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awle\Documents\GitHub\SQL Sparx\"/>
    </mc:Choice>
  </mc:AlternateContent>
  <xr:revisionPtr revIDLastSave="0" documentId="13_ncr:1_{FB9ECF1A-1685-4AE3-8947-C45D45BACE99}" xr6:coauthVersionLast="47" xr6:coauthVersionMax="47" xr10:uidLastSave="{00000000-0000-0000-0000-000000000000}"/>
  <bookViews>
    <workbookView xWindow="7740" yWindow="1500" windowWidth="14988" windowHeight="10404" firstSheet="1" activeTab="9" xr2:uid="{00000000-000D-0000-FFFF-FFFF00000000}"/>
  </bookViews>
  <sheets>
    <sheet name="ReadMe" sheetId="1" r:id="rId1"/>
    <sheet name="Schema" sheetId="7" r:id="rId2"/>
    <sheet name="Table" sheetId="3" r:id="rId3"/>
    <sheet name="TableRC" sheetId="6" r:id="rId4"/>
    <sheet name="Column" sheetId="2" r:id="rId5"/>
    <sheet name="Key" sheetId="5" r:id="rId6"/>
    <sheet name="Constraint" sheetId="4" r:id="rId7"/>
    <sheet name="Relations" sheetId="8" r:id="rId8"/>
    <sheet name="Rel Ct" sheetId="9" r:id="rId9"/>
    <sheet name="git" sheetId="10" r:id="rId10"/>
  </sheets>
  <definedNames>
    <definedName name="_xlnm.Print_Area" localSheetId="4">Column!$D$1:$J$283</definedName>
    <definedName name="_xlnm.Print_Area" localSheetId="6">Constraint!$D$1:$I$42</definedName>
    <definedName name="_xlnm.Print_Area" localSheetId="5">Key!$D:$I</definedName>
    <definedName name="_xlnm.Print_Area" localSheetId="7">Relations!$E$1:$K$48</definedName>
    <definedName name="_xlnm.Print_Area" localSheetId="3">TableRC!$E$1:$H$19</definedName>
    <definedName name="_xlnm.Print_Titles" localSheetId="4">Column!$1:$1</definedName>
    <definedName name="_xlnm.Print_Titles" localSheetId="6">Constraint!$1:$1</definedName>
    <definedName name="_xlnm.Print_Titles" localSheetId="5">Key!$1:$1</definedName>
    <definedName name="_xlnm.Print_Titles" localSheetId="0">ReadMe!$1:$1</definedName>
    <definedName name="_xlnm.Print_Titles" localSheetId="3">TableRC!$1:$1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H9" i="1"/>
  <c r="H8" i="1"/>
  <c r="H7" i="1"/>
  <c r="H6" i="1"/>
  <c r="H5" i="1"/>
  <c r="H4" i="1"/>
  <c r="H3" i="1"/>
  <c r="H2" i="1"/>
  <c r="F9" i="1"/>
  <c r="F8" i="1"/>
  <c r="A29" i="9"/>
  <c r="A28" i="9"/>
  <c r="S38" i="8"/>
  <c r="P38" i="8"/>
  <c r="A38" i="8"/>
  <c r="S37" i="8"/>
  <c r="P37" i="8"/>
  <c r="A37" i="8"/>
  <c r="A30" i="9"/>
  <c r="S18" i="8"/>
  <c r="P18" i="8"/>
  <c r="A18" i="8"/>
  <c r="A10" i="9"/>
  <c r="A5" i="9"/>
  <c r="S17" i="8"/>
  <c r="P17" i="8"/>
  <c r="A17" i="8"/>
  <c r="S7" i="8"/>
  <c r="P7" i="8"/>
  <c r="A7" i="8"/>
  <c r="P29" i="8"/>
  <c r="P27" i="8"/>
  <c r="P25" i="8"/>
  <c r="P31" i="8"/>
  <c r="P36" i="8"/>
  <c r="P35" i="8"/>
  <c r="P33" i="8"/>
  <c r="P32" i="8"/>
  <c r="P26" i="8"/>
  <c r="P30" i="8"/>
  <c r="P28" i="8"/>
  <c r="P34" i="8"/>
  <c r="P8" i="8"/>
  <c r="P11" i="8"/>
  <c r="P3" i="8"/>
  <c r="P24" i="8"/>
  <c r="P5" i="8"/>
  <c r="P9" i="8"/>
  <c r="P10" i="8"/>
  <c r="P6" i="8"/>
  <c r="P20" i="8"/>
  <c r="P21" i="8"/>
  <c r="P19" i="8"/>
  <c r="P22" i="8"/>
  <c r="P2" i="8"/>
  <c r="P23" i="8"/>
  <c r="P46" i="8"/>
  <c r="P45" i="8"/>
  <c r="P40" i="8"/>
  <c r="P16" i="8"/>
  <c r="P44" i="8"/>
  <c r="P15" i="8"/>
  <c r="P4" i="8"/>
  <c r="P48" i="8"/>
  <c r="P47" i="8"/>
  <c r="P39" i="8"/>
  <c r="P42" i="8"/>
  <c r="P43" i="8"/>
  <c r="P14" i="8"/>
  <c r="P41" i="8"/>
  <c r="P13" i="8"/>
  <c r="P12" i="8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M98" i="6"/>
  <c r="M97" i="6"/>
  <c r="M95" i="6"/>
  <c r="M93" i="6"/>
  <c r="M92" i="6"/>
  <c r="M91" i="6"/>
  <c r="M89" i="6"/>
  <c r="M88" i="6"/>
  <c r="M87" i="6"/>
  <c r="M85" i="6"/>
  <c r="M84" i="6"/>
  <c r="M83" i="6"/>
  <c r="M82" i="6"/>
  <c r="M81" i="6"/>
  <c r="M80" i="6"/>
  <c r="M79" i="6"/>
  <c r="M78" i="6"/>
  <c r="M77" i="6"/>
  <c r="M76" i="6"/>
  <c r="M75" i="6"/>
  <c r="M72" i="6"/>
  <c r="M71" i="6"/>
  <c r="M70" i="6"/>
  <c r="M69" i="6"/>
  <c r="M68" i="6"/>
  <c r="M67" i="6"/>
  <c r="M65" i="6"/>
  <c r="M62" i="6"/>
  <c r="M61" i="6"/>
  <c r="M60" i="6"/>
  <c r="M59" i="6"/>
  <c r="M58" i="6"/>
  <c r="M57" i="6"/>
  <c r="M56" i="6"/>
  <c r="M55" i="6"/>
  <c r="M54" i="6"/>
  <c r="M52" i="6"/>
  <c r="M51" i="6"/>
  <c r="M50" i="6"/>
  <c r="M49" i="6"/>
  <c r="M48" i="6"/>
  <c r="M47" i="6"/>
  <c r="M46" i="6"/>
  <c r="M45" i="6"/>
  <c r="M44" i="6"/>
  <c r="M43" i="6"/>
  <c r="M42" i="6"/>
  <c r="M40" i="6"/>
  <c r="M39" i="6"/>
  <c r="M37" i="6"/>
  <c r="M34" i="6"/>
  <c r="M33" i="6"/>
  <c r="M31" i="6"/>
  <c r="M26" i="6"/>
  <c r="M25" i="6"/>
  <c r="M23" i="6"/>
  <c r="M22" i="6"/>
  <c r="M21" i="6"/>
  <c r="M20" i="6"/>
  <c r="M99" i="6"/>
  <c r="M96" i="6"/>
  <c r="M94" i="6"/>
  <c r="M90" i="6"/>
  <c r="M86" i="6"/>
  <c r="M74" i="6"/>
  <c r="M73" i="6"/>
  <c r="M66" i="6"/>
  <c r="M64" i="6"/>
  <c r="M63" i="6"/>
  <c r="M53" i="6"/>
  <c r="M41" i="6"/>
  <c r="M38" i="6"/>
  <c r="M36" i="6"/>
  <c r="M32" i="6"/>
  <c r="M30" i="6"/>
  <c r="M29" i="6"/>
  <c r="M7" i="6"/>
  <c r="M27" i="6"/>
  <c r="M24" i="6"/>
  <c r="M19" i="6"/>
  <c r="M18" i="6"/>
  <c r="M17" i="6"/>
  <c r="M16" i="6"/>
  <c r="M15" i="6"/>
  <c r="M14" i="6"/>
  <c r="M13" i="6"/>
  <c r="M35" i="6"/>
  <c r="M12" i="6"/>
  <c r="M11" i="6"/>
  <c r="M10" i="6"/>
  <c r="M9" i="6"/>
  <c r="M8" i="6"/>
  <c r="M28" i="6"/>
  <c r="M6" i="6"/>
  <c r="M5" i="6"/>
  <c r="M4" i="6"/>
  <c r="M3" i="6"/>
  <c r="M2" i="6"/>
  <c r="S32" i="8"/>
  <c r="S30" i="8"/>
  <c r="S29" i="8"/>
  <c r="S36" i="8"/>
  <c r="S28" i="8"/>
  <c r="S27" i="8"/>
  <c r="S26" i="8"/>
  <c r="S35" i="8"/>
  <c r="S34" i="8"/>
  <c r="S25" i="8"/>
  <c r="S33" i="8"/>
  <c r="S4" i="8"/>
  <c r="S21" i="8"/>
  <c r="S23" i="8"/>
  <c r="S8" i="8"/>
  <c r="S9" i="8"/>
  <c r="S3" i="8"/>
  <c r="S31" i="8"/>
  <c r="S46" i="8"/>
  <c r="S20" i="8"/>
  <c r="S19" i="8"/>
  <c r="S2" i="8"/>
  <c r="S24" i="8"/>
  <c r="S22" i="8"/>
  <c r="S48" i="8"/>
  <c r="S47" i="8"/>
  <c r="S45" i="8"/>
  <c r="S44" i="8"/>
  <c r="S43" i="8"/>
  <c r="S42" i="8"/>
  <c r="S41" i="8"/>
  <c r="S40" i="8"/>
  <c r="S39" i="8"/>
  <c r="S16" i="8"/>
  <c r="S13" i="8"/>
  <c r="S15" i="8"/>
  <c r="S12" i="8"/>
  <c r="S14" i="8"/>
  <c r="S11" i="8"/>
  <c r="S10" i="8"/>
  <c r="S6" i="8"/>
  <c r="S5" i="8"/>
  <c r="A48" i="9" l="1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8"/>
  <c r="A10" i="8"/>
  <c r="A9" i="8"/>
  <c r="A48" i="8"/>
  <c r="A47" i="8"/>
  <c r="A4" i="8"/>
  <c r="A8" i="8"/>
  <c r="A34" i="9"/>
  <c r="A33" i="9"/>
  <c r="A32" i="9"/>
  <c r="A31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9" i="9"/>
  <c r="A8" i="9"/>
  <c r="A7" i="9"/>
  <c r="A6" i="9"/>
  <c r="A4" i="9"/>
  <c r="A3" i="9"/>
  <c r="A31" i="8"/>
  <c r="A29" i="8"/>
  <c r="A27" i="8"/>
  <c r="A25" i="8"/>
  <c r="A46" i="8"/>
  <c r="A21" i="8"/>
  <c r="A19" i="8"/>
  <c r="A45" i="8"/>
  <c r="A40" i="8"/>
  <c r="A2" i="8"/>
  <c r="A3" i="8"/>
  <c r="A24" i="8"/>
  <c r="A44" i="8"/>
  <c r="A15" i="8"/>
  <c r="A16" i="8"/>
  <c r="A5" i="8"/>
  <c r="A32" i="8"/>
  <c r="A39" i="8"/>
  <c r="A30" i="8"/>
  <c r="A43" i="8"/>
  <c r="A42" i="8"/>
  <c r="A28" i="8"/>
  <c r="A26" i="8"/>
  <c r="A14" i="8"/>
  <c r="A41" i="8"/>
  <c r="A12" i="8"/>
  <c r="A13" i="8"/>
  <c r="A23" i="8"/>
  <c r="A22" i="8"/>
  <c r="A20" i="8"/>
  <c r="A36" i="8"/>
  <c r="A35" i="8"/>
  <c r="A11" i="8"/>
  <c r="A33" i="8"/>
  <c r="A6" i="8"/>
  <c r="A2" i="9"/>
  <c r="L18" i="8" s="1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87" i="2"/>
  <c r="S286" i="2"/>
  <c r="S196" i="2"/>
  <c r="S195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365" i="2"/>
  <c r="S364" i="2"/>
  <c r="S363" i="2"/>
  <c r="S362" i="2"/>
  <c r="S361" i="2"/>
  <c r="S360" i="2"/>
  <c r="S359" i="2"/>
  <c r="S358" i="2"/>
  <c r="S357" i="2"/>
  <c r="S270" i="2"/>
  <c r="S26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268" i="2"/>
  <c r="S267" i="2"/>
  <c r="S266" i="2"/>
  <c r="S265" i="2"/>
  <c r="S264" i="2"/>
  <c r="S263" i="2"/>
  <c r="S262" i="2"/>
  <c r="S261" i="2"/>
  <c r="S260" i="2"/>
  <c r="S259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323" i="2"/>
  <c r="S322" i="2"/>
  <c r="S321" i="2"/>
  <c r="S320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290" i="2"/>
  <c r="S289" i="2"/>
  <c r="S288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L10" i="8" l="1"/>
  <c r="L34" i="8"/>
  <c r="J7" i="8"/>
  <c r="O7" i="8" s="1"/>
  <c r="L11" i="8"/>
  <c r="J17" i="8"/>
  <c r="O17" i="8" s="1"/>
  <c r="L35" i="8"/>
  <c r="J18" i="8"/>
  <c r="O18" i="8" s="1"/>
  <c r="J37" i="8"/>
  <c r="O37" i="8" s="1"/>
  <c r="J38" i="8"/>
  <c r="O38" i="8" s="1"/>
  <c r="L9" i="8"/>
  <c r="L37" i="8"/>
  <c r="L38" i="8"/>
  <c r="L7" i="8"/>
  <c r="L17" i="8"/>
  <c r="L33" i="8"/>
  <c r="L8" i="8"/>
  <c r="L4" i="8"/>
  <c r="L47" i="8"/>
  <c r="L48" i="8"/>
  <c r="L36" i="8"/>
  <c r="L23" i="8"/>
  <c r="L20" i="8"/>
  <c r="L22" i="8"/>
  <c r="J9" i="8"/>
  <c r="O9" i="8" s="1"/>
  <c r="J36" i="8"/>
  <c r="O36" i="8" s="1"/>
  <c r="J47" i="8"/>
  <c r="O47" i="8" s="1"/>
  <c r="J8" i="8"/>
  <c r="O8" i="8" s="1"/>
  <c r="J48" i="8"/>
  <c r="O48" i="8" s="1"/>
  <c r="J23" i="8"/>
  <c r="O23" i="8" s="1"/>
  <c r="J33" i="8"/>
  <c r="O33" i="8" s="1"/>
  <c r="J4" i="8"/>
  <c r="O4" i="8" s="1"/>
  <c r="J34" i="8"/>
  <c r="O34" i="8" s="1"/>
  <c r="J35" i="8"/>
  <c r="O35" i="8" s="1"/>
  <c r="J22" i="8"/>
  <c r="O22" i="8" s="1"/>
  <c r="J10" i="8"/>
  <c r="O10" i="8" s="1"/>
  <c r="J11" i="8"/>
  <c r="O11" i="8" s="1"/>
  <c r="J20" i="8"/>
  <c r="O20" i="8" s="1"/>
  <c r="L42" i="8"/>
  <c r="L40" i="8"/>
  <c r="L43" i="8"/>
  <c r="L45" i="8"/>
  <c r="L30" i="8"/>
  <c r="L19" i="8"/>
  <c r="L39" i="8"/>
  <c r="L21" i="8"/>
  <c r="L2" i="8"/>
  <c r="L32" i="8"/>
  <c r="L46" i="8"/>
  <c r="L5" i="8"/>
  <c r="L25" i="8"/>
  <c r="L13" i="8"/>
  <c r="L16" i="8"/>
  <c r="L27" i="8"/>
  <c r="L28" i="8"/>
  <c r="L12" i="8"/>
  <c r="L15" i="8"/>
  <c r="L29" i="8"/>
  <c r="L41" i="8"/>
  <c r="L44" i="8"/>
  <c r="L31" i="8"/>
  <c r="L14" i="8"/>
  <c r="L24" i="8"/>
  <c r="J6" i="8"/>
  <c r="O6" i="8" s="1"/>
  <c r="L26" i="8"/>
  <c r="L3" i="8"/>
  <c r="L6" i="8"/>
  <c r="J25" i="8"/>
  <c r="O25" i="8" s="1"/>
  <c r="J28" i="8"/>
  <c r="O28" i="8" s="1"/>
  <c r="J5" i="8"/>
  <c r="O5" i="8" s="1"/>
  <c r="J2" i="8"/>
  <c r="O2" i="8" s="1"/>
  <c r="J13" i="8"/>
  <c r="O13" i="8" s="1"/>
  <c r="J42" i="8"/>
  <c r="O42" i="8" s="1"/>
  <c r="J16" i="8"/>
  <c r="O16" i="8" s="1"/>
  <c r="J40" i="8"/>
  <c r="O40" i="8" s="1"/>
  <c r="J27" i="8"/>
  <c r="O27" i="8" s="1"/>
  <c r="J12" i="8"/>
  <c r="O12" i="8" s="1"/>
  <c r="J43" i="8"/>
  <c r="O43" i="8" s="1"/>
  <c r="J15" i="8"/>
  <c r="O15" i="8" s="1"/>
  <c r="J45" i="8"/>
  <c r="O45" i="8" s="1"/>
  <c r="J29" i="8"/>
  <c r="O29" i="8" s="1"/>
  <c r="J41" i="8"/>
  <c r="O41" i="8" s="1"/>
  <c r="J30" i="8"/>
  <c r="O30" i="8" s="1"/>
  <c r="J44" i="8"/>
  <c r="O44" i="8" s="1"/>
  <c r="J19" i="8"/>
  <c r="O19" i="8" s="1"/>
  <c r="J31" i="8"/>
  <c r="J14" i="8"/>
  <c r="O14" i="8" s="1"/>
  <c r="J39" i="8"/>
  <c r="O39" i="8" s="1"/>
  <c r="J24" i="8"/>
  <c r="O24" i="8" s="1"/>
  <c r="J21" i="8"/>
  <c r="O21" i="8" s="1"/>
  <c r="J26" i="8"/>
  <c r="O26" i="8" s="1"/>
  <c r="J32" i="8"/>
  <c r="O32" i="8" s="1"/>
  <c r="J3" i="8"/>
  <c r="O3" i="8" s="1"/>
  <c r="J46" i="8"/>
  <c r="O46" i="8" s="1"/>
  <c r="A2" i="4"/>
  <c r="A3" i="4"/>
  <c r="A4" i="4"/>
  <c r="A5" i="4"/>
  <c r="A6" i="4"/>
  <c r="A7" i="4"/>
  <c r="A13" i="4"/>
  <c r="A14" i="4"/>
  <c r="A8" i="4"/>
  <c r="A9" i="4"/>
  <c r="A10" i="4"/>
  <c r="A12" i="4"/>
  <c r="A11" i="4"/>
  <c r="A15" i="4"/>
  <c r="A16" i="4"/>
  <c r="A17" i="4"/>
  <c r="A18" i="4"/>
  <c r="A19" i="4"/>
  <c r="A20" i="4"/>
  <c r="A21" i="4"/>
  <c r="A22" i="4"/>
  <c r="A23" i="4"/>
  <c r="A25" i="4"/>
  <c r="A24" i="4"/>
  <c r="A26" i="4"/>
  <c r="A27" i="4"/>
  <c r="A29" i="4"/>
  <c r="A28" i="4"/>
  <c r="A31" i="4"/>
  <c r="A30" i="4"/>
  <c r="A32" i="4"/>
  <c r="A33" i="4"/>
  <c r="A34" i="4"/>
  <c r="A35" i="4"/>
  <c r="A37" i="4"/>
  <c r="A36" i="4"/>
  <c r="A38" i="4"/>
  <c r="A39" i="4"/>
  <c r="A40" i="4"/>
  <c r="A41" i="4"/>
  <c r="A42" i="4"/>
  <c r="A46" i="4"/>
  <c r="A45" i="4"/>
  <c r="A44" i="4"/>
  <c r="A43" i="4"/>
  <c r="A47" i="4"/>
  <c r="A48" i="4"/>
  <c r="A49" i="4"/>
  <c r="A50" i="4"/>
  <c r="A51" i="4"/>
  <c r="A52" i="4"/>
  <c r="A53" i="4"/>
  <c r="A54" i="4"/>
  <c r="A55" i="4"/>
  <c r="A56" i="4"/>
  <c r="A57" i="4"/>
  <c r="A59" i="4"/>
  <c r="A58" i="4"/>
  <c r="A61" i="4"/>
  <c r="A60" i="4"/>
  <c r="A63" i="4"/>
  <c r="A62" i="4"/>
  <c r="A64" i="4"/>
  <c r="A65" i="4"/>
  <c r="A68" i="4"/>
  <c r="A67" i="4"/>
  <c r="A66" i="4"/>
  <c r="A71" i="4"/>
  <c r="A70" i="4"/>
  <c r="A69" i="4"/>
  <c r="A73" i="4"/>
  <c r="A72" i="4"/>
  <c r="A75" i="4"/>
  <c r="A74" i="4"/>
  <c r="A78" i="4"/>
  <c r="A77" i="4"/>
  <c r="A76" i="4"/>
  <c r="A79" i="4"/>
  <c r="A80" i="4"/>
  <c r="A83" i="4"/>
  <c r="A82" i="4"/>
  <c r="A81" i="4"/>
  <c r="A85" i="4"/>
  <c r="A84" i="4"/>
  <c r="A87" i="4"/>
  <c r="A86" i="4"/>
  <c r="A89" i="4"/>
  <c r="A88" i="4"/>
  <c r="A92" i="4"/>
  <c r="A91" i="4"/>
  <c r="A90" i="4"/>
  <c r="A93" i="4"/>
  <c r="A94" i="4"/>
  <c r="A96" i="4"/>
  <c r="A95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6" i="4"/>
  <c r="A115" i="4"/>
  <c r="A117" i="4"/>
  <c r="A118" i="4"/>
  <c r="A119" i="4"/>
  <c r="A120" i="4"/>
  <c r="A121" i="4"/>
  <c r="A122" i="4"/>
  <c r="A123" i="4"/>
  <c r="A125" i="4"/>
  <c r="A124" i="4"/>
  <c r="A126" i="4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600" i="2"/>
  <c r="A599" i="2"/>
  <c r="A598" i="2"/>
  <c r="A597" i="2"/>
  <c r="A596" i="2"/>
  <c r="A595" i="2"/>
  <c r="A594" i="2"/>
  <c r="A593" i="2"/>
  <c r="A592" i="2"/>
  <c r="A591" i="2"/>
  <c r="A241" i="2"/>
  <c r="A240" i="2"/>
  <c r="A239" i="2"/>
  <c r="A238" i="2"/>
  <c r="A237" i="2"/>
  <c r="A236" i="2"/>
  <c r="A235" i="2"/>
  <c r="A234" i="2"/>
  <c r="A233" i="2"/>
  <c r="A590" i="2"/>
  <c r="A589" i="2"/>
  <c r="A588" i="2"/>
  <c r="A587" i="2"/>
  <c r="A232" i="2"/>
  <c r="A231" i="2"/>
  <c r="A230" i="2"/>
  <c r="A229" i="2"/>
  <c r="A228" i="2"/>
  <c r="A227" i="2"/>
  <c r="A226" i="2"/>
  <c r="A395" i="2"/>
  <c r="A394" i="2"/>
  <c r="A393" i="2"/>
  <c r="A392" i="2"/>
  <c r="A391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785" i="2"/>
  <c r="A784" i="2"/>
  <c r="A783" i="2"/>
  <c r="A782" i="2"/>
  <c r="A781" i="2"/>
  <c r="A780" i="2"/>
  <c r="A779" i="2"/>
  <c r="A390" i="2"/>
  <c r="A389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335" i="2"/>
  <c r="A334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68" i="2"/>
  <c r="A267" i="2"/>
  <c r="A266" i="2"/>
  <c r="A265" i="2"/>
  <c r="A764" i="2"/>
  <c r="A763" i="2"/>
  <c r="A762" i="2"/>
  <c r="A761" i="2"/>
  <c r="A760" i="2"/>
  <c r="A759" i="2"/>
  <c r="A758" i="2"/>
  <c r="A757" i="2"/>
  <c r="A756" i="2"/>
  <c r="A755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754" i="2"/>
  <c r="A753" i="2"/>
  <c r="A752" i="2"/>
  <c r="A751" i="2"/>
  <c r="A750" i="2"/>
  <c r="A749" i="2"/>
  <c r="A748" i="2"/>
  <c r="A547" i="2"/>
  <c r="A546" i="2"/>
  <c r="A545" i="2"/>
  <c r="A544" i="2"/>
  <c r="A543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747" i="2"/>
  <c r="A746" i="2"/>
  <c r="A745" i="2"/>
  <c r="A744" i="2"/>
  <c r="A743" i="2"/>
  <c r="A742" i="2"/>
  <c r="A290" i="2"/>
  <c r="A289" i="2"/>
  <c r="A288" i="2"/>
  <c r="A374" i="2"/>
  <c r="A373" i="2"/>
  <c r="A372" i="2"/>
  <c r="A371" i="2"/>
  <c r="A287" i="2"/>
  <c r="A286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741" i="2"/>
  <c r="A740" i="2"/>
  <c r="A739" i="2"/>
  <c r="A738" i="2"/>
  <c r="A737" i="2"/>
  <c r="A736" i="2"/>
  <c r="A196" i="2"/>
  <c r="A195" i="2"/>
  <c r="A735" i="2"/>
  <c r="A734" i="2"/>
  <c r="A427" i="2"/>
  <c r="A426" i="2"/>
  <c r="A425" i="2"/>
  <c r="A424" i="2"/>
  <c r="A423" i="2"/>
  <c r="A422" i="2"/>
  <c r="A530" i="2"/>
  <c r="A529" i="2"/>
  <c r="A528" i="2"/>
  <c r="A527" i="2"/>
  <c r="A526" i="2"/>
  <c r="A525" i="2"/>
  <c r="A524" i="2"/>
  <c r="A733" i="2"/>
  <c r="A732" i="2"/>
  <c r="A731" i="2"/>
  <c r="A730" i="2"/>
  <c r="A729" i="2"/>
  <c r="A728" i="2"/>
  <c r="A421" i="2"/>
  <c r="A420" i="2"/>
  <c r="A419" i="2"/>
  <c r="A418" i="2"/>
  <c r="A523" i="2"/>
  <c r="A522" i="2"/>
  <c r="A521" i="2"/>
  <c r="A520" i="2"/>
  <c r="A519" i="2"/>
  <c r="A370" i="2"/>
  <c r="A369" i="2"/>
  <c r="A368" i="2"/>
  <c r="A367" i="2"/>
  <c r="A366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518" i="2"/>
  <c r="A517" i="2"/>
  <c r="A516" i="2"/>
  <c r="A515" i="2"/>
  <c r="A514" i="2"/>
  <c r="A513" i="2"/>
  <c r="A512" i="2"/>
  <c r="A511" i="2"/>
  <c r="A510" i="2"/>
  <c r="A509" i="2"/>
  <c r="A508" i="2"/>
  <c r="A712" i="2"/>
  <c r="A711" i="2"/>
  <c r="A710" i="2"/>
  <c r="A709" i="2"/>
  <c r="A708" i="2"/>
  <c r="A365" i="2"/>
  <c r="A364" i="2"/>
  <c r="A363" i="2"/>
  <c r="A362" i="2"/>
  <c r="A361" i="2"/>
  <c r="A360" i="2"/>
  <c r="A359" i="2"/>
  <c r="A358" i="2"/>
  <c r="A357" i="2"/>
  <c r="A507" i="2"/>
  <c r="A506" i="2"/>
  <c r="A505" i="2"/>
  <c r="A504" i="2"/>
  <c r="A503" i="2"/>
  <c r="A502" i="2"/>
  <c r="A501" i="2"/>
  <c r="A500" i="2"/>
  <c r="A499" i="2"/>
  <c r="A498" i="2"/>
  <c r="A270" i="2"/>
  <c r="A269" i="2"/>
  <c r="A264" i="2"/>
  <c r="A263" i="2"/>
  <c r="A262" i="2"/>
  <c r="A261" i="2"/>
  <c r="A260" i="2"/>
  <c r="A259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694" i="2"/>
  <c r="A693" i="2"/>
  <c r="A692" i="2"/>
  <c r="A691" i="2"/>
  <c r="A690" i="2"/>
  <c r="A689" i="2"/>
  <c r="A688" i="2"/>
  <c r="A687" i="2"/>
  <c r="A484" i="2"/>
  <c r="A483" i="2"/>
  <c r="A482" i="2"/>
  <c r="A481" i="2"/>
  <c r="A480" i="2"/>
  <c r="A686" i="2"/>
  <c r="A685" i="2"/>
  <c r="A479" i="2"/>
  <c r="A478" i="2"/>
  <c r="A477" i="2"/>
  <c r="A476" i="2"/>
  <c r="A475" i="2"/>
  <c r="A474" i="2"/>
  <c r="A684" i="2"/>
  <c r="A683" i="2"/>
  <c r="A682" i="2"/>
  <c r="A681" i="2"/>
  <c r="A680" i="2"/>
  <c r="A679" i="2"/>
  <c r="A678" i="2"/>
  <c r="A677" i="2"/>
  <c r="A473" i="2"/>
  <c r="A472" i="2"/>
  <c r="A471" i="2"/>
  <c r="A470" i="2"/>
  <c r="A469" i="2"/>
  <c r="A676" i="2"/>
  <c r="A67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674" i="2"/>
  <c r="A673" i="2"/>
  <c r="A672" i="2"/>
  <c r="A285" i="2"/>
  <c r="A284" i="2"/>
  <c r="A468" i="2"/>
  <c r="A467" i="2"/>
  <c r="A466" i="2"/>
  <c r="A465" i="2"/>
  <c r="A464" i="2"/>
  <c r="A463" i="2"/>
  <c r="A356" i="2"/>
  <c r="A355" i="2"/>
  <c r="A354" i="2"/>
  <c r="A353" i="2"/>
  <c r="A352" i="2"/>
  <c r="A351" i="2"/>
  <c r="A417" i="2"/>
  <c r="A416" i="2"/>
  <c r="A415" i="2"/>
  <c r="A414" i="2"/>
  <c r="A413" i="2"/>
  <c r="A412" i="2"/>
  <c r="A411" i="2"/>
  <c r="A410" i="2"/>
  <c r="A409" i="2"/>
  <c r="A350" i="2"/>
  <c r="A349" i="2"/>
  <c r="A348" i="2"/>
  <c r="A347" i="2"/>
  <c r="A408" i="2"/>
  <c r="A407" i="2"/>
  <c r="A406" i="2"/>
  <c r="A405" i="2"/>
  <c r="A671" i="2"/>
  <c r="A670" i="2"/>
  <c r="A669" i="2"/>
  <c r="A668" i="2"/>
  <c r="A667" i="2"/>
  <c r="A666" i="2"/>
  <c r="A665" i="2"/>
  <c r="A664" i="2"/>
  <c r="A663" i="2"/>
  <c r="A115" i="2"/>
  <c r="A404" i="2"/>
  <c r="A403" i="2"/>
  <c r="A402" i="2"/>
  <c r="A114" i="2"/>
  <c r="A113" i="2"/>
  <c r="A112" i="2"/>
  <c r="A111" i="2"/>
  <c r="A110" i="2"/>
  <c r="A109" i="2"/>
  <c r="A401" i="2"/>
  <c r="A400" i="2"/>
  <c r="A399" i="2"/>
  <c r="A398" i="2"/>
  <c r="A397" i="2"/>
  <c r="A396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333" i="2"/>
  <c r="A332" i="2"/>
  <c r="A331" i="2"/>
  <c r="A330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462" i="2"/>
  <c r="A461" i="2"/>
  <c r="A460" i="2"/>
  <c r="A459" i="2"/>
  <c r="A635" i="2"/>
  <c r="A634" i="2"/>
  <c r="A633" i="2"/>
  <c r="A632" i="2"/>
  <c r="A631" i="2"/>
  <c r="A458" i="2"/>
  <c r="A457" i="2"/>
  <c r="A456" i="2"/>
  <c r="A455" i="2"/>
  <c r="A630" i="2"/>
  <c r="A629" i="2"/>
  <c r="A628" i="2"/>
  <c r="A627" i="2"/>
  <c r="A329" i="2"/>
  <c r="A328" i="2"/>
  <c r="A327" i="2"/>
  <c r="A326" i="2"/>
  <c r="A325" i="2"/>
  <c r="A626" i="2"/>
  <c r="A625" i="2"/>
  <c r="A624" i="2"/>
  <c r="A623" i="2"/>
  <c r="A622" i="2"/>
  <c r="A621" i="2"/>
  <c r="A620" i="2"/>
  <c r="A619" i="2"/>
  <c r="A618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324" i="2"/>
  <c r="A346" i="2"/>
  <c r="A345" i="2"/>
  <c r="A344" i="2"/>
  <c r="A343" i="2"/>
  <c r="A323" i="2"/>
  <c r="A322" i="2"/>
  <c r="A321" i="2"/>
  <c r="A320" i="2"/>
  <c r="A441" i="2"/>
  <c r="A440" i="2"/>
  <c r="A617" i="2"/>
  <c r="A616" i="2"/>
  <c r="A615" i="2"/>
  <c r="A439" i="2"/>
  <c r="A438" i="2"/>
  <c r="A437" i="2"/>
  <c r="A436" i="2"/>
  <c r="A342" i="2"/>
  <c r="A341" i="2"/>
  <c r="A340" i="2"/>
  <c r="A319" i="2"/>
  <c r="A318" i="2"/>
  <c r="A435" i="2"/>
  <c r="A434" i="2"/>
  <c r="A433" i="2"/>
  <c r="A432" i="2"/>
  <c r="A431" i="2"/>
  <c r="A430" i="2"/>
  <c r="A429" i="2"/>
  <c r="A428" i="2"/>
  <c r="A339" i="2"/>
  <c r="A338" i="2"/>
  <c r="A337" i="2"/>
  <c r="A336" i="2"/>
  <c r="A614" i="2"/>
  <c r="A613" i="2"/>
  <c r="A317" i="2"/>
  <c r="A316" i="2"/>
  <c r="A315" i="2"/>
  <c r="A314" i="2"/>
  <c r="A612" i="2"/>
  <c r="A611" i="2"/>
  <c r="A610" i="2"/>
  <c r="A609" i="2"/>
  <c r="A608" i="2"/>
  <c r="A607" i="2"/>
  <c r="A606" i="2"/>
  <c r="A605" i="2"/>
  <c r="A604" i="2"/>
  <c r="A313" i="2"/>
  <c r="A312" i="2"/>
  <c r="A311" i="2"/>
  <c r="A310" i="2"/>
  <c r="A309" i="2"/>
  <c r="A603" i="2"/>
  <c r="A602" i="2"/>
  <c r="A601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16" i="5"/>
  <c r="A86" i="5"/>
  <c r="A84" i="5"/>
  <c r="A12" i="5"/>
  <c r="A19" i="5"/>
  <c r="A6" i="5"/>
  <c r="A126" i="5"/>
  <c r="A40" i="5"/>
  <c r="A17" i="5"/>
  <c r="A125" i="5"/>
  <c r="A124" i="5"/>
  <c r="A42" i="5"/>
  <c r="A41" i="5"/>
  <c r="A123" i="5"/>
  <c r="A122" i="5"/>
  <c r="A39" i="5"/>
  <c r="A121" i="5"/>
  <c r="A120" i="5"/>
  <c r="A119" i="5"/>
  <c r="A38" i="5"/>
  <c r="A118" i="5"/>
  <c r="A117" i="5"/>
  <c r="A4" i="5"/>
  <c r="A3" i="5"/>
  <c r="A24" i="5"/>
  <c r="A116" i="5"/>
  <c r="A114" i="5"/>
  <c r="A115" i="5"/>
  <c r="A112" i="5"/>
  <c r="A113" i="5"/>
  <c r="A111" i="5"/>
  <c r="A110" i="5"/>
  <c r="A109" i="5"/>
  <c r="A108" i="5"/>
  <c r="A107" i="5"/>
  <c r="A106" i="5"/>
  <c r="A105" i="5"/>
  <c r="A37" i="5"/>
  <c r="A36" i="5"/>
  <c r="A104" i="5"/>
  <c r="A103" i="5"/>
  <c r="A102" i="5"/>
  <c r="A100" i="5"/>
  <c r="A99" i="5"/>
  <c r="A101" i="5"/>
  <c r="A98" i="5"/>
  <c r="A97" i="5"/>
  <c r="A35" i="5"/>
  <c r="A96" i="5"/>
  <c r="A34" i="5"/>
  <c r="A33" i="5"/>
  <c r="A95" i="5"/>
  <c r="A94" i="5"/>
  <c r="A93" i="5"/>
  <c r="A15" i="5"/>
  <c r="A92" i="5"/>
  <c r="A91" i="5"/>
  <c r="A90" i="5"/>
  <c r="A89" i="5"/>
  <c r="A88" i="5"/>
  <c r="A85" i="5"/>
  <c r="A87" i="5"/>
  <c r="A83" i="5"/>
  <c r="A14" i="5"/>
  <c r="A81" i="5"/>
  <c r="A82" i="5"/>
  <c r="A80" i="5"/>
  <c r="A79" i="5"/>
  <c r="A78" i="5"/>
  <c r="A77" i="5"/>
  <c r="A76" i="5"/>
  <c r="A75" i="5"/>
  <c r="A74" i="5"/>
  <c r="A73" i="5"/>
  <c r="A72" i="5"/>
  <c r="A71" i="5"/>
  <c r="A70" i="5"/>
  <c r="A69" i="5"/>
  <c r="A13" i="5"/>
  <c r="A67" i="5"/>
  <c r="A68" i="5"/>
  <c r="A66" i="5"/>
  <c r="A64" i="5"/>
  <c r="A65" i="5"/>
  <c r="A62" i="5"/>
  <c r="A63" i="5"/>
  <c r="A60" i="5"/>
  <c r="A61" i="5"/>
  <c r="A57" i="5"/>
  <c r="A58" i="5"/>
  <c r="A59" i="5"/>
  <c r="A11" i="5"/>
  <c r="A32" i="5"/>
  <c r="A55" i="5"/>
  <c r="A56" i="5"/>
  <c r="A54" i="5"/>
  <c r="A31" i="5"/>
  <c r="A53" i="5"/>
  <c r="A30" i="5"/>
  <c r="A52" i="5"/>
  <c r="A51" i="5"/>
  <c r="A29" i="5"/>
  <c r="A28" i="5"/>
  <c r="A23" i="5"/>
  <c r="A22" i="5"/>
  <c r="A21" i="5"/>
  <c r="A20" i="5"/>
  <c r="A18" i="5"/>
  <c r="A2" i="5"/>
  <c r="A27" i="5"/>
  <c r="A26" i="5"/>
  <c r="A10" i="5"/>
  <c r="A50" i="5"/>
  <c r="A49" i="5"/>
  <c r="A48" i="5"/>
  <c r="A9" i="5"/>
  <c r="A25" i="5"/>
  <c r="A47" i="5"/>
  <c r="A46" i="5"/>
  <c r="A8" i="5"/>
  <c r="A45" i="5"/>
  <c r="A7" i="5"/>
  <c r="A43" i="5"/>
  <c r="A44" i="5"/>
  <c r="A5" i="5"/>
  <c r="J98" i="6"/>
  <c r="J97" i="6"/>
  <c r="J95" i="6"/>
  <c r="J93" i="6"/>
  <c r="J92" i="6"/>
  <c r="J91" i="6"/>
  <c r="J89" i="6"/>
  <c r="J88" i="6"/>
  <c r="J87" i="6"/>
  <c r="J85" i="6"/>
  <c r="J84" i="6"/>
  <c r="J83" i="6"/>
  <c r="J82" i="6"/>
  <c r="J81" i="6"/>
  <c r="J80" i="6"/>
  <c r="J79" i="6"/>
  <c r="J78" i="6"/>
  <c r="J77" i="6"/>
  <c r="J76" i="6"/>
  <c r="J75" i="6"/>
  <c r="J72" i="6"/>
  <c r="J71" i="6"/>
  <c r="J70" i="6"/>
  <c r="J69" i="6"/>
  <c r="J68" i="6"/>
  <c r="J67" i="6"/>
  <c r="J65" i="6"/>
  <c r="J62" i="6"/>
  <c r="J61" i="6"/>
  <c r="J60" i="6"/>
  <c r="J59" i="6"/>
  <c r="J58" i="6"/>
  <c r="J57" i="6"/>
  <c r="J56" i="6"/>
  <c r="J55" i="6"/>
  <c r="J54" i="6"/>
  <c r="J52" i="6"/>
  <c r="J51" i="6"/>
  <c r="J50" i="6"/>
  <c r="J49" i="6"/>
  <c r="J48" i="6"/>
  <c r="J47" i="6"/>
  <c r="J46" i="6"/>
  <c r="J45" i="6"/>
  <c r="J44" i="6"/>
  <c r="J43" i="6"/>
  <c r="J42" i="6"/>
  <c r="J40" i="6"/>
  <c r="J39" i="6"/>
  <c r="J37" i="6"/>
  <c r="J34" i="6"/>
  <c r="J33" i="6"/>
  <c r="J31" i="6"/>
  <c r="J26" i="6"/>
  <c r="J25" i="6"/>
  <c r="J23" i="6"/>
  <c r="J22" i="6"/>
  <c r="J21" i="6"/>
  <c r="J20" i="6"/>
  <c r="J53" i="6"/>
  <c r="J36" i="6"/>
  <c r="J94" i="6"/>
  <c r="J28" i="6"/>
  <c r="J17" i="6"/>
  <c r="J32" i="6"/>
  <c r="J90" i="6"/>
  <c r="J73" i="6"/>
  <c r="J38" i="6"/>
  <c r="J27" i="6"/>
  <c r="J4" i="6"/>
  <c r="J64" i="6"/>
  <c r="J63" i="6"/>
  <c r="J41" i="6"/>
  <c r="J30" i="6"/>
  <c r="J24" i="6"/>
  <c r="J66" i="6"/>
  <c r="J29" i="6"/>
  <c r="J12" i="6"/>
  <c r="J86" i="6"/>
  <c r="J35" i="6"/>
  <c r="J11" i="6"/>
  <c r="J6" i="6"/>
  <c r="J99" i="6"/>
  <c r="J96" i="6"/>
  <c r="J15" i="6"/>
  <c r="J74" i="6"/>
  <c r="J16" i="6"/>
  <c r="J18" i="6"/>
  <c r="J8" i="6"/>
  <c r="J7" i="6"/>
  <c r="J9" i="6"/>
  <c r="J10" i="6"/>
  <c r="J5" i="6"/>
  <c r="J2" i="6"/>
  <c r="J19" i="6"/>
  <c r="J13" i="6"/>
  <c r="J3" i="6"/>
  <c r="J14" i="6"/>
  <c r="A98" i="6"/>
  <c r="A97" i="6"/>
  <c r="A95" i="6"/>
  <c r="A93" i="6"/>
  <c r="A92" i="6"/>
  <c r="A91" i="6"/>
  <c r="A89" i="6"/>
  <c r="A88" i="6"/>
  <c r="A87" i="6"/>
  <c r="A85" i="6"/>
  <c r="A84" i="6"/>
  <c r="A83" i="6"/>
  <c r="A82" i="6"/>
  <c r="A81" i="6"/>
  <c r="A80" i="6"/>
  <c r="A79" i="6"/>
  <c r="A78" i="6"/>
  <c r="A77" i="6"/>
  <c r="A76" i="6"/>
  <c r="A75" i="6"/>
  <c r="A72" i="6"/>
  <c r="A71" i="6"/>
  <c r="A70" i="6"/>
  <c r="A69" i="6"/>
  <c r="A68" i="6"/>
  <c r="A67" i="6"/>
  <c r="A65" i="6"/>
  <c r="A62" i="6"/>
  <c r="A61" i="6"/>
  <c r="A60" i="6"/>
  <c r="A59" i="6"/>
  <c r="A58" i="6"/>
  <c r="A57" i="6"/>
  <c r="A56" i="6"/>
  <c r="A55" i="6"/>
  <c r="A54" i="6"/>
  <c r="A52" i="6"/>
  <c r="A51" i="6"/>
  <c r="A50" i="6"/>
  <c r="A49" i="6"/>
  <c r="A48" i="6"/>
  <c r="A47" i="6"/>
  <c r="A46" i="6"/>
  <c r="A45" i="6"/>
  <c r="A44" i="6"/>
  <c r="A43" i="6"/>
  <c r="A42" i="6"/>
  <c r="A40" i="6"/>
  <c r="A39" i="6"/>
  <c r="A37" i="6"/>
  <c r="A34" i="6"/>
  <c r="A33" i="6"/>
  <c r="A31" i="6"/>
  <c r="A26" i="6"/>
  <c r="A25" i="6"/>
  <c r="A23" i="6"/>
  <c r="A22" i="6"/>
  <c r="A21" i="6"/>
  <c r="A20" i="6"/>
  <c r="A53" i="6"/>
  <c r="A36" i="6"/>
  <c r="A94" i="6"/>
  <c r="A28" i="6"/>
  <c r="A17" i="6"/>
  <c r="A32" i="6"/>
  <c r="A90" i="6"/>
  <c r="A73" i="6"/>
  <c r="A38" i="6"/>
  <c r="A27" i="6"/>
  <c r="A4" i="6"/>
  <c r="A64" i="6"/>
  <c r="A63" i="6"/>
  <c r="A41" i="6"/>
  <c r="A30" i="6"/>
  <c r="A24" i="6"/>
  <c r="A66" i="6"/>
  <c r="A29" i="6"/>
  <c r="A12" i="6"/>
  <c r="A86" i="6"/>
  <c r="A35" i="6"/>
  <c r="A11" i="6"/>
  <c r="A6" i="6"/>
  <c r="A99" i="6"/>
  <c r="A96" i="6"/>
  <c r="A15" i="6"/>
  <c r="A74" i="6"/>
  <c r="A16" i="6"/>
  <c r="A18" i="6"/>
  <c r="A8" i="6"/>
  <c r="A7" i="6"/>
  <c r="A9" i="6"/>
  <c r="A10" i="6"/>
  <c r="A5" i="6"/>
  <c r="A2" i="6"/>
  <c r="A19" i="6"/>
  <c r="A13" i="6"/>
  <c r="A3" i="6"/>
  <c r="A14" i="6"/>
  <c r="O453" i="2" l="1"/>
  <c r="Q453" i="2"/>
  <c r="O614" i="2"/>
  <c r="Q614" i="2"/>
  <c r="O652" i="2"/>
  <c r="Q652" i="2"/>
  <c r="O602" i="2"/>
  <c r="Q602" i="2"/>
  <c r="O445" i="2"/>
  <c r="Q445" i="2"/>
  <c r="O627" i="2"/>
  <c r="Q627" i="2"/>
  <c r="O643" i="2"/>
  <c r="Q643" i="2"/>
  <c r="O655" i="2"/>
  <c r="Q655" i="2"/>
  <c r="O41" i="2"/>
  <c r="Q41" i="2"/>
  <c r="O65" i="2"/>
  <c r="Q65" i="2"/>
  <c r="O5" i="2"/>
  <c r="Q5" i="2"/>
  <c r="O396" i="2"/>
  <c r="Q396" i="2"/>
  <c r="O402" i="2"/>
  <c r="Q402" i="2"/>
  <c r="O412" i="2"/>
  <c r="Q412" i="2"/>
  <c r="O117" i="2"/>
  <c r="Q117" i="2"/>
  <c r="O141" i="2"/>
  <c r="Q141" i="2"/>
  <c r="O165" i="2"/>
  <c r="Q165" i="2"/>
  <c r="O189" i="2"/>
  <c r="Q189" i="2"/>
  <c r="O477" i="2"/>
  <c r="Q477" i="2"/>
  <c r="O491" i="2"/>
  <c r="Q491" i="2"/>
  <c r="O263" i="2"/>
  <c r="Q263" i="2"/>
  <c r="O516" i="2"/>
  <c r="Q516" i="2"/>
  <c r="O732" i="2"/>
  <c r="Q732" i="2"/>
  <c r="O425" i="2"/>
  <c r="Q425" i="2"/>
  <c r="O741" i="2"/>
  <c r="Q741" i="2"/>
  <c r="O542" i="2"/>
  <c r="Q542" i="2"/>
  <c r="O744" i="2"/>
  <c r="Q744" i="2"/>
  <c r="O299" i="2"/>
  <c r="Q299" i="2"/>
  <c r="O545" i="2"/>
  <c r="Q545" i="2"/>
  <c r="O199" i="2"/>
  <c r="Q199" i="2"/>
  <c r="O223" i="2"/>
  <c r="Q223" i="2"/>
  <c r="O764" i="2"/>
  <c r="Q764" i="2"/>
  <c r="O278" i="2"/>
  <c r="Q278" i="2"/>
  <c r="O381" i="2"/>
  <c r="Q381" i="2"/>
  <c r="O767" i="2"/>
  <c r="Q767" i="2"/>
  <c r="O548" i="2"/>
  <c r="Q548" i="2"/>
  <c r="O560" i="2"/>
  <c r="Q560" i="2"/>
  <c r="O572" i="2"/>
  <c r="Q572" i="2"/>
  <c r="O575" i="2"/>
  <c r="Q575" i="2"/>
  <c r="O391" i="2"/>
  <c r="Q391" i="2"/>
  <c r="O587" i="2"/>
  <c r="Q587" i="2"/>
  <c r="O241" i="2"/>
  <c r="Q241" i="2"/>
  <c r="O87" i="2"/>
  <c r="Q87" i="2"/>
  <c r="O99" i="2"/>
  <c r="Q99" i="2"/>
  <c r="O249" i="2"/>
  <c r="Q249" i="2"/>
  <c r="O603" i="2"/>
  <c r="Q603" i="2"/>
  <c r="O610" i="2"/>
  <c r="Q610" i="2"/>
  <c r="O339" i="2"/>
  <c r="Q339" i="2"/>
  <c r="R339" i="2" s="1"/>
  <c r="O341" i="2"/>
  <c r="Q341" i="2"/>
  <c r="O321" i="2"/>
  <c r="Q321" i="2"/>
  <c r="O446" i="2"/>
  <c r="Q446" i="2"/>
  <c r="O621" i="2"/>
  <c r="Q621" i="2"/>
  <c r="O628" i="2"/>
  <c r="Q628" i="2"/>
  <c r="O459" i="2"/>
  <c r="Q459" i="2"/>
  <c r="O644" i="2"/>
  <c r="Q644" i="2"/>
  <c r="O656" i="2"/>
  <c r="Q656" i="2"/>
  <c r="O30" i="2"/>
  <c r="Q30" i="2"/>
  <c r="O42" i="2"/>
  <c r="Q42" i="2"/>
  <c r="O54" i="2"/>
  <c r="Q54" i="2"/>
  <c r="O66" i="2"/>
  <c r="Q66" i="2"/>
  <c r="O78" i="2"/>
  <c r="Q78" i="2"/>
  <c r="O6" i="2"/>
  <c r="Q6" i="2"/>
  <c r="O18" i="2"/>
  <c r="Q18" i="2"/>
  <c r="O397" i="2"/>
  <c r="Q397" i="2"/>
  <c r="O403" i="2"/>
  <c r="Q403" i="2"/>
  <c r="O405" i="2"/>
  <c r="Q405" i="2"/>
  <c r="O413" i="2"/>
  <c r="Q413" i="2"/>
  <c r="O464" i="2"/>
  <c r="Q464" i="2"/>
  <c r="O118" i="2"/>
  <c r="Q118" i="2"/>
  <c r="O130" i="2"/>
  <c r="Q130" i="2"/>
  <c r="O142" i="2"/>
  <c r="Q142" i="2"/>
  <c r="O154" i="2"/>
  <c r="Q154" i="2"/>
  <c r="O166" i="2"/>
  <c r="Q166" i="2"/>
  <c r="O178" i="2"/>
  <c r="Q178" i="2"/>
  <c r="O190" i="2"/>
  <c r="Q190" i="2"/>
  <c r="O677" i="2"/>
  <c r="Q677" i="2"/>
  <c r="O478" i="2"/>
  <c r="Q478" i="2"/>
  <c r="O690" i="2"/>
  <c r="Q690" i="2"/>
  <c r="O492" i="2"/>
  <c r="Q492" i="2"/>
  <c r="O701" i="2"/>
  <c r="Q701" i="2"/>
  <c r="O264" i="2"/>
  <c r="Q264" i="2"/>
  <c r="O507" i="2"/>
  <c r="Q507" i="2"/>
  <c r="O710" i="2"/>
  <c r="Q710" i="2"/>
  <c r="O517" i="2"/>
  <c r="Q517" i="2"/>
  <c r="O723" i="2"/>
  <c r="Q723" i="2"/>
  <c r="O521" i="2"/>
  <c r="Q521" i="2"/>
  <c r="O733" i="2"/>
  <c r="Q733" i="2"/>
  <c r="O426" i="2"/>
  <c r="Q426" i="2"/>
  <c r="O531" i="2"/>
  <c r="Q531" i="2"/>
  <c r="O286" i="2"/>
  <c r="Q286" i="2"/>
  <c r="O745" i="2"/>
  <c r="Q745" i="2"/>
  <c r="O300" i="2"/>
  <c r="Q300" i="2"/>
  <c r="O546" i="2"/>
  <c r="Q546" i="2"/>
  <c r="O200" i="2"/>
  <c r="Q200" i="2"/>
  <c r="O212" i="2"/>
  <c r="Q212" i="2"/>
  <c r="O224" i="2"/>
  <c r="Q224" i="2"/>
  <c r="R224" i="2" s="1"/>
  <c r="O265" i="2"/>
  <c r="Q265" i="2"/>
  <c r="O279" i="2"/>
  <c r="Q279" i="2"/>
  <c r="O382" i="2"/>
  <c r="Q382" i="2"/>
  <c r="O768" i="2"/>
  <c r="Q768" i="2"/>
  <c r="O549" i="2"/>
  <c r="Q549" i="2"/>
  <c r="O561" i="2"/>
  <c r="Q561" i="2"/>
  <c r="O573" i="2"/>
  <c r="Q573" i="2"/>
  <c r="O576" i="2"/>
  <c r="Q576" i="2"/>
  <c r="O392" i="2"/>
  <c r="Q392" i="2"/>
  <c r="O588" i="2"/>
  <c r="Q588" i="2"/>
  <c r="O591" i="2"/>
  <c r="Q591" i="2"/>
  <c r="O88" i="2"/>
  <c r="Q88" i="2"/>
  <c r="O100" i="2"/>
  <c r="Q100" i="2"/>
  <c r="O245" i="2"/>
  <c r="Q245" i="2"/>
  <c r="O331" i="2"/>
  <c r="Q331" i="2"/>
  <c r="O248" i="2"/>
  <c r="Q248" i="2"/>
  <c r="O609" i="2"/>
  <c r="Q609" i="2"/>
  <c r="O338" i="2"/>
  <c r="Q338" i="2"/>
  <c r="R338" i="2" s="1"/>
  <c r="O340" i="2"/>
  <c r="Q340" i="2"/>
  <c r="O320" i="2"/>
  <c r="Q320" i="2"/>
  <c r="O620" i="2"/>
  <c r="Q620" i="2"/>
  <c r="O635" i="2"/>
  <c r="Q635" i="2"/>
  <c r="O29" i="2"/>
  <c r="Q29" i="2"/>
  <c r="O53" i="2"/>
  <c r="Q53" i="2"/>
  <c r="R53" i="2" s="1"/>
  <c r="O77" i="2"/>
  <c r="Q77" i="2"/>
  <c r="O17" i="2"/>
  <c r="Q17" i="2"/>
  <c r="O671" i="2"/>
  <c r="Q671" i="2"/>
  <c r="O463" i="2"/>
  <c r="Q463" i="2"/>
  <c r="O129" i="2"/>
  <c r="Q129" i="2"/>
  <c r="O153" i="2"/>
  <c r="Q153" i="2"/>
  <c r="O177" i="2"/>
  <c r="Q177" i="2"/>
  <c r="O473" i="2"/>
  <c r="Q473" i="2"/>
  <c r="O689" i="2"/>
  <c r="Q689" i="2"/>
  <c r="O700" i="2"/>
  <c r="Q700" i="2"/>
  <c r="O506" i="2"/>
  <c r="Q506" i="2"/>
  <c r="O709" i="2"/>
  <c r="Q709" i="2"/>
  <c r="O722" i="2"/>
  <c r="Q722" i="2"/>
  <c r="O520" i="2"/>
  <c r="Q520" i="2"/>
  <c r="O211" i="2"/>
  <c r="Q211" i="2"/>
  <c r="O250" i="2"/>
  <c r="Q250" i="2"/>
  <c r="O309" i="2"/>
  <c r="Q309" i="2"/>
  <c r="O611" i="2"/>
  <c r="Q611" i="2"/>
  <c r="O428" i="2"/>
  <c r="Q428" i="2"/>
  <c r="O342" i="2"/>
  <c r="Q342" i="2"/>
  <c r="O322" i="2"/>
  <c r="Q322" i="2"/>
  <c r="O447" i="2"/>
  <c r="Q447" i="2"/>
  <c r="O622" i="2"/>
  <c r="Q622" i="2"/>
  <c r="O629" i="2"/>
  <c r="Q629" i="2"/>
  <c r="O460" i="2"/>
  <c r="Q460" i="2"/>
  <c r="O645" i="2"/>
  <c r="Q645" i="2"/>
  <c r="O657" i="2"/>
  <c r="Q657" i="2"/>
  <c r="O31" i="2"/>
  <c r="Q31" i="2"/>
  <c r="O43" i="2"/>
  <c r="Q43" i="2"/>
  <c r="O55" i="2"/>
  <c r="Q55" i="2"/>
  <c r="O67" i="2"/>
  <c r="Q67" i="2"/>
  <c r="O79" i="2"/>
  <c r="Q79" i="2"/>
  <c r="O7" i="2"/>
  <c r="Q7" i="2"/>
  <c r="O19" i="2"/>
  <c r="Q19" i="2"/>
  <c r="O398" i="2"/>
  <c r="Q398" i="2"/>
  <c r="O404" i="2"/>
  <c r="Q404" i="2"/>
  <c r="O406" i="2"/>
  <c r="Q406" i="2"/>
  <c r="O414" i="2"/>
  <c r="Q414" i="2"/>
  <c r="O465" i="2"/>
  <c r="Q465" i="2"/>
  <c r="O119" i="2"/>
  <c r="Q119" i="2"/>
  <c r="O131" i="2"/>
  <c r="Q131" i="2"/>
  <c r="O143" i="2"/>
  <c r="Q143" i="2"/>
  <c r="O155" i="2"/>
  <c r="Q155" i="2"/>
  <c r="O167" i="2"/>
  <c r="Q167" i="2"/>
  <c r="O179" i="2"/>
  <c r="Q179" i="2"/>
  <c r="O191" i="2"/>
  <c r="Q191" i="2"/>
  <c r="O678" i="2"/>
  <c r="Q678" i="2"/>
  <c r="O479" i="2"/>
  <c r="Q479" i="2"/>
  <c r="O691" i="2"/>
  <c r="Q691" i="2"/>
  <c r="O493" i="2"/>
  <c r="Q493" i="2"/>
  <c r="O702" i="2"/>
  <c r="Q702" i="2"/>
  <c r="O269" i="2"/>
  <c r="Q269" i="2"/>
  <c r="O357" i="2"/>
  <c r="Q357" i="2"/>
  <c r="O711" i="2"/>
  <c r="Q711" i="2"/>
  <c r="O518" i="2"/>
  <c r="Q518" i="2"/>
  <c r="O724" i="2"/>
  <c r="Q724" i="2"/>
  <c r="O522" i="2"/>
  <c r="Q522" i="2"/>
  <c r="O524" i="2"/>
  <c r="Q524" i="2"/>
  <c r="O427" i="2"/>
  <c r="Q427" i="2"/>
  <c r="O532" i="2"/>
  <c r="Q532" i="2"/>
  <c r="O287" i="2"/>
  <c r="Q287" i="2"/>
  <c r="O746" i="2"/>
  <c r="Q746" i="2"/>
  <c r="O301" i="2"/>
  <c r="Q301" i="2"/>
  <c r="O547" i="2"/>
  <c r="Q547" i="2"/>
  <c r="O201" i="2"/>
  <c r="Q201" i="2"/>
  <c r="O213" i="2"/>
  <c r="Q213" i="2"/>
  <c r="O225" i="2"/>
  <c r="Q225" i="2"/>
  <c r="O266" i="2"/>
  <c r="Q266" i="2"/>
  <c r="O280" i="2"/>
  <c r="Q280" i="2"/>
  <c r="O383" i="2"/>
  <c r="Q383" i="2"/>
  <c r="O769" i="2"/>
  <c r="Q769" i="2"/>
  <c r="O550" i="2"/>
  <c r="Q550" i="2"/>
  <c r="O562" i="2"/>
  <c r="Q562" i="2"/>
  <c r="O574" i="2"/>
  <c r="Q574" i="2"/>
  <c r="O577" i="2"/>
  <c r="Q577" i="2"/>
  <c r="O393" i="2"/>
  <c r="Q393" i="2"/>
  <c r="O589" i="2"/>
  <c r="Q589" i="2"/>
  <c r="O592" i="2"/>
  <c r="Q592" i="2"/>
  <c r="O89" i="2"/>
  <c r="Q89" i="2"/>
  <c r="O101" i="2"/>
  <c r="Q101" i="2"/>
  <c r="O436" i="2"/>
  <c r="Q436" i="2"/>
  <c r="O448" i="2"/>
  <c r="Q448" i="2"/>
  <c r="O630" i="2"/>
  <c r="Q630" i="2"/>
  <c r="O658" i="2"/>
  <c r="Q658" i="2"/>
  <c r="O44" i="2"/>
  <c r="Q44" i="2"/>
  <c r="O56" i="2"/>
  <c r="Q56" i="2"/>
  <c r="O68" i="2"/>
  <c r="Q68" i="2"/>
  <c r="O80" i="2"/>
  <c r="Q80" i="2"/>
  <c r="O8" i="2"/>
  <c r="Q8" i="2"/>
  <c r="R8" i="2" s="1"/>
  <c r="O20" i="2"/>
  <c r="Q20" i="2"/>
  <c r="R20" i="2" s="1"/>
  <c r="O115" i="2"/>
  <c r="Q115" i="2"/>
  <c r="O407" i="2"/>
  <c r="Q407" i="2"/>
  <c r="O415" i="2"/>
  <c r="Q415" i="2"/>
  <c r="O466" i="2"/>
  <c r="Q466" i="2"/>
  <c r="O120" i="2"/>
  <c r="Q120" i="2"/>
  <c r="R120" i="2" s="1"/>
  <c r="O132" i="2"/>
  <c r="Q132" i="2"/>
  <c r="O144" i="2"/>
  <c r="Q144" i="2"/>
  <c r="O156" i="2"/>
  <c r="Q156" i="2"/>
  <c r="O168" i="2"/>
  <c r="Q168" i="2"/>
  <c r="O180" i="2"/>
  <c r="Q180" i="2"/>
  <c r="O192" i="2"/>
  <c r="Q192" i="2"/>
  <c r="O679" i="2"/>
  <c r="Q679" i="2"/>
  <c r="O685" i="2"/>
  <c r="Q685" i="2"/>
  <c r="O692" i="2"/>
  <c r="Q692" i="2"/>
  <c r="O494" i="2"/>
  <c r="Q494" i="2"/>
  <c r="O703" i="2"/>
  <c r="Q703" i="2"/>
  <c r="O270" i="2"/>
  <c r="Q270" i="2"/>
  <c r="O358" i="2"/>
  <c r="Q358" i="2"/>
  <c r="O712" i="2"/>
  <c r="Q712" i="2"/>
  <c r="O713" i="2"/>
  <c r="Q713" i="2"/>
  <c r="O725" i="2"/>
  <c r="Q725" i="2"/>
  <c r="O523" i="2"/>
  <c r="Q523" i="2"/>
  <c r="O525" i="2"/>
  <c r="Q525" i="2"/>
  <c r="O734" i="2"/>
  <c r="Q734" i="2"/>
  <c r="O533" i="2"/>
  <c r="Q533" i="2"/>
  <c r="O371" i="2"/>
  <c r="Q371" i="2"/>
  <c r="O747" i="2"/>
  <c r="Q747" i="2"/>
  <c r="O302" i="2"/>
  <c r="Q302" i="2"/>
  <c r="O748" i="2"/>
  <c r="Q748" i="2"/>
  <c r="O202" i="2"/>
  <c r="Q202" i="2"/>
  <c r="O214" i="2"/>
  <c r="Q214" i="2"/>
  <c r="O755" i="2"/>
  <c r="Q755" i="2"/>
  <c r="O267" i="2"/>
  <c r="Q267" i="2"/>
  <c r="O281" i="2"/>
  <c r="Q281" i="2"/>
  <c r="O384" i="2"/>
  <c r="Q384" i="2"/>
  <c r="O770" i="2"/>
  <c r="Q770" i="2"/>
  <c r="O551" i="2"/>
  <c r="Q551" i="2"/>
  <c r="O563" i="2"/>
  <c r="Q563" i="2"/>
  <c r="O389" i="2"/>
  <c r="Q389" i="2"/>
  <c r="O578" i="2"/>
  <c r="Q578" i="2"/>
  <c r="O394" i="2"/>
  <c r="Q394" i="2"/>
  <c r="O590" i="2"/>
  <c r="Q590" i="2"/>
  <c r="O593" i="2"/>
  <c r="Q593" i="2"/>
  <c r="O90" i="2"/>
  <c r="Q90" i="2"/>
  <c r="O102" i="2"/>
  <c r="Q102" i="2"/>
  <c r="O613" i="2"/>
  <c r="Q613" i="2"/>
  <c r="O612" i="2"/>
  <c r="Q612" i="2"/>
  <c r="O323" i="2"/>
  <c r="Q323" i="2"/>
  <c r="O623" i="2"/>
  <c r="Q623" i="2"/>
  <c r="O32" i="2"/>
  <c r="Q32" i="2"/>
  <c r="O399" i="2"/>
  <c r="Q399" i="2"/>
  <c r="O252" i="2"/>
  <c r="Q252" i="2"/>
  <c r="O311" i="2"/>
  <c r="Q311" i="2"/>
  <c r="O314" i="2"/>
  <c r="Q314" i="2"/>
  <c r="O430" i="2"/>
  <c r="Q430" i="2"/>
  <c r="O437" i="2"/>
  <c r="Q437" i="2"/>
  <c r="O343" i="2"/>
  <c r="Q343" i="2"/>
  <c r="O449" i="2"/>
  <c r="Q449" i="2"/>
  <c r="O624" i="2"/>
  <c r="Q624" i="2"/>
  <c r="O455" i="2"/>
  <c r="Q455" i="2"/>
  <c r="O462" i="2"/>
  <c r="Q462" i="2"/>
  <c r="O647" i="2"/>
  <c r="Q647" i="2"/>
  <c r="O659" i="2"/>
  <c r="Q659" i="2"/>
  <c r="O33" i="2"/>
  <c r="Q33" i="2"/>
  <c r="O45" i="2"/>
  <c r="Q45" i="2"/>
  <c r="O57" i="2"/>
  <c r="Q57" i="2"/>
  <c r="O69" i="2"/>
  <c r="Q69" i="2"/>
  <c r="O81" i="2"/>
  <c r="Q81" i="2"/>
  <c r="O9" i="2"/>
  <c r="Q9" i="2"/>
  <c r="O21" i="2"/>
  <c r="Q21" i="2"/>
  <c r="O400" i="2"/>
  <c r="Q400" i="2"/>
  <c r="O663" i="2"/>
  <c r="Q663" i="2"/>
  <c r="O408" i="2"/>
  <c r="Q408" i="2"/>
  <c r="O416" i="2"/>
  <c r="Q416" i="2"/>
  <c r="O467" i="2"/>
  <c r="Q467" i="2"/>
  <c r="O121" i="2"/>
  <c r="Q121" i="2"/>
  <c r="O133" i="2"/>
  <c r="Q133" i="2"/>
  <c r="O145" i="2"/>
  <c r="Q145" i="2"/>
  <c r="O157" i="2"/>
  <c r="Q157" i="2"/>
  <c r="O169" i="2"/>
  <c r="Q169" i="2"/>
  <c r="O181" i="2"/>
  <c r="Q181" i="2"/>
  <c r="O193" i="2"/>
  <c r="Q193" i="2"/>
  <c r="O680" i="2"/>
  <c r="Q680" i="2"/>
  <c r="O686" i="2"/>
  <c r="Q686" i="2"/>
  <c r="O693" i="2"/>
  <c r="Q693" i="2"/>
  <c r="O495" i="2"/>
  <c r="Q495" i="2"/>
  <c r="O704" i="2"/>
  <c r="Q704" i="2"/>
  <c r="O498" i="2"/>
  <c r="Q498" i="2"/>
  <c r="O359" i="2"/>
  <c r="Q359" i="2"/>
  <c r="O508" i="2"/>
  <c r="Q508" i="2"/>
  <c r="O714" i="2"/>
  <c r="Q714" i="2"/>
  <c r="O726" i="2"/>
  <c r="Q726" i="2"/>
  <c r="O418" i="2"/>
  <c r="Q418" i="2"/>
  <c r="O526" i="2"/>
  <c r="Q526" i="2"/>
  <c r="O735" i="2"/>
  <c r="Q735" i="2"/>
  <c r="O534" i="2"/>
  <c r="Q534" i="2"/>
  <c r="O372" i="2"/>
  <c r="Q372" i="2"/>
  <c r="O291" i="2"/>
  <c r="Q291" i="2"/>
  <c r="O303" i="2"/>
  <c r="Q303" i="2"/>
  <c r="O749" i="2"/>
  <c r="Q749" i="2"/>
  <c r="O203" i="2"/>
  <c r="Q203" i="2"/>
  <c r="O215" i="2"/>
  <c r="Q215" i="2"/>
  <c r="O756" i="2"/>
  <c r="Q756" i="2"/>
  <c r="O268" i="2"/>
  <c r="Q268" i="2"/>
  <c r="O282" i="2"/>
  <c r="Q282" i="2"/>
  <c r="O385" i="2"/>
  <c r="Q385" i="2"/>
  <c r="O771" i="2"/>
  <c r="Q771" i="2"/>
  <c r="O552" i="2"/>
  <c r="Q552" i="2"/>
  <c r="O564" i="2"/>
  <c r="Q564" i="2"/>
  <c r="O390" i="2"/>
  <c r="Q390" i="2"/>
  <c r="O579" i="2"/>
  <c r="Q579" i="2"/>
  <c r="O395" i="2"/>
  <c r="Q395" i="2"/>
  <c r="O233" i="2"/>
  <c r="Q233" i="2"/>
  <c r="O594" i="2"/>
  <c r="Q594" i="2"/>
  <c r="O91" i="2"/>
  <c r="Q91" i="2"/>
  <c r="O103" i="2"/>
  <c r="Q103" i="2"/>
  <c r="O605" i="2"/>
  <c r="Q605" i="2"/>
  <c r="O251" i="2"/>
  <c r="Q251" i="2"/>
  <c r="O646" i="2"/>
  <c r="Q646" i="2"/>
  <c r="O253" i="2"/>
  <c r="Q253" i="2"/>
  <c r="O312" i="2"/>
  <c r="Q312" i="2"/>
  <c r="O315" i="2"/>
  <c r="Q315" i="2"/>
  <c r="O431" i="2"/>
  <c r="Q431" i="2"/>
  <c r="O438" i="2"/>
  <c r="Q438" i="2"/>
  <c r="O344" i="2"/>
  <c r="Q344" i="2"/>
  <c r="O450" i="2"/>
  <c r="Q450" i="2"/>
  <c r="O625" i="2"/>
  <c r="Q625" i="2"/>
  <c r="O456" i="2"/>
  <c r="Q456" i="2"/>
  <c r="O636" i="2"/>
  <c r="Q636" i="2"/>
  <c r="O648" i="2"/>
  <c r="Q648" i="2"/>
  <c r="O660" i="2"/>
  <c r="Q660" i="2"/>
  <c r="O34" i="2"/>
  <c r="Q34" i="2"/>
  <c r="O46" i="2"/>
  <c r="Q46" i="2"/>
  <c r="O58" i="2"/>
  <c r="Q58" i="2"/>
  <c r="O70" i="2"/>
  <c r="Q70" i="2"/>
  <c r="O82" i="2"/>
  <c r="Q82" i="2"/>
  <c r="O10" i="2"/>
  <c r="Q10" i="2"/>
  <c r="R10" i="2" s="1"/>
  <c r="O22" i="2"/>
  <c r="Q22" i="2"/>
  <c r="O401" i="2"/>
  <c r="Q401" i="2"/>
  <c r="O664" i="2"/>
  <c r="Q664" i="2"/>
  <c r="O347" i="2"/>
  <c r="Q347" i="2"/>
  <c r="O417" i="2"/>
  <c r="Q417" i="2"/>
  <c r="O468" i="2"/>
  <c r="Q468" i="2"/>
  <c r="O122" i="2"/>
  <c r="Q122" i="2"/>
  <c r="O134" i="2"/>
  <c r="Q134" i="2"/>
  <c r="O146" i="2"/>
  <c r="Q146" i="2"/>
  <c r="O158" i="2"/>
  <c r="Q158" i="2"/>
  <c r="O170" i="2"/>
  <c r="Q170" i="2"/>
  <c r="O182" i="2"/>
  <c r="Q182" i="2"/>
  <c r="O194" i="2"/>
  <c r="Q194" i="2"/>
  <c r="O681" i="2"/>
  <c r="Q681" i="2"/>
  <c r="O480" i="2"/>
  <c r="Q480" i="2"/>
  <c r="O694" i="2"/>
  <c r="Q694" i="2"/>
  <c r="O496" i="2"/>
  <c r="Q496" i="2"/>
  <c r="O705" i="2"/>
  <c r="Q705" i="2"/>
  <c r="O499" i="2"/>
  <c r="Q499" i="2"/>
  <c r="O360" i="2"/>
  <c r="Q360" i="2"/>
  <c r="O509" i="2"/>
  <c r="Q509" i="2"/>
  <c r="O715" i="2"/>
  <c r="Q715" i="2"/>
  <c r="O727" i="2"/>
  <c r="Q727" i="2"/>
  <c r="O419" i="2"/>
  <c r="Q419" i="2"/>
  <c r="O527" i="2"/>
  <c r="Q527" i="2"/>
  <c r="O195" i="2"/>
  <c r="Q195" i="2"/>
  <c r="O535" i="2"/>
  <c r="Q535" i="2"/>
  <c r="O373" i="2"/>
  <c r="Q373" i="2"/>
  <c r="O292" i="2"/>
  <c r="Q292" i="2"/>
  <c r="O304" i="2"/>
  <c r="Q304" i="2"/>
  <c r="O750" i="2"/>
  <c r="Q750" i="2"/>
  <c r="O204" i="2"/>
  <c r="Q204" i="2"/>
  <c r="O216" i="2"/>
  <c r="Q216" i="2"/>
  <c r="O757" i="2"/>
  <c r="Q757" i="2"/>
  <c r="O271" i="2"/>
  <c r="Q271" i="2"/>
  <c r="O283" i="2"/>
  <c r="Q283" i="2"/>
  <c r="O386" i="2"/>
  <c r="Q386" i="2"/>
  <c r="O772" i="2"/>
  <c r="Q772" i="2"/>
  <c r="O553" i="2"/>
  <c r="Q553" i="2"/>
  <c r="O565" i="2"/>
  <c r="Q565" i="2"/>
  <c r="O779" i="2"/>
  <c r="Q779" i="2"/>
  <c r="O580" i="2"/>
  <c r="Q580" i="2"/>
  <c r="O226" i="2"/>
  <c r="Q226" i="2"/>
  <c r="R226" i="2" s="1"/>
  <c r="O234" i="2"/>
  <c r="Q234" i="2"/>
  <c r="O595" i="2"/>
  <c r="Q595" i="2"/>
  <c r="O92" i="2"/>
  <c r="Q92" i="2"/>
  <c r="O104" i="2"/>
  <c r="Q104" i="2"/>
  <c r="O256" i="2"/>
  <c r="Q256" i="2"/>
  <c r="O429" i="2"/>
  <c r="Q429" i="2"/>
  <c r="O242" i="2"/>
  <c r="Q242" i="2"/>
  <c r="O313" i="2"/>
  <c r="Q313" i="2"/>
  <c r="O432" i="2"/>
  <c r="Q432" i="2"/>
  <c r="O439" i="2"/>
  <c r="Q439" i="2"/>
  <c r="O451" i="2"/>
  <c r="Q451" i="2"/>
  <c r="O637" i="2"/>
  <c r="Q637" i="2"/>
  <c r="O35" i="2"/>
  <c r="Q35" i="2"/>
  <c r="O83" i="2"/>
  <c r="Q83" i="2"/>
  <c r="O109" i="2"/>
  <c r="Q109" i="2"/>
  <c r="O351" i="2"/>
  <c r="Q351" i="2"/>
  <c r="O147" i="2"/>
  <c r="Q147" i="2"/>
  <c r="R147" i="2" s="1"/>
  <c r="O675" i="2"/>
  <c r="Q675" i="2"/>
  <c r="O481" i="2"/>
  <c r="Q481" i="2"/>
  <c r="O706" i="2"/>
  <c r="Q706" i="2"/>
  <c r="O510" i="2"/>
  <c r="Q510" i="2"/>
  <c r="O716" i="2"/>
  <c r="Q716" i="2"/>
  <c r="O366" i="2"/>
  <c r="Q366" i="2"/>
  <c r="R366" i="2" s="1"/>
  <c r="O528" i="2"/>
  <c r="Q528" i="2"/>
  <c r="O374" i="2"/>
  <c r="Q374" i="2"/>
  <c r="O751" i="2"/>
  <c r="Q751" i="2"/>
  <c r="O272" i="2"/>
  <c r="Q272" i="2"/>
  <c r="O566" i="2"/>
  <c r="Q566" i="2"/>
  <c r="O105" i="2"/>
  <c r="Q105" i="2"/>
  <c r="O616" i="2"/>
  <c r="Q616" i="2"/>
  <c r="O310" i="2"/>
  <c r="Q310" i="2"/>
  <c r="O461" i="2"/>
  <c r="Q461" i="2"/>
  <c r="O254" i="2"/>
  <c r="Q254" i="2"/>
  <c r="O316" i="2"/>
  <c r="Q316" i="2"/>
  <c r="O345" i="2"/>
  <c r="Q345" i="2"/>
  <c r="R345" i="2" s="1"/>
  <c r="O626" i="2"/>
  <c r="Q626" i="2"/>
  <c r="O457" i="2"/>
  <c r="Q457" i="2"/>
  <c r="O649" i="2"/>
  <c r="Q649" i="2"/>
  <c r="O661" i="2"/>
  <c r="Q661" i="2"/>
  <c r="O47" i="2"/>
  <c r="Q47" i="2"/>
  <c r="O59" i="2"/>
  <c r="Q59" i="2"/>
  <c r="O71" i="2"/>
  <c r="Q71" i="2"/>
  <c r="O11" i="2"/>
  <c r="Q11" i="2"/>
  <c r="O23" i="2"/>
  <c r="Q23" i="2"/>
  <c r="O665" i="2"/>
  <c r="Q665" i="2"/>
  <c r="O348" i="2"/>
  <c r="Q348" i="2"/>
  <c r="O284" i="2"/>
  <c r="Q284" i="2"/>
  <c r="O123" i="2"/>
  <c r="Q123" i="2"/>
  <c r="R123" i="2" s="1"/>
  <c r="O135" i="2"/>
  <c r="Q135" i="2"/>
  <c r="O159" i="2"/>
  <c r="Q159" i="2"/>
  <c r="O171" i="2"/>
  <c r="Q171" i="2"/>
  <c r="O183" i="2"/>
  <c r="Q183" i="2"/>
  <c r="O682" i="2"/>
  <c r="Q682" i="2"/>
  <c r="O485" i="2"/>
  <c r="Q485" i="2"/>
  <c r="O497" i="2"/>
  <c r="Q497" i="2"/>
  <c r="O500" i="2"/>
  <c r="Q500" i="2"/>
  <c r="O361" i="2"/>
  <c r="Q361" i="2"/>
  <c r="O420" i="2"/>
  <c r="Q420" i="2"/>
  <c r="O196" i="2"/>
  <c r="Q196" i="2"/>
  <c r="O536" i="2"/>
  <c r="Q536" i="2"/>
  <c r="O293" i="2"/>
  <c r="Q293" i="2"/>
  <c r="O305" i="2"/>
  <c r="Q305" i="2"/>
  <c r="O205" i="2"/>
  <c r="Q205" i="2"/>
  <c r="O217" i="2"/>
  <c r="Q217" i="2"/>
  <c r="O758" i="2"/>
  <c r="Q758" i="2"/>
  <c r="O375" i="2"/>
  <c r="Q375" i="2"/>
  <c r="O387" i="2"/>
  <c r="Q387" i="2"/>
  <c r="O773" i="2"/>
  <c r="Q773" i="2"/>
  <c r="O554" i="2"/>
  <c r="Q554" i="2"/>
  <c r="O780" i="2"/>
  <c r="Q780" i="2"/>
  <c r="O581" i="2"/>
  <c r="Q581" i="2"/>
  <c r="O227" i="2"/>
  <c r="Q227" i="2"/>
  <c r="O235" i="2"/>
  <c r="Q235" i="2"/>
  <c r="O596" i="2"/>
  <c r="Q596" i="2"/>
  <c r="O93" i="2"/>
  <c r="Q93" i="2"/>
  <c r="O243" i="2"/>
  <c r="Q243" i="2"/>
  <c r="O255" i="2"/>
  <c r="Q255" i="2"/>
  <c r="R255" i="2" s="1"/>
  <c r="O604" i="2"/>
  <c r="Q604" i="2"/>
  <c r="O317" i="2"/>
  <c r="Q317" i="2"/>
  <c r="O433" i="2"/>
  <c r="Q433" i="2"/>
  <c r="O615" i="2"/>
  <c r="Q615" i="2"/>
  <c r="O346" i="2"/>
  <c r="Q346" i="2"/>
  <c r="O452" i="2"/>
  <c r="Q452" i="2"/>
  <c r="O325" i="2"/>
  <c r="Q325" i="2"/>
  <c r="R325" i="2" s="1"/>
  <c r="O458" i="2"/>
  <c r="Q458" i="2"/>
  <c r="O638" i="2"/>
  <c r="Q638" i="2"/>
  <c r="O650" i="2"/>
  <c r="Q650" i="2"/>
  <c r="O662" i="2"/>
  <c r="Q662" i="2"/>
  <c r="O36" i="2"/>
  <c r="Q36" i="2"/>
  <c r="O48" i="2"/>
  <c r="Q48" i="2"/>
  <c r="R48" i="2" s="1"/>
  <c r="O60" i="2"/>
  <c r="Q60" i="2"/>
  <c r="O72" i="2"/>
  <c r="Q72" i="2"/>
  <c r="O84" i="2"/>
  <c r="Q84" i="2"/>
  <c r="O12" i="2"/>
  <c r="Q12" i="2"/>
  <c r="O24" i="2"/>
  <c r="Q24" i="2"/>
  <c r="O110" i="2"/>
  <c r="Q110" i="2"/>
  <c r="O666" i="2"/>
  <c r="Q666" i="2"/>
  <c r="O349" i="2"/>
  <c r="Q349" i="2"/>
  <c r="O352" i="2"/>
  <c r="Q352" i="2"/>
  <c r="O285" i="2"/>
  <c r="Q285" i="2"/>
  <c r="O124" i="2"/>
  <c r="Q124" i="2"/>
  <c r="O136" i="2"/>
  <c r="Q136" i="2"/>
  <c r="R136" i="2" s="1"/>
  <c r="O148" i="2"/>
  <c r="Q148" i="2"/>
  <c r="O160" i="2"/>
  <c r="Q160" i="2"/>
  <c r="O172" i="2"/>
  <c r="Q172" i="2"/>
  <c r="O184" i="2"/>
  <c r="Q184" i="2"/>
  <c r="O676" i="2"/>
  <c r="Q676" i="2"/>
  <c r="O683" i="2"/>
  <c r="Q683" i="2"/>
  <c r="O482" i="2"/>
  <c r="Q482" i="2"/>
  <c r="O486" i="2"/>
  <c r="Q486" i="2"/>
  <c r="O695" i="2"/>
  <c r="Q695" i="2"/>
  <c r="O707" i="2"/>
  <c r="Q707" i="2"/>
  <c r="O501" i="2"/>
  <c r="Q501" i="2"/>
  <c r="O362" i="2"/>
  <c r="Q362" i="2"/>
  <c r="O511" i="2"/>
  <c r="Q511" i="2"/>
  <c r="O717" i="2"/>
  <c r="Q717" i="2"/>
  <c r="O367" i="2"/>
  <c r="Q367" i="2"/>
  <c r="O421" i="2"/>
  <c r="Q421" i="2"/>
  <c r="O529" i="2"/>
  <c r="Q529" i="2"/>
  <c r="O736" i="2"/>
  <c r="Q736" i="2"/>
  <c r="O537" i="2"/>
  <c r="Q537" i="2"/>
  <c r="O288" i="2"/>
  <c r="Q288" i="2"/>
  <c r="O294" i="2"/>
  <c r="Q294" i="2"/>
  <c r="O306" i="2"/>
  <c r="Q306" i="2"/>
  <c r="O752" i="2"/>
  <c r="Q752" i="2"/>
  <c r="O206" i="2"/>
  <c r="Q206" i="2"/>
  <c r="R206" i="2" s="1"/>
  <c r="O218" i="2"/>
  <c r="Q218" i="2"/>
  <c r="O759" i="2"/>
  <c r="Q759" i="2"/>
  <c r="O273" i="2"/>
  <c r="Q273" i="2"/>
  <c r="O376" i="2"/>
  <c r="Q376" i="2"/>
  <c r="O388" i="2"/>
  <c r="Q388" i="2"/>
  <c r="O774" i="2"/>
  <c r="Q774" i="2"/>
  <c r="O555" i="2"/>
  <c r="Q555" i="2"/>
  <c r="O567" i="2"/>
  <c r="Q567" i="2"/>
  <c r="O781" i="2"/>
  <c r="Q781" i="2"/>
  <c r="O582" i="2"/>
  <c r="Q582" i="2"/>
  <c r="O228" i="2"/>
  <c r="Q228" i="2"/>
  <c r="R228" i="2" s="1"/>
  <c r="O236" i="2"/>
  <c r="Q236" i="2"/>
  <c r="O597" i="2"/>
  <c r="Q597" i="2"/>
  <c r="O94" i="2"/>
  <c r="Q94" i="2"/>
  <c r="O106" i="2"/>
  <c r="Q106" i="2"/>
  <c r="O244" i="2"/>
  <c r="Q244" i="2"/>
  <c r="O324" i="2"/>
  <c r="Q324" i="2"/>
  <c r="O631" i="2"/>
  <c r="Q631" i="2"/>
  <c r="O639" i="2"/>
  <c r="Q639" i="2"/>
  <c r="O651" i="2"/>
  <c r="Q651" i="2"/>
  <c r="O330" i="2"/>
  <c r="Q330" i="2"/>
  <c r="O37" i="2"/>
  <c r="Q37" i="2"/>
  <c r="O49" i="2"/>
  <c r="Q49" i="2"/>
  <c r="O61" i="2"/>
  <c r="Q61" i="2"/>
  <c r="R61" i="2" s="1"/>
  <c r="O73" i="2"/>
  <c r="Q73" i="2"/>
  <c r="O85" i="2"/>
  <c r="Q85" i="2"/>
  <c r="O13" i="2"/>
  <c r="Q13" i="2"/>
  <c r="O25" i="2"/>
  <c r="Q25" i="2"/>
  <c r="O111" i="2"/>
  <c r="Q111" i="2"/>
  <c r="O667" i="2"/>
  <c r="Q667" i="2"/>
  <c r="O350" i="2"/>
  <c r="Q350" i="2"/>
  <c r="O353" i="2"/>
  <c r="Q353" i="2"/>
  <c r="O672" i="2"/>
  <c r="Q672" i="2"/>
  <c r="O125" i="2"/>
  <c r="Q125" i="2"/>
  <c r="O137" i="2"/>
  <c r="Q137" i="2"/>
  <c r="O149" i="2"/>
  <c r="Q149" i="2"/>
  <c r="O161" i="2"/>
  <c r="Q161" i="2"/>
  <c r="O173" i="2"/>
  <c r="Q173" i="2"/>
  <c r="O185" i="2"/>
  <c r="Q185" i="2"/>
  <c r="O469" i="2"/>
  <c r="Q469" i="2"/>
  <c r="O684" i="2"/>
  <c r="Q684" i="2"/>
  <c r="O483" i="2"/>
  <c r="Q483" i="2"/>
  <c r="O487" i="2"/>
  <c r="Q487" i="2"/>
  <c r="O696" i="2"/>
  <c r="Q696" i="2"/>
  <c r="O259" i="2"/>
  <c r="Q259" i="2"/>
  <c r="O502" i="2"/>
  <c r="Q502" i="2"/>
  <c r="O363" i="2"/>
  <c r="Q363" i="2"/>
  <c r="O512" i="2"/>
  <c r="Q512" i="2"/>
  <c r="O718" i="2"/>
  <c r="Q718" i="2"/>
  <c r="O368" i="2"/>
  <c r="Q368" i="2"/>
  <c r="O728" i="2"/>
  <c r="Q728" i="2"/>
  <c r="O530" i="2"/>
  <c r="Q530" i="2"/>
  <c r="O737" i="2"/>
  <c r="Q737" i="2"/>
  <c r="O538" i="2"/>
  <c r="Q538" i="2"/>
  <c r="O289" i="2"/>
  <c r="Q289" i="2"/>
  <c r="O295" i="2"/>
  <c r="Q295" i="2"/>
  <c r="O307" i="2"/>
  <c r="Q307" i="2"/>
  <c r="O753" i="2"/>
  <c r="Q753" i="2"/>
  <c r="O207" i="2"/>
  <c r="Q207" i="2"/>
  <c r="O219" i="2"/>
  <c r="Q219" i="2"/>
  <c r="O760" i="2"/>
  <c r="Q760" i="2"/>
  <c r="O274" i="2"/>
  <c r="Q274" i="2"/>
  <c r="O377" i="2"/>
  <c r="Q377" i="2"/>
  <c r="O334" i="2"/>
  <c r="Q334" i="2"/>
  <c r="O775" i="2"/>
  <c r="Q775" i="2"/>
  <c r="O556" i="2"/>
  <c r="Q556" i="2"/>
  <c r="O568" i="2"/>
  <c r="Q568" i="2"/>
  <c r="O782" i="2"/>
  <c r="Q782" i="2"/>
  <c r="O583" i="2"/>
  <c r="Q583" i="2"/>
  <c r="O229" i="2"/>
  <c r="Q229" i="2"/>
  <c r="O237" i="2"/>
  <c r="Q237" i="2"/>
  <c r="O598" i="2"/>
  <c r="Q598" i="2"/>
  <c r="O95" i="2"/>
  <c r="Q95" i="2"/>
  <c r="O107" i="2"/>
  <c r="Q107" i="2"/>
  <c r="O257" i="2"/>
  <c r="Q257" i="2"/>
  <c r="O617" i="2"/>
  <c r="Q617" i="2"/>
  <c r="O454" i="2"/>
  <c r="Q454" i="2"/>
  <c r="O632" i="2"/>
  <c r="Q632" i="2"/>
  <c r="O50" i="2"/>
  <c r="Q50" i="2"/>
  <c r="O62" i="2"/>
  <c r="Q62" i="2"/>
  <c r="O74" i="2"/>
  <c r="Q74" i="2"/>
  <c r="O2" i="2"/>
  <c r="Q2" i="2"/>
  <c r="O14" i="2"/>
  <c r="Q14" i="2"/>
  <c r="O26" i="2"/>
  <c r="Q26" i="2"/>
  <c r="O112" i="2"/>
  <c r="Q112" i="2"/>
  <c r="O668" i="2"/>
  <c r="Q668" i="2"/>
  <c r="O354" i="2"/>
  <c r="Q354" i="2"/>
  <c r="O673" i="2"/>
  <c r="Q673" i="2"/>
  <c r="O126" i="2"/>
  <c r="Q126" i="2"/>
  <c r="R126" i="2" s="1"/>
  <c r="O138" i="2"/>
  <c r="Q138" i="2"/>
  <c r="O150" i="2"/>
  <c r="Q150" i="2"/>
  <c r="O162" i="2"/>
  <c r="Q162" i="2"/>
  <c r="O174" i="2"/>
  <c r="Q174" i="2"/>
  <c r="O186" i="2"/>
  <c r="Q186" i="2"/>
  <c r="O470" i="2"/>
  <c r="Q470" i="2"/>
  <c r="O474" i="2"/>
  <c r="Q474" i="2"/>
  <c r="O484" i="2"/>
  <c r="Q484" i="2"/>
  <c r="O488" i="2"/>
  <c r="Q488" i="2"/>
  <c r="O697" i="2"/>
  <c r="Q697" i="2"/>
  <c r="O260" i="2"/>
  <c r="Q260" i="2"/>
  <c r="O503" i="2"/>
  <c r="Q503" i="2"/>
  <c r="O364" i="2"/>
  <c r="Q364" i="2"/>
  <c r="O513" i="2"/>
  <c r="Q513" i="2"/>
  <c r="O719" i="2"/>
  <c r="Q719" i="2"/>
  <c r="O369" i="2"/>
  <c r="Q369" i="2"/>
  <c r="O729" i="2"/>
  <c r="Q729" i="2"/>
  <c r="O422" i="2"/>
  <c r="Q422" i="2"/>
  <c r="O738" i="2"/>
  <c r="Q738" i="2"/>
  <c r="O539" i="2"/>
  <c r="Q539" i="2"/>
  <c r="O290" i="2"/>
  <c r="Q290" i="2"/>
  <c r="O296" i="2"/>
  <c r="Q296" i="2"/>
  <c r="O308" i="2"/>
  <c r="Q308" i="2"/>
  <c r="O754" i="2"/>
  <c r="Q754" i="2"/>
  <c r="O208" i="2"/>
  <c r="Q208" i="2"/>
  <c r="R208" i="2" s="1"/>
  <c r="O220" i="2"/>
  <c r="Q220" i="2"/>
  <c r="O761" i="2"/>
  <c r="Q761" i="2"/>
  <c r="O275" i="2"/>
  <c r="Q275" i="2"/>
  <c r="O378" i="2"/>
  <c r="Q378" i="2"/>
  <c r="O335" i="2"/>
  <c r="Q335" i="2"/>
  <c r="O776" i="2"/>
  <c r="Q776" i="2"/>
  <c r="O557" i="2"/>
  <c r="Q557" i="2"/>
  <c r="O569" i="2"/>
  <c r="Q569" i="2"/>
  <c r="O783" i="2"/>
  <c r="Q783" i="2"/>
  <c r="O584" i="2"/>
  <c r="Q584" i="2"/>
  <c r="O230" i="2"/>
  <c r="Q230" i="2"/>
  <c r="R230" i="2" s="1"/>
  <c r="O238" i="2"/>
  <c r="Q238" i="2"/>
  <c r="O599" i="2"/>
  <c r="Q599" i="2"/>
  <c r="O96" i="2"/>
  <c r="Q96" i="2"/>
  <c r="O108" i="2"/>
  <c r="Q108" i="2"/>
  <c r="O326" i="2"/>
  <c r="Q326" i="2"/>
  <c r="O435" i="2"/>
  <c r="Q435" i="2"/>
  <c r="O442" i="2"/>
  <c r="Q442" i="2"/>
  <c r="O327" i="2"/>
  <c r="Q327" i="2"/>
  <c r="O38" i="2"/>
  <c r="Q38" i="2"/>
  <c r="O409" i="2"/>
  <c r="Q409" i="2"/>
  <c r="O246" i="2"/>
  <c r="Q246" i="2"/>
  <c r="O258" i="2"/>
  <c r="Q258" i="2"/>
  <c r="O607" i="2"/>
  <c r="Q607" i="2"/>
  <c r="O336" i="2"/>
  <c r="Q336" i="2"/>
  <c r="O318" i="2"/>
  <c r="Q318" i="2"/>
  <c r="O440" i="2"/>
  <c r="Q440" i="2"/>
  <c r="O443" i="2"/>
  <c r="Q443" i="2"/>
  <c r="O618" i="2"/>
  <c r="Q618" i="2"/>
  <c r="O328" i="2"/>
  <c r="Q328" i="2"/>
  <c r="R328" i="2" s="1"/>
  <c r="O633" i="2"/>
  <c r="Q633" i="2"/>
  <c r="O641" i="2"/>
  <c r="Q641" i="2"/>
  <c r="O653" i="2"/>
  <c r="Q653" i="2"/>
  <c r="O332" i="2"/>
  <c r="Q332" i="2"/>
  <c r="O39" i="2"/>
  <c r="Q39" i="2"/>
  <c r="O51" i="2"/>
  <c r="Q51" i="2"/>
  <c r="O63" i="2"/>
  <c r="Q63" i="2"/>
  <c r="O75" i="2"/>
  <c r="Q75" i="2"/>
  <c r="O3" i="2"/>
  <c r="Q3" i="2"/>
  <c r="O15" i="2"/>
  <c r="Q15" i="2"/>
  <c r="O27" i="2"/>
  <c r="Q27" i="2"/>
  <c r="O113" i="2"/>
  <c r="Q113" i="2"/>
  <c r="R113" i="2" s="1"/>
  <c r="O669" i="2"/>
  <c r="Q669" i="2"/>
  <c r="O410" i="2"/>
  <c r="Q410" i="2"/>
  <c r="O355" i="2"/>
  <c r="Q355" i="2"/>
  <c r="O674" i="2"/>
  <c r="Q674" i="2"/>
  <c r="O127" i="2"/>
  <c r="Q127" i="2"/>
  <c r="R127" i="2" s="1"/>
  <c r="O139" i="2"/>
  <c r="Q139" i="2"/>
  <c r="O151" i="2"/>
  <c r="Q151" i="2"/>
  <c r="O163" i="2"/>
  <c r="Q163" i="2"/>
  <c r="O175" i="2"/>
  <c r="Q175" i="2"/>
  <c r="O187" i="2"/>
  <c r="Q187" i="2"/>
  <c r="O471" i="2"/>
  <c r="Q471" i="2"/>
  <c r="O475" i="2"/>
  <c r="Q475" i="2"/>
  <c r="O687" i="2"/>
  <c r="Q687" i="2"/>
  <c r="O489" i="2"/>
  <c r="Q489" i="2"/>
  <c r="O698" i="2"/>
  <c r="Q698" i="2"/>
  <c r="O261" i="2"/>
  <c r="Q261" i="2"/>
  <c r="O504" i="2"/>
  <c r="Q504" i="2"/>
  <c r="O365" i="2"/>
  <c r="Q365" i="2"/>
  <c r="R365" i="2" s="1"/>
  <c r="O514" i="2"/>
  <c r="Q514" i="2"/>
  <c r="O720" i="2"/>
  <c r="Q720" i="2"/>
  <c r="O370" i="2"/>
  <c r="Q370" i="2"/>
  <c r="O730" i="2"/>
  <c r="Q730" i="2"/>
  <c r="O423" i="2"/>
  <c r="Q423" i="2"/>
  <c r="O739" i="2"/>
  <c r="Q739" i="2"/>
  <c r="O540" i="2"/>
  <c r="Q540" i="2"/>
  <c r="O742" i="2"/>
  <c r="Q742" i="2"/>
  <c r="O297" i="2"/>
  <c r="Q297" i="2"/>
  <c r="O543" i="2"/>
  <c r="Q543" i="2"/>
  <c r="O197" i="2"/>
  <c r="Q197" i="2"/>
  <c r="O209" i="2"/>
  <c r="Q209" i="2"/>
  <c r="O221" i="2"/>
  <c r="Q221" i="2"/>
  <c r="O762" i="2"/>
  <c r="Q762" i="2"/>
  <c r="O276" i="2"/>
  <c r="Q276" i="2"/>
  <c r="O379" i="2"/>
  <c r="Q379" i="2"/>
  <c r="O765" i="2"/>
  <c r="Q765" i="2"/>
  <c r="O777" i="2"/>
  <c r="Q777" i="2"/>
  <c r="O558" i="2"/>
  <c r="Q558" i="2"/>
  <c r="O570" i="2"/>
  <c r="Q570" i="2"/>
  <c r="O784" i="2"/>
  <c r="Q784" i="2"/>
  <c r="O585" i="2"/>
  <c r="Q585" i="2"/>
  <c r="O231" i="2"/>
  <c r="Q231" i="2"/>
  <c r="R231" i="2" s="1"/>
  <c r="O239" i="2"/>
  <c r="Q239" i="2"/>
  <c r="R239" i="2" s="1"/>
  <c r="O600" i="2"/>
  <c r="Q600" i="2"/>
  <c r="O97" i="2"/>
  <c r="Q97" i="2"/>
  <c r="O434" i="2"/>
  <c r="Q434" i="2"/>
  <c r="O606" i="2"/>
  <c r="Q606" i="2"/>
  <c r="O640" i="2"/>
  <c r="Q640" i="2"/>
  <c r="O247" i="2"/>
  <c r="Q247" i="2"/>
  <c r="O601" i="2"/>
  <c r="Q601" i="2"/>
  <c r="O608" i="2"/>
  <c r="Q608" i="2"/>
  <c r="O337" i="2"/>
  <c r="Q337" i="2"/>
  <c r="O319" i="2"/>
  <c r="Q319" i="2"/>
  <c r="O441" i="2"/>
  <c r="Q441" i="2"/>
  <c r="O444" i="2"/>
  <c r="Q444" i="2"/>
  <c r="O619" i="2"/>
  <c r="Q619" i="2"/>
  <c r="O329" i="2"/>
  <c r="Q329" i="2"/>
  <c r="R329" i="2" s="1"/>
  <c r="O634" i="2"/>
  <c r="Q634" i="2"/>
  <c r="O642" i="2"/>
  <c r="Q642" i="2"/>
  <c r="O654" i="2"/>
  <c r="Q654" i="2"/>
  <c r="O333" i="2"/>
  <c r="Q333" i="2"/>
  <c r="O40" i="2"/>
  <c r="Q40" i="2"/>
  <c r="O52" i="2"/>
  <c r="Q52" i="2"/>
  <c r="O64" i="2"/>
  <c r="Q64" i="2"/>
  <c r="O76" i="2"/>
  <c r="Q76" i="2"/>
  <c r="O4" i="2"/>
  <c r="Q4" i="2"/>
  <c r="O16" i="2"/>
  <c r="Q16" i="2"/>
  <c r="O28" i="2"/>
  <c r="Q28" i="2"/>
  <c r="O114" i="2"/>
  <c r="Q114" i="2"/>
  <c r="O670" i="2"/>
  <c r="Q670" i="2"/>
  <c r="O411" i="2"/>
  <c r="Q411" i="2"/>
  <c r="O356" i="2"/>
  <c r="Q356" i="2"/>
  <c r="R356" i="2" s="1"/>
  <c r="O116" i="2"/>
  <c r="Q116" i="2"/>
  <c r="O128" i="2"/>
  <c r="Q128" i="2"/>
  <c r="O140" i="2"/>
  <c r="Q140" i="2"/>
  <c r="O152" i="2"/>
  <c r="Q152" i="2"/>
  <c r="O164" i="2"/>
  <c r="Q164" i="2"/>
  <c r="O176" i="2"/>
  <c r="Q176" i="2"/>
  <c r="O188" i="2"/>
  <c r="Q188" i="2"/>
  <c r="R188" i="2" s="1"/>
  <c r="O472" i="2"/>
  <c r="Q472" i="2"/>
  <c r="O476" i="2"/>
  <c r="Q476" i="2"/>
  <c r="O688" i="2"/>
  <c r="Q688" i="2"/>
  <c r="O490" i="2"/>
  <c r="Q490" i="2"/>
  <c r="O699" i="2"/>
  <c r="Q699" i="2"/>
  <c r="O262" i="2"/>
  <c r="Q262" i="2"/>
  <c r="O505" i="2"/>
  <c r="Q505" i="2"/>
  <c r="O708" i="2"/>
  <c r="Q708" i="2"/>
  <c r="O515" i="2"/>
  <c r="Q515" i="2"/>
  <c r="O721" i="2"/>
  <c r="Q721" i="2"/>
  <c r="O519" i="2"/>
  <c r="Q519" i="2"/>
  <c r="O731" i="2"/>
  <c r="Q731" i="2"/>
  <c r="O424" i="2"/>
  <c r="Q424" i="2"/>
  <c r="O740" i="2"/>
  <c r="Q740" i="2"/>
  <c r="O541" i="2"/>
  <c r="Q541" i="2"/>
  <c r="O743" i="2"/>
  <c r="Q743" i="2"/>
  <c r="O298" i="2"/>
  <c r="Q298" i="2"/>
  <c r="O544" i="2"/>
  <c r="Q544" i="2"/>
  <c r="O198" i="2"/>
  <c r="Q198" i="2"/>
  <c r="O210" i="2"/>
  <c r="Q210" i="2"/>
  <c r="O222" i="2"/>
  <c r="Q222" i="2"/>
  <c r="O763" i="2"/>
  <c r="Q763" i="2"/>
  <c r="O277" i="2"/>
  <c r="Q277" i="2"/>
  <c r="O380" i="2"/>
  <c r="Q380" i="2"/>
  <c r="R380" i="2" s="1"/>
  <c r="O766" i="2"/>
  <c r="Q766" i="2"/>
  <c r="O778" i="2"/>
  <c r="Q778" i="2"/>
  <c r="O559" i="2"/>
  <c r="Q559" i="2"/>
  <c r="O571" i="2"/>
  <c r="Q571" i="2"/>
  <c r="O785" i="2"/>
  <c r="Q785" i="2"/>
  <c r="O586" i="2"/>
  <c r="Q586" i="2"/>
  <c r="O232" i="2"/>
  <c r="Q232" i="2"/>
  <c r="O240" i="2"/>
  <c r="Q240" i="2"/>
  <c r="O86" i="2"/>
  <c r="Q86" i="2"/>
  <c r="O98" i="2"/>
  <c r="Q98" i="2"/>
  <c r="K8" i="5"/>
  <c r="K4" i="5"/>
  <c r="K24" i="5"/>
  <c r="K42" i="5"/>
  <c r="K31" i="5"/>
  <c r="K41" i="5"/>
  <c r="K35" i="5"/>
  <c r="K16" i="5"/>
  <c r="K3" i="5"/>
  <c r="K21" i="5"/>
  <c r="K25" i="5"/>
  <c r="K22" i="5"/>
  <c r="K32" i="5"/>
  <c r="K17" i="5"/>
  <c r="K9" i="5"/>
  <c r="K28" i="5"/>
  <c r="K13" i="5"/>
  <c r="K15" i="5"/>
  <c r="K40" i="5"/>
  <c r="K29" i="5"/>
  <c r="K6" i="5"/>
  <c r="K38" i="5"/>
  <c r="K5" i="5"/>
  <c r="K19" i="5"/>
  <c r="K11" i="5"/>
  <c r="K10" i="5"/>
  <c r="K14" i="5"/>
  <c r="K39" i="5"/>
  <c r="K2" i="5"/>
  <c r="K20" i="5"/>
  <c r="K26" i="5"/>
  <c r="K30" i="5"/>
  <c r="K33" i="5"/>
  <c r="K36" i="5"/>
  <c r="K18" i="5"/>
  <c r="K23" i="5"/>
  <c r="K7" i="5"/>
  <c r="K27" i="5"/>
  <c r="K34" i="5"/>
  <c r="K37" i="5"/>
  <c r="K12" i="5"/>
  <c r="J67" i="5"/>
  <c r="J118" i="5"/>
  <c r="J49" i="5"/>
  <c r="J50" i="5"/>
  <c r="J112" i="5"/>
  <c r="J44" i="5"/>
  <c r="J95" i="5"/>
  <c r="J43" i="5"/>
  <c r="J26" i="5"/>
  <c r="J30" i="5"/>
  <c r="J60" i="5"/>
  <c r="J72" i="5"/>
  <c r="J83" i="5"/>
  <c r="J33" i="5"/>
  <c r="J82" i="5"/>
  <c r="J70" i="5"/>
  <c r="J71" i="5"/>
  <c r="J7" i="5"/>
  <c r="J27" i="5"/>
  <c r="J53" i="5"/>
  <c r="J63" i="5"/>
  <c r="J73" i="5"/>
  <c r="J87" i="5"/>
  <c r="J34" i="5"/>
  <c r="J37" i="5"/>
  <c r="J116" i="5"/>
  <c r="J123" i="5"/>
  <c r="J102" i="5"/>
  <c r="J51" i="5"/>
  <c r="J121" i="5"/>
  <c r="J10" i="5"/>
  <c r="J45" i="5"/>
  <c r="J2" i="5"/>
  <c r="J31" i="5"/>
  <c r="J62" i="5"/>
  <c r="J74" i="5"/>
  <c r="J85" i="5"/>
  <c r="J96" i="5"/>
  <c r="J105" i="5"/>
  <c r="J24" i="5"/>
  <c r="J41" i="5"/>
  <c r="J16" i="5"/>
  <c r="J106" i="5"/>
  <c r="J19" i="5"/>
  <c r="L19" i="5" s="1"/>
  <c r="J9" i="5"/>
  <c r="J103" i="5"/>
  <c r="J52" i="5"/>
  <c r="J21" i="5"/>
  <c r="L124" i="4"/>
  <c r="L113" i="4"/>
  <c r="L101" i="4"/>
  <c r="L88" i="4"/>
  <c r="L77" i="4"/>
  <c r="L65" i="4"/>
  <c r="L53" i="4"/>
  <c r="L41" i="4"/>
  <c r="L28" i="4"/>
  <c r="L17" i="4"/>
  <c r="L5" i="4"/>
  <c r="J29" i="5"/>
  <c r="J81" i="5"/>
  <c r="J14" i="5"/>
  <c r="J56" i="5"/>
  <c r="J69" i="5"/>
  <c r="J94" i="5"/>
  <c r="J5" i="5"/>
  <c r="J61" i="5"/>
  <c r="L12" i="4"/>
  <c r="L84" i="4"/>
  <c r="J117" i="5"/>
  <c r="J35" i="5"/>
  <c r="J68" i="5"/>
  <c r="J20" i="5"/>
  <c r="L11" i="4"/>
  <c r="L87" i="4"/>
  <c r="J4" i="5"/>
  <c r="J92" i="5"/>
  <c r="J66" i="5"/>
  <c r="J18" i="5"/>
  <c r="L24" i="4"/>
  <c r="L97" i="4"/>
  <c r="J3" i="5"/>
  <c r="J91" i="5"/>
  <c r="J64" i="5"/>
  <c r="L26" i="4"/>
  <c r="L98" i="4"/>
  <c r="J110" i="5"/>
  <c r="J90" i="5"/>
  <c r="J65" i="5"/>
  <c r="J25" i="5"/>
  <c r="L25" i="5" s="1"/>
  <c r="L36" i="4"/>
  <c r="L109" i="4"/>
  <c r="J109" i="5"/>
  <c r="J89" i="5"/>
  <c r="J11" i="5"/>
  <c r="J47" i="5"/>
  <c r="L38" i="4"/>
  <c r="L110" i="4"/>
  <c r="J108" i="5"/>
  <c r="J88" i="5"/>
  <c r="J32" i="5"/>
  <c r="J46" i="5"/>
  <c r="L49" i="4"/>
  <c r="L121" i="4"/>
  <c r="J107" i="5"/>
  <c r="J79" i="5"/>
  <c r="J55" i="5"/>
  <c r="J8" i="5"/>
  <c r="L50" i="4"/>
  <c r="L122" i="4"/>
  <c r="L60" i="4"/>
  <c r="J99" i="5"/>
  <c r="J77" i="5"/>
  <c r="J54" i="5"/>
  <c r="L63" i="4"/>
  <c r="J101" i="5"/>
  <c r="J76" i="5"/>
  <c r="J23" i="5"/>
  <c r="L72" i="4"/>
  <c r="J38" i="5"/>
  <c r="J98" i="5"/>
  <c r="J75" i="5"/>
  <c r="J22" i="5"/>
  <c r="J40" i="5"/>
  <c r="J78" i="5"/>
  <c r="J58" i="5"/>
  <c r="J57" i="5"/>
  <c r="J48" i="5"/>
  <c r="J28" i="5"/>
  <c r="J59" i="5"/>
  <c r="J13" i="5"/>
  <c r="J80" i="5"/>
  <c r="J15" i="5"/>
  <c r="J100" i="5"/>
  <c r="J97" i="5"/>
  <c r="L75" i="4"/>
  <c r="J93" i="5"/>
  <c r="L2" i="4"/>
  <c r="J104" i="5"/>
  <c r="J115" i="5"/>
  <c r="J39" i="5"/>
  <c r="J12" i="5"/>
  <c r="R312" i="2"/>
  <c r="R234" i="2"/>
  <c r="L125" i="4"/>
  <c r="L112" i="4"/>
  <c r="L100" i="4"/>
  <c r="L89" i="4"/>
  <c r="L78" i="4"/>
  <c r="L64" i="4"/>
  <c r="L52" i="4"/>
  <c r="L40" i="4"/>
  <c r="L29" i="4"/>
  <c r="L16" i="4"/>
  <c r="L4" i="4"/>
  <c r="J36" i="5"/>
  <c r="J114" i="5"/>
  <c r="J122" i="5"/>
  <c r="J84" i="5"/>
  <c r="R242" i="2"/>
  <c r="R313" i="2"/>
  <c r="R83" i="2"/>
  <c r="R23" i="2"/>
  <c r="R284" i="2"/>
  <c r="R305" i="2"/>
  <c r="R205" i="2"/>
  <c r="R272" i="2"/>
  <c r="R93" i="2"/>
  <c r="L123" i="4"/>
  <c r="L111" i="4"/>
  <c r="L99" i="4"/>
  <c r="L86" i="4"/>
  <c r="L74" i="4"/>
  <c r="L62" i="4"/>
  <c r="L51" i="4"/>
  <c r="L39" i="4"/>
  <c r="L27" i="4"/>
  <c r="L15" i="4"/>
  <c r="L3" i="4"/>
  <c r="J86" i="5"/>
  <c r="R317" i="2"/>
  <c r="R346" i="2"/>
  <c r="R12" i="2"/>
  <c r="R24" i="2"/>
  <c r="R349" i="2"/>
  <c r="R148" i="2"/>
  <c r="R172" i="2"/>
  <c r="R294" i="2"/>
  <c r="R218" i="2"/>
  <c r="R376" i="2"/>
  <c r="R73" i="2"/>
  <c r="R25" i="2"/>
  <c r="R350" i="2"/>
  <c r="R161" i="2"/>
  <c r="R368" i="2"/>
  <c r="R295" i="2"/>
  <c r="R377" i="2"/>
  <c r="R334" i="2"/>
  <c r="R95" i="2"/>
  <c r="R107" i="2"/>
  <c r="J42" i="5"/>
  <c r="R257" i="2"/>
  <c r="R62" i="2"/>
  <c r="R112" i="2"/>
  <c r="R186" i="2"/>
  <c r="R260" i="2"/>
  <c r="R290" i="2"/>
  <c r="R296" i="2"/>
  <c r="L120" i="4"/>
  <c r="L108" i="4"/>
  <c r="L95" i="4"/>
  <c r="L85" i="4"/>
  <c r="L73" i="4"/>
  <c r="L61" i="4"/>
  <c r="L48" i="4"/>
  <c r="L37" i="4"/>
  <c r="L25" i="4"/>
  <c r="L10" i="4"/>
  <c r="J124" i="5"/>
  <c r="R63" i="2"/>
  <c r="R15" i="2"/>
  <c r="L119" i="4"/>
  <c r="L107" i="4"/>
  <c r="L96" i="4"/>
  <c r="L81" i="4"/>
  <c r="L69" i="4"/>
  <c r="L58" i="4"/>
  <c r="L47" i="4"/>
  <c r="L35" i="4"/>
  <c r="L23" i="4"/>
  <c r="L9" i="4"/>
  <c r="J125" i="5"/>
  <c r="R337" i="2"/>
  <c r="R76" i="2"/>
  <c r="R128" i="2"/>
  <c r="R222" i="2"/>
  <c r="L118" i="4"/>
  <c r="L106" i="4"/>
  <c r="L94" i="4"/>
  <c r="L82" i="4"/>
  <c r="L70" i="4"/>
  <c r="L59" i="4"/>
  <c r="L43" i="4"/>
  <c r="L34" i="4"/>
  <c r="L22" i="4"/>
  <c r="L8" i="4"/>
  <c r="J17" i="5"/>
  <c r="R117" i="2"/>
  <c r="R141" i="2"/>
  <c r="R263" i="2"/>
  <c r="R223" i="2"/>
  <c r="R278" i="2"/>
  <c r="R391" i="2"/>
  <c r="L117" i="4"/>
  <c r="L105" i="4"/>
  <c r="L93" i="4"/>
  <c r="L83" i="4"/>
  <c r="L71" i="4"/>
  <c r="L57" i="4"/>
  <c r="L44" i="4"/>
  <c r="L33" i="4"/>
  <c r="L21" i="4"/>
  <c r="L14" i="4"/>
  <c r="R54" i="2"/>
  <c r="R118" i="2"/>
  <c r="R142" i="2"/>
  <c r="R264" i="2"/>
  <c r="R212" i="2"/>
  <c r="R279" i="2"/>
  <c r="L115" i="4"/>
  <c r="L104" i="4"/>
  <c r="L90" i="4"/>
  <c r="L80" i="4"/>
  <c r="L66" i="4"/>
  <c r="L56" i="4"/>
  <c r="L45" i="4"/>
  <c r="L32" i="4"/>
  <c r="L20" i="4"/>
  <c r="L13" i="4"/>
  <c r="J111" i="5"/>
  <c r="J119" i="5"/>
  <c r="J126" i="5"/>
  <c r="R31" i="2"/>
  <c r="R119" i="2"/>
  <c r="R167" i="2"/>
  <c r="R179" i="2"/>
  <c r="R269" i="2"/>
  <c r="R383" i="2"/>
  <c r="R393" i="2"/>
  <c r="R101" i="2"/>
  <c r="L116" i="4"/>
  <c r="L103" i="4"/>
  <c r="L91" i="4"/>
  <c r="L79" i="4"/>
  <c r="L67" i="4"/>
  <c r="L55" i="4"/>
  <c r="L46" i="4"/>
  <c r="L30" i="4"/>
  <c r="L19" i="4"/>
  <c r="L7" i="4"/>
  <c r="J113" i="5"/>
  <c r="J120" i="5"/>
  <c r="J6" i="5"/>
  <c r="R44" i="2"/>
  <c r="R180" i="2"/>
  <c r="R371" i="2"/>
  <c r="R302" i="2"/>
  <c r="R394" i="2"/>
  <c r="L126" i="4"/>
  <c r="L114" i="4"/>
  <c r="L102" i="4"/>
  <c r="L92" i="4"/>
  <c r="L76" i="4"/>
  <c r="L68" i="4"/>
  <c r="L54" i="4"/>
  <c r="L42" i="4"/>
  <c r="L31" i="4"/>
  <c r="L18" i="4"/>
  <c r="L6" i="4"/>
  <c r="L42" i="5" l="1"/>
  <c r="L17" i="5"/>
  <c r="L38" i="5"/>
  <c r="L29" i="5"/>
  <c r="L35" i="5"/>
  <c r="L3" i="5"/>
  <c r="L31" i="5"/>
  <c r="L8" i="5"/>
  <c r="L9" i="5"/>
  <c r="L40" i="5"/>
  <c r="L6" i="5"/>
  <c r="R213" i="2"/>
  <c r="R55" i="2"/>
  <c r="L39" i="5"/>
  <c r="R214" i="2"/>
  <c r="L36" i="5"/>
  <c r="R215" i="2"/>
  <c r="R92" i="2"/>
  <c r="R360" i="2"/>
  <c r="R46" i="2"/>
  <c r="R266" i="2"/>
  <c r="R199" i="2"/>
  <c r="R175" i="2"/>
  <c r="R143" i="2"/>
  <c r="R300" i="2"/>
  <c r="R309" i="2"/>
  <c r="R229" i="2"/>
  <c r="R2" i="2"/>
  <c r="R96" i="2"/>
  <c r="R77" i="2"/>
  <c r="R102" i="2"/>
  <c r="R78" i="2"/>
  <c r="R298" i="2"/>
  <c r="R261" i="2"/>
  <c r="R374" i="2"/>
  <c r="R68" i="2"/>
  <c r="R364" i="2"/>
  <c r="R270" i="2"/>
  <c r="R185" i="2"/>
  <c r="R324" i="2"/>
  <c r="R285" i="2"/>
  <c r="R11" i="2"/>
  <c r="R16" i="2"/>
  <c r="R4" i="2"/>
  <c r="R187" i="2"/>
  <c r="R286" i="2"/>
  <c r="R299" i="2"/>
  <c r="L24" i="5"/>
  <c r="R131" i="2"/>
  <c r="R39" i="2"/>
  <c r="R192" i="2"/>
  <c r="R250" i="2"/>
  <c r="R244" i="2"/>
  <c r="R225" i="2"/>
  <c r="R262" i="2"/>
  <c r="R74" i="2"/>
  <c r="R22" i="2"/>
  <c r="L28" i="5"/>
  <c r="R90" i="2"/>
  <c r="R66" i="2"/>
  <c r="R238" i="2"/>
  <c r="R56" i="2"/>
  <c r="R196" i="2"/>
  <c r="R109" i="2"/>
  <c r="R104" i="2"/>
  <c r="R65" i="2"/>
  <c r="R306" i="2"/>
  <c r="R58" i="2"/>
  <c r="R173" i="2"/>
  <c r="R85" i="2"/>
  <c r="R352" i="2"/>
  <c r="R105" i="2"/>
  <c r="R18" i="2"/>
  <c r="R17" i="2"/>
  <c r="R322" i="2"/>
  <c r="L12" i="5"/>
  <c r="R79" i="2"/>
  <c r="R291" i="2"/>
  <c r="R281" i="2"/>
  <c r="R166" i="2"/>
  <c r="R287" i="2"/>
  <c r="R144" i="2"/>
  <c r="R165" i="2"/>
  <c r="R310" i="2"/>
  <c r="L13" i="5"/>
  <c r="R348" i="2"/>
  <c r="L11" i="5"/>
  <c r="R152" i="2"/>
  <c r="R207" i="2"/>
  <c r="R47" i="2"/>
  <c r="R240" i="2"/>
  <c r="R276" i="2"/>
  <c r="R125" i="2"/>
  <c r="R256" i="2"/>
  <c r="R40" i="2"/>
  <c r="R275" i="2"/>
  <c r="R321" i="2"/>
  <c r="R97" i="2"/>
  <c r="R355" i="2"/>
  <c r="R150" i="2"/>
  <c r="R94" i="2"/>
  <c r="R72" i="2"/>
  <c r="R320" i="2"/>
  <c r="R362" i="2"/>
  <c r="R331" i="2"/>
  <c r="R387" i="2"/>
  <c r="R392" i="2"/>
  <c r="R87" i="2"/>
  <c r="R241" i="2"/>
  <c r="R195" i="2"/>
  <c r="R209" i="2"/>
  <c r="R204" i="2"/>
  <c r="R122" i="2"/>
  <c r="L23" i="5"/>
  <c r="R395" i="2"/>
  <c r="R159" i="2"/>
  <c r="R67" i="2"/>
  <c r="R327" i="2"/>
  <c r="R372" i="2"/>
  <c r="R35" i="2"/>
  <c r="R357" i="2"/>
  <c r="R140" i="2"/>
  <c r="R382" i="2"/>
  <c r="R232" i="2"/>
  <c r="R307" i="2"/>
  <c r="R184" i="2"/>
  <c r="R333" i="2"/>
  <c r="R221" i="2"/>
  <c r="R353" i="2"/>
  <c r="R267" i="2"/>
  <c r="R341" i="2"/>
  <c r="R220" i="2"/>
  <c r="R103" i="2"/>
  <c r="R268" i="2"/>
  <c r="R252" i="2"/>
  <c r="L21" i="5"/>
  <c r="R154" i="2"/>
  <c r="R138" i="2"/>
  <c r="R60" i="2"/>
  <c r="R283" i="2"/>
  <c r="R297" i="2"/>
  <c r="R236" i="2"/>
  <c r="R158" i="2"/>
  <c r="R132" i="2"/>
  <c r="R340" i="2"/>
  <c r="R251" i="2"/>
  <c r="R153" i="2"/>
  <c r="R27" i="2"/>
  <c r="R375" i="2"/>
  <c r="R171" i="2"/>
  <c r="R386" i="2"/>
  <c r="L20" i="5"/>
  <c r="R170" i="2"/>
  <c r="R211" i="2"/>
  <c r="R237" i="2"/>
  <c r="R14" i="2"/>
  <c r="R198" i="2"/>
  <c r="R108" i="2"/>
  <c r="R369" i="2"/>
  <c r="R259" i="2"/>
  <c r="R330" i="2"/>
  <c r="R293" i="2"/>
  <c r="R351" i="2"/>
  <c r="R197" i="2"/>
  <c r="R5" i="2"/>
  <c r="R124" i="2"/>
  <c r="R28" i="2"/>
  <c r="R274" i="2"/>
  <c r="L15" i="5"/>
  <c r="L22" i="5"/>
  <c r="R280" i="2"/>
  <c r="R318" i="2"/>
  <c r="R155" i="2"/>
  <c r="R379" i="2"/>
  <c r="R342" i="2"/>
  <c r="R6" i="2"/>
  <c r="R80" i="2"/>
  <c r="R157" i="2"/>
  <c r="R358" i="2"/>
  <c r="R200" i="2"/>
  <c r="R168" i="2"/>
  <c r="R100" i="2"/>
  <c r="L37" i="5"/>
  <c r="R292" i="2"/>
  <c r="R385" i="2"/>
  <c r="R82" i="2"/>
  <c r="R133" i="2"/>
  <c r="R139" i="2"/>
  <c r="R7" i="2"/>
  <c r="R303" i="2"/>
  <c r="R29" i="2"/>
  <c r="R164" i="2"/>
  <c r="R219" i="2"/>
  <c r="R59" i="2"/>
  <c r="R86" i="2"/>
  <c r="R163" i="2"/>
  <c r="R137" i="2"/>
  <c r="L4" i="5"/>
  <c r="L27" i="5"/>
  <c r="R52" i="2"/>
  <c r="R378" i="2"/>
  <c r="R227" i="2"/>
  <c r="R384" i="2"/>
  <c r="R246" i="2"/>
  <c r="R323" i="2"/>
  <c r="R301" i="2"/>
  <c r="R178" i="2"/>
  <c r="R162" i="2"/>
  <c r="R106" i="2"/>
  <c r="R367" i="2"/>
  <c r="R84" i="2"/>
  <c r="R51" i="2"/>
  <c r="R57" i="2"/>
  <c r="R156" i="2"/>
  <c r="R88" i="2"/>
  <c r="R182" i="2"/>
  <c r="R344" i="2"/>
  <c r="R91" i="2"/>
  <c r="R177" i="2"/>
  <c r="R38" i="2"/>
  <c r="R326" i="2"/>
  <c r="R271" i="2"/>
  <c r="R99" i="2"/>
  <c r="R30" i="2"/>
  <c r="R183" i="2"/>
  <c r="R146" i="2"/>
  <c r="R116" i="2"/>
  <c r="R265" i="2"/>
  <c r="R289" i="2"/>
  <c r="R160" i="2"/>
  <c r="R381" i="2"/>
  <c r="R193" i="2"/>
  <c r="R45" i="2"/>
  <c r="R111" i="2"/>
  <c r="R130" i="2"/>
  <c r="R308" i="2"/>
  <c r="R245" i="2"/>
  <c r="R36" i="2"/>
  <c r="R233" i="2"/>
  <c r="R191" i="2"/>
  <c r="R249" i="2"/>
  <c r="R354" i="2"/>
  <c r="R216" i="2"/>
  <c r="R359" i="2"/>
  <c r="R202" i="2"/>
  <c r="R134" i="2"/>
  <c r="L18" i="5"/>
  <c r="R129" i="2"/>
  <c r="R277" i="2"/>
  <c r="R3" i="2"/>
  <c r="L16" i="5"/>
  <c r="R89" i="2"/>
  <c r="R248" i="2"/>
  <c r="R319" i="2"/>
  <c r="R336" i="2"/>
  <c r="R217" i="2"/>
  <c r="R316" i="2"/>
  <c r="R115" i="2"/>
  <c r="R135" i="2"/>
  <c r="R43" i="2"/>
  <c r="R151" i="2"/>
  <c r="R258" i="2"/>
  <c r="R388" i="2"/>
  <c r="R69" i="2"/>
  <c r="R121" i="2"/>
  <c r="R9" i="2"/>
  <c r="L10" i="5"/>
  <c r="L33" i="5"/>
  <c r="R145" i="2"/>
  <c r="R190" i="2"/>
  <c r="R247" i="2"/>
  <c r="R273" i="2"/>
  <c r="R282" i="2"/>
  <c r="R194" i="2"/>
  <c r="R189" i="2"/>
  <c r="R50" i="2"/>
  <c r="R42" i="2"/>
  <c r="R114" i="2"/>
  <c r="R70" i="2"/>
  <c r="R203" i="2"/>
  <c r="R32" i="2"/>
  <c r="R19" i="2"/>
  <c r="R13" i="2"/>
  <c r="R243" i="2"/>
  <c r="R315" i="2"/>
  <c r="R288" i="2"/>
  <c r="R71" i="2"/>
  <c r="R34" i="2"/>
  <c r="R253" i="2"/>
  <c r="R390" i="2"/>
  <c r="R98" i="2"/>
  <c r="R75" i="2"/>
  <c r="R149" i="2"/>
  <c r="R304" i="2"/>
  <c r="L32" i="5"/>
  <c r="L5" i="5"/>
  <c r="L14" i="5"/>
  <c r="R311" i="2"/>
  <c r="L41" i="5"/>
  <c r="R389" i="2"/>
  <c r="R41" i="2"/>
  <c r="R176" i="2"/>
  <c r="R64" i="2"/>
  <c r="R370" i="2"/>
  <c r="R335" i="2"/>
  <c r="R26" i="2"/>
  <c r="R363" i="2"/>
  <c r="R49" i="2"/>
  <c r="R110" i="2"/>
  <c r="R235" i="2"/>
  <c r="R361" i="2"/>
  <c r="R201" i="2"/>
  <c r="R210" i="2"/>
  <c r="R37" i="2"/>
  <c r="R254" i="2"/>
  <c r="R373" i="2"/>
  <c r="R347" i="2"/>
  <c r="R332" i="2"/>
  <c r="R174" i="2"/>
  <c r="R314" i="2"/>
  <c r="R169" i="2"/>
  <c r="R181" i="2"/>
  <c r="L7" i="5"/>
  <c r="L30" i="5"/>
  <c r="R21" i="2"/>
  <c r="R343" i="2"/>
  <c r="L26" i="5"/>
  <c r="R81" i="2"/>
  <c r="R33" i="2"/>
  <c r="L2" i="5"/>
  <c r="L34" i="5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A2" i="1"/>
  <c r="A3" i="1" s="1"/>
  <c r="A4" i="1" s="1"/>
  <c r="A5" i="1" s="1"/>
  <c r="A6" i="1" s="1"/>
  <c r="A7" i="1"/>
  <c r="A8" i="1"/>
  <c r="A9" i="1"/>
  <c r="A10" i="1"/>
  <c r="A11" i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</calcChain>
</file>

<file path=xl/sharedStrings.xml><?xml version="1.0" encoding="utf-8"?>
<sst xmlns="http://schemas.openxmlformats.org/spreadsheetml/2006/main" count="11047" uniqueCount="835">
  <si>
    <t>TABLE_CATALOG</t>
  </si>
  <si>
    <t>TABLE_SCHEMA</t>
  </si>
  <si>
    <t>TABLE_NAME</t>
  </si>
  <si>
    <t>COLUMN_NAME</t>
  </si>
  <si>
    <t>ORDINAL_POSITION</t>
  </si>
  <si>
    <t>sparxDB</t>
  </si>
  <si>
    <t>dbo</t>
  </si>
  <si>
    <t>t_diagramtypes</t>
  </si>
  <si>
    <t>Diagram_Type</t>
  </si>
  <si>
    <t>NO</t>
  </si>
  <si>
    <t>nvarchar</t>
  </si>
  <si>
    <t>NULL</t>
  </si>
  <si>
    <t>UNICODE</t>
  </si>
  <si>
    <t>Name</t>
  </si>
  <si>
    <t>YES</t>
  </si>
  <si>
    <t>Package_ID</t>
  </si>
  <si>
    <t>int</t>
  </si>
  <si>
    <t>t_document</t>
  </si>
  <si>
    <t>DocID</t>
  </si>
  <si>
    <t>DocName</t>
  </si>
  <si>
    <t>Notes</t>
  </si>
  <si>
    <t>Style</t>
  </si>
  <si>
    <t>ElementID</t>
  </si>
  <si>
    <t>ElementType</t>
  </si>
  <si>
    <t>StrContent</t>
  </si>
  <si>
    <t>BinContent</t>
  </si>
  <si>
    <t>image</t>
  </si>
  <si>
    <t>DocType</t>
  </si>
  <si>
    <t>Author</t>
  </si>
  <si>
    <t>Version</t>
  </si>
  <si>
    <t>IsActive</t>
  </si>
  <si>
    <t>Sequence</t>
  </si>
  <si>
    <t>DocDate</t>
  </si>
  <si>
    <t>datetime</t>
  </si>
  <si>
    <t>t_palette</t>
  </si>
  <si>
    <t>PaletteID</t>
  </si>
  <si>
    <t>Type</t>
  </si>
  <si>
    <t>t_ecf</t>
  </si>
  <si>
    <t>ECFID</t>
  </si>
  <si>
    <t>Description</t>
  </si>
  <si>
    <t>Weight</t>
  </si>
  <si>
    <t>float</t>
  </si>
  <si>
    <t>Value</t>
  </si>
  <si>
    <t>t_paletteitem</t>
  </si>
  <si>
    <t>ItemID</t>
  </si>
  <si>
    <t>t_phase</t>
  </si>
  <si>
    <t>PhaseID</t>
  </si>
  <si>
    <t>varchar</t>
  </si>
  <si>
    <t>iso_1</t>
  </si>
  <si>
    <t>PhaseName</t>
  </si>
  <si>
    <t>PhaseNotes</t>
  </si>
  <si>
    <t>PhaseStyle</t>
  </si>
  <si>
    <t>StartDate</t>
  </si>
  <si>
    <t>EndDate</t>
  </si>
  <si>
    <t>PhaseContent</t>
  </si>
  <si>
    <t>t_efforttypes</t>
  </si>
  <si>
    <t>EffortType</t>
  </si>
  <si>
    <t>NumericWeight</t>
  </si>
  <si>
    <t>t_primitives</t>
  </si>
  <si>
    <t>Datatype</t>
  </si>
  <si>
    <t>t_problemtypes</t>
  </si>
  <si>
    <t>ProblemType</t>
  </si>
  <si>
    <t>t_files</t>
  </si>
  <si>
    <t>FileID</t>
  </si>
  <si>
    <t>AppliesTo</t>
  </si>
  <si>
    <t>Category</t>
  </si>
  <si>
    <t>File</t>
  </si>
  <si>
    <t>FileDate</t>
  </si>
  <si>
    <t>FileSize</t>
  </si>
  <si>
    <t>t_genopt</t>
  </si>
  <si>
    <t>Option</t>
  </si>
  <si>
    <t>t_projectroles</t>
  </si>
  <si>
    <t>Role</t>
  </si>
  <si>
    <t>t_glossary</t>
  </si>
  <si>
    <t>Term</t>
  </si>
  <si>
    <t>Meaning</t>
  </si>
  <si>
    <t>GlossaryID</t>
  </si>
  <si>
    <t>t_propertytypes</t>
  </si>
  <si>
    <t>Property</t>
  </si>
  <si>
    <t>t_html</t>
  </si>
  <si>
    <t>Template</t>
  </si>
  <si>
    <t>t_image</t>
  </si>
  <si>
    <t>ImageID</t>
  </si>
  <si>
    <t>Image</t>
  </si>
  <si>
    <t>t_requiretypes</t>
  </si>
  <si>
    <t>Requirement</t>
  </si>
  <si>
    <t>t_implement</t>
  </si>
  <si>
    <t>t_issues</t>
  </si>
  <si>
    <t>Issue</t>
  </si>
  <si>
    <t>IssueDate</t>
  </si>
  <si>
    <t>Owner</t>
  </si>
  <si>
    <t>Status</t>
  </si>
  <si>
    <t>Resolver</t>
  </si>
  <si>
    <t>DateResolved</t>
  </si>
  <si>
    <t>Resolution</t>
  </si>
  <si>
    <t>IssueID</t>
  </si>
  <si>
    <t>Priority</t>
  </si>
  <si>
    <t>Severity</t>
  </si>
  <si>
    <t>IssueType</t>
  </si>
  <si>
    <t>t_resources</t>
  </si>
  <si>
    <t>Organisation</t>
  </si>
  <si>
    <t>Phone1</t>
  </si>
  <si>
    <t>Phone2</t>
  </si>
  <si>
    <t>Mobile</t>
  </si>
  <si>
    <t>Fax</t>
  </si>
  <si>
    <t>Email</t>
  </si>
  <si>
    <t>Roles</t>
  </si>
  <si>
    <t>t_lists</t>
  </si>
  <si>
    <t>ListID</t>
  </si>
  <si>
    <t>NVal</t>
  </si>
  <si>
    <t>t_risktypes</t>
  </si>
  <si>
    <t>Risk</t>
  </si>
  <si>
    <t>t_mainttypes</t>
  </si>
  <si>
    <t>MaintType</t>
  </si>
  <si>
    <t>t_roleconstraint</t>
  </si>
  <si>
    <t>ConnectorID</t>
  </si>
  <si>
    <t>Constraint</t>
  </si>
  <si>
    <t>ConnectorEnd</t>
  </si>
  <si>
    <t>ConstraintType</t>
  </si>
  <si>
    <t>t_method</t>
  </si>
  <si>
    <t>Object_ID</t>
  </si>
  <si>
    <t>Scope</t>
  </si>
  <si>
    <t>t_rtf</t>
  </si>
  <si>
    <t>t_rtfreport</t>
  </si>
  <si>
    <t>TemplateID</t>
  </si>
  <si>
    <t>RootPackage</t>
  </si>
  <si>
    <t>Filename</t>
  </si>
  <si>
    <t>Details</t>
  </si>
  <si>
    <t>ProcessChildren</t>
  </si>
  <si>
    <t>ShowDiagrams</t>
  </si>
  <si>
    <t>Heading</t>
  </si>
  <si>
    <t>Requirements</t>
  </si>
  <si>
    <t>Associations</t>
  </si>
  <si>
    <t>Scenarios</t>
  </si>
  <si>
    <t>ChildDiagrams</t>
  </si>
  <si>
    <t>Attributes</t>
  </si>
  <si>
    <t>Methods</t>
  </si>
  <si>
    <t>ImageType</t>
  </si>
  <si>
    <t>Paging</t>
  </si>
  <si>
    <t>Intro</t>
  </si>
  <si>
    <t>Resources</t>
  </si>
  <si>
    <t>Constraints</t>
  </si>
  <si>
    <t>Tagged</t>
  </si>
  <si>
    <t>ShowTag</t>
  </si>
  <si>
    <t>ShowAlias</t>
  </si>
  <si>
    <t>PDATA1</t>
  </si>
  <si>
    <t>PDATA2</t>
  </si>
  <si>
    <t>PDATA3</t>
  </si>
  <si>
    <t>PDATA4</t>
  </si>
  <si>
    <t>t_metrictypes</t>
  </si>
  <si>
    <t>Metric</t>
  </si>
  <si>
    <t>t_object</t>
  </si>
  <si>
    <t>Object_Type</t>
  </si>
  <si>
    <t>Diagram_ID</t>
  </si>
  <si>
    <t>Alias</t>
  </si>
  <si>
    <t>Note</t>
  </si>
  <si>
    <t>Stereotype</t>
  </si>
  <si>
    <t>NType</t>
  </si>
  <si>
    <t>Complexity</t>
  </si>
  <si>
    <t>Effort</t>
  </si>
  <si>
    <t>Backcolor</t>
  </si>
  <si>
    <t>BorderStyle</t>
  </si>
  <si>
    <t>BorderWidth</t>
  </si>
  <si>
    <t>Fontcolor</t>
  </si>
  <si>
    <t>Bordercolor</t>
  </si>
  <si>
    <t>CreatedDate</t>
  </si>
  <si>
    <t>ModifiedDate</t>
  </si>
  <si>
    <t>Abstract</t>
  </si>
  <si>
    <t>PDATA5</t>
  </si>
  <si>
    <t>Concurrency</t>
  </si>
  <si>
    <t>Visibility</t>
  </si>
  <si>
    <t>Persistence</t>
  </si>
  <si>
    <t>Cardinality</t>
  </si>
  <si>
    <t>GenType</t>
  </si>
  <si>
    <t>GenFile</t>
  </si>
  <si>
    <t>Header1</t>
  </si>
  <si>
    <t>Header2</t>
  </si>
  <si>
    <t>Phase</t>
  </si>
  <si>
    <t>GenOption</t>
  </si>
  <si>
    <t>GenLinks</t>
  </si>
  <si>
    <t>Classifier</t>
  </si>
  <si>
    <t>ea_guid</t>
  </si>
  <si>
    <t>ParentID</t>
  </si>
  <si>
    <t>RunState</t>
  </si>
  <si>
    <t>Classifier_guid</t>
  </si>
  <si>
    <t>TPos</t>
  </si>
  <si>
    <t>IsRoot</t>
  </si>
  <si>
    <t>IsLeaf</t>
  </si>
  <si>
    <t>IsSpec</t>
  </si>
  <si>
    <t>StateFlags</t>
  </si>
  <si>
    <t>PackageFlags</t>
  </si>
  <si>
    <t>Multiplicity</t>
  </si>
  <si>
    <t>StyleEx</t>
  </si>
  <si>
    <t>EventFlags</t>
  </si>
  <si>
    <t>ActionFlags</t>
  </si>
  <si>
    <t>t_attribute</t>
  </si>
  <si>
    <t>Containment</t>
  </si>
  <si>
    <t>IsStatic</t>
  </si>
  <si>
    <t>IsCollection</t>
  </si>
  <si>
    <t>IsOrdered</t>
  </si>
  <si>
    <t>AllowDuplicates</t>
  </si>
  <si>
    <t>LowerBound</t>
  </si>
  <si>
    <t>UpperBound</t>
  </si>
  <si>
    <t>Container</t>
  </si>
  <si>
    <t>Derived</t>
  </si>
  <si>
    <t>ID</t>
  </si>
  <si>
    <t>Pos</t>
  </si>
  <si>
    <t>Length</t>
  </si>
  <si>
    <t>Precision</t>
  </si>
  <si>
    <t>Scale</t>
  </si>
  <si>
    <t>Const</t>
  </si>
  <si>
    <t>Default</t>
  </si>
  <si>
    <t>t_attributeconstraints</t>
  </si>
  <si>
    <t>AttName</t>
  </si>
  <si>
    <t>t_attributetag</t>
  </si>
  <si>
    <t>PropertyID</t>
  </si>
  <si>
    <t>VALUE</t>
  </si>
  <si>
    <t>NOTES</t>
  </si>
  <si>
    <t>t_authors</t>
  </si>
  <si>
    <t>AuthorName</t>
  </si>
  <si>
    <t>t_cardinality</t>
  </si>
  <si>
    <t>t_rules</t>
  </si>
  <si>
    <t>RuleID</t>
  </si>
  <si>
    <t>RuleName</t>
  </si>
  <si>
    <t>RuleType</t>
  </si>
  <si>
    <t>RuleActive</t>
  </si>
  <si>
    <t>ErrorMsg</t>
  </si>
  <si>
    <t>Flags</t>
  </si>
  <si>
    <t>RuleOCL</t>
  </si>
  <si>
    <t>RuleXML</t>
  </si>
  <si>
    <t>t_category</t>
  </si>
  <si>
    <t>CategoryID</t>
  </si>
  <si>
    <t>t_scenariotypes</t>
  </si>
  <si>
    <t>ScenarioType</t>
  </si>
  <si>
    <t>t_clients</t>
  </si>
  <si>
    <t>t_script</t>
  </si>
  <si>
    <t>ScriptID</t>
  </si>
  <si>
    <t>ScriptCategory</t>
  </si>
  <si>
    <t>ScriptName</t>
  </si>
  <si>
    <t>ScriptAuthor</t>
  </si>
  <si>
    <t>Script</t>
  </si>
  <si>
    <t>t_objectconstraint</t>
  </si>
  <si>
    <t>t_complexitytypes</t>
  </si>
  <si>
    <t>t_secgroup</t>
  </si>
  <si>
    <t>GroupID</t>
  </si>
  <si>
    <t>GroupName</t>
  </si>
  <si>
    <t>t_connector</t>
  </si>
  <si>
    <t>Connector_ID</t>
  </si>
  <si>
    <t>Direction</t>
  </si>
  <si>
    <t>Connector_Type</t>
  </si>
  <si>
    <t>SubType</t>
  </si>
  <si>
    <t>SourceCard</t>
  </si>
  <si>
    <t>SourceAccess</t>
  </si>
  <si>
    <t>SourceElement</t>
  </si>
  <si>
    <t>DestCard</t>
  </si>
  <si>
    <t>DestAccess</t>
  </si>
  <si>
    <t>DestElement</t>
  </si>
  <si>
    <t>SourceRole</t>
  </si>
  <si>
    <t>SourceRoleType</t>
  </si>
  <si>
    <t>SourceRoleNote</t>
  </si>
  <si>
    <t>SourceContainment</t>
  </si>
  <si>
    <t>SourceIsAggregate</t>
  </si>
  <si>
    <t>SourceIsOrdered</t>
  </si>
  <si>
    <t>SourceQualifier</t>
  </si>
  <si>
    <t>DestRole</t>
  </si>
  <si>
    <t>DestRoleType</t>
  </si>
  <si>
    <t>DestRoleNote</t>
  </si>
  <si>
    <t>DestContainment</t>
  </si>
  <si>
    <t>DestIsAggregate</t>
  </si>
  <si>
    <t>DestIsOrdered</t>
  </si>
  <si>
    <t>DestQualifier</t>
  </si>
  <si>
    <t>Start_Object_ID</t>
  </si>
  <si>
    <t>End_Object_ID</t>
  </si>
  <si>
    <t>Top_Start_Label</t>
  </si>
  <si>
    <t>Top_Mid_Label</t>
  </si>
  <si>
    <t>Top_End_Label</t>
  </si>
  <si>
    <t>Btm_Start_Label</t>
  </si>
  <si>
    <t>Btm_Mid_Label</t>
  </si>
  <si>
    <t>Btm_End_Label</t>
  </si>
  <si>
    <t>Start_Edge</t>
  </si>
  <si>
    <t>End_Edge</t>
  </si>
  <si>
    <t>PtStartX</t>
  </si>
  <si>
    <t>PtStartY</t>
  </si>
  <si>
    <t>PtEndX</t>
  </si>
  <si>
    <t>PtEndY</t>
  </si>
  <si>
    <t>SeqNo</t>
  </si>
  <si>
    <t>HeadStyle</t>
  </si>
  <si>
    <t>LineStyle</t>
  </si>
  <si>
    <t>RouteStyle</t>
  </si>
  <si>
    <t>IsBold</t>
  </si>
  <si>
    <t>LineColor</t>
  </si>
  <si>
    <t>VirtualInheritance</t>
  </si>
  <si>
    <t>LinkAccess</t>
  </si>
  <si>
    <t>DiagramID</t>
  </si>
  <si>
    <t>SourceConstraint</t>
  </si>
  <si>
    <t>DestConstraint</t>
  </si>
  <si>
    <t>SourceIsNavigable</t>
  </si>
  <si>
    <t>DestIsNavigable</t>
  </si>
  <si>
    <t>SourceChangeable</t>
  </si>
  <si>
    <t>DestChangeable</t>
  </si>
  <si>
    <t>SourceTS</t>
  </si>
  <si>
    <t>DestTS</t>
  </si>
  <si>
    <t>IsSignal</t>
  </si>
  <si>
    <t>IsStimulus</t>
  </si>
  <si>
    <t>DispatchAction</t>
  </si>
  <si>
    <t>Target2</t>
  </si>
  <si>
    <t>SourceStereotype</t>
  </si>
  <si>
    <t>DestStereotype</t>
  </si>
  <si>
    <t>SourceStyle</t>
  </si>
  <si>
    <t>DestStyle</t>
  </si>
  <si>
    <t>t_secgrouppermission</t>
  </si>
  <si>
    <t>PermissionID</t>
  </si>
  <si>
    <t>t_objecteffort</t>
  </si>
  <si>
    <t>EValue</t>
  </si>
  <si>
    <t>t_seclocks</t>
  </si>
  <si>
    <t>UserID</t>
  </si>
  <si>
    <t>EntityType</t>
  </si>
  <si>
    <t>EntityID</t>
  </si>
  <si>
    <t>Timestamp</t>
  </si>
  <si>
    <t>LockType</t>
  </si>
  <si>
    <t>t_secpermission</t>
  </si>
  <si>
    <t>PermissionName</t>
  </si>
  <si>
    <t>t_objectfiles</t>
  </si>
  <si>
    <t>FileName</t>
  </si>
  <si>
    <t>t_secpolicies</t>
  </si>
  <si>
    <t>t_objectmetrics</t>
  </si>
  <si>
    <t>MetricType</t>
  </si>
  <si>
    <t>t_secuser</t>
  </si>
  <si>
    <t>UserLogin</t>
  </si>
  <si>
    <t>FirstName</t>
  </si>
  <si>
    <t>Surname</t>
  </si>
  <si>
    <t>Department</t>
  </si>
  <si>
    <t>Password</t>
  </si>
  <si>
    <t>t_secusergroup</t>
  </si>
  <si>
    <t>t_objectproblems</t>
  </si>
  <si>
    <t>Problem</t>
  </si>
  <si>
    <t>DateReported</t>
  </si>
  <si>
    <t>ProblemNotes</t>
  </si>
  <si>
    <t>ReportedBy</t>
  </si>
  <si>
    <t>ResolvedBy</t>
  </si>
  <si>
    <t>ResolverNotes</t>
  </si>
  <si>
    <t>t_secuserpermission</t>
  </si>
  <si>
    <t>t_snapshot</t>
  </si>
  <si>
    <t>SnapshotID</t>
  </si>
  <si>
    <t>SeriesID</t>
  </si>
  <si>
    <t>Position</t>
  </si>
  <si>
    <t>SnapshotName</t>
  </si>
  <si>
    <t>BinContent1</t>
  </si>
  <si>
    <t>BinContent2</t>
  </si>
  <si>
    <t>t_objectproperties</t>
  </si>
  <si>
    <t>t_statustypes</t>
  </si>
  <si>
    <t>t_objectrequires</t>
  </si>
  <si>
    <t>ReqID</t>
  </si>
  <si>
    <t>ReqType</t>
  </si>
  <si>
    <t>Stability</t>
  </si>
  <si>
    <t>Difficulty</t>
  </si>
  <si>
    <t>LastUpdate</t>
  </si>
  <si>
    <t>t_stereotypes</t>
  </si>
  <si>
    <t>MFEnabled</t>
  </si>
  <si>
    <t>MFPath</t>
  </si>
  <si>
    <t>Metafile</t>
  </si>
  <si>
    <t>VisualType</t>
  </si>
  <si>
    <t>t_taggedvalue</t>
  </si>
  <si>
    <t>BaseClass</t>
  </si>
  <si>
    <t>TagValue</t>
  </si>
  <si>
    <t>t_objectresource</t>
  </si>
  <si>
    <t>Resource</t>
  </si>
  <si>
    <t>Time</t>
  </si>
  <si>
    <t>PercentComplete</t>
  </si>
  <si>
    <t>smallint</t>
  </si>
  <si>
    <t>DateStart</t>
  </si>
  <si>
    <t>DateEnd</t>
  </si>
  <si>
    <t>History</t>
  </si>
  <si>
    <t>ExpectedHours</t>
  </si>
  <si>
    <t>ActualHours</t>
  </si>
  <si>
    <t>t_tasks</t>
  </si>
  <si>
    <t>TaskID</t>
  </si>
  <si>
    <t>TaskType</t>
  </si>
  <si>
    <t>Percent</t>
  </si>
  <si>
    <t>TotalTime</t>
  </si>
  <si>
    <t>ActualTime</t>
  </si>
  <si>
    <t>AssignedTo</t>
  </si>
  <si>
    <t>t_tcf</t>
  </si>
  <si>
    <t>TCFID</t>
  </si>
  <si>
    <t>t_objectrisks</t>
  </si>
  <si>
    <t>RiskType</t>
  </si>
  <si>
    <t>t_connectorconstraint</t>
  </si>
  <si>
    <t>t_template</t>
  </si>
  <si>
    <t>TemplateType</t>
  </si>
  <si>
    <t>TemplateName</t>
  </si>
  <si>
    <t>t_objectscenarios</t>
  </si>
  <si>
    <t>Scenario</t>
  </si>
  <si>
    <t>XMLContent</t>
  </si>
  <si>
    <t>t_connectortag</t>
  </si>
  <si>
    <t>t_testclass</t>
  </si>
  <si>
    <t>TestClass</t>
  </si>
  <si>
    <t>t_connectortypes</t>
  </si>
  <si>
    <t>t_testplans</t>
  </si>
  <si>
    <t>PlanID</t>
  </si>
  <si>
    <t>TestPlan</t>
  </si>
  <si>
    <t>t_objecttests</t>
  </si>
  <si>
    <t>Test</t>
  </si>
  <si>
    <t>TestType</t>
  </si>
  <si>
    <t>InputData</t>
  </si>
  <si>
    <t>AcceptanceCriteria</t>
  </si>
  <si>
    <t>DateRun</t>
  </si>
  <si>
    <t>Results</t>
  </si>
  <si>
    <t>RunBy</t>
  </si>
  <si>
    <t>CheckBy</t>
  </si>
  <si>
    <t>t_constants</t>
  </si>
  <si>
    <t>ConstantName</t>
  </si>
  <si>
    <t>ConstantValue</t>
  </si>
  <si>
    <t>t_testtypes</t>
  </si>
  <si>
    <t>t_constrainttypes</t>
  </si>
  <si>
    <t>t_trxtypes</t>
  </si>
  <si>
    <t>TRX</t>
  </si>
  <si>
    <t>TRX_ID</t>
  </si>
  <si>
    <t>t_datatypes</t>
  </si>
  <si>
    <t>ProductName</t>
  </si>
  <si>
    <t>DataType</t>
  </si>
  <si>
    <t>Size</t>
  </si>
  <si>
    <t>MaxLen</t>
  </si>
  <si>
    <t>MaxPrec</t>
  </si>
  <si>
    <t>MaxScale</t>
  </si>
  <si>
    <t>DefaultLen</t>
  </si>
  <si>
    <t>DefaultPrec</t>
  </si>
  <si>
    <t>DefaultScale</t>
  </si>
  <si>
    <t>User</t>
  </si>
  <si>
    <t>HasLength</t>
  </si>
  <si>
    <t>GenericType</t>
  </si>
  <si>
    <t>DatatypeID</t>
  </si>
  <si>
    <t>t_objecttrx</t>
  </si>
  <si>
    <t>TRXType</t>
  </si>
  <si>
    <t>t_umlpattern</t>
  </si>
  <si>
    <t>PatternID</t>
  </si>
  <si>
    <t>PatternCategory</t>
  </si>
  <si>
    <t>PatternName</t>
  </si>
  <si>
    <t>PatternXML</t>
  </si>
  <si>
    <t>t_diagram</t>
  </si>
  <si>
    <t>ShowDetails</t>
  </si>
  <si>
    <t>AttPub</t>
  </si>
  <si>
    <t>AttPri</t>
  </si>
  <si>
    <t>AttPro</t>
  </si>
  <si>
    <t>Orientation</t>
  </si>
  <si>
    <t>cx</t>
  </si>
  <si>
    <t>cy</t>
  </si>
  <si>
    <t>HTMLPath</t>
  </si>
  <si>
    <t>ShowForeign</t>
  </si>
  <si>
    <t>ShowBorder</t>
  </si>
  <si>
    <t>ShowPackageContents</t>
  </si>
  <si>
    <t>PDATA</t>
  </si>
  <si>
    <t>Locked</t>
  </si>
  <si>
    <t>Swimlanes</t>
  </si>
  <si>
    <t>t_version</t>
  </si>
  <si>
    <t>VersionID</t>
  </si>
  <si>
    <t>ExternalFile</t>
  </si>
  <si>
    <t>VersionDate</t>
  </si>
  <si>
    <t>Branch</t>
  </si>
  <si>
    <t>ElementXML</t>
  </si>
  <si>
    <t>t_objecttypes</t>
  </si>
  <si>
    <t>DesignObject</t>
  </si>
  <si>
    <t>t_xref</t>
  </si>
  <si>
    <t>XrefID</t>
  </si>
  <si>
    <t>Namespace</t>
  </si>
  <si>
    <t>Behavior</t>
  </si>
  <si>
    <t>Partition</t>
  </si>
  <si>
    <t>Client</t>
  </si>
  <si>
    <t>Supplier</t>
  </si>
  <si>
    <t>Link</t>
  </si>
  <si>
    <t>t_xrefsystem</t>
  </si>
  <si>
    <t>ToolID</t>
  </si>
  <si>
    <t>t_ocf</t>
  </si>
  <si>
    <t>ObjectType</t>
  </si>
  <si>
    <t>ComplexityWeight</t>
  </si>
  <si>
    <t>t_xrefuser</t>
  </si>
  <si>
    <t>t_operation</t>
  </si>
  <si>
    <t>OperationID</t>
  </si>
  <si>
    <t>ReturnArray</t>
  </si>
  <si>
    <t>Behaviour</t>
  </si>
  <si>
    <t>Synchronized</t>
  </si>
  <si>
    <t>Pure</t>
  </si>
  <si>
    <t>Throws</t>
  </si>
  <si>
    <t>Code</t>
  </si>
  <si>
    <t>IsQuery</t>
  </si>
  <si>
    <t>usys_system</t>
  </si>
  <si>
    <t>usysOldTables</t>
  </si>
  <si>
    <t>TableName</t>
  </si>
  <si>
    <t>NewName</t>
  </si>
  <si>
    <t>RelOrder</t>
  </si>
  <si>
    <t>FixCode</t>
  </si>
  <si>
    <t>usysQueries</t>
  </si>
  <si>
    <t>QueryName</t>
  </si>
  <si>
    <t>t_operationparams</t>
  </si>
  <si>
    <t>Kind</t>
  </si>
  <si>
    <t>usysTables</t>
  </si>
  <si>
    <t>DisplayName</t>
  </si>
  <si>
    <t>FromVer</t>
  </si>
  <si>
    <t>ToVer</t>
  </si>
  <si>
    <t>t_diagramlinks</t>
  </si>
  <si>
    <t>Geometry</t>
  </si>
  <si>
    <t>Hidden</t>
  </si>
  <si>
    <t>Path</t>
  </si>
  <si>
    <t>Instance_ID</t>
  </si>
  <si>
    <t>t_operationposts</t>
  </si>
  <si>
    <t>PostCondition</t>
  </si>
  <si>
    <t>t_diagramobjects</t>
  </si>
  <si>
    <t>RectTop</t>
  </si>
  <si>
    <t>RectLeft</t>
  </si>
  <si>
    <t>RectRight</t>
  </si>
  <si>
    <t>RectBottom</t>
  </si>
  <si>
    <t>ObjectStyle</t>
  </si>
  <si>
    <t>t_operationpres</t>
  </si>
  <si>
    <t>PreCondition</t>
  </si>
  <si>
    <t>t_operationtag</t>
  </si>
  <si>
    <t>t_package</t>
  </si>
  <si>
    <t>Parent_ID</t>
  </si>
  <si>
    <t>XMLPath</t>
  </si>
  <si>
    <t>IsControlled</t>
  </si>
  <si>
    <t>LastLoadDate</t>
  </si>
  <si>
    <t>LastSaveDate</t>
  </si>
  <si>
    <t>Protected</t>
  </si>
  <si>
    <t>PkgOwner</t>
  </si>
  <si>
    <t>UMLVersion</t>
  </si>
  <si>
    <t>UseDTD</t>
  </si>
  <si>
    <t>LogXML</t>
  </si>
  <si>
    <t>CodePath</t>
  </si>
  <si>
    <t>BatchSave</t>
  </si>
  <si>
    <t>BatchLoad</t>
  </si>
  <si>
    <t>table_schema</t>
  </si>
  <si>
    <t>table_name</t>
  </si>
  <si>
    <t>DESC</t>
  </si>
  <si>
    <t>CONSTRAINT_CATALOG</t>
  </si>
  <si>
    <t>CONSTRAINT_SCHEMA</t>
  </si>
  <si>
    <t>CONSTRAINT_NAME</t>
  </si>
  <si>
    <t>CONSTRAINT_TYPE</t>
  </si>
  <si>
    <t>IS_DEFERRABLE</t>
  </si>
  <si>
    <t>INITIALLY_DEFERRED</t>
  </si>
  <si>
    <t>pk_attribute</t>
  </si>
  <si>
    <t>PRIMARY KEY</t>
  </si>
  <si>
    <t>pk_attributeconstraints</t>
  </si>
  <si>
    <t>pk_attributetag</t>
  </si>
  <si>
    <t>pk_authors</t>
  </si>
  <si>
    <t>pk_cardinality</t>
  </si>
  <si>
    <t>pk_category</t>
  </si>
  <si>
    <t>pk_clients</t>
  </si>
  <si>
    <t>pk_complexitytypes</t>
  </si>
  <si>
    <t>pk_connector</t>
  </si>
  <si>
    <t>pk_connectorconstraint</t>
  </si>
  <si>
    <t>pk_connectortag</t>
  </si>
  <si>
    <t>pk_connectortypes</t>
  </si>
  <si>
    <t>pk_constants</t>
  </si>
  <si>
    <t>pk_constrainttypes</t>
  </si>
  <si>
    <t>pk_datatypes</t>
  </si>
  <si>
    <t>pk_diagram</t>
  </si>
  <si>
    <t>pk_diagramlinks</t>
  </si>
  <si>
    <t>pk_diagramobjects</t>
  </si>
  <si>
    <t>pk_diagramtypes</t>
  </si>
  <si>
    <t>pk_document</t>
  </si>
  <si>
    <t>pk_ecf</t>
  </si>
  <si>
    <t>pk_efforttypes</t>
  </si>
  <si>
    <t>pk_files</t>
  </si>
  <si>
    <t>pk_glossary</t>
  </si>
  <si>
    <t>pk_image</t>
  </si>
  <si>
    <t>pk_issues</t>
  </si>
  <si>
    <t>pk_lists</t>
  </si>
  <si>
    <t>pk_mainttypes</t>
  </si>
  <si>
    <t>pk_method</t>
  </si>
  <si>
    <t>pk_metrictypes</t>
  </si>
  <si>
    <t>pk_object</t>
  </si>
  <si>
    <t>pk_objectconstraint</t>
  </si>
  <si>
    <t>pk_objecteffort</t>
  </si>
  <si>
    <t>pk_objectfiles</t>
  </si>
  <si>
    <t>pk_objectmetrics</t>
  </si>
  <si>
    <t>pk_objectproblems</t>
  </si>
  <si>
    <t>pk_objectproperties</t>
  </si>
  <si>
    <t>pk_objectrequires</t>
  </si>
  <si>
    <t>pk_objectresource</t>
  </si>
  <si>
    <t>pk_objectrisks</t>
  </si>
  <si>
    <t>pk_objectscenarios</t>
  </si>
  <si>
    <t>pk_objecttests</t>
  </si>
  <si>
    <t>pk_objecttrx</t>
  </si>
  <si>
    <t>pk_objecttypes</t>
  </si>
  <si>
    <t>pk_operation</t>
  </si>
  <si>
    <t>pk_operationparams</t>
  </si>
  <si>
    <t>pk_operationposts</t>
  </si>
  <si>
    <t>pk_operationpres</t>
  </si>
  <si>
    <t>pk_operationtag</t>
  </si>
  <si>
    <t>pk_package</t>
  </si>
  <si>
    <t>pk_palette</t>
  </si>
  <si>
    <t>pk_phase</t>
  </si>
  <si>
    <t>pk_primitives</t>
  </si>
  <si>
    <t>pk_problemtypes</t>
  </si>
  <si>
    <t>pk_projectroles</t>
  </si>
  <si>
    <t>pk_propertytypes</t>
  </si>
  <si>
    <t>pk_requiretypes</t>
  </si>
  <si>
    <t>pk_resources</t>
  </si>
  <si>
    <t>pk_risktypes</t>
  </si>
  <si>
    <t>pk_roleconstraint</t>
  </si>
  <si>
    <t>pk_rtfreport</t>
  </si>
  <si>
    <t>pk_rules</t>
  </si>
  <si>
    <t>pk_scenariotypes</t>
  </si>
  <si>
    <t>pk_script</t>
  </si>
  <si>
    <t>pk_secgroup</t>
  </si>
  <si>
    <t>pk_secgrouppermission</t>
  </si>
  <si>
    <t>pk_seclocks</t>
  </si>
  <si>
    <t>pk_secpermission</t>
  </si>
  <si>
    <t>pk_secpolicies</t>
  </si>
  <si>
    <t>pk_secuser</t>
  </si>
  <si>
    <t>pk_secusergroup</t>
  </si>
  <si>
    <t>pk_secuserpermission</t>
  </si>
  <si>
    <t>pk_snapshot</t>
  </si>
  <si>
    <t>pk_statustypes</t>
  </si>
  <si>
    <t>pk_stereotypes</t>
  </si>
  <si>
    <t>pk_taggedvalue</t>
  </si>
  <si>
    <t>pk_tasks</t>
  </si>
  <si>
    <t>pk_tcf</t>
  </si>
  <si>
    <t>pk_template</t>
  </si>
  <si>
    <t>pk_testclass</t>
  </si>
  <si>
    <t>pk_testplans</t>
  </si>
  <si>
    <t>pk_testtypes</t>
  </si>
  <si>
    <t>pk_trxtypes</t>
  </si>
  <si>
    <t>pk_umlpattern</t>
  </si>
  <si>
    <t>pk_version</t>
  </si>
  <si>
    <t>pk_xref</t>
  </si>
  <si>
    <t>pk_xrefsystem</t>
  </si>
  <si>
    <t>pk_xrefuser</t>
  </si>
  <si>
    <t>pk_usyssystem</t>
  </si>
  <si>
    <t>pk_usystables</t>
  </si>
  <si>
    <t>uq_attribute_eaguid</t>
  </si>
  <si>
    <t>UNIQUE</t>
  </si>
  <si>
    <t>uq_diagram_eaguid</t>
  </si>
  <si>
    <t>uq_object_eaguid</t>
  </si>
  <si>
    <t>uq_operation_eaguid</t>
  </si>
  <si>
    <t>uq_operationparams_eaguid</t>
  </si>
  <si>
    <t>uq_package_eaguid</t>
  </si>
  <si>
    <t>schema_name</t>
  </si>
  <si>
    <t>schema_id</t>
  </si>
  <si>
    <t>schema_owner</t>
  </si>
  <si>
    <t>db_accessadmin</t>
  </si>
  <si>
    <t>db_backupoperator</t>
  </si>
  <si>
    <t>db_datareader</t>
  </si>
  <si>
    <t>db_datawriter</t>
  </si>
  <si>
    <t>db_ddladmin</t>
  </si>
  <si>
    <t>db_denydatareader</t>
  </si>
  <si>
    <t>db_denydatawriter</t>
  </si>
  <si>
    <t>db_owner</t>
  </si>
  <si>
    <t>db_securityadmin</t>
  </si>
  <si>
    <t>guest</t>
  </si>
  <si>
    <t>INFORMATION_SCHEMA</t>
  </si>
  <si>
    <t>sys</t>
  </si>
  <si>
    <t>Rows?</t>
  </si>
  <si>
    <t>VL</t>
  </si>
  <si>
    <t>Rows</t>
  </si>
  <si>
    <t>CS?</t>
  </si>
  <si>
    <t>EA?</t>
  </si>
  <si>
    <t>Comment</t>
  </si>
  <si>
    <t>Object</t>
  </si>
  <si>
    <t>Connector</t>
  </si>
  <si>
    <t>Subject areas</t>
  </si>
  <si>
    <t>Xref</t>
  </si>
  <si>
    <t>DDL Data Types</t>
  </si>
  <si>
    <t>Ops scripts</t>
  </si>
  <si>
    <t>TN -&gt; Full table name</t>
  </si>
  <si>
    <t>PSN</t>
  </si>
  <si>
    <t>CSN</t>
  </si>
  <si>
    <t>P Rows</t>
  </si>
  <si>
    <t>SQL</t>
  </si>
  <si>
    <t>Dist RC</t>
  </si>
  <si>
    <t>Right</t>
  </si>
  <si>
    <t>Status types</t>
  </si>
  <si>
    <t>Programmer, etc</t>
  </si>
  <si>
    <t>Display, Perfromance</t>
  </si>
  <si>
    <t>Load Regression</t>
  </si>
  <si>
    <t>ptn</t>
  </si>
  <si>
    <t>pcn</t>
  </si>
  <si>
    <t>ctn</t>
  </si>
  <si>
    <t>ccn</t>
  </si>
  <si>
    <t>CT</t>
  </si>
  <si>
    <t>CTDIS</t>
  </si>
  <si>
    <t>Implementation Item, Legend Item</t>
  </si>
  <si>
    <t>None</t>
  </si>
  <si>
    <t>Table Name</t>
  </si>
  <si>
    <t>Schema</t>
  </si>
  <si>
    <t>Short Name</t>
  </si>
  <si>
    <t>TA</t>
  </si>
  <si>
    <t>TC</t>
  </si>
  <si>
    <t>TD</t>
  </si>
  <si>
    <t>TP</t>
  </si>
  <si>
    <t>TS</t>
  </si>
  <si>
    <t>TX</t>
  </si>
  <si>
    <t>TAT</t>
  </si>
  <si>
    <t>TCD</t>
  </si>
  <si>
    <t>TCT</t>
  </si>
  <si>
    <t>TST</t>
  </si>
  <si>
    <t>TOT</t>
  </si>
  <si>
    <t>TDL</t>
  </si>
  <si>
    <t>TDO</t>
  </si>
  <si>
    <t>TDT</t>
  </si>
  <si>
    <t>TDC</t>
  </si>
  <si>
    <t>TOB</t>
  </si>
  <si>
    <t>TDA</t>
  </si>
  <si>
    <t>TOBP</t>
  </si>
  <si>
    <t>N?</t>
  </si>
  <si>
    <t>Table Set</t>
  </si>
  <si>
    <t>Diagram</t>
  </si>
  <si>
    <t>Unused</t>
  </si>
  <si>
    <t>Reify</t>
  </si>
  <si>
    <t>D</t>
  </si>
  <si>
    <t>Fake</t>
  </si>
  <si>
    <t>P=C?</t>
  </si>
  <si>
    <t>guid</t>
  </si>
  <si>
    <t>ROP</t>
  </si>
  <si>
    <t>CROPG</t>
  </si>
  <si>
    <t>PROP1</t>
  </si>
  <si>
    <t>PROP2</t>
  </si>
  <si>
    <t>GROPA2A</t>
  </si>
  <si>
    <t>GROPG2G</t>
  </si>
  <si>
    <t>CROPA</t>
  </si>
  <si>
    <t>DROPCDT</t>
  </si>
  <si>
    <t>DROPA2A</t>
  </si>
  <si>
    <t>DROPA2G</t>
  </si>
  <si>
    <t>DROPG2A</t>
  </si>
  <si>
    <t>BP?</t>
  </si>
  <si>
    <t>DT</t>
  </si>
  <si>
    <t>Null?</t>
  </si>
  <si>
    <t>CN</t>
  </si>
  <si>
    <t>TN</t>
  </si>
  <si>
    <t>SN</t>
  </si>
  <si>
    <t>DB</t>
  </si>
  <si>
    <t>PN</t>
  </si>
  <si>
    <t>PNR</t>
  </si>
  <si>
    <t>DTP</t>
  </si>
  <si>
    <t>Row Count</t>
  </si>
  <si>
    <t>Parent Table</t>
  </si>
  <si>
    <t>Parent Column</t>
  </si>
  <si>
    <t>Child Table</t>
  </si>
  <si>
    <t>Child Column</t>
  </si>
  <si>
    <t xml:space="preserve">Row Count </t>
  </si>
  <si>
    <t>Sheet</t>
  </si>
  <si>
    <t>TableRC</t>
  </si>
  <si>
    <t>Table</t>
  </si>
  <si>
    <t>Relations</t>
  </si>
  <si>
    <t>Column</t>
  </si>
  <si>
    <t>Key</t>
  </si>
  <si>
    <t>Rel Ct</t>
  </si>
  <si>
    <t>Tables with Row Count and Table Set</t>
  </si>
  <si>
    <t>Most tables are unused</t>
  </si>
  <si>
    <t>Table names only</t>
  </si>
  <si>
    <t>Only dbo is used for Sparx</t>
  </si>
  <si>
    <t>Schema Names and owners</t>
  </si>
  <si>
    <t>Ignore</t>
  </si>
  <si>
    <t>Profiled Column Names and Types</t>
  </si>
  <si>
    <t>Keys; only Pks and Uks</t>
  </si>
  <si>
    <t>Constraints; only Pks and Uks</t>
  </si>
  <si>
    <t xml:space="preserve">3 kinds - Fake, Reify and Diagram. </t>
  </si>
  <si>
    <t xml:space="preserve">All discovered relations + generated SQL </t>
  </si>
  <si>
    <t>Result set of Relations SQL showing counts for lookup.</t>
  </si>
  <si>
    <t>Used</t>
  </si>
  <si>
    <t>Total</t>
  </si>
  <si>
    <t>%U</t>
  </si>
  <si>
    <t xml:space="preserve"> -- </t>
  </si>
  <si>
    <t>----</t>
  </si>
  <si>
    <t>t_attribute.stereotype</t>
  </si>
  <si>
    <t>t_attribute.t_attributetag</t>
  </si>
  <si>
    <t>t_attributeByt_object</t>
  </si>
  <si>
    <t>t_object.ImplementationItem</t>
  </si>
  <si>
    <t>t_object.LookupData</t>
  </si>
  <si>
    <t>t_object.Stereotype</t>
  </si>
  <si>
    <t>t_object.Stereotype_Object_Type</t>
  </si>
  <si>
    <t>t_object.t_attribute</t>
  </si>
  <si>
    <t>t_object.t_objectProperty</t>
  </si>
  <si>
    <t>t_object.t_ObjProp.t_attribute</t>
  </si>
  <si>
    <t>t_object_parents</t>
  </si>
  <si>
    <t>t_objectproperty</t>
  </si>
  <si>
    <t>t_package.SubjectArea</t>
  </si>
  <si>
    <t>Usage</t>
  </si>
  <si>
    <t>-----</t>
  </si>
  <si>
    <t>Extra SQL not included in data design doct</t>
  </si>
  <si>
    <t>Profile of t_attribute stereotypes</t>
  </si>
  <si>
    <t>Profile of t_attribute t_attributetag</t>
  </si>
  <si>
    <t>Profile of t_attribute by t_object</t>
  </si>
  <si>
    <t>Profile of t_object with ImplementationItem stereotype</t>
  </si>
  <si>
    <t>Profile of t_object with LookupData stereotype</t>
  </si>
  <si>
    <t>Profile of t_object with All stereotypes</t>
  </si>
  <si>
    <t>Profile of t_object with All Object_Types</t>
  </si>
  <si>
    <t>Profile of t_object and t_attribute with All ta stereotype</t>
  </si>
  <si>
    <t>Profile of all t_objectProperty</t>
  </si>
  <si>
    <t>Profile of t_objectproperties used for relations</t>
  </si>
  <si>
    <t>Profile of t_object and their parents</t>
  </si>
  <si>
    <t>Profile of t_objectproperties for tests</t>
  </si>
  <si>
    <t xml:space="preserve">All occurences of ea_guid across all tables. This is a shadow PK used for object reification. </t>
  </si>
  <si>
    <t>EASchema_1220_SQLServer</t>
  </si>
  <si>
    <t>Invariants</t>
  </si>
  <si>
    <t>Tests to identify invalid Sparx data</t>
  </si>
  <si>
    <t>0 Sparx Data Design - unused</t>
  </si>
  <si>
    <t>0 Sparx Data Design - main</t>
  </si>
  <si>
    <t>Script to create EA schema - generated. Dated 2016 - old version.</t>
  </si>
  <si>
    <t>Profiling SQL used for a generic Sparx data design doct</t>
  </si>
  <si>
    <t>t_attribute.unused</t>
  </si>
  <si>
    <t>Profile of unused t_attribute columns</t>
  </si>
  <si>
    <t>t_attributetag.t_objectproperties.Property</t>
  </si>
  <si>
    <t xml:space="preserve">Profile of Property columns - nothing in common </t>
  </si>
  <si>
    <t xml:space="preserve">Profile of t_diagram types and links </t>
  </si>
  <si>
    <t>Profile of t_object with any stereotype</t>
  </si>
  <si>
    <t>t_object.any</t>
  </si>
  <si>
    <t>t_object.PDATA</t>
  </si>
  <si>
    <t>Profile of PDATAx columns</t>
  </si>
  <si>
    <t>t_object.TreeName</t>
  </si>
  <si>
    <t xml:space="preserve">Profile of the object tree created through t_objectproperties </t>
  </si>
  <si>
    <t xml:space="preserve">Profile of the object type tree created through t_objectproperties </t>
  </si>
  <si>
    <t>t_object.TreeType</t>
  </si>
  <si>
    <t>t_object.unused</t>
  </si>
  <si>
    <t>Unused columns from t_object, t_attribute and t_package</t>
  </si>
  <si>
    <t xml:space="preserve">Profile of t_objectproperties Property </t>
  </si>
  <si>
    <t>t_object_type</t>
  </si>
  <si>
    <t>Profile of t_object_type</t>
  </si>
  <si>
    <t>t_objectproperty.t_object</t>
  </si>
  <si>
    <t xml:space="preserve">Profile of t_objectproperties joined to t_object </t>
  </si>
  <si>
    <t>t_package.Counts</t>
  </si>
  <si>
    <t>t_package.groupby</t>
  </si>
  <si>
    <t>t_package.Parents</t>
  </si>
  <si>
    <t>t_package.t_objects</t>
  </si>
  <si>
    <t>t_packages</t>
  </si>
  <si>
    <t>t_stereotype</t>
  </si>
  <si>
    <t>Z MD.xlsx</t>
  </si>
  <si>
    <t xml:space="preserve">Profile objects by packages for All Packages </t>
  </si>
  <si>
    <t xml:space="preserve">Shows packages hierarchy </t>
  </si>
  <si>
    <t>Profile packages for Subject Areas</t>
  </si>
  <si>
    <t xml:space="preserve">counts objects in Parent packages </t>
  </si>
  <si>
    <t xml:space="preserve">group object by package and stereotype </t>
  </si>
  <si>
    <t>Shows package parents and grandparents</t>
  </si>
  <si>
    <t>Profiles the only 2 status columns on t_object and t_statustypes - not linked</t>
  </si>
  <si>
    <t>Profile t_xref - not used for relations or columns</t>
  </si>
  <si>
    <t xml:space="preserve">Profiles t_stereotypes - not linked to other Stereotypes </t>
  </si>
  <si>
    <t>Has sample Sparx DB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</si>
</sst>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3" fontId="1" fillId="0" borderId="0" xfId="0" applyNumberFormat="1" applyFont="1" applyAlignment="1">
      <alignment wrapText="1"/>
    </xf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2" width="3" bestFit="1" customWidth="1"/>
    <col min="3" max="3" width="9.44140625" bestFit="1" customWidth="1"/>
    <col min="4" max="4" width="46.109375" bestFit="1" customWidth="1"/>
    <col min="5" max="5" width="29" bestFit="1" customWidth="1"/>
    <col min="6" max="7" width="5.21875" bestFit="1" customWidth="1"/>
    <col min="8" max="8" width="4.44140625" style="6" bestFit="1" customWidth="1"/>
  </cols>
  <sheetData>
    <row r="1" spans="1:8" s="1" customFormat="1" x14ac:dyDescent="0.3">
      <c r="A1" s="1">
        <v>0</v>
      </c>
      <c r="B1" s="1">
        <v>0</v>
      </c>
      <c r="C1" s="1" t="s">
        <v>738</v>
      </c>
      <c r="D1" s="1" t="s">
        <v>39</v>
      </c>
      <c r="E1" s="1" t="s">
        <v>155</v>
      </c>
      <c r="F1" s="1" t="s">
        <v>757</v>
      </c>
      <c r="G1" s="1" t="s">
        <v>758</v>
      </c>
      <c r="H1" s="5" t="s">
        <v>759</v>
      </c>
    </row>
    <row r="2" spans="1:8" x14ac:dyDescent="0.3">
      <c r="A2">
        <f t="shared" ref="A2:A11" si="0">A1+1</f>
        <v>1</v>
      </c>
      <c r="B2">
        <v>1</v>
      </c>
      <c r="C2" t="s">
        <v>682</v>
      </c>
      <c r="D2" t="s">
        <v>749</v>
      </c>
      <c r="E2" t="s">
        <v>748</v>
      </c>
      <c r="F2">
        <v>1</v>
      </c>
      <c r="G2">
        <v>13</v>
      </c>
      <c r="H2" s="6">
        <f>F2/G2</f>
        <v>7.6923076923076927E-2</v>
      </c>
    </row>
    <row r="3" spans="1:8" x14ac:dyDescent="0.3">
      <c r="A3">
        <f t="shared" si="0"/>
        <v>2</v>
      </c>
      <c r="B3">
        <v>2</v>
      </c>
      <c r="C3" t="s">
        <v>740</v>
      </c>
      <c r="D3" t="s">
        <v>747</v>
      </c>
      <c r="F3">
        <v>18</v>
      </c>
      <c r="G3">
        <v>98</v>
      </c>
      <c r="H3" s="6">
        <f t="shared" ref="H3:H9" si="1">F3/G3</f>
        <v>0.18367346938775511</v>
      </c>
    </row>
    <row r="4" spans="1:8" x14ac:dyDescent="0.3">
      <c r="A4">
        <f t="shared" si="0"/>
        <v>3</v>
      </c>
      <c r="B4">
        <v>3</v>
      </c>
      <c r="C4" t="s">
        <v>739</v>
      </c>
      <c r="D4" t="s">
        <v>745</v>
      </c>
      <c r="E4" t="s">
        <v>746</v>
      </c>
      <c r="F4">
        <v>18</v>
      </c>
      <c r="G4">
        <v>98</v>
      </c>
      <c r="H4" s="6">
        <f t="shared" si="1"/>
        <v>0.18367346938775511</v>
      </c>
    </row>
    <row r="5" spans="1:8" x14ac:dyDescent="0.3">
      <c r="A5">
        <f t="shared" si="0"/>
        <v>4</v>
      </c>
      <c r="B5">
        <v>4</v>
      </c>
      <c r="C5" t="s">
        <v>742</v>
      </c>
      <c r="D5" t="s">
        <v>751</v>
      </c>
      <c r="F5">
        <v>282</v>
      </c>
      <c r="G5">
        <v>784</v>
      </c>
      <c r="H5" s="6">
        <f t="shared" si="1"/>
        <v>0.35969387755102039</v>
      </c>
    </row>
    <row r="6" spans="1:8" x14ac:dyDescent="0.3">
      <c r="A6">
        <f t="shared" si="0"/>
        <v>5</v>
      </c>
      <c r="B6">
        <v>5</v>
      </c>
      <c r="C6" t="s">
        <v>743</v>
      </c>
      <c r="D6" t="s">
        <v>752</v>
      </c>
      <c r="F6">
        <v>23</v>
      </c>
      <c r="G6">
        <v>125</v>
      </c>
      <c r="H6" s="6">
        <f t="shared" si="1"/>
        <v>0.184</v>
      </c>
    </row>
    <row r="7" spans="1:8" x14ac:dyDescent="0.3">
      <c r="A7">
        <f t="shared" si="0"/>
        <v>6</v>
      </c>
      <c r="B7">
        <v>6</v>
      </c>
      <c r="C7" t="s">
        <v>116</v>
      </c>
      <c r="D7" t="s">
        <v>753</v>
      </c>
      <c r="F7">
        <v>23</v>
      </c>
      <c r="G7">
        <v>125</v>
      </c>
      <c r="H7" s="6">
        <f t="shared" si="1"/>
        <v>0.184</v>
      </c>
    </row>
    <row r="8" spans="1:8" x14ac:dyDescent="0.3">
      <c r="A8">
        <f t="shared" si="0"/>
        <v>7</v>
      </c>
      <c r="B8">
        <v>7</v>
      </c>
      <c r="C8" t="s">
        <v>741</v>
      </c>
      <c r="D8" t="s">
        <v>755</v>
      </c>
      <c r="E8" t="s">
        <v>754</v>
      </c>
      <c r="F8">
        <f>G8-14</f>
        <v>33</v>
      </c>
      <c r="G8">
        <v>47</v>
      </c>
      <c r="H8" s="6">
        <f t="shared" si="1"/>
        <v>0.7021276595744681</v>
      </c>
    </row>
    <row r="9" spans="1:8" x14ac:dyDescent="0.3">
      <c r="A9">
        <f t="shared" si="0"/>
        <v>8</v>
      </c>
      <c r="B9">
        <v>8</v>
      </c>
      <c r="C9" t="s">
        <v>744</v>
      </c>
      <c r="D9" t="s">
        <v>756</v>
      </c>
      <c r="F9">
        <f>G9-14</f>
        <v>33</v>
      </c>
      <c r="G9">
        <v>47</v>
      </c>
      <c r="H9" s="6">
        <f t="shared" si="1"/>
        <v>0.7021276595744681</v>
      </c>
    </row>
    <row r="10" spans="1:8" x14ac:dyDescent="0.3">
      <c r="A10">
        <f t="shared" si="0"/>
        <v>9</v>
      </c>
      <c r="B10">
        <v>9</v>
      </c>
    </row>
    <row r="11" spans="1:8" x14ac:dyDescent="0.3">
      <c r="A11">
        <f t="shared" si="0"/>
        <v>10</v>
      </c>
      <c r="B11">
        <v>10</v>
      </c>
    </row>
  </sheetData>
  <sortState xmlns:xlrd2="http://schemas.microsoft.com/office/spreadsheetml/2017/richdata2" ref="A2:E13">
    <sortCondition ref="B2:B13"/>
  </sortState>
  <printOptions gridLines="1"/>
  <pageMargins left="0.70866141732283472" right="0.39370078740157483" top="0.74803149606299213" bottom="0.39370078740157483" header="0.31496062992125984" footer="0.31496062992125984"/>
  <pageSetup orientation="portrait" r:id="rId1"/>
  <headerFooter>
    <oddHeader>&amp;L&amp;Z
&amp;F, &amp;A&amp;R&amp;P of &amp;N
&amp;D,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54CE-ED97-4724-ADCC-FA3D3BE0EAE1}">
  <dimension ref="A1:C42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4.4" x14ac:dyDescent="0.3"/>
  <cols>
    <col min="1" max="1" width="3.21875" bestFit="1" customWidth="1"/>
    <col min="2" max="2" width="28.88671875" bestFit="1" customWidth="1"/>
    <col min="3" max="3" width="75.77734375" bestFit="1" customWidth="1"/>
  </cols>
  <sheetData>
    <row r="1" spans="1:3" s="1" customFormat="1" x14ac:dyDescent="0.3">
      <c r="A1" s="1">
        <v>0</v>
      </c>
      <c r="B1" s="1" t="s">
        <v>13</v>
      </c>
      <c r="C1" s="1" t="s">
        <v>775</v>
      </c>
    </row>
    <row r="2" spans="1:3" x14ac:dyDescent="0.3">
      <c r="A2" t="s">
        <v>760</v>
      </c>
      <c r="B2" t="s">
        <v>761</v>
      </c>
      <c r="C2" t="s">
        <v>776</v>
      </c>
    </row>
    <row r="3" spans="1:3" x14ac:dyDescent="0.3">
      <c r="A3">
        <v>1</v>
      </c>
      <c r="B3" t="s">
        <v>795</v>
      </c>
      <c r="C3" t="s">
        <v>797</v>
      </c>
    </row>
    <row r="4" spans="1:3" x14ac:dyDescent="0.3">
      <c r="A4">
        <f>A3+1</f>
        <v>2</v>
      </c>
      <c r="B4" t="s">
        <v>794</v>
      </c>
      <c r="C4" t="s">
        <v>777</v>
      </c>
    </row>
    <row r="5" spans="1:3" x14ac:dyDescent="0.3">
      <c r="A5">
        <f>A4+1</f>
        <v>3</v>
      </c>
      <c r="B5" t="s">
        <v>181</v>
      </c>
      <c r="C5" t="s">
        <v>790</v>
      </c>
    </row>
    <row r="6" spans="1:3" x14ac:dyDescent="0.3">
      <c r="A6">
        <f>A5+1</f>
        <v>4</v>
      </c>
      <c r="B6" t="s">
        <v>791</v>
      </c>
      <c r="C6" t="s">
        <v>796</v>
      </c>
    </row>
    <row r="7" spans="1:3" x14ac:dyDescent="0.3">
      <c r="A7">
        <f>A6+1</f>
        <v>5</v>
      </c>
      <c r="B7" t="s">
        <v>792</v>
      </c>
      <c r="C7" t="s">
        <v>793</v>
      </c>
    </row>
    <row r="8" spans="1:3" x14ac:dyDescent="0.3">
      <c r="A8">
        <f>A7+1</f>
        <v>6</v>
      </c>
      <c r="B8" t="s">
        <v>762</v>
      </c>
      <c r="C8" t="s">
        <v>778</v>
      </c>
    </row>
    <row r="9" spans="1:3" x14ac:dyDescent="0.3">
      <c r="A9">
        <f>A8+1</f>
        <v>7</v>
      </c>
      <c r="B9" t="s">
        <v>763</v>
      </c>
      <c r="C9" t="s">
        <v>779</v>
      </c>
    </row>
    <row r="10" spans="1:3" x14ac:dyDescent="0.3">
      <c r="A10">
        <f>A9+1</f>
        <v>8</v>
      </c>
      <c r="B10" t="s">
        <v>798</v>
      </c>
      <c r="C10" t="s">
        <v>799</v>
      </c>
    </row>
    <row r="11" spans="1:3" x14ac:dyDescent="0.3">
      <c r="A11">
        <f>A10+1</f>
        <v>9</v>
      </c>
      <c r="B11" t="s">
        <v>764</v>
      </c>
      <c r="C11" t="s">
        <v>780</v>
      </c>
    </row>
    <row r="12" spans="1:3" x14ac:dyDescent="0.3">
      <c r="A12">
        <f>A11+1</f>
        <v>10</v>
      </c>
      <c r="B12" t="s">
        <v>800</v>
      </c>
      <c r="C12" t="s">
        <v>801</v>
      </c>
    </row>
    <row r="13" spans="1:3" x14ac:dyDescent="0.3">
      <c r="A13">
        <f>A12+1</f>
        <v>11</v>
      </c>
      <c r="B13" t="s">
        <v>438</v>
      </c>
      <c r="C13" t="s">
        <v>802</v>
      </c>
    </row>
    <row r="14" spans="1:3" x14ac:dyDescent="0.3">
      <c r="A14">
        <f>A13+1</f>
        <v>12</v>
      </c>
      <c r="B14" t="s">
        <v>804</v>
      </c>
      <c r="C14" t="s">
        <v>803</v>
      </c>
    </row>
    <row r="15" spans="1:3" x14ac:dyDescent="0.3">
      <c r="A15">
        <f>A14+1</f>
        <v>13</v>
      </c>
      <c r="B15" t="s">
        <v>765</v>
      </c>
      <c r="C15" t="s">
        <v>781</v>
      </c>
    </row>
    <row r="16" spans="1:3" x14ac:dyDescent="0.3">
      <c r="A16">
        <f>A15+1</f>
        <v>14</v>
      </c>
      <c r="B16" t="s">
        <v>766</v>
      </c>
      <c r="C16" t="s">
        <v>782</v>
      </c>
    </row>
    <row r="17" spans="1:3" x14ac:dyDescent="0.3">
      <c r="A17">
        <f>A16+1</f>
        <v>15</v>
      </c>
      <c r="B17" t="s">
        <v>805</v>
      </c>
      <c r="C17" t="s">
        <v>806</v>
      </c>
    </row>
    <row r="18" spans="1:3" x14ac:dyDescent="0.3">
      <c r="A18">
        <f>A17+1</f>
        <v>16</v>
      </c>
      <c r="B18" t="s">
        <v>767</v>
      </c>
      <c r="C18" t="s">
        <v>783</v>
      </c>
    </row>
    <row r="19" spans="1:3" x14ac:dyDescent="0.3">
      <c r="A19">
        <f>A18+1</f>
        <v>17</v>
      </c>
      <c r="B19" t="s">
        <v>768</v>
      </c>
      <c r="C19" t="s">
        <v>784</v>
      </c>
    </row>
    <row r="20" spans="1:3" x14ac:dyDescent="0.3">
      <c r="A20">
        <f>A19+1</f>
        <v>18</v>
      </c>
      <c r="B20" t="s">
        <v>769</v>
      </c>
      <c r="C20" t="s">
        <v>785</v>
      </c>
    </row>
    <row r="21" spans="1:3" x14ac:dyDescent="0.3">
      <c r="A21">
        <f>A20+1</f>
        <v>19</v>
      </c>
      <c r="B21" t="s">
        <v>770</v>
      </c>
      <c r="C21" t="s">
        <v>786</v>
      </c>
    </row>
    <row r="22" spans="1:3" x14ac:dyDescent="0.3">
      <c r="A22">
        <f>A21+1</f>
        <v>20</v>
      </c>
      <c r="B22" t="s">
        <v>771</v>
      </c>
      <c r="C22" t="s">
        <v>787</v>
      </c>
    </row>
    <row r="23" spans="1:3" x14ac:dyDescent="0.3">
      <c r="A23">
        <f>A22+1</f>
        <v>21</v>
      </c>
      <c r="B23" t="s">
        <v>807</v>
      </c>
      <c r="C23" t="s">
        <v>808</v>
      </c>
    </row>
    <row r="24" spans="1:3" x14ac:dyDescent="0.3">
      <c r="A24">
        <f>A23+1</f>
        <v>22</v>
      </c>
      <c r="B24" t="s">
        <v>810</v>
      </c>
      <c r="C24" t="s">
        <v>809</v>
      </c>
    </row>
    <row r="25" spans="1:3" x14ac:dyDescent="0.3">
      <c r="A25">
        <f>A24+1</f>
        <v>23</v>
      </c>
      <c r="B25" t="s">
        <v>811</v>
      </c>
      <c r="C25" t="s">
        <v>812</v>
      </c>
    </row>
    <row r="26" spans="1:3" x14ac:dyDescent="0.3">
      <c r="A26">
        <f>A25+1</f>
        <v>24</v>
      </c>
      <c r="B26" t="s">
        <v>772</v>
      </c>
      <c r="C26" t="s">
        <v>788</v>
      </c>
    </row>
    <row r="27" spans="1:3" x14ac:dyDescent="0.3">
      <c r="A27">
        <f>A26+1</f>
        <v>25</v>
      </c>
      <c r="B27" t="s">
        <v>814</v>
      </c>
      <c r="C27" t="s">
        <v>815</v>
      </c>
    </row>
    <row r="28" spans="1:3" x14ac:dyDescent="0.3">
      <c r="A28">
        <f>A27+1</f>
        <v>26</v>
      </c>
      <c r="B28" t="s">
        <v>349</v>
      </c>
      <c r="C28" t="s">
        <v>813</v>
      </c>
    </row>
    <row r="29" spans="1:3" x14ac:dyDescent="0.3">
      <c r="A29">
        <f>A28+1</f>
        <v>27</v>
      </c>
      <c r="B29" t="s">
        <v>773</v>
      </c>
      <c r="C29" t="s">
        <v>789</v>
      </c>
    </row>
    <row r="30" spans="1:3" x14ac:dyDescent="0.3">
      <c r="A30">
        <f>A29+1</f>
        <v>28</v>
      </c>
      <c r="B30" t="s">
        <v>816</v>
      </c>
      <c r="C30" t="s">
        <v>817</v>
      </c>
    </row>
    <row r="31" spans="1:3" x14ac:dyDescent="0.3">
      <c r="A31">
        <f>A30+1</f>
        <v>29</v>
      </c>
      <c r="B31" t="s">
        <v>818</v>
      </c>
      <c r="C31" t="s">
        <v>828</v>
      </c>
    </row>
    <row r="32" spans="1:3" x14ac:dyDescent="0.3">
      <c r="A32">
        <f>A31+1</f>
        <v>30</v>
      </c>
      <c r="B32" t="s">
        <v>819</v>
      </c>
      <c r="C32" t="s">
        <v>829</v>
      </c>
    </row>
    <row r="33" spans="1:3" x14ac:dyDescent="0.3">
      <c r="A33">
        <f>A32+1</f>
        <v>31</v>
      </c>
      <c r="B33" t="s">
        <v>820</v>
      </c>
      <c r="C33" t="s">
        <v>830</v>
      </c>
    </row>
    <row r="34" spans="1:3" x14ac:dyDescent="0.3">
      <c r="A34">
        <f>A33+1</f>
        <v>32</v>
      </c>
      <c r="B34" t="s">
        <v>774</v>
      </c>
      <c r="C34" t="s">
        <v>827</v>
      </c>
    </row>
    <row r="35" spans="1:3" x14ac:dyDescent="0.3">
      <c r="A35">
        <f>A34+1</f>
        <v>33</v>
      </c>
      <c r="B35" t="s">
        <v>821</v>
      </c>
      <c r="C35" t="s">
        <v>825</v>
      </c>
    </row>
    <row r="36" spans="1:3" x14ac:dyDescent="0.3">
      <c r="A36">
        <f>A35+1</f>
        <v>34</v>
      </c>
      <c r="B36" t="s">
        <v>822</v>
      </c>
      <c r="C36" t="s">
        <v>826</v>
      </c>
    </row>
    <row r="37" spans="1:3" x14ac:dyDescent="0.3">
      <c r="A37">
        <f>A36+1</f>
        <v>35</v>
      </c>
      <c r="B37" t="s">
        <v>350</v>
      </c>
      <c r="C37" t="s">
        <v>831</v>
      </c>
    </row>
    <row r="38" spans="1:3" x14ac:dyDescent="0.3">
      <c r="A38">
        <f>A37+1</f>
        <v>36</v>
      </c>
      <c r="B38" t="s">
        <v>823</v>
      </c>
      <c r="C38" t="s">
        <v>833</v>
      </c>
    </row>
    <row r="39" spans="1:3" x14ac:dyDescent="0.3">
      <c r="A39">
        <f>A38+1</f>
        <v>37</v>
      </c>
      <c r="B39" t="s">
        <v>461</v>
      </c>
      <c r="C39" t="s">
        <v>832</v>
      </c>
    </row>
    <row r="40" spans="1:3" x14ac:dyDescent="0.3">
      <c r="A40">
        <f>A39+1</f>
        <v>38</v>
      </c>
      <c r="B40" t="s">
        <v>824</v>
      </c>
      <c r="C40" t="s">
        <v>834</v>
      </c>
    </row>
    <row r="41" spans="1:3" x14ac:dyDescent="0.3">
      <c r="A41">
        <f>A40+1</f>
        <v>39</v>
      </c>
    </row>
    <row r="42" spans="1:3" x14ac:dyDescent="0.3">
      <c r="A42">
        <f>A41+1</f>
        <v>40</v>
      </c>
    </row>
  </sheetData>
  <sortState xmlns:xlrd2="http://schemas.microsoft.com/office/spreadsheetml/2017/richdata2" ref="A2:C42">
    <sortCondition ref="B2:B4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21.5546875" bestFit="1" customWidth="1"/>
    <col min="2" max="2" width="10" bestFit="1" customWidth="1"/>
    <col min="3" max="3" width="21.5546875" bestFit="1" customWidth="1"/>
  </cols>
  <sheetData>
    <row r="1" spans="1:3" s="1" customFormat="1" x14ac:dyDescent="0.3">
      <c r="A1" s="1" t="s">
        <v>635</v>
      </c>
      <c r="B1" s="1" t="s">
        <v>636</v>
      </c>
      <c r="C1" s="1" t="s">
        <v>637</v>
      </c>
    </row>
    <row r="2" spans="1:3" x14ac:dyDescent="0.3">
      <c r="A2" t="s">
        <v>638</v>
      </c>
      <c r="B2">
        <v>16385</v>
      </c>
      <c r="C2" t="s">
        <v>638</v>
      </c>
    </row>
    <row r="3" spans="1:3" x14ac:dyDescent="0.3">
      <c r="A3" t="s">
        <v>639</v>
      </c>
      <c r="B3">
        <v>16389</v>
      </c>
      <c r="C3" t="s">
        <v>639</v>
      </c>
    </row>
    <row r="4" spans="1:3" x14ac:dyDescent="0.3">
      <c r="A4" t="s">
        <v>640</v>
      </c>
      <c r="B4">
        <v>16390</v>
      </c>
      <c r="C4" t="s">
        <v>640</v>
      </c>
    </row>
    <row r="5" spans="1:3" x14ac:dyDescent="0.3">
      <c r="A5" t="s">
        <v>641</v>
      </c>
      <c r="B5">
        <v>16391</v>
      </c>
      <c r="C5" t="s">
        <v>641</v>
      </c>
    </row>
    <row r="6" spans="1:3" x14ac:dyDescent="0.3">
      <c r="A6" t="s">
        <v>642</v>
      </c>
      <c r="B6">
        <v>16387</v>
      </c>
      <c r="C6" t="s">
        <v>642</v>
      </c>
    </row>
    <row r="7" spans="1:3" x14ac:dyDescent="0.3">
      <c r="A7" t="s">
        <v>643</v>
      </c>
      <c r="B7">
        <v>16392</v>
      </c>
      <c r="C7" t="s">
        <v>643</v>
      </c>
    </row>
    <row r="8" spans="1:3" x14ac:dyDescent="0.3">
      <c r="A8" t="s">
        <v>644</v>
      </c>
      <c r="B8">
        <v>16393</v>
      </c>
      <c r="C8" t="s">
        <v>644</v>
      </c>
    </row>
    <row r="9" spans="1:3" x14ac:dyDescent="0.3">
      <c r="A9" t="s">
        <v>645</v>
      </c>
      <c r="B9">
        <v>16384</v>
      </c>
      <c r="C9" t="s">
        <v>645</v>
      </c>
    </row>
    <row r="10" spans="1:3" x14ac:dyDescent="0.3">
      <c r="A10" t="s">
        <v>646</v>
      </c>
      <c r="B10">
        <v>16386</v>
      </c>
      <c r="C10" t="s">
        <v>646</v>
      </c>
    </row>
    <row r="11" spans="1:3" x14ac:dyDescent="0.3">
      <c r="A11" t="s">
        <v>6</v>
      </c>
      <c r="B11">
        <v>1</v>
      </c>
      <c r="C11" t="s">
        <v>6</v>
      </c>
    </row>
    <row r="12" spans="1:3" x14ac:dyDescent="0.3">
      <c r="A12" t="s">
        <v>647</v>
      </c>
      <c r="B12">
        <v>2</v>
      </c>
      <c r="C12" t="s">
        <v>647</v>
      </c>
    </row>
    <row r="13" spans="1:3" x14ac:dyDescent="0.3">
      <c r="A13" t="s">
        <v>648</v>
      </c>
      <c r="B13">
        <v>3</v>
      </c>
      <c r="C13" t="s">
        <v>648</v>
      </c>
    </row>
    <row r="14" spans="1:3" x14ac:dyDescent="0.3">
      <c r="A14" t="s">
        <v>649</v>
      </c>
      <c r="B14">
        <v>4</v>
      </c>
      <c r="C14" t="s">
        <v>649</v>
      </c>
    </row>
  </sheetData>
  <printOptions gridLines="1"/>
  <pageMargins left="0.70866141732283472" right="0.39370078740157483" top="0.74803149606299213" bottom="0.39370078740157483" header="0.31496062992125984" footer="0.31496062992125984"/>
  <pageSetup orientation="portrait" r:id="rId1"/>
  <headerFooter>
    <oddHeader>&amp;L&amp;Z
&amp;F, &amp;A&amp;R&amp;P of &amp;N
&amp;D, 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"/>
  <sheetViews>
    <sheetView workbookViewId="0">
      <pane ySplit="1" topLeftCell="A76" activePane="bottomLeft" state="frozen"/>
      <selection pane="bottomLeft" activeCell="A99" sqref="A99"/>
    </sheetView>
  </sheetViews>
  <sheetFormatPr defaultRowHeight="14.4" x14ac:dyDescent="0.3"/>
  <cols>
    <col min="1" max="1" width="12.6640625" bestFit="1" customWidth="1"/>
    <col min="2" max="2" width="19.44140625" bestFit="1" customWidth="1"/>
    <col min="3" max="3" width="5.5546875" bestFit="1" customWidth="1"/>
  </cols>
  <sheetData>
    <row r="1" spans="1:3" s="1" customFormat="1" x14ac:dyDescent="0.3">
      <c r="A1" s="1" t="s">
        <v>528</v>
      </c>
      <c r="B1" s="1" t="s">
        <v>529</v>
      </c>
      <c r="C1" s="1" t="s">
        <v>530</v>
      </c>
    </row>
    <row r="2" spans="1:3" x14ac:dyDescent="0.3">
      <c r="A2" t="s">
        <v>6</v>
      </c>
      <c r="B2" t="s">
        <v>195</v>
      </c>
      <c r="C2" t="s">
        <v>11</v>
      </c>
    </row>
    <row r="3" spans="1:3" x14ac:dyDescent="0.3">
      <c r="A3" t="s">
        <v>6</v>
      </c>
      <c r="B3" t="s">
        <v>212</v>
      </c>
      <c r="C3" t="s">
        <v>11</v>
      </c>
    </row>
    <row r="4" spans="1:3" x14ac:dyDescent="0.3">
      <c r="A4" t="s">
        <v>6</v>
      </c>
      <c r="B4" t="s">
        <v>214</v>
      </c>
      <c r="C4" t="s">
        <v>11</v>
      </c>
    </row>
    <row r="5" spans="1:3" x14ac:dyDescent="0.3">
      <c r="A5" t="s">
        <v>6</v>
      </c>
      <c r="B5" t="s">
        <v>218</v>
      </c>
      <c r="C5" t="s">
        <v>11</v>
      </c>
    </row>
    <row r="6" spans="1:3" x14ac:dyDescent="0.3">
      <c r="A6" t="s">
        <v>6</v>
      </c>
      <c r="B6" t="s">
        <v>220</v>
      </c>
      <c r="C6" t="s">
        <v>11</v>
      </c>
    </row>
    <row r="7" spans="1:3" x14ac:dyDescent="0.3">
      <c r="A7" t="s">
        <v>6</v>
      </c>
      <c r="B7" t="s">
        <v>230</v>
      </c>
      <c r="C7" t="s">
        <v>11</v>
      </c>
    </row>
    <row r="8" spans="1:3" x14ac:dyDescent="0.3">
      <c r="A8" t="s">
        <v>6</v>
      </c>
      <c r="B8" t="s">
        <v>234</v>
      </c>
      <c r="C8" t="s">
        <v>11</v>
      </c>
    </row>
    <row r="9" spans="1:3" x14ac:dyDescent="0.3">
      <c r="A9" t="s">
        <v>6</v>
      </c>
      <c r="B9" t="s">
        <v>242</v>
      </c>
      <c r="C9" t="s">
        <v>11</v>
      </c>
    </row>
    <row r="10" spans="1:3" x14ac:dyDescent="0.3">
      <c r="A10" t="s">
        <v>6</v>
      </c>
      <c r="B10" t="s">
        <v>246</v>
      </c>
      <c r="C10" t="s">
        <v>11</v>
      </c>
    </row>
    <row r="11" spans="1:3" x14ac:dyDescent="0.3">
      <c r="A11" t="s">
        <v>6</v>
      </c>
      <c r="B11" t="s">
        <v>386</v>
      </c>
      <c r="C11" t="s">
        <v>11</v>
      </c>
    </row>
    <row r="12" spans="1:3" x14ac:dyDescent="0.3">
      <c r="A12" t="s">
        <v>6</v>
      </c>
      <c r="B12" t="s">
        <v>393</v>
      </c>
      <c r="C12" t="s">
        <v>11</v>
      </c>
    </row>
    <row r="13" spans="1:3" x14ac:dyDescent="0.3">
      <c r="A13" t="s">
        <v>6</v>
      </c>
      <c r="B13" t="s">
        <v>396</v>
      </c>
      <c r="C13" t="s">
        <v>11</v>
      </c>
    </row>
    <row r="14" spans="1:3" x14ac:dyDescent="0.3">
      <c r="A14" t="s">
        <v>6</v>
      </c>
      <c r="B14" t="s">
        <v>409</v>
      </c>
      <c r="C14" t="s">
        <v>11</v>
      </c>
    </row>
    <row r="15" spans="1:3" x14ac:dyDescent="0.3">
      <c r="A15" t="s">
        <v>6</v>
      </c>
      <c r="B15" t="s">
        <v>413</v>
      </c>
      <c r="C15" t="s">
        <v>11</v>
      </c>
    </row>
    <row r="16" spans="1:3" x14ac:dyDescent="0.3">
      <c r="A16" t="s">
        <v>6</v>
      </c>
      <c r="B16" t="s">
        <v>417</v>
      </c>
      <c r="C16" t="s">
        <v>11</v>
      </c>
    </row>
    <row r="17" spans="1:3" x14ac:dyDescent="0.3">
      <c r="A17" t="s">
        <v>6</v>
      </c>
      <c r="B17" t="s">
        <v>438</v>
      </c>
      <c r="C17" t="s">
        <v>11</v>
      </c>
    </row>
    <row r="18" spans="1:3" x14ac:dyDescent="0.3">
      <c r="A18" t="s">
        <v>6</v>
      </c>
      <c r="B18" t="s">
        <v>498</v>
      </c>
      <c r="C18" t="s">
        <v>11</v>
      </c>
    </row>
    <row r="19" spans="1:3" x14ac:dyDescent="0.3">
      <c r="A19" t="s">
        <v>6</v>
      </c>
      <c r="B19" t="s">
        <v>505</v>
      </c>
      <c r="C19" t="s">
        <v>11</v>
      </c>
    </row>
    <row r="20" spans="1:3" x14ac:dyDescent="0.3">
      <c r="A20" t="s">
        <v>6</v>
      </c>
      <c r="B20" t="s">
        <v>7</v>
      </c>
      <c r="C20" t="s">
        <v>11</v>
      </c>
    </row>
    <row r="21" spans="1:3" x14ac:dyDescent="0.3">
      <c r="A21" t="s">
        <v>6</v>
      </c>
      <c r="B21" t="s">
        <v>17</v>
      </c>
      <c r="C21" t="s">
        <v>11</v>
      </c>
    </row>
    <row r="22" spans="1:3" x14ac:dyDescent="0.3">
      <c r="A22" t="s">
        <v>6</v>
      </c>
      <c r="B22" t="s">
        <v>37</v>
      </c>
      <c r="C22" t="s">
        <v>11</v>
      </c>
    </row>
    <row r="23" spans="1:3" x14ac:dyDescent="0.3">
      <c r="A23" t="s">
        <v>6</v>
      </c>
      <c r="B23" t="s">
        <v>55</v>
      </c>
      <c r="C23" t="s">
        <v>11</v>
      </c>
    </row>
    <row r="24" spans="1:3" x14ac:dyDescent="0.3">
      <c r="A24" t="s">
        <v>6</v>
      </c>
      <c r="B24" t="s">
        <v>62</v>
      </c>
      <c r="C24" t="s">
        <v>11</v>
      </c>
    </row>
    <row r="25" spans="1:3" x14ac:dyDescent="0.3">
      <c r="A25" t="s">
        <v>6</v>
      </c>
      <c r="B25" t="s">
        <v>69</v>
      </c>
      <c r="C25" t="s">
        <v>11</v>
      </c>
    </row>
    <row r="26" spans="1:3" x14ac:dyDescent="0.3">
      <c r="A26" t="s">
        <v>6</v>
      </c>
      <c r="B26" t="s">
        <v>73</v>
      </c>
      <c r="C26" t="s">
        <v>11</v>
      </c>
    </row>
    <row r="27" spans="1:3" x14ac:dyDescent="0.3">
      <c r="A27" t="s">
        <v>6</v>
      </c>
      <c r="B27" t="s">
        <v>79</v>
      </c>
      <c r="C27" t="s">
        <v>11</v>
      </c>
    </row>
    <row r="28" spans="1:3" x14ac:dyDescent="0.3">
      <c r="A28" t="s">
        <v>6</v>
      </c>
      <c r="B28" t="s">
        <v>81</v>
      </c>
      <c r="C28" t="s">
        <v>11</v>
      </c>
    </row>
    <row r="29" spans="1:3" x14ac:dyDescent="0.3">
      <c r="A29" t="s">
        <v>6</v>
      </c>
      <c r="B29" t="s">
        <v>86</v>
      </c>
      <c r="C29" t="s">
        <v>11</v>
      </c>
    </row>
    <row r="30" spans="1:3" x14ac:dyDescent="0.3">
      <c r="A30" t="s">
        <v>6</v>
      </c>
      <c r="B30" t="s">
        <v>87</v>
      </c>
      <c r="C30" t="s">
        <v>11</v>
      </c>
    </row>
    <row r="31" spans="1:3" x14ac:dyDescent="0.3">
      <c r="A31" t="s">
        <v>6</v>
      </c>
      <c r="B31" t="s">
        <v>107</v>
      </c>
      <c r="C31" t="s">
        <v>11</v>
      </c>
    </row>
    <row r="32" spans="1:3" x14ac:dyDescent="0.3">
      <c r="A32" t="s">
        <v>6</v>
      </c>
      <c r="B32" t="s">
        <v>112</v>
      </c>
      <c r="C32" t="s">
        <v>11</v>
      </c>
    </row>
    <row r="33" spans="1:3" x14ac:dyDescent="0.3">
      <c r="A33" t="s">
        <v>6</v>
      </c>
      <c r="B33" t="s">
        <v>119</v>
      </c>
      <c r="C33" t="s">
        <v>11</v>
      </c>
    </row>
    <row r="34" spans="1:3" x14ac:dyDescent="0.3">
      <c r="A34" t="s">
        <v>6</v>
      </c>
      <c r="B34" t="s">
        <v>149</v>
      </c>
      <c r="C34" t="s">
        <v>11</v>
      </c>
    </row>
    <row r="35" spans="1:3" x14ac:dyDescent="0.3">
      <c r="A35" t="s">
        <v>6</v>
      </c>
      <c r="B35" t="s">
        <v>151</v>
      </c>
      <c r="C35" t="s">
        <v>11</v>
      </c>
    </row>
    <row r="36" spans="1:3" x14ac:dyDescent="0.3">
      <c r="A36" t="s">
        <v>6</v>
      </c>
      <c r="B36" t="s">
        <v>241</v>
      </c>
      <c r="C36" t="s">
        <v>11</v>
      </c>
    </row>
    <row r="37" spans="1:3" x14ac:dyDescent="0.3">
      <c r="A37" t="s">
        <v>6</v>
      </c>
      <c r="B37" t="s">
        <v>312</v>
      </c>
      <c r="C37" t="s">
        <v>11</v>
      </c>
    </row>
    <row r="38" spans="1:3" x14ac:dyDescent="0.3">
      <c r="A38" t="s">
        <v>6</v>
      </c>
      <c r="B38" t="s">
        <v>322</v>
      </c>
      <c r="C38" t="s">
        <v>11</v>
      </c>
    </row>
    <row r="39" spans="1:3" x14ac:dyDescent="0.3">
      <c r="A39" t="s">
        <v>6</v>
      </c>
      <c r="B39" t="s">
        <v>325</v>
      </c>
      <c r="C39" t="s">
        <v>11</v>
      </c>
    </row>
    <row r="40" spans="1:3" x14ac:dyDescent="0.3">
      <c r="A40" t="s">
        <v>6</v>
      </c>
      <c r="B40" t="s">
        <v>334</v>
      </c>
      <c r="C40" t="s">
        <v>11</v>
      </c>
    </row>
    <row r="41" spans="1:3" x14ac:dyDescent="0.3">
      <c r="A41" t="s">
        <v>6</v>
      </c>
      <c r="B41" t="s">
        <v>349</v>
      </c>
      <c r="C41" t="s">
        <v>11</v>
      </c>
    </row>
    <row r="42" spans="1:3" x14ac:dyDescent="0.3">
      <c r="A42" t="s">
        <v>6</v>
      </c>
      <c r="B42" t="s">
        <v>351</v>
      </c>
      <c r="C42" t="s">
        <v>11</v>
      </c>
    </row>
    <row r="43" spans="1:3" x14ac:dyDescent="0.3">
      <c r="A43" t="s">
        <v>6</v>
      </c>
      <c r="B43" t="s">
        <v>365</v>
      </c>
      <c r="C43" t="s">
        <v>11</v>
      </c>
    </row>
    <row r="44" spans="1:3" x14ac:dyDescent="0.3">
      <c r="A44" t="s">
        <v>6</v>
      </c>
      <c r="B44" t="s">
        <v>384</v>
      </c>
      <c r="C44" t="s">
        <v>11</v>
      </c>
    </row>
    <row r="45" spans="1:3" x14ac:dyDescent="0.3">
      <c r="A45" t="s">
        <v>6</v>
      </c>
      <c r="B45" t="s">
        <v>390</v>
      </c>
      <c r="C45" t="s">
        <v>11</v>
      </c>
    </row>
    <row r="46" spans="1:3" x14ac:dyDescent="0.3">
      <c r="A46" t="s">
        <v>6</v>
      </c>
      <c r="B46" t="s">
        <v>400</v>
      </c>
      <c r="C46" t="s">
        <v>11</v>
      </c>
    </row>
    <row r="47" spans="1:3" x14ac:dyDescent="0.3">
      <c r="A47" t="s">
        <v>6</v>
      </c>
      <c r="B47" t="s">
        <v>431</v>
      </c>
      <c r="C47" t="s">
        <v>11</v>
      </c>
    </row>
    <row r="48" spans="1:3" x14ac:dyDescent="0.3">
      <c r="A48" t="s">
        <v>6</v>
      </c>
      <c r="B48" t="s">
        <v>459</v>
      </c>
      <c r="C48" t="s">
        <v>11</v>
      </c>
    </row>
    <row r="49" spans="1:3" x14ac:dyDescent="0.3">
      <c r="A49" t="s">
        <v>6</v>
      </c>
      <c r="B49" t="s">
        <v>471</v>
      </c>
      <c r="C49" t="s">
        <v>11</v>
      </c>
    </row>
    <row r="50" spans="1:3" x14ac:dyDescent="0.3">
      <c r="A50" t="s">
        <v>6</v>
      </c>
      <c r="B50" t="s">
        <v>475</v>
      </c>
      <c r="C50" t="s">
        <v>11</v>
      </c>
    </row>
    <row r="51" spans="1:3" x14ac:dyDescent="0.3">
      <c r="A51" t="s">
        <v>6</v>
      </c>
      <c r="B51" t="s">
        <v>492</v>
      </c>
      <c r="C51" t="s">
        <v>11</v>
      </c>
    </row>
    <row r="52" spans="1:3" x14ac:dyDescent="0.3">
      <c r="A52" t="s">
        <v>6</v>
      </c>
      <c r="B52" t="s">
        <v>503</v>
      </c>
      <c r="C52" t="s">
        <v>11</v>
      </c>
    </row>
    <row r="53" spans="1:3" x14ac:dyDescent="0.3">
      <c r="A53" t="s">
        <v>6</v>
      </c>
      <c r="B53" t="s">
        <v>511</v>
      </c>
      <c r="C53" t="s">
        <v>11</v>
      </c>
    </row>
    <row r="54" spans="1:3" x14ac:dyDescent="0.3">
      <c r="A54" t="s">
        <v>6</v>
      </c>
      <c r="B54" t="s">
        <v>513</v>
      </c>
      <c r="C54" t="s">
        <v>11</v>
      </c>
    </row>
    <row r="55" spans="1:3" x14ac:dyDescent="0.3">
      <c r="A55" t="s">
        <v>6</v>
      </c>
      <c r="B55" t="s">
        <v>514</v>
      </c>
      <c r="C55" t="s">
        <v>11</v>
      </c>
    </row>
    <row r="56" spans="1:3" x14ac:dyDescent="0.3">
      <c r="A56" t="s">
        <v>6</v>
      </c>
      <c r="B56" t="s">
        <v>34</v>
      </c>
      <c r="C56" t="s">
        <v>11</v>
      </c>
    </row>
    <row r="57" spans="1:3" x14ac:dyDescent="0.3">
      <c r="A57" t="s">
        <v>6</v>
      </c>
      <c r="B57" t="s">
        <v>43</v>
      </c>
      <c r="C57" t="s">
        <v>11</v>
      </c>
    </row>
    <row r="58" spans="1:3" x14ac:dyDescent="0.3">
      <c r="A58" t="s">
        <v>6</v>
      </c>
      <c r="B58" t="s">
        <v>45</v>
      </c>
      <c r="C58" t="s">
        <v>11</v>
      </c>
    </row>
    <row r="59" spans="1:3" x14ac:dyDescent="0.3">
      <c r="A59" t="s">
        <v>6</v>
      </c>
      <c r="B59" t="s">
        <v>58</v>
      </c>
      <c r="C59" t="s">
        <v>11</v>
      </c>
    </row>
    <row r="60" spans="1:3" x14ac:dyDescent="0.3">
      <c r="A60" t="s">
        <v>6</v>
      </c>
      <c r="B60" t="s">
        <v>60</v>
      </c>
      <c r="C60" t="s">
        <v>11</v>
      </c>
    </row>
    <row r="61" spans="1:3" x14ac:dyDescent="0.3">
      <c r="A61" t="s">
        <v>6</v>
      </c>
      <c r="B61" t="s">
        <v>71</v>
      </c>
      <c r="C61" t="s">
        <v>11</v>
      </c>
    </row>
    <row r="62" spans="1:3" x14ac:dyDescent="0.3">
      <c r="A62" t="s">
        <v>6</v>
      </c>
      <c r="B62" t="s">
        <v>77</v>
      </c>
      <c r="C62" t="s">
        <v>11</v>
      </c>
    </row>
    <row r="63" spans="1:3" x14ac:dyDescent="0.3">
      <c r="A63" t="s">
        <v>6</v>
      </c>
      <c r="B63" t="s">
        <v>84</v>
      </c>
      <c r="C63" t="s">
        <v>11</v>
      </c>
    </row>
    <row r="64" spans="1:3" x14ac:dyDescent="0.3">
      <c r="A64" t="s">
        <v>6</v>
      </c>
      <c r="B64" t="s">
        <v>99</v>
      </c>
      <c r="C64" t="s">
        <v>11</v>
      </c>
    </row>
    <row r="65" spans="1:3" x14ac:dyDescent="0.3">
      <c r="A65" t="s">
        <v>6</v>
      </c>
      <c r="B65" t="s">
        <v>110</v>
      </c>
      <c r="C65" t="s">
        <v>11</v>
      </c>
    </row>
    <row r="66" spans="1:3" x14ac:dyDescent="0.3">
      <c r="A66" t="s">
        <v>6</v>
      </c>
      <c r="B66" t="s">
        <v>114</v>
      </c>
      <c r="C66" t="s">
        <v>11</v>
      </c>
    </row>
    <row r="67" spans="1:3" x14ac:dyDescent="0.3">
      <c r="A67" t="s">
        <v>6</v>
      </c>
      <c r="B67" t="s">
        <v>122</v>
      </c>
      <c r="C67" t="s">
        <v>11</v>
      </c>
    </row>
    <row r="68" spans="1:3" x14ac:dyDescent="0.3">
      <c r="A68" t="s">
        <v>6</v>
      </c>
      <c r="B68" t="s">
        <v>123</v>
      </c>
      <c r="C68" t="s">
        <v>11</v>
      </c>
    </row>
    <row r="69" spans="1:3" x14ac:dyDescent="0.3">
      <c r="A69" t="s">
        <v>6</v>
      </c>
      <c r="B69" t="s">
        <v>221</v>
      </c>
      <c r="C69" t="s">
        <v>11</v>
      </c>
    </row>
    <row r="70" spans="1:3" x14ac:dyDescent="0.3">
      <c r="A70" t="s">
        <v>6</v>
      </c>
      <c r="B70" t="s">
        <v>232</v>
      </c>
      <c r="C70" t="s">
        <v>11</v>
      </c>
    </row>
    <row r="71" spans="1:3" x14ac:dyDescent="0.3">
      <c r="A71" t="s">
        <v>6</v>
      </c>
      <c r="B71" t="s">
        <v>235</v>
      </c>
      <c r="C71" t="s">
        <v>11</v>
      </c>
    </row>
    <row r="72" spans="1:3" x14ac:dyDescent="0.3">
      <c r="A72" t="s">
        <v>6</v>
      </c>
      <c r="B72" t="s">
        <v>243</v>
      </c>
      <c r="C72" t="s">
        <v>11</v>
      </c>
    </row>
    <row r="73" spans="1:3" x14ac:dyDescent="0.3">
      <c r="A73" t="s">
        <v>6</v>
      </c>
      <c r="B73" t="s">
        <v>310</v>
      </c>
      <c r="C73" t="s">
        <v>11</v>
      </c>
    </row>
    <row r="74" spans="1:3" x14ac:dyDescent="0.3">
      <c r="A74" t="s">
        <v>6</v>
      </c>
      <c r="B74" t="s">
        <v>314</v>
      </c>
      <c r="C74" t="s">
        <v>11</v>
      </c>
    </row>
    <row r="75" spans="1:3" x14ac:dyDescent="0.3">
      <c r="A75" t="s">
        <v>6</v>
      </c>
      <c r="B75" t="s">
        <v>320</v>
      </c>
      <c r="C75" t="s">
        <v>11</v>
      </c>
    </row>
    <row r="76" spans="1:3" x14ac:dyDescent="0.3">
      <c r="A76" t="s">
        <v>6</v>
      </c>
      <c r="B76" t="s">
        <v>324</v>
      </c>
      <c r="C76" t="s">
        <v>11</v>
      </c>
    </row>
    <row r="77" spans="1:3" x14ac:dyDescent="0.3">
      <c r="A77" t="s">
        <v>6</v>
      </c>
      <c r="B77" t="s">
        <v>327</v>
      </c>
      <c r="C77" t="s">
        <v>11</v>
      </c>
    </row>
    <row r="78" spans="1:3" x14ac:dyDescent="0.3">
      <c r="A78" t="s">
        <v>6</v>
      </c>
      <c r="B78" t="s">
        <v>333</v>
      </c>
      <c r="C78" t="s">
        <v>11</v>
      </c>
    </row>
    <row r="79" spans="1:3" x14ac:dyDescent="0.3">
      <c r="A79" t="s">
        <v>6</v>
      </c>
      <c r="B79" t="s">
        <v>341</v>
      </c>
      <c r="C79" t="s">
        <v>11</v>
      </c>
    </row>
    <row r="80" spans="1:3" x14ac:dyDescent="0.3">
      <c r="A80" t="s">
        <v>6</v>
      </c>
      <c r="B80" t="s">
        <v>342</v>
      </c>
      <c r="C80" t="s">
        <v>11</v>
      </c>
    </row>
    <row r="81" spans="1:3" x14ac:dyDescent="0.3">
      <c r="A81" t="s">
        <v>6</v>
      </c>
      <c r="B81" t="s">
        <v>350</v>
      </c>
      <c r="C81" t="s">
        <v>11</v>
      </c>
    </row>
    <row r="82" spans="1:3" x14ac:dyDescent="0.3">
      <c r="A82" t="s">
        <v>6</v>
      </c>
      <c r="B82" t="s">
        <v>357</v>
      </c>
      <c r="C82" t="s">
        <v>11</v>
      </c>
    </row>
    <row r="83" spans="1:3" x14ac:dyDescent="0.3">
      <c r="A83" t="s">
        <v>6</v>
      </c>
      <c r="B83" t="s">
        <v>362</v>
      </c>
      <c r="C83" t="s">
        <v>11</v>
      </c>
    </row>
    <row r="84" spans="1:3" x14ac:dyDescent="0.3">
      <c r="A84" t="s">
        <v>6</v>
      </c>
      <c r="B84" t="s">
        <v>375</v>
      </c>
      <c r="C84" t="s">
        <v>11</v>
      </c>
    </row>
    <row r="85" spans="1:3" x14ac:dyDescent="0.3">
      <c r="A85" t="s">
        <v>6</v>
      </c>
      <c r="B85" t="s">
        <v>382</v>
      </c>
      <c r="C85" t="s">
        <v>11</v>
      </c>
    </row>
    <row r="86" spans="1:3" x14ac:dyDescent="0.3">
      <c r="A86" t="s">
        <v>6</v>
      </c>
      <c r="B86" t="s">
        <v>387</v>
      </c>
      <c r="C86" t="s">
        <v>11</v>
      </c>
    </row>
    <row r="87" spans="1:3" x14ac:dyDescent="0.3">
      <c r="A87" t="s">
        <v>6</v>
      </c>
      <c r="B87" t="s">
        <v>394</v>
      </c>
      <c r="C87" t="s">
        <v>11</v>
      </c>
    </row>
    <row r="88" spans="1:3" x14ac:dyDescent="0.3">
      <c r="A88" t="s">
        <v>6</v>
      </c>
      <c r="B88" t="s">
        <v>397</v>
      </c>
      <c r="C88" t="s">
        <v>11</v>
      </c>
    </row>
    <row r="89" spans="1:3" x14ac:dyDescent="0.3">
      <c r="A89" t="s">
        <v>6</v>
      </c>
      <c r="B89" t="s">
        <v>412</v>
      </c>
      <c r="C89" t="s">
        <v>11</v>
      </c>
    </row>
    <row r="90" spans="1:3" x14ac:dyDescent="0.3">
      <c r="A90" t="s">
        <v>6</v>
      </c>
      <c r="B90" t="s">
        <v>414</v>
      </c>
      <c r="C90" t="s">
        <v>11</v>
      </c>
    </row>
    <row r="91" spans="1:3" x14ac:dyDescent="0.3">
      <c r="A91" t="s">
        <v>6</v>
      </c>
      <c r="B91" t="s">
        <v>433</v>
      </c>
      <c r="C91" t="s">
        <v>11</v>
      </c>
    </row>
    <row r="92" spans="1:3" x14ac:dyDescent="0.3">
      <c r="A92" t="s">
        <v>6</v>
      </c>
      <c r="B92" t="s">
        <v>453</v>
      </c>
      <c r="C92" t="s">
        <v>11</v>
      </c>
    </row>
    <row r="93" spans="1:3" x14ac:dyDescent="0.3">
      <c r="A93" t="s">
        <v>6</v>
      </c>
      <c r="B93" t="s">
        <v>461</v>
      </c>
      <c r="C93" t="s">
        <v>11</v>
      </c>
    </row>
    <row r="94" spans="1:3" x14ac:dyDescent="0.3">
      <c r="A94" t="s">
        <v>6</v>
      </c>
      <c r="B94" t="s">
        <v>469</v>
      </c>
      <c r="C94" t="s">
        <v>11</v>
      </c>
    </row>
    <row r="95" spans="1:3" x14ac:dyDescent="0.3">
      <c r="A95" t="s">
        <v>6</v>
      </c>
      <c r="B95" t="s">
        <v>474</v>
      </c>
      <c r="C95" t="s">
        <v>11</v>
      </c>
    </row>
    <row r="96" spans="1:3" x14ac:dyDescent="0.3">
      <c r="A96" t="s">
        <v>6</v>
      </c>
      <c r="B96" t="s">
        <v>484</v>
      </c>
      <c r="C96" t="s">
        <v>11</v>
      </c>
    </row>
    <row r="97" spans="1:3" x14ac:dyDescent="0.3">
      <c r="A97" t="s">
        <v>6</v>
      </c>
      <c r="B97" t="s">
        <v>485</v>
      </c>
      <c r="C97" t="s">
        <v>11</v>
      </c>
    </row>
    <row r="98" spans="1:3" x14ac:dyDescent="0.3">
      <c r="A98" t="s">
        <v>6</v>
      </c>
      <c r="B98" t="s">
        <v>490</v>
      </c>
      <c r="C98" t="s">
        <v>11</v>
      </c>
    </row>
    <row r="99" spans="1:3" x14ac:dyDescent="0.3">
      <c r="A99" t="s">
        <v>6</v>
      </c>
      <c r="B99" t="s">
        <v>494</v>
      </c>
      <c r="C99" t="s">
        <v>11</v>
      </c>
    </row>
  </sheetData>
  <printOptions gridLines="1"/>
  <pageMargins left="0.70866141732283472" right="0.39370078740157483" top="0.74803149606299213" bottom="0.39370078740157483" header="0.31496062992125984" footer="0.31496062992125984"/>
  <pageSetup orientation="portrait" r:id="rId1"/>
  <headerFooter>
    <oddHeader>&amp;L&amp;Z
&amp;F, &amp;A&amp;R&amp;P of &amp;N
&amp;D, 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workbookViewId="0">
      <pane ySplit="1" topLeftCell="A2" activePane="bottomLeft" state="frozen"/>
      <selection pane="bottomLeft" activeCell="R4" sqref="R4"/>
    </sheetView>
  </sheetViews>
  <sheetFormatPr defaultRowHeight="14.4" x14ac:dyDescent="0.3"/>
  <cols>
    <col min="1" max="1" width="19.44140625" bestFit="1" customWidth="1"/>
    <col min="2" max="3" width="3" bestFit="1" customWidth="1"/>
    <col min="4" max="4" width="7.6640625" bestFit="1" customWidth="1"/>
    <col min="5" max="5" width="19.44140625" bestFit="1" customWidth="1"/>
    <col min="6" max="6" width="7.5546875" customWidth="1"/>
    <col min="7" max="7" width="8.6640625" bestFit="1" customWidth="1"/>
    <col min="8" max="8" width="11.33203125" style="3" customWidth="1"/>
    <col min="9" max="9" width="14" style="3" bestFit="1" customWidth="1"/>
    <col min="10" max="10" width="6.33203125" bestFit="1" customWidth="1"/>
    <col min="11" max="11" width="4" bestFit="1" customWidth="1"/>
    <col min="12" max="12" width="4.109375" bestFit="1" customWidth="1"/>
    <col min="13" max="13" width="3.33203125" bestFit="1" customWidth="1"/>
    <col min="14" max="14" width="29.6640625" bestFit="1" customWidth="1"/>
    <col min="15" max="15" width="2.33203125" bestFit="1" customWidth="1"/>
  </cols>
  <sheetData>
    <row r="1" spans="1:15" s="2" customFormat="1" ht="29.4" customHeight="1" x14ac:dyDescent="0.3">
      <c r="A1" s="2" t="s">
        <v>651</v>
      </c>
      <c r="B1" s="2">
        <v>0</v>
      </c>
      <c r="C1" s="2">
        <v>0</v>
      </c>
      <c r="D1" s="2" t="s">
        <v>682</v>
      </c>
      <c r="E1" s="2" t="s">
        <v>681</v>
      </c>
      <c r="F1" s="2" t="s">
        <v>683</v>
      </c>
      <c r="G1" s="2" t="s">
        <v>703</v>
      </c>
      <c r="H1" s="4" t="s">
        <v>732</v>
      </c>
      <c r="I1" s="4" t="s">
        <v>750</v>
      </c>
      <c r="J1" s="2" t="s">
        <v>650</v>
      </c>
      <c r="K1" s="2" t="s">
        <v>653</v>
      </c>
      <c r="L1" s="2" t="s">
        <v>654</v>
      </c>
      <c r="M1" s="2" t="s">
        <v>702</v>
      </c>
      <c r="N1" s="2" t="s">
        <v>655</v>
      </c>
      <c r="O1" s="2" t="s">
        <v>707</v>
      </c>
    </row>
    <row r="2" spans="1:15" x14ac:dyDescent="0.3">
      <c r="A2" t="str">
        <f t="shared" ref="A2:A33" si="0">E2</f>
        <v>t_attribute</v>
      </c>
      <c r="B2">
        <f t="shared" ref="B2:B33" si="1">B1+1</f>
        <v>1</v>
      </c>
      <c r="C2">
        <v>1</v>
      </c>
      <c r="D2" t="s">
        <v>6</v>
      </c>
      <c r="E2" t="s">
        <v>195</v>
      </c>
      <c r="F2" t="s">
        <v>684</v>
      </c>
      <c r="G2" t="s">
        <v>706</v>
      </c>
      <c r="H2" s="3">
        <v>3849</v>
      </c>
      <c r="I2" s="3">
        <v>23094</v>
      </c>
      <c r="J2">
        <f t="shared" ref="J2:J33" si="2">IF(I2,1,0)</f>
        <v>1</v>
      </c>
      <c r="K2">
        <v>1</v>
      </c>
      <c r="L2">
        <v>0</v>
      </c>
      <c r="M2">
        <f t="shared" ref="M2:M33" si="3">IF(ISTEXT(F2),1,0)</f>
        <v>1</v>
      </c>
      <c r="O2">
        <f t="shared" ref="O2:O19" si="4">IF(F1=F2,1,0)</f>
        <v>0</v>
      </c>
    </row>
    <row r="3" spans="1:15" x14ac:dyDescent="0.3">
      <c r="A3" t="str">
        <f t="shared" si="0"/>
        <v>t_attributetag</v>
      </c>
      <c r="B3">
        <f t="shared" si="1"/>
        <v>2</v>
      </c>
      <c r="C3">
        <v>2</v>
      </c>
      <c r="D3" t="s">
        <v>6</v>
      </c>
      <c r="E3" t="s">
        <v>214</v>
      </c>
      <c r="F3" t="s">
        <v>690</v>
      </c>
      <c r="G3" t="s">
        <v>706</v>
      </c>
      <c r="H3" s="3">
        <v>27765</v>
      </c>
      <c r="I3" s="3">
        <v>166590</v>
      </c>
      <c r="J3">
        <f t="shared" si="2"/>
        <v>1</v>
      </c>
      <c r="K3">
        <v>1</v>
      </c>
      <c r="L3">
        <v>0</v>
      </c>
      <c r="M3">
        <f t="shared" si="3"/>
        <v>1</v>
      </c>
      <c r="O3">
        <f t="shared" si="4"/>
        <v>0</v>
      </c>
    </row>
    <row r="4" spans="1:15" x14ac:dyDescent="0.3">
      <c r="A4" t="str">
        <f t="shared" si="0"/>
        <v>t_cardinality</v>
      </c>
      <c r="B4">
        <f t="shared" si="1"/>
        <v>3</v>
      </c>
      <c r="C4">
        <v>3</v>
      </c>
      <c r="D4" t="s">
        <v>6</v>
      </c>
      <c r="E4" t="s">
        <v>220</v>
      </c>
      <c r="F4" t="s">
        <v>691</v>
      </c>
      <c r="G4" t="s">
        <v>706</v>
      </c>
      <c r="H4" s="3">
        <v>7</v>
      </c>
      <c r="I4" s="3">
        <v>7</v>
      </c>
      <c r="J4">
        <f t="shared" si="2"/>
        <v>1</v>
      </c>
      <c r="K4">
        <v>1</v>
      </c>
      <c r="L4">
        <v>0</v>
      </c>
      <c r="M4">
        <f t="shared" si="3"/>
        <v>1</v>
      </c>
      <c r="N4" t="s">
        <v>657</v>
      </c>
      <c r="O4">
        <f t="shared" si="4"/>
        <v>0</v>
      </c>
    </row>
    <row r="5" spans="1:15" x14ac:dyDescent="0.3">
      <c r="A5" t="str">
        <f t="shared" si="0"/>
        <v>t_connector</v>
      </c>
      <c r="B5">
        <f t="shared" si="1"/>
        <v>4</v>
      </c>
      <c r="C5">
        <v>4</v>
      </c>
      <c r="D5" t="s">
        <v>6</v>
      </c>
      <c r="E5" t="s">
        <v>246</v>
      </c>
      <c r="F5" t="s">
        <v>685</v>
      </c>
      <c r="G5" t="s">
        <v>706</v>
      </c>
      <c r="H5" s="3">
        <v>1009</v>
      </c>
      <c r="I5" s="3">
        <v>11099</v>
      </c>
      <c r="J5">
        <f t="shared" si="2"/>
        <v>1</v>
      </c>
      <c r="K5">
        <v>1</v>
      </c>
      <c r="L5">
        <v>0</v>
      </c>
      <c r="M5">
        <f t="shared" si="3"/>
        <v>1</v>
      </c>
      <c r="O5">
        <f t="shared" si="4"/>
        <v>0</v>
      </c>
    </row>
    <row r="6" spans="1:15" x14ac:dyDescent="0.3">
      <c r="A6" t="str">
        <f t="shared" si="0"/>
        <v>t_connectortypes</v>
      </c>
      <c r="B6">
        <f t="shared" si="1"/>
        <v>5</v>
      </c>
      <c r="C6">
        <v>5</v>
      </c>
      <c r="D6" t="s">
        <v>6</v>
      </c>
      <c r="E6" t="s">
        <v>396</v>
      </c>
      <c r="F6" t="s">
        <v>692</v>
      </c>
      <c r="G6" t="s">
        <v>706</v>
      </c>
      <c r="H6" s="3">
        <v>30</v>
      </c>
      <c r="I6" s="3">
        <v>30</v>
      </c>
      <c r="J6">
        <f t="shared" si="2"/>
        <v>1</v>
      </c>
      <c r="K6">
        <v>1</v>
      </c>
      <c r="L6">
        <v>1</v>
      </c>
      <c r="M6">
        <f t="shared" si="3"/>
        <v>1</v>
      </c>
      <c r="O6">
        <f t="shared" si="4"/>
        <v>0</v>
      </c>
    </row>
    <row r="7" spans="1:15" x14ac:dyDescent="0.3">
      <c r="A7" t="str">
        <f t="shared" si="0"/>
        <v>t_datatypes</v>
      </c>
      <c r="B7">
        <f t="shared" si="1"/>
        <v>6</v>
      </c>
      <c r="C7">
        <v>6</v>
      </c>
      <c r="D7" t="s">
        <v>6</v>
      </c>
      <c r="E7" t="s">
        <v>417</v>
      </c>
      <c r="F7" t="s">
        <v>700</v>
      </c>
      <c r="G7" t="s">
        <v>705</v>
      </c>
      <c r="H7" s="3">
        <v>645</v>
      </c>
      <c r="I7" s="3">
        <v>1935</v>
      </c>
      <c r="J7">
        <f t="shared" si="2"/>
        <v>1</v>
      </c>
      <c r="K7">
        <v>0</v>
      </c>
      <c r="L7">
        <v>1</v>
      </c>
      <c r="M7">
        <f t="shared" si="3"/>
        <v>1</v>
      </c>
      <c r="N7" t="s">
        <v>660</v>
      </c>
      <c r="O7">
        <f t="shared" si="4"/>
        <v>0</v>
      </c>
    </row>
    <row r="8" spans="1:15" x14ac:dyDescent="0.3">
      <c r="A8" t="str">
        <f t="shared" si="0"/>
        <v>t_diagram</v>
      </c>
      <c r="B8">
        <f t="shared" si="1"/>
        <v>7</v>
      </c>
      <c r="C8">
        <v>7</v>
      </c>
      <c r="D8" t="s">
        <v>6</v>
      </c>
      <c r="E8" t="s">
        <v>438</v>
      </c>
      <c r="F8" t="s">
        <v>686</v>
      </c>
      <c r="G8" t="s">
        <v>704</v>
      </c>
      <c r="H8" s="3">
        <v>74</v>
      </c>
      <c r="I8" s="3">
        <v>370</v>
      </c>
      <c r="J8">
        <f t="shared" si="2"/>
        <v>1</v>
      </c>
      <c r="K8">
        <v>1</v>
      </c>
      <c r="L8">
        <v>0</v>
      </c>
      <c r="M8">
        <f t="shared" si="3"/>
        <v>1</v>
      </c>
      <c r="O8">
        <f t="shared" si="4"/>
        <v>0</v>
      </c>
    </row>
    <row r="9" spans="1:15" x14ac:dyDescent="0.3">
      <c r="A9" t="str">
        <f t="shared" si="0"/>
        <v>t_diagramlinks</v>
      </c>
      <c r="B9">
        <f t="shared" si="1"/>
        <v>8</v>
      </c>
      <c r="C9">
        <v>8</v>
      </c>
      <c r="D9" t="s">
        <v>6</v>
      </c>
      <c r="E9" t="s">
        <v>498</v>
      </c>
      <c r="F9" t="s">
        <v>695</v>
      </c>
      <c r="G9" t="s">
        <v>704</v>
      </c>
      <c r="H9" s="3">
        <v>1108</v>
      </c>
      <c r="I9" s="3">
        <v>3324</v>
      </c>
      <c r="J9">
        <f t="shared" si="2"/>
        <v>1</v>
      </c>
      <c r="K9">
        <v>1</v>
      </c>
      <c r="L9">
        <v>0</v>
      </c>
      <c r="M9">
        <f t="shared" si="3"/>
        <v>1</v>
      </c>
      <c r="O9">
        <f t="shared" si="4"/>
        <v>0</v>
      </c>
    </row>
    <row r="10" spans="1:15" x14ac:dyDescent="0.3">
      <c r="A10" t="str">
        <f t="shared" si="0"/>
        <v>t_diagramobjects</v>
      </c>
      <c r="B10">
        <f t="shared" si="1"/>
        <v>9</v>
      </c>
      <c r="C10">
        <v>9</v>
      </c>
      <c r="D10" t="s">
        <v>6</v>
      </c>
      <c r="E10" t="s">
        <v>505</v>
      </c>
      <c r="F10" t="s">
        <v>696</v>
      </c>
      <c r="G10" t="s">
        <v>704</v>
      </c>
      <c r="H10" s="3">
        <v>1854</v>
      </c>
      <c r="I10" s="3">
        <v>7416</v>
      </c>
      <c r="J10">
        <f t="shared" si="2"/>
        <v>1</v>
      </c>
      <c r="K10">
        <v>1</v>
      </c>
      <c r="L10">
        <v>0</v>
      </c>
      <c r="M10">
        <f t="shared" si="3"/>
        <v>1</v>
      </c>
      <c r="O10">
        <f t="shared" si="4"/>
        <v>0</v>
      </c>
    </row>
    <row r="11" spans="1:15" x14ac:dyDescent="0.3">
      <c r="A11" t="str">
        <f t="shared" si="0"/>
        <v>t_diagramtypes</v>
      </c>
      <c r="B11">
        <f t="shared" si="1"/>
        <v>10</v>
      </c>
      <c r="C11">
        <v>10</v>
      </c>
      <c r="D11" t="s">
        <v>6</v>
      </c>
      <c r="E11" t="s">
        <v>7</v>
      </c>
      <c r="F11" t="s">
        <v>697</v>
      </c>
      <c r="G11" t="s">
        <v>704</v>
      </c>
      <c r="H11" s="3">
        <v>15</v>
      </c>
      <c r="I11" s="3">
        <v>30</v>
      </c>
      <c r="J11">
        <f t="shared" si="2"/>
        <v>1</v>
      </c>
      <c r="K11">
        <v>1</v>
      </c>
      <c r="L11">
        <v>0</v>
      </c>
      <c r="M11">
        <f t="shared" si="3"/>
        <v>1</v>
      </c>
      <c r="O11">
        <f t="shared" si="4"/>
        <v>0</v>
      </c>
    </row>
    <row r="12" spans="1:15" x14ac:dyDescent="0.3">
      <c r="A12" t="str">
        <f t="shared" si="0"/>
        <v>t_document</v>
      </c>
      <c r="B12">
        <f t="shared" si="1"/>
        <v>11</v>
      </c>
      <c r="C12">
        <v>11</v>
      </c>
      <c r="D12" t="s">
        <v>6</v>
      </c>
      <c r="E12" t="s">
        <v>17</v>
      </c>
      <c r="F12" t="s">
        <v>698</v>
      </c>
      <c r="G12" t="s">
        <v>704</v>
      </c>
      <c r="H12" s="3">
        <v>4</v>
      </c>
      <c r="I12" s="3">
        <v>20</v>
      </c>
      <c r="J12">
        <f t="shared" si="2"/>
        <v>1</v>
      </c>
      <c r="K12">
        <v>1</v>
      </c>
      <c r="L12">
        <v>0</v>
      </c>
      <c r="M12">
        <f t="shared" si="3"/>
        <v>1</v>
      </c>
      <c r="O12">
        <f t="shared" si="4"/>
        <v>0</v>
      </c>
    </row>
    <row r="13" spans="1:15" x14ac:dyDescent="0.3">
      <c r="A13" t="str">
        <f t="shared" si="0"/>
        <v>t_object</v>
      </c>
      <c r="B13">
        <f t="shared" si="1"/>
        <v>12</v>
      </c>
      <c r="C13">
        <v>12</v>
      </c>
      <c r="D13" t="s">
        <v>6</v>
      </c>
      <c r="E13" t="s">
        <v>151</v>
      </c>
      <c r="F13" t="s">
        <v>699</v>
      </c>
      <c r="G13" t="s">
        <v>706</v>
      </c>
      <c r="H13" s="3">
        <v>8991</v>
      </c>
      <c r="I13" s="3">
        <v>116883</v>
      </c>
      <c r="J13">
        <f t="shared" si="2"/>
        <v>1</v>
      </c>
      <c r="K13">
        <v>1</v>
      </c>
      <c r="L13">
        <v>0</v>
      </c>
      <c r="M13">
        <f t="shared" si="3"/>
        <v>1</v>
      </c>
      <c r="O13">
        <f t="shared" si="4"/>
        <v>0</v>
      </c>
    </row>
    <row r="14" spans="1:15" x14ac:dyDescent="0.3">
      <c r="A14" t="str">
        <f t="shared" si="0"/>
        <v>t_objectproperties</v>
      </c>
      <c r="B14">
        <f t="shared" si="1"/>
        <v>13</v>
      </c>
      <c r="C14">
        <v>13</v>
      </c>
      <c r="D14" t="s">
        <v>6</v>
      </c>
      <c r="E14" t="s">
        <v>349</v>
      </c>
      <c r="F14" t="s">
        <v>701</v>
      </c>
      <c r="G14" t="s">
        <v>706</v>
      </c>
      <c r="H14" s="3">
        <v>43587</v>
      </c>
      <c r="I14" s="3">
        <v>261522</v>
      </c>
      <c r="J14">
        <f t="shared" si="2"/>
        <v>1</v>
      </c>
      <c r="K14">
        <v>1</v>
      </c>
      <c r="L14">
        <v>0</v>
      </c>
      <c r="M14">
        <f t="shared" si="3"/>
        <v>1</v>
      </c>
      <c r="O14">
        <f t="shared" si="4"/>
        <v>0</v>
      </c>
    </row>
    <row r="15" spans="1:15" x14ac:dyDescent="0.3">
      <c r="A15" t="str">
        <f t="shared" si="0"/>
        <v>t_objecttypes</v>
      </c>
      <c r="B15">
        <f t="shared" si="1"/>
        <v>14</v>
      </c>
      <c r="C15">
        <v>14</v>
      </c>
      <c r="D15" t="s">
        <v>6</v>
      </c>
      <c r="E15" t="s">
        <v>459</v>
      </c>
      <c r="F15" t="s">
        <v>694</v>
      </c>
      <c r="G15" t="s">
        <v>706</v>
      </c>
      <c r="H15" s="3">
        <v>80</v>
      </c>
      <c r="I15" s="3">
        <v>160</v>
      </c>
      <c r="J15">
        <f t="shared" si="2"/>
        <v>1</v>
      </c>
      <c r="K15">
        <v>1</v>
      </c>
      <c r="L15">
        <v>0</v>
      </c>
      <c r="M15">
        <f t="shared" si="3"/>
        <v>1</v>
      </c>
      <c r="O15">
        <f t="shared" si="4"/>
        <v>0</v>
      </c>
    </row>
    <row r="16" spans="1:15" x14ac:dyDescent="0.3">
      <c r="A16" t="str">
        <f t="shared" si="0"/>
        <v>t_package</v>
      </c>
      <c r="B16">
        <f t="shared" si="1"/>
        <v>15</v>
      </c>
      <c r="C16">
        <v>15</v>
      </c>
      <c r="D16" t="s">
        <v>6</v>
      </c>
      <c r="E16" t="s">
        <v>514</v>
      </c>
      <c r="F16" t="s">
        <v>687</v>
      </c>
      <c r="G16" t="s">
        <v>706</v>
      </c>
      <c r="H16" s="3">
        <v>76</v>
      </c>
      <c r="I16" s="3">
        <v>304</v>
      </c>
      <c r="J16">
        <f t="shared" si="2"/>
        <v>1</v>
      </c>
      <c r="K16">
        <v>1</v>
      </c>
      <c r="L16">
        <v>0</v>
      </c>
      <c r="M16">
        <f t="shared" si="3"/>
        <v>1</v>
      </c>
      <c r="O16">
        <f t="shared" si="4"/>
        <v>0</v>
      </c>
    </row>
    <row r="17" spans="1:15" x14ac:dyDescent="0.3">
      <c r="A17" t="str">
        <f t="shared" si="0"/>
        <v>t_statustypes</v>
      </c>
      <c r="B17">
        <f t="shared" si="1"/>
        <v>16</v>
      </c>
      <c r="C17">
        <v>16</v>
      </c>
      <c r="D17" t="s">
        <v>6</v>
      </c>
      <c r="E17" t="s">
        <v>350</v>
      </c>
      <c r="F17" t="s">
        <v>693</v>
      </c>
      <c r="G17" t="s">
        <v>704</v>
      </c>
      <c r="H17" s="3">
        <v>5</v>
      </c>
      <c r="I17" s="3">
        <v>5</v>
      </c>
      <c r="J17">
        <f t="shared" si="2"/>
        <v>1</v>
      </c>
      <c r="K17">
        <v>1</v>
      </c>
      <c r="L17">
        <v>0</v>
      </c>
      <c r="M17">
        <f t="shared" si="3"/>
        <v>1</v>
      </c>
      <c r="N17" t="s">
        <v>656</v>
      </c>
      <c r="O17">
        <f t="shared" si="4"/>
        <v>0</v>
      </c>
    </row>
    <row r="18" spans="1:15" x14ac:dyDescent="0.3">
      <c r="A18" t="str">
        <f t="shared" si="0"/>
        <v>t_stereotypes</v>
      </c>
      <c r="B18">
        <f t="shared" si="1"/>
        <v>17</v>
      </c>
      <c r="C18">
        <v>17</v>
      </c>
      <c r="D18" t="s">
        <v>6</v>
      </c>
      <c r="E18" t="s">
        <v>357</v>
      </c>
      <c r="F18" t="s">
        <v>688</v>
      </c>
      <c r="G18" t="s">
        <v>705</v>
      </c>
      <c r="H18" s="3">
        <v>122</v>
      </c>
      <c r="I18" s="3">
        <v>366</v>
      </c>
      <c r="J18">
        <f t="shared" si="2"/>
        <v>1</v>
      </c>
      <c r="K18">
        <v>0</v>
      </c>
      <c r="L18">
        <v>0</v>
      </c>
      <c r="M18">
        <f t="shared" si="3"/>
        <v>1</v>
      </c>
      <c r="O18">
        <f t="shared" si="4"/>
        <v>0</v>
      </c>
    </row>
    <row r="19" spans="1:15" x14ac:dyDescent="0.3">
      <c r="A19" t="str">
        <f t="shared" si="0"/>
        <v>t_xref</v>
      </c>
      <c r="B19">
        <f t="shared" si="1"/>
        <v>18</v>
      </c>
      <c r="C19">
        <v>18</v>
      </c>
      <c r="D19" t="s">
        <v>6</v>
      </c>
      <c r="E19" t="s">
        <v>461</v>
      </c>
      <c r="F19" t="s">
        <v>689</v>
      </c>
      <c r="G19" t="s">
        <v>706</v>
      </c>
      <c r="H19" s="3">
        <v>16105</v>
      </c>
      <c r="I19" s="3">
        <v>96630</v>
      </c>
      <c r="J19">
        <f t="shared" si="2"/>
        <v>1</v>
      </c>
      <c r="K19">
        <v>1</v>
      </c>
      <c r="L19">
        <v>0</v>
      </c>
      <c r="M19">
        <f t="shared" si="3"/>
        <v>1</v>
      </c>
      <c r="N19" t="s">
        <v>679</v>
      </c>
      <c r="O19">
        <f t="shared" si="4"/>
        <v>0</v>
      </c>
    </row>
    <row r="20" spans="1:15" x14ac:dyDescent="0.3">
      <c r="A20" t="str">
        <f t="shared" si="0"/>
        <v>t_attributeconstraints</v>
      </c>
      <c r="B20">
        <f t="shared" si="1"/>
        <v>19</v>
      </c>
      <c r="C20">
        <v>19</v>
      </c>
      <c r="D20" t="s">
        <v>6</v>
      </c>
      <c r="E20" t="s">
        <v>212</v>
      </c>
      <c r="F20">
        <v>0</v>
      </c>
      <c r="H20" s="3">
        <v>0</v>
      </c>
      <c r="I20" s="3">
        <v>0</v>
      </c>
      <c r="J20">
        <f t="shared" si="2"/>
        <v>0</v>
      </c>
      <c r="M20">
        <f t="shared" si="3"/>
        <v>0</v>
      </c>
    </row>
    <row r="21" spans="1:15" x14ac:dyDescent="0.3">
      <c r="A21" t="str">
        <f t="shared" si="0"/>
        <v>t_authors</v>
      </c>
      <c r="B21">
        <f t="shared" si="1"/>
        <v>20</v>
      </c>
      <c r="C21">
        <v>20</v>
      </c>
      <c r="D21" t="s">
        <v>6</v>
      </c>
      <c r="E21" t="s">
        <v>218</v>
      </c>
      <c r="F21">
        <v>0</v>
      </c>
      <c r="H21" s="3">
        <v>0</v>
      </c>
      <c r="I21" s="3">
        <v>0</v>
      </c>
      <c r="J21">
        <f t="shared" si="2"/>
        <v>0</v>
      </c>
      <c r="M21">
        <f t="shared" si="3"/>
        <v>0</v>
      </c>
    </row>
    <row r="22" spans="1:15" x14ac:dyDescent="0.3">
      <c r="A22" t="str">
        <f t="shared" si="0"/>
        <v>t_category</v>
      </c>
      <c r="B22">
        <f t="shared" si="1"/>
        <v>21</v>
      </c>
      <c r="C22">
        <v>21</v>
      </c>
      <c r="D22" t="s">
        <v>6</v>
      </c>
      <c r="E22" t="s">
        <v>230</v>
      </c>
      <c r="F22">
        <v>0</v>
      </c>
      <c r="H22" s="3">
        <v>0</v>
      </c>
      <c r="I22" s="3">
        <v>0</v>
      </c>
      <c r="J22">
        <f t="shared" si="2"/>
        <v>0</v>
      </c>
      <c r="M22">
        <f t="shared" si="3"/>
        <v>0</v>
      </c>
    </row>
    <row r="23" spans="1:15" x14ac:dyDescent="0.3">
      <c r="A23" t="str">
        <f t="shared" si="0"/>
        <v>t_clients</v>
      </c>
      <c r="B23">
        <f t="shared" si="1"/>
        <v>22</v>
      </c>
      <c r="C23">
        <v>22</v>
      </c>
      <c r="D23" t="s">
        <v>6</v>
      </c>
      <c r="E23" t="s">
        <v>234</v>
      </c>
      <c r="F23">
        <v>0</v>
      </c>
      <c r="H23" s="3">
        <v>0</v>
      </c>
      <c r="I23" s="3">
        <v>0</v>
      </c>
      <c r="J23">
        <f t="shared" si="2"/>
        <v>0</v>
      </c>
      <c r="M23">
        <f t="shared" si="3"/>
        <v>0</v>
      </c>
    </row>
    <row r="24" spans="1:15" x14ac:dyDescent="0.3">
      <c r="A24" t="str">
        <f t="shared" si="0"/>
        <v>t_complexitytypes</v>
      </c>
      <c r="B24">
        <f t="shared" si="1"/>
        <v>23</v>
      </c>
      <c r="C24">
        <v>23</v>
      </c>
      <c r="D24" t="s">
        <v>6</v>
      </c>
      <c r="E24" t="s">
        <v>242</v>
      </c>
      <c r="F24">
        <v>0</v>
      </c>
      <c r="H24" s="3">
        <v>6</v>
      </c>
      <c r="I24" s="3">
        <v>12</v>
      </c>
      <c r="J24">
        <f t="shared" si="2"/>
        <v>1</v>
      </c>
      <c r="K24">
        <v>0</v>
      </c>
      <c r="L24">
        <v>1</v>
      </c>
      <c r="M24">
        <f t="shared" si="3"/>
        <v>0</v>
      </c>
    </row>
    <row r="25" spans="1:15" x14ac:dyDescent="0.3">
      <c r="A25" t="str">
        <f t="shared" si="0"/>
        <v>t_connectorconstraint</v>
      </c>
      <c r="B25">
        <f t="shared" si="1"/>
        <v>24</v>
      </c>
      <c r="C25">
        <v>24</v>
      </c>
      <c r="D25" t="s">
        <v>6</v>
      </c>
      <c r="E25" t="s">
        <v>386</v>
      </c>
      <c r="F25">
        <v>0</v>
      </c>
      <c r="H25" s="3">
        <v>0</v>
      </c>
      <c r="I25" s="3">
        <v>0</v>
      </c>
      <c r="J25">
        <f t="shared" si="2"/>
        <v>0</v>
      </c>
      <c r="M25">
        <f t="shared" si="3"/>
        <v>0</v>
      </c>
    </row>
    <row r="26" spans="1:15" x14ac:dyDescent="0.3">
      <c r="A26" t="str">
        <f t="shared" si="0"/>
        <v>t_connectortag</v>
      </c>
      <c r="B26">
        <f t="shared" si="1"/>
        <v>25</v>
      </c>
      <c r="C26">
        <v>25</v>
      </c>
      <c r="D26" t="s">
        <v>6</v>
      </c>
      <c r="E26" t="s">
        <v>393</v>
      </c>
      <c r="F26">
        <v>0</v>
      </c>
      <c r="H26" s="3">
        <v>0</v>
      </c>
      <c r="I26" s="3">
        <v>0</v>
      </c>
      <c r="J26">
        <f t="shared" si="2"/>
        <v>0</v>
      </c>
      <c r="M26">
        <f t="shared" si="3"/>
        <v>0</v>
      </c>
    </row>
    <row r="27" spans="1:15" x14ac:dyDescent="0.3">
      <c r="A27" t="str">
        <f t="shared" si="0"/>
        <v>t_constants</v>
      </c>
      <c r="B27">
        <f t="shared" si="1"/>
        <v>26</v>
      </c>
      <c r="C27">
        <v>26</v>
      </c>
      <c r="D27" t="s">
        <v>6</v>
      </c>
      <c r="E27" t="s">
        <v>409</v>
      </c>
      <c r="F27">
        <v>0</v>
      </c>
      <c r="H27" s="3">
        <v>7</v>
      </c>
      <c r="I27" s="3">
        <v>7</v>
      </c>
      <c r="J27">
        <f t="shared" si="2"/>
        <v>1</v>
      </c>
      <c r="K27">
        <v>0</v>
      </c>
      <c r="L27">
        <v>1</v>
      </c>
      <c r="M27">
        <f t="shared" si="3"/>
        <v>0</v>
      </c>
    </row>
    <row r="28" spans="1:15" x14ac:dyDescent="0.3">
      <c r="A28" t="str">
        <f t="shared" si="0"/>
        <v>t_constrainttypes</v>
      </c>
      <c r="B28">
        <f t="shared" si="1"/>
        <v>27</v>
      </c>
      <c r="C28">
        <v>27</v>
      </c>
      <c r="D28" t="s">
        <v>6</v>
      </c>
      <c r="E28" t="s">
        <v>413</v>
      </c>
      <c r="F28">
        <v>0</v>
      </c>
      <c r="H28" s="3">
        <v>4</v>
      </c>
      <c r="I28" s="3">
        <v>4</v>
      </c>
      <c r="J28">
        <f t="shared" si="2"/>
        <v>1</v>
      </c>
      <c r="K28">
        <v>0</v>
      </c>
      <c r="L28">
        <v>0</v>
      </c>
      <c r="M28">
        <f t="shared" si="3"/>
        <v>0</v>
      </c>
      <c r="N28" t="s">
        <v>659</v>
      </c>
    </row>
    <row r="29" spans="1:15" x14ac:dyDescent="0.3">
      <c r="A29" t="str">
        <f t="shared" si="0"/>
        <v>t_ecf</v>
      </c>
      <c r="B29">
        <f t="shared" si="1"/>
        <v>28</v>
      </c>
      <c r="C29">
        <v>28</v>
      </c>
      <c r="D29" t="s">
        <v>6</v>
      </c>
      <c r="E29" t="s">
        <v>37</v>
      </c>
      <c r="F29">
        <v>0</v>
      </c>
      <c r="H29" s="3">
        <v>8</v>
      </c>
      <c r="I29" s="3">
        <v>16</v>
      </c>
      <c r="J29">
        <f t="shared" si="2"/>
        <v>1</v>
      </c>
      <c r="K29">
        <v>0</v>
      </c>
      <c r="L29">
        <v>1</v>
      </c>
      <c r="M29">
        <f t="shared" si="3"/>
        <v>0</v>
      </c>
    </row>
    <row r="30" spans="1:15" x14ac:dyDescent="0.3">
      <c r="A30" t="str">
        <f t="shared" si="0"/>
        <v>t_efforttypes</v>
      </c>
      <c r="B30">
        <f t="shared" si="1"/>
        <v>29</v>
      </c>
      <c r="C30">
        <v>29</v>
      </c>
      <c r="D30" t="s">
        <v>6</v>
      </c>
      <c r="E30" t="s">
        <v>55</v>
      </c>
      <c r="F30">
        <v>0</v>
      </c>
      <c r="H30" s="3">
        <v>6</v>
      </c>
      <c r="I30" s="3">
        <v>12</v>
      </c>
      <c r="J30">
        <f t="shared" si="2"/>
        <v>1</v>
      </c>
      <c r="K30">
        <v>0</v>
      </c>
      <c r="L30">
        <v>1</v>
      </c>
      <c r="M30">
        <f t="shared" si="3"/>
        <v>0</v>
      </c>
    </row>
    <row r="31" spans="1:15" x14ac:dyDescent="0.3">
      <c r="A31" t="str">
        <f t="shared" si="0"/>
        <v>t_files</v>
      </c>
      <c r="B31">
        <f t="shared" si="1"/>
        <v>30</v>
      </c>
      <c r="C31">
        <v>30</v>
      </c>
      <c r="D31" t="s">
        <v>6</v>
      </c>
      <c r="E31" t="s">
        <v>62</v>
      </c>
      <c r="F31">
        <v>0</v>
      </c>
      <c r="H31" s="3">
        <v>0</v>
      </c>
      <c r="I31" s="3">
        <v>0</v>
      </c>
      <c r="J31">
        <f t="shared" si="2"/>
        <v>0</v>
      </c>
      <c r="M31">
        <f t="shared" si="3"/>
        <v>0</v>
      </c>
    </row>
    <row r="32" spans="1:15" x14ac:dyDescent="0.3">
      <c r="A32" t="str">
        <f t="shared" si="0"/>
        <v>t_genopt</v>
      </c>
      <c r="B32">
        <f t="shared" si="1"/>
        <v>31</v>
      </c>
      <c r="C32">
        <v>31</v>
      </c>
      <c r="D32" t="s">
        <v>6</v>
      </c>
      <c r="E32" t="s">
        <v>69</v>
      </c>
      <c r="F32">
        <v>0</v>
      </c>
      <c r="H32" s="3">
        <v>5</v>
      </c>
      <c r="I32" s="3">
        <v>5</v>
      </c>
      <c r="J32">
        <f t="shared" si="2"/>
        <v>1</v>
      </c>
      <c r="K32">
        <v>0</v>
      </c>
      <c r="L32">
        <v>1</v>
      </c>
      <c r="M32">
        <f t="shared" si="3"/>
        <v>0</v>
      </c>
    </row>
    <row r="33" spans="1:14" x14ac:dyDescent="0.3">
      <c r="A33" t="str">
        <f t="shared" si="0"/>
        <v>t_glossary</v>
      </c>
      <c r="B33">
        <f t="shared" si="1"/>
        <v>32</v>
      </c>
      <c r="C33">
        <v>32</v>
      </c>
      <c r="D33" t="s">
        <v>6</v>
      </c>
      <c r="E33" t="s">
        <v>73</v>
      </c>
      <c r="F33">
        <v>0</v>
      </c>
      <c r="H33" s="3">
        <v>0</v>
      </c>
      <c r="I33" s="3">
        <v>0</v>
      </c>
      <c r="J33">
        <f t="shared" si="2"/>
        <v>0</v>
      </c>
      <c r="M33">
        <f t="shared" si="3"/>
        <v>0</v>
      </c>
    </row>
    <row r="34" spans="1:14" x14ac:dyDescent="0.3">
      <c r="A34" t="str">
        <f t="shared" ref="A34:A65" si="5">E34</f>
        <v>t_html</v>
      </c>
      <c r="B34">
        <f t="shared" ref="B34:B65" si="6">B33+1</f>
        <v>33</v>
      </c>
      <c r="C34">
        <v>33</v>
      </c>
      <c r="D34" t="s">
        <v>6</v>
      </c>
      <c r="E34" t="s">
        <v>79</v>
      </c>
      <c r="F34">
        <v>0</v>
      </c>
      <c r="H34" s="3">
        <v>0</v>
      </c>
      <c r="I34" s="3">
        <v>0</v>
      </c>
      <c r="J34">
        <f t="shared" ref="J34:J65" si="7">IF(I34,1,0)</f>
        <v>0</v>
      </c>
      <c r="M34">
        <f t="shared" ref="M34:M65" si="8">IF(ISTEXT(F34),1,0)</f>
        <v>0</v>
      </c>
    </row>
    <row r="35" spans="1:14" x14ac:dyDescent="0.3">
      <c r="A35" t="str">
        <f t="shared" si="5"/>
        <v>t_image</v>
      </c>
      <c r="B35">
        <f t="shared" si="6"/>
        <v>34</v>
      </c>
      <c r="C35">
        <v>34</v>
      </c>
      <c r="D35" t="s">
        <v>6</v>
      </c>
      <c r="E35" t="s">
        <v>81</v>
      </c>
      <c r="F35">
        <v>0</v>
      </c>
      <c r="H35" s="3">
        <v>28</v>
      </c>
      <c r="I35" s="3">
        <v>28</v>
      </c>
      <c r="J35">
        <f t="shared" si="7"/>
        <v>1</v>
      </c>
      <c r="K35">
        <v>0</v>
      </c>
      <c r="L35">
        <v>0</v>
      </c>
      <c r="M35">
        <f t="shared" si="8"/>
        <v>0</v>
      </c>
      <c r="N35" t="s">
        <v>658</v>
      </c>
    </row>
    <row r="36" spans="1:14" x14ac:dyDescent="0.3">
      <c r="A36" t="str">
        <f t="shared" si="5"/>
        <v>t_implement</v>
      </c>
      <c r="B36">
        <f t="shared" si="6"/>
        <v>35</v>
      </c>
      <c r="C36">
        <v>35</v>
      </c>
      <c r="D36" t="s">
        <v>6</v>
      </c>
      <c r="E36" t="s">
        <v>86</v>
      </c>
      <c r="F36">
        <v>0</v>
      </c>
      <c r="H36" s="3">
        <v>3</v>
      </c>
      <c r="I36" s="3">
        <v>3</v>
      </c>
      <c r="J36">
        <f t="shared" si="7"/>
        <v>1</v>
      </c>
      <c r="K36">
        <v>0</v>
      </c>
      <c r="L36">
        <v>1</v>
      </c>
      <c r="M36">
        <f t="shared" si="8"/>
        <v>0</v>
      </c>
    </row>
    <row r="37" spans="1:14" x14ac:dyDescent="0.3">
      <c r="A37" t="str">
        <f t="shared" si="5"/>
        <v>t_issues</v>
      </c>
      <c r="B37">
        <f t="shared" si="6"/>
        <v>36</v>
      </c>
      <c r="C37">
        <v>36</v>
      </c>
      <c r="D37" t="s">
        <v>6</v>
      </c>
      <c r="E37" t="s">
        <v>87</v>
      </c>
      <c r="F37">
        <v>0</v>
      </c>
      <c r="H37" s="3">
        <v>0</v>
      </c>
      <c r="I37" s="3">
        <v>0</v>
      </c>
      <c r="J37">
        <f t="shared" si="7"/>
        <v>0</v>
      </c>
      <c r="M37">
        <f t="shared" si="8"/>
        <v>0</v>
      </c>
    </row>
    <row r="38" spans="1:14" x14ac:dyDescent="0.3">
      <c r="A38" t="str">
        <f t="shared" si="5"/>
        <v>t_lists</v>
      </c>
      <c r="B38">
        <f t="shared" si="6"/>
        <v>37</v>
      </c>
      <c r="C38">
        <v>37</v>
      </c>
      <c r="D38" t="s">
        <v>6</v>
      </c>
      <c r="E38" t="s">
        <v>107</v>
      </c>
      <c r="F38">
        <v>0</v>
      </c>
      <c r="H38" s="3">
        <v>6</v>
      </c>
      <c r="I38" s="3">
        <v>6</v>
      </c>
      <c r="J38">
        <f t="shared" si="7"/>
        <v>1</v>
      </c>
      <c r="K38">
        <v>0</v>
      </c>
      <c r="L38">
        <v>1</v>
      </c>
      <c r="M38">
        <f t="shared" si="8"/>
        <v>0</v>
      </c>
      <c r="N38" t="s">
        <v>669</v>
      </c>
    </row>
    <row r="39" spans="1:14" x14ac:dyDescent="0.3">
      <c r="A39" t="str">
        <f t="shared" si="5"/>
        <v>t_mainttypes</v>
      </c>
      <c r="B39">
        <f t="shared" si="6"/>
        <v>38</v>
      </c>
      <c r="C39">
        <v>38</v>
      </c>
      <c r="D39" t="s">
        <v>6</v>
      </c>
      <c r="E39" t="s">
        <v>112</v>
      </c>
      <c r="F39">
        <v>0</v>
      </c>
      <c r="H39" s="3">
        <v>0</v>
      </c>
      <c r="I39" s="3">
        <v>0</v>
      </c>
      <c r="J39">
        <f t="shared" si="7"/>
        <v>0</v>
      </c>
      <c r="M39">
        <f t="shared" si="8"/>
        <v>0</v>
      </c>
    </row>
    <row r="40" spans="1:14" x14ac:dyDescent="0.3">
      <c r="A40" t="str">
        <f t="shared" si="5"/>
        <v>t_method</v>
      </c>
      <c r="B40">
        <f t="shared" si="6"/>
        <v>39</v>
      </c>
      <c r="C40">
        <v>39</v>
      </c>
      <c r="D40" t="s">
        <v>6</v>
      </c>
      <c r="E40" t="s">
        <v>119</v>
      </c>
      <c r="F40">
        <v>0</v>
      </c>
      <c r="H40" s="3">
        <v>0</v>
      </c>
      <c r="I40" s="3">
        <v>0</v>
      </c>
      <c r="J40">
        <f t="shared" si="7"/>
        <v>0</v>
      </c>
      <c r="M40">
        <f t="shared" si="8"/>
        <v>0</v>
      </c>
    </row>
    <row r="41" spans="1:14" x14ac:dyDescent="0.3">
      <c r="A41" t="str">
        <f t="shared" si="5"/>
        <v>t_metrictypes</v>
      </c>
      <c r="B41">
        <f t="shared" si="6"/>
        <v>40</v>
      </c>
      <c r="C41">
        <v>40</v>
      </c>
      <c r="D41" t="s">
        <v>6</v>
      </c>
      <c r="E41" t="s">
        <v>149</v>
      </c>
      <c r="F41">
        <v>0</v>
      </c>
      <c r="H41" s="3">
        <v>5</v>
      </c>
      <c r="I41" s="3">
        <v>10</v>
      </c>
      <c r="J41">
        <f t="shared" si="7"/>
        <v>1</v>
      </c>
      <c r="K41">
        <v>0</v>
      </c>
      <c r="L41">
        <v>1</v>
      </c>
      <c r="M41">
        <f t="shared" si="8"/>
        <v>0</v>
      </c>
    </row>
    <row r="42" spans="1:14" x14ac:dyDescent="0.3">
      <c r="A42" t="str">
        <f t="shared" si="5"/>
        <v>t_objectconstraint</v>
      </c>
      <c r="B42">
        <f t="shared" si="6"/>
        <v>41</v>
      </c>
      <c r="C42">
        <v>41</v>
      </c>
      <c r="D42" t="s">
        <v>6</v>
      </c>
      <c r="E42" t="s">
        <v>241</v>
      </c>
      <c r="F42">
        <v>0</v>
      </c>
      <c r="H42" s="3">
        <v>0</v>
      </c>
      <c r="I42" s="3">
        <v>0</v>
      </c>
      <c r="J42">
        <f t="shared" si="7"/>
        <v>0</v>
      </c>
      <c r="M42">
        <f t="shared" si="8"/>
        <v>0</v>
      </c>
    </row>
    <row r="43" spans="1:14" x14ac:dyDescent="0.3">
      <c r="A43" t="str">
        <f t="shared" si="5"/>
        <v>t_objecteffort</v>
      </c>
      <c r="B43">
        <f t="shared" si="6"/>
        <v>42</v>
      </c>
      <c r="C43">
        <v>42</v>
      </c>
      <c r="D43" t="s">
        <v>6</v>
      </c>
      <c r="E43" t="s">
        <v>312</v>
      </c>
      <c r="F43">
        <v>0</v>
      </c>
      <c r="H43" s="3">
        <v>0</v>
      </c>
      <c r="I43" s="3">
        <v>0</v>
      </c>
      <c r="J43">
        <f t="shared" si="7"/>
        <v>0</v>
      </c>
      <c r="M43">
        <f t="shared" si="8"/>
        <v>0</v>
      </c>
    </row>
    <row r="44" spans="1:14" x14ac:dyDescent="0.3">
      <c r="A44" t="str">
        <f t="shared" si="5"/>
        <v>t_objectfiles</v>
      </c>
      <c r="B44">
        <f t="shared" si="6"/>
        <v>43</v>
      </c>
      <c r="C44">
        <v>43</v>
      </c>
      <c r="D44" t="s">
        <v>6</v>
      </c>
      <c r="E44" t="s">
        <v>322</v>
      </c>
      <c r="F44">
        <v>0</v>
      </c>
      <c r="H44" s="3">
        <v>0</v>
      </c>
      <c r="I44" s="3">
        <v>0</v>
      </c>
      <c r="J44">
        <f t="shared" si="7"/>
        <v>0</v>
      </c>
      <c r="M44">
        <f t="shared" si="8"/>
        <v>0</v>
      </c>
    </row>
    <row r="45" spans="1:14" x14ac:dyDescent="0.3">
      <c r="A45" t="str">
        <f t="shared" si="5"/>
        <v>t_objectmetrics</v>
      </c>
      <c r="B45">
        <f t="shared" si="6"/>
        <v>44</v>
      </c>
      <c r="C45">
        <v>44</v>
      </c>
      <c r="D45" t="s">
        <v>6</v>
      </c>
      <c r="E45" t="s">
        <v>325</v>
      </c>
      <c r="F45">
        <v>0</v>
      </c>
      <c r="H45" s="3">
        <v>0</v>
      </c>
      <c r="I45" s="3">
        <v>0</v>
      </c>
      <c r="J45">
        <f t="shared" si="7"/>
        <v>0</v>
      </c>
      <c r="M45">
        <f t="shared" si="8"/>
        <v>0</v>
      </c>
    </row>
    <row r="46" spans="1:14" x14ac:dyDescent="0.3">
      <c r="A46" t="str">
        <f t="shared" si="5"/>
        <v>t_objectproblems</v>
      </c>
      <c r="B46">
        <f t="shared" si="6"/>
        <v>45</v>
      </c>
      <c r="C46">
        <v>45</v>
      </c>
      <c r="D46" t="s">
        <v>6</v>
      </c>
      <c r="E46" t="s">
        <v>334</v>
      </c>
      <c r="F46">
        <v>0</v>
      </c>
      <c r="H46" s="3">
        <v>0</v>
      </c>
      <c r="I46" s="3">
        <v>0</v>
      </c>
      <c r="J46">
        <f t="shared" si="7"/>
        <v>0</v>
      </c>
      <c r="M46">
        <f t="shared" si="8"/>
        <v>0</v>
      </c>
    </row>
    <row r="47" spans="1:14" x14ac:dyDescent="0.3">
      <c r="A47" t="str">
        <f t="shared" si="5"/>
        <v>t_objectrequires</v>
      </c>
      <c r="B47">
        <f t="shared" si="6"/>
        <v>46</v>
      </c>
      <c r="C47">
        <v>46</v>
      </c>
      <c r="D47" t="s">
        <v>6</v>
      </c>
      <c r="E47" t="s">
        <v>351</v>
      </c>
      <c r="F47">
        <v>0</v>
      </c>
      <c r="H47" s="3">
        <v>0</v>
      </c>
      <c r="I47" s="3">
        <v>0</v>
      </c>
      <c r="J47">
        <f t="shared" si="7"/>
        <v>0</v>
      </c>
      <c r="M47">
        <f t="shared" si="8"/>
        <v>0</v>
      </c>
    </row>
    <row r="48" spans="1:14" x14ac:dyDescent="0.3">
      <c r="A48" t="str">
        <f t="shared" si="5"/>
        <v>t_objectresource</v>
      </c>
      <c r="B48">
        <f t="shared" si="6"/>
        <v>47</v>
      </c>
      <c r="C48">
        <v>47</v>
      </c>
      <c r="D48" t="s">
        <v>6</v>
      </c>
      <c r="E48" t="s">
        <v>365</v>
      </c>
      <c r="F48">
        <v>0</v>
      </c>
      <c r="H48" s="3">
        <v>0</v>
      </c>
      <c r="I48" s="3">
        <v>0</v>
      </c>
      <c r="J48">
        <f t="shared" si="7"/>
        <v>0</v>
      </c>
      <c r="M48">
        <f t="shared" si="8"/>
        <v>0</v>
      </c>
    </row>
    <row r="49" spans="1:14" x14ac:dyDescent="0.3">
      <c r="A49" t="str">
        <f t="shared" si="5"/>
        <v>t_objectrisks</v>
      </c>
      <c r="B49">
        <f t="shared" si="6"/>
        <v>48</v>
      </c>
      <c r="C49">
        <v>48</v>
      </c>
      <c r="D49" t="s">
        <v>6</v>
      </c>
      <c r="E49" t="s">
        <v>384</v>
      </c>
      <c r="F49">
        <v>0</v>
      </c>
      <c r="H49" s="3">
        <v>0</v>
      </c>
      <c r="I49" s="3">
        <v>0</v>
      </c>
      <c r="J49">
        <f t="shared" si="7"/>
        <v>0</v>
      </c>
      <c r="M49">
        <f t="shared" si="8"/>
        <v>0</v>
      </c>
    </row>
    <row r="50" spans="1:14" x14ac:dyDescent="0.3">
      <c r="A50" t="str">
        <f t="shared" si="5"/>
        <v>t_objectscenarios</v>
      </c>
      <c r="B50">
        <f t="shared" si="6"/>
        <v>49</v>
      </c>
      <c r="C50">
        <v>49</v>
      </c>
      <c r="D50" t="s">
        <v>6</v>
      </c>
      <c r="E50" t="s">
        <v>390</v>
      </c>
      <c r="F50">
        <v>0</v>
      </c>
      <c r="H50" s="3">
        <v>0</v>
      </c>
      <c r="I50" s="3">
        <v>0</v>
      </c>
      <c r="J50">
        <f t="shared" si="7"/>
        <v>0</v>
      </c>
      <c r="M50">
        <f t="shared" si="8"/>
        <v>0</v>
      </c>
    </row>
    <row r="51" spans="1:14" x14ac:dyDescent="0.3">
      <c r="A51" t="str">
        <f t="shared" si="5"/>
        <v>t_objecttests</v>
      </c>
      <c r="B51">
        <f t="shared" si="6"/>
        <v>50</v>
      </c>
      <c r="C51">
        <v>50</v>
      </c>
      <c r="D51" t="s">
        <v>6</v>
      </c>
      <c r="E51" t="s">
        <v>400</v>
      </c>
      <c r="F51">
        <v>0</v>
      </c>
      <c r="H51" s="3">
        <v>0</v>
      </c>
      <c r="I51" s="3">
        <v>0</v>
      </c>
      <c r="J51">
        <f t="shared" si="7"/>
        <v>0</v>
      </c>
      <c r="M51">
        <f t="shared" si="8"/>
        <v>0</v>
      </c>
    </row>
    <row r="52" spans="1:14" x14ac:dyDescent="0.3">
      <c r="A52" t="str">
        <f t="shared" si="5"/>
        <v>t_objecttrx</v>
      </c>
      <c r="B52">
        <f t="shared" si="6"/>
        <v>51</v>
      </c>
      <c r="C52">
        <v>51</v>
      </c>
      <c r="D52" t="s">
        <v>6</v>
      </c>
      <c r="E52" t="s">
        <v>431</v>
      </c>
      <c r="F52">
        <v>0</v>
      </c>
      <c r="H52" s="3">
        <v>0</v>
      </c>
      <c r="I52" s="3">
        <v>0</v>
      </c>
      <c r="J52">
        <f t="shared" si="7"/>
        <v>0</v>
      </c>
      <c r="M52">
        <f t="shared" si="8"/>
        <v>0</v>
      </c>
    </row>
    <row r="53" spans="1:14" x14ac:dyDescent="0.3">
      <c r="A53" t="str">
        <f t="shared" si="5"/>
        <v>t_ocf</v>
      </c>
      <c r="B53">
        <f t="shared" si="6"/>
        <v>52</v>
      </c>
      <c r="C53">
        <v>52</v>
      </c>
      <c r="D53" t="s">
        <v>6</v>
      </c>
      <c r="E53" t="s">
        <v>471</v>
      </c>
      <c r="F53">
        <v>0</v>
      </c>
      <c r="H53" s="3">
        <v>2</v>
      </c>
      <c r="I53" s="3">
        <v>2</v>
      </c>
      <c r="J53">
        <f t="shared" si="7"/>
        <v>1</v>
      </c>
      <c r="K53">
        <v>0</v>
      </c>
      <c r="L53">
        <v>1</v>
      </c>
      <c r="M53">
        <f t="shared" si="8"/>
        <v>0</v>
      </c>
    </row>
    <row r="54" spans="1:14" x14ac:dyDescent="0.3">
      <c r="A54" t="str">
        <f t="shared" si="5"/>
        <v>t_operation</v>
      </c>
      <c r="B54">
        <f t="shared" si="6"/>
        <v>53</v>
      </c>
      <c r="C54">
        <v>53</v>
      </c>
      <c r="D54" t="s">
        <v>6</v>
      </c>
      <c r="E54" t="s">
        <v>475</v>
      </c>
      <c r="F54">
        <v>0</v>
      </c>
      <c r="H54" s="3">
        <v>0</v>
      </c>
      <c r="I54" s="3">
        <v>0</v>
      </c>
      <c r="J54">
        <f t="shared" si="7"/>
        <v>0</v>
      </c>
      <c r="M54">
        <f t="shared" si="8"/>
        <v>0</v>
      </c>
    </row>
    <row r="55" spans="1:14" x14ac:dyDescent="0.3">
      <c r="A55" t="str">
        <f t="shared" si="5"/>
        <v>t_operationparams</v>
      </c>
      <c r="B55">
        <f t="shared" si="6"/>
        <v>54</v>
      </c>
      <c r="C55">
        <v>54</v>
      </c>
      <c r="D55" t="s">
        <v>6</v>
      </c>
      <c r="E55" t="s">
        <v>492</v>
      </c>
      <c r="F55">
        <v>0</v>
      </c>
      <c r="H55" s="3">
        <v>0</v>
      </c>
      <c r="I55" s="3">
        <v>0</v>
      </c>
      <c r="J55">
        <f t="shared" si="7"/>
        <v>0</v>
      </c>
      <c r="M55">
        <f t="shared" si="8"/>
        <v>0</v>
      </c>
    </row>
    <row r="56" spans="1:14" x14ac:dyDescent="0.3">
      <c r="A56" t="str">
        <f t="shared" si="5"/>
        <v>t_operationposts</v>
      </c>
      <c r="B56">
        <f t="shared" si="6"/>
        <v>55</v>
      </c>
      <c r="C56">
        <v>55</v>
      </c>
      <c r="D56" t="s">
        <v>6</v>
      </c>
      <c r="E56" t="s">
        <v>503</v>
      </c>
      <c r="F56">
        <v>0</v>
      </c>
      <c r="H56" s="3">
        <v>0</v>
      </c>
      <c r="I56" s="3">
        <v>0</v>
      </c>
      <c r="J56">
        <f t="shared" si="7"/>
        <v>0</v>
      </c>
      <c r="M56">
        <f t="shared" si="8"/>
        <v>0</v>
      </c>
    </row>
    <row r="57" spans="1:14" x14ac:dyDescent="0.3">
      <c r="A57" t="str">
        <f t="shared" si="5"/>
        <v>t_operationpres</v>
      </c>
      <c r="B57">
        <f t="shared" si="6"/>
        <v>56</v>
      </c>
      <c r="C57">
        <v>56</v>
      </c>
      <c r="D57" t="s">
        <v>6</v>
      </c>
      <c r="E57" t="s">
        <v>511</v>
      </c>
      <c r="F57">
        <v>0</v>
      </c>
      <c r="H57" s="3">
        <v>0</v>
      </c>
      <c r="I57" s="3">
        <v>0</v>
      </c>
      <c r="J57">
        <f t="shared" si="7"/>
        <v>0</v>
      </c>
      <c r="M57">
        <f t="shared" si="8"/>
        <v>0</v>
      </c>
    </row>
    <row r="58" spans="1:14" x14ac:dyDescent="0.3">
      <c r="A58" t="str">
        <f t="shared" si="5"/>
        <v>t_operationtag</v>
      </c>
      <c r="B58">
        <f t="shared" si="6"/>
        <v>57</v>
      </c>
      <c r="C58">
        <v>57</v>
      </c>
      <c r="D58" t="s">
        <v>6</v>
      </c>
      <c r="E58" t="s">
        <v>513</v>
      </c>
      <c r="F58">
        <v>0</v>
      </c>
      <c r="H58" s="3">
        <v>0</v>
      </c>
      <c r="I58" s="3">
        <v>0</v>
      </c>
      <c r="J58">
        <f t="shared" si="7"/>
        <v>0</v>
      </c>
      <c r="M58">
        <f t="shared" si="8"/>
        <v>0</v>
      </c>
    </row>
    <row r="59" spans="1:14" x14ac:dyDescent="0.3">
      <c r="A59" t="str">
        <f t="shared" si="5"/>
        <v>t_palette</v>
      </c>
      <c r="B59">
        <f t="shared" si="6"/>
        <v>58</v>
      </c>
      <c r="C59">
        <v>58</v>
      </c>
      <c r="D59" t="s">
        <v>6</v>
      </c>
      <c r="E59" t="s">
        <v>34</v>
      </c>
      <c r="F59">
        <v>0</v>
      </c>
      <c r="H59" s="3">
        <v>0</v>
      </c>
      <c r="I59" s="3">
        <v>0</v>
      </c>
      <c r="J59">
        <f t="shared" si="7"/>
        <v>0</v>
      </c>
      <c r="M59">
        <f t="shared" si="8"/>
        <v>0</v>
      </c>
    </row>
    <row r="60" spans="1:14" x14ac:dyDescent="0.3">
      <c r="A60" t="str">
        <f t="shared" si="5"/>
        <v>t_paletteitem</v>
      </c>
      <c r="B60">
        <f t="shared" si="6"/>
        <v>59</v>
      </c>
      <c r="C60">
        <v>59</v>
      </c>
      <c r="D60" t="s">
        <v>6</v>
      </c>
      <c r="E60" t="s">
        <v>43</v>
      </c>
      <c r="F60">
        <v>0</v>
      </c>
      <c r="H60" s="3">
        <v>0</v>
      </c>
      <c r="I60" s="3">
        <v>0</v>
      </c>
      <c r="J60">
        <f t="shared" si="7"/>
        <v>0</v>
      </c>
      <c r="M60">
        <f t="shared" si="8"/>
        <v>0</v>
      </c>
    </row>
    <row r="61" spans="1:14" x14ac:dyDescent="0.3">
      <c r="A61" t="str">
        <f t="shared" si="5"/>
        <v>t_phase</v>
      </c>
      <c r="B61">
        <f t="shared" si="6"/>
        <v>60</v>
      </c>
      <c r="C61">
        <v>60</v>
      </c>
      <c r="D61" t="s">
        <v>6</v>
      </c>
      <c r="E61" t="s">
        <v>45</v>
      </c>
      <c r="F61">
        <v>0</v>
      </c>
      <c r="H61" s="3">
        <v>0</v>
      </c>
      <c r="I61" s="3">
        <v>0</v>
      </c>
      <c r="J61">
        <f t="shared" si="7"/>
        <v>0</v>
      </c>
      <c r="M61">
        <f t="shared" si="8"/>
        <v>0</v>
      </c>
    </row>
    <row r="62" spans="1:14" x14ac:dyDescent="0.3">
      <c r="A62" t="str">
        <f t="shared" si="5"/>
        <v>t_primitives</v>
      </c>
      <c r="B62">
        <f t="shared" si="6"/>
        <v>61</v>
      </c>
      <c r="C62">
        <v>61</v>
      </c>
      <c r="D62" t="s">
        <v>6</v>
      </c>
      <c r="E62" t="s">
        <v>58</v>
      </c>
      <c r="F62">
        <v>0</v>
      </c>
      <c r="H62" s="3">
        <v>0</v>
      </c>
      <c r="I62" s="3">
        <v>0</v>
      </c>
      <c r="J62">
        <f t="shared" si="7"/>
        <v>0</v>
      </c>
      <c r="M62">
        <f t="shared" si="8"/>
        <v>0</v>
      </c>
    </row>
    <row r="63" spans="1:14" x14ac:dyDescent="0.3">
      <c r="A63" t="str">
        <f t="shared" si="5"/>
        <v>t_problemtypes</v>
      </c>
      <c r="B63">
        <f t="shared" si="6"/>
        <v>62</v>
      </c>
      <c r="C63">
        <v>62</v>
      </c>
      <c r="D63" t="s">
        <v>6</v>
      </c>
      <c r="E63" t="s">
        <v>60</v>
      </c>
      <c r="F63">
        <v>0</v>
      </c>
      <c r="H63" s="3">
        <v>5</v>
      </c>
      <c r="I63" s="3">
        <v>10</v>
      </c>
      <c r="J63">
        <f t="shared" si="7"/>
        <v>1</v>
      </c>
      <c r="K63">
        <v>0</v>
      </c>
      <c r="L63">
        <v>1</v>
      </c>
      <c r="M63">
        <f t="shared" si="8"/>
        <v>0</v>
      </c>
    </row>
    <row r="64" spans="1:14" x14ac:dyDescent="0.3">
      <c r="A64" t="str">
        <f t="shared" si="5"/>
        <v>t_projectroles</v>
      </c>
      <c r="B64">
        <f t="shared" si="6"/>
        <v>63</v>
      </c>
      <c r="C64">
        <v>63</v>
      </c>
      <c r="D64" t="s">
        <v>6</v>
      </c>
      <c r="E64" t="s">
        <v>71</v>
      </c>
      <c r="F64">
        <v>0</v>
      </c>
      <c r="H64" s="3">
        <v>9</v>
      </c>
      <c r="I64" s="3">
        <v>9</v>
      </c>
      <c r="J64">
        <f t="shared" si="7"/>
        <v>1</v>
      </c>
      <c r="K64">
        <v>0</v>
      </c>
      <c r="L64">
        <v>1</v>
      </c>
      <c r="M64">
        <f t="shared" si="8"/>
        <v>0</v>
      </c>
      <c r="N64" t="s">
        <v>670</v>
      </c>
    </row>
    <row r="65" spans="1:14" x14ac:dyDescent="0.3">
      <c r="A65" t="str">
        <f t="shared" si="5"/>
        <v>t_propertytypes</v>
      </c>
      <c r="B65">
        <f t="shared" si="6"/>
        <v>64</v>
      </c>
      <c r="C65">
        <v>64</v>
      </c>
      <c r="D65" t="s">
        <v>6</v>
      </c>
      <c r="E65" t="s">
        <v>77</v>
      </c>
      <c r="F65">
        <v>0</v>
      </c>
      <c r="H65" s="3">
        <v>0</v>
      </c>
      <c r="I65" s="3">
        <v>0</v>
      </c>
      <c r="J65">
        <f t="shared" si="7"/>
        <v>0</v>
      </c>
      <c r="M65">
        <f t="shared" si="8"/>
        <v>0</v>
      </c>
    </row>
    <row r="66" spans="1:14" x14ac:dyDescent="0.3">
      <c r="A66" t="str">
        <f t="shared" ref="A66:A99" si="9">E66</f>
        <v>t_requiretypes</v>
      </c>
      <c r="B66">
        <f t="shared" ref="B66:B99" si="10">B65+1</f>
        <v>65</v>
      </c>
      <c r="C66">
        <v>65</v>
      </c>
      <c r="D66" t="s">
        <v>6</v>
      </c>
      <c r="E66" t="s">
        <v>84</v>
      </c>
      <c r="F66">
        <v>0</v>
      </c>
      <c r="H66" s="3">
        <v>7</v>
      </c>
      <c r="I66" s="3">
        <v>14</v>
      </c>
      <c r="J66">
        <f t="shared" ref="J66:J97" si="11">IF(I66,1,0)</f>
        <v>1</v>
      </c>
      <c r="K66">
        <v>0</v>
      </c>
      <c r="L66">
        <v>1</v>
      </c>
      <c r="M66">
        <f t="shared" ref="M66:M99" si="12">IF(ISTEXT(F66),1,0)</f>
        <v>0</v>
      </c>
      <c r="N66" t="s">
        <v>671</v>
      </c>
    </row>
    <row r="67" spans="1:14" x14ac:dyDescent="0.3">
      <c r="A67" t="str">
        <f t="shared" si="9"/>
        <v>t_resources</v>
      </c>
      <c r="B67">
        <f t="shared" si="10"/>
        <v>66</v>
      </c>
      <c r="C67">
        <v>66</v>
      </c>
      <c r="D67" t="s">
        <v>6</v>
      </c>
      <c r="E67" t="s">
        <v>99</v>
      </c>
      <c r="F67">
        <v>0</v>
      </c>
      <c r="H67" s="3">
        <v>0</v>
      </c>
      <c r="I67" s="3">
        <v>0</v>
      </c>
      <c r="J67">
        <f t="shared" si="11"/>
        <v>0</v>
      </c>
      <c r="M67">
        <f t="shared" si="12"/>
        <v>0</v>
      </c>
    </row>
    <row r="68" spans="1:14" x14ac:dyDescent="0.3">
      <c r="A68" t="str">
        <f t="shared" si="9"/>
        <v>t_risktypes</v>
      </c>
      <c r="B68">
        <f t="shared" si="10"/>
        <v>67</v>
      </c>
      <c r="C68">
        <v>67</v>
      </c>
      <c r="D68" t="s">
        <v>6</v>
      </c>
      <c r="E68" t="s">
        <v>110</v>
      </c>
      <c r="F68">
        <v>0</v>
      </c>
      <c r="H68" s="3">
        <v>0</v>
      </c>
      <c r="I68" s="3">
        <v>0</v>
      </c>
      <c r="J68">
        <f t="shared" si="11"/>
        <v>0</v>
      </c>
      <c r="M68">
        <f t="shared" si="12"/>
        <v>0</v>
      </c>
    </row>
    <row r="69" spans="1:14" x14ac:dyDescent="0.3">
      <c r="A69" t="str">
        <f t="shared" si="9"/>
        <v>t_roleconstraint</v>
      </c>
      <c r="B69">
        <f t="shared" si="10"/>
        <v>68</v>
      </c>
      <c r="C69">
        <v>68</v>
      </c>
      <c r="D69" t="s">
        <v>6</v>
      </c>
      <c r="E69" t="s">
        <v>114</v>
      </c>
      <c r="F69">
        <v>0</v>
      </c>
      <c r="H69" s="3">
        <v>0</v>
      </c>
      <c r="I69" s="3">
        <v>0</v>
      </c>
      <c r="J69">
        <f t="shared" si="11"/>
        <v>0</v>
      </c>
      <c r="M69">
        <f t="shared" si="12"/>
        <v>0</v>
      </c>
    </row>
    <row r="70" spans="1:14" x14ac:dyDescent="0.3">
      <c r="A70" t="str">
        <f t="shared" si="9"/>
        <v>t_rtf</v>
      </c>
      <c r="B70">
        <f t="shared" si="10"/>
        <v>69</v>
      </c>
      <c r="C70">
        <v>69</v>
      </c>
      <c r="D70" t="s">
        <v>6</v>
      </c>
      <c r="E70" t="s">
        <v>122</v>
      </c>
      <c r="F70">
        <v>0</v>
      </c>
      <c r="H70" s="3">
        <v>0</v>
      </c>
      <c r="I70" s="3">
        <v>0</v>
      </c>
      <c r="J70">
        <f t="shared" si="11"/>
        <v>0</v>
      </c>
      <c r="M70">
        <f t="shared" si="12"/>
        <v>0</v>
      </c>
    </row>
    <row r="71" spans="1:14" x14ac:dyDescent="0.3">
      <c r="A71" t="str">
        <f t="shared" si="9"/>
        <v>t_rtfreport</v>
      </c>
      <c r="B71">
        <f t="shared" si="10"/>
        <v>70</v>
      </c>
      <c r="C71">
        <v>70</v>
      </c>
      <c r="D71" t="s">
        <v>6</v>
      </c>
      <c r="E71" t="s">
        <v>123</v>
      </c>
      <c r="F71">
        <v>0</v>
      </c>
      <c r="H71" s="3">
        <v>0</v>
      </c>
      <c r="I71" s="3">
        <v>0</v>
      </c>
      <c r="J71">
        <f t="shared" si="11"/>
        <v>0</v>
      </c>
      <c r="M71">
        <f t="shared" si="12"/>
        <v>0</v>
      </c>
    </row>
    <row r="72" spans="1:14" x14ac:dyDescent="0.3">
      <c r="A72" t="str">
        <f t="shared" si="9"/>
        <v>t_rules</v>
      </c>
      <c r="B72">
        <f t="shared" si="10"/>
        <v>71</v>
      </c>
      <c r="C72">
        <v>71</v>
      </c>
      <c r="D72" t="s">
        <v>6</v>
      </c>
      <c r="E72" t="s">
        <v>221</v>
      </c>
      <c r="F72">
        <v>0</v>
      </c>
      <c r="H72" s="3">
        <v>0</v>
      </c>
      <c r="I72" s="3">
        <v>0</v>
      </c>
      <c r="J72">
        <f t="shared" si="11"/>
        <v>0</v>
      </c>
      <c r="M72">
        <f t="shared" si="12"/>
        <v>0</v>
      </c>
    </row>
    <row r="73" spans="1:14" x14ac:dyDescent="0.3">
      <c r="A73" t="str">
        <f t="shared" si="9"/>
        <v>t_scenariotypes</v>
      </c>
      <c r="B73">
        <f t="shared" si="10"/>
        <v>72</v>
      </c>
      <c r="C73">
        <v>72</v>
      </c>
      <c r="D73" t="s">
        <v>6</v>
      </c>
      <c r="E73" t="s">
        <v>232</v>
      </c>
      <c r="F73">
        <v>0</v>
      </c>
      <c r="H73" s="3">
        <v>3</v>
      </c>
      <c r="I73" s="3">
        <v>6</v>
      </c>
      <c r="J73">
        <f t="shared" si="11"/>
        <v>1</v>
      </c>
      <c r="K73">
        <v>0</v>
      </c>
      <c r="L73">
        <v>1</v>
      </c>
      <c r="M73">
        <f t="shared" si="12"/>
        <v>0</v>
      </c>
    </row>
    <row r="74" spans="1:14" x14ac:dyDescent="0.3">
      <c r="A74" t="str">
        <f t="shared" si="9"/>
        <v>t_script</v>
      </c>
      <c r="B74">
        <f t="shared" si="10"/>
        <v>73</v>
      </c>
      <c r="C74">
        <v>73</v>
      </c>
      <c r="D74" t="s">
        <v>6</v>
      </c>
      <c r="E74" t="s">
        <v>235</v>
      </c>
      <c r="F74">
        <v>0</v>
      </c>
      <c r="H74" s="3">
        <v>106</v>
      </c>
      <c r="I74" s="3">
        <v>212</v>
      </c>
      <c r="J74">
        <f t="shared" si="11"/>
        <v>1</v>
      </c>
      <c r="K74">
        <v>0</v>
      </c>
      <c r="L74">
        <v>1</v>
      </c>
      <c r="M74">
        <f t="shared" si="12"/>
        <v>0</v>
      </c>
      <c r="N74" t="s">
        <v>661</v>
      </c>
    </row>
    <row r="75" spans="1:14" x14ac:dyDescent="0.3">
      <c r="A75" t="str">
        <f t="shared" si="9"/>
        <v>t_secgroup</v>
      </c>
      <c r="B75">
        <f t="shared" si="10"/>
        <v>74</v>
      </c>
      <c r="C75">
        <v>74</v>
      </c>
      <c r="D75" t="s">
        <v>6</v>
      </c>
      <c r="E75" t="s">
        <v>243</v>
      </c>
      <c r="F75">
        <v>0</v>
      </c>
      <c r="H75" s="3">
        <v>0</v>
      </c>
      <c r="I75" s="3">
        <v>0</v>
      </c>
      <c r="J75">
        <f t="shared" si="11"/>
        <v>0</v>
      </c>
      <c r="M75">
        <f t="shared" si="12"/>
        <v>0</v>
      </c>
    </row>
    <row r="76" spans="1:14" x14ac:dyDescent="0.3">
      <c r="A76" t="str">
        <f t="shared" si="9"/>
        <v>t_secgrouppermission</v>
      </c>
      <c r="B76">
        <f t="shared" si="10"/>
        <v>75</v>
      </c>
      <c r="C76">
        <v>75</v>
      </c>
      <c r="D76" t="s">
        <v>6</v>
      </c>
      <c r="E76" t="s">
        <v>310</v>
      </c>
      <c r="F76">
        <v>0</v>
      </c>
      <c r="H76" s="3">
        <v>0</v>
      </c>
      <c r="I76" s="3">
        <v>0</v>
      </c>
      <c r="J76">
        <f t="shared" si="11"/>
        <v>0</v>
      </c>
      <c r="M76">
        <f t="shared" si="12"/>
        <v>0</v>
      </c>
    </row>
    <row r="77" spans="1:14" x14ac:dyDescent="0.3">
      <c r="A77" t="str">
        <f t="shared" si="9"/>
        <v>t_seclocks</v>
      </c>
      <c r="B77">
        <f t="shared" si="10"/>
        <v>76</v>
      </c>
      <c r="C77">
        <v>76</v>
      </c>
      <c r="D77" t="s">
        <v>6</v>
      </c>
      <c r="E77" t="s">
        <v>314</v>
      </c>
      <c r="F77">
        <v>0</v>
      </c>
      <c r="H77" s="3">
        <v>0</v>
      </c>
      <c r="I77" s="3">
        <v>0</v>
      </c>
      <c r="J77">
        <f t="shared" si="11"/>
        <v>0</v>
      </c>
      <c r="M77">
        <f t="shared" si="12"/>
        <v>0</v>
      </c>
    </row>
    <row r="78" spans="1:14" x14ac:dyDescent="0.3">
      <c r="A78" t="str">
        <f t="shared" si="9"/>
        <v>t_secpermission</v>
      </c>
      <c r="B78">
        <f t="shared" si="10"/>
        <v>77</v>
      </c>
      <c r="C78">
        <v>77</v>
      </c>
      <c r="D78" t="s">
        <v>6</v>
      </c>
      <c r="E78" t="s">
        <v>320</v>
      </c>
      <c r="F78">
        <v>0</v>
      </c>
      <c r="H78" s="3">
        <v>0</v>
      </c>
      <c r="I78" s="3">
        <v>0</v>
      </c>
      <c r="J78">
        <f t="shared" si="11"/>
        <v>0</v>
      </c>
      <c r="M78">
        <f t="shared" si="12"/>
        <v>0</v>
      </c>
    </row>
    <row r="79" spans="1:14" x14ac:dyDescent="0.3">
      <c r="A79" t="str">
        <f t="shared" si="9"/>
        <v>t_secpolicies</v>
      </c>
      <c r="B79">
        <f t="shared" si="10"/>
        <v>78</v>
      </c>
      <c r="C79">
        <v>78</v>
      </c>
      <c r="D79" t="s">
        <v>6</v>
      </c>
      <c r="E79" t="s">
        <v>324</v>
      </c>
      <c r="F79">
        <v>0</v>
      </c>
      <c r="H79" s="3">
        <v>0</v>
      </c>
      <c r="I79" s="3">
        <v>0</v>
      </c>
      <c r="J79">
        <f t="shared" si="11"/>
        <v>0</v>
      </c>
      <c r="M79">
        <f t="shared" si="12"/>
        <v>0</v>
      </c>
    </row>
    <row r="80" spans="1:14" x14ac:dyDescent="0.3">
      <c r="A80" t="str">
        <f t="shared" si="9"/>
        <v>t_secuser</v>
      </c>
      <c r="B80">
        <f t="shared" si="10"/>
        <v>79</v>
      </c>
      <c r="C80">
        <v>79</v>
      </c>
      <c r="D80" t="s">
        <v>6</v>
      </c>
      <c r="E80" t="s">
        <v>327</v>
      </c>
      <c r="F80">
        <v>0</v>
      </c>
      <c r="H80" s="3">
        <v>0</v>
      </c>
      <c r="I80" s="3">
        <v>0</v>
      </c>
      <c r="J80">
        <f t="shared" si="11"/>
        <v>0</v>
      </c>
      <c r="M80">
        <f t="shared" si="12"/>
        <v>0</v>
      </c>
    </row>
    <row r="81" spans="1:14" x14ac:dyDescent="0.3">
      <c r="A81" t="str">
        <f t="shared" si="9"/>
        <v>t_secusergroup</v>
      </c>
      <c r="B81">
        <f t="shared" si="10"/>
        <v>80</v>
      </c>
      <c r="C81">
        <v>80</v>
      </c>
      <c r="D81" t="s">
        <v>6</v>
      </c>
      <c r="E81" t="s">
        <v>333</v>
      </c>
      <c r="F81">
        <v>0</v>
      </c>
      <c r="H81" s="3">
        <v>0</v>
      </c>
      <c r="I81" s="3">
        <v>0</v>
      </c>
      <c r="J81">
        <f t="shared" si="11"/>
        <v>0</v>
      </c>
      <c r="M81">
        <f t="shared" si="12"/>
        <v>0</v>
      </c>
    </row>
    <row r="82" spans="1:14" x14ac:dyDescent="0.3">
      <c r="A82" t="str">
        <f t="shared" si="9"/>
        <v>t_secuserpermission</v>
      </c>
      <c r="B82">
        <f t="shared" si="10"/>
        <v>81</v>
      </c>
      <c r="C82">
        <v>81</v>
      </c>
      <c r="D82" t="s">
        <v>6</v>
      </c>
      <c r="E82" t="s">
        <v>341</v>
      </c>
      <c r="F82">
        <v>0</v>
      </c>
      <c r="H82" s="3">
        <v>0</v>
      </c>
      <c r="I82" s="3">
        <v>0</v>
      </c>
      <c r="J82">
        <f t="shared" si="11"/>
        <v>0</v>
      </c>
      <c r="M82">
        <f t="shared" si="12"/>
        <v>0</v>
      </c>
    </row>
    <row r="83" spans="1:14" x14ac:dyDescent="0.3">
      <c r="A83" t="str">
        <f t="shared" si="9"/>
        <v>t_snapshot</v>
      </c>
      <c r="B83">
        <f t="shared" si="10"/>
        <v>82</v>
      </c>
      <c r="C83">
        <v>82</v>
      </c>
      <c r="D83" t="s">
        <v>6</v>
      </c>
      <c r="E83" t="s">
        <v>342</v>
      </c>
      <c r="F83">
        <v>0</v>
      </c>
      <c r="H83" s="3">
        <v>0</v>
      </c>
      <c r="I83" s="3">
        <v>0</v>
      </c>
      <c r="J83">
        <f t="shared" si="11"/>
        <v>0</v>
      </c>
      <c r="M83">
        <f t="shared" si="12"/>
        <v>0</v>
      </c>
    </row>
    <row r="84" spans="1:14" x14ac:dyDescent="0.3">
      <c r="A84" t="str">
        <f t="shared" si="9"/>
        <v>t_taggedvalue</v>
      </c>
      <c r="B84">
        <f t="shared" si="10"/>
        <v>83</v>
      </c>
      <c r="C84">
        <v>83</v>
      </c>
      <c r="D84" t="s">
        <v>6</v>
      </c>
      <c r="E84" t="s">
        <v>362</v>
      </c>
      <c r="F84">
        <v>0</v>
      </c>
      <c r="H84" s="3">
        <v>0</v>
      </c>
      <c r="I84" s="3">
        <v>0</v>
      </c>
      <c r="J84">
        <f t="shared" si="11"/>
        <v>0</v>
      </c>
      <c r="M84">
        <f t="shared" si="12"/>
        <v>0</v>
      </c>
    </row>
    <row r="85" spans="1:14" x14ac:dyDescent="0.3">
      <c r="A85" t="str">
        <f t="shared" si="9"/>
        <v>t_tasks</v>
      </c>
      <c r="B85">
        <f t="shared" si="10"/>
        <v>84</v>
      </c>
      <c r="C85">
        <v>84</v>
      </c>
      <c r="D85" t="s">
        <v>6</v>
      </c>
      <c r="E85" t="s">
        <v>375</v>
      </c>
      <c r="F85">
        <v>0</v>
      </c>
      <c r="H85" s="3">
        <v>0</v>
      </c>
      <c r="I85" s="3">
        <v>0</v>
      </c>
      <c r="J85">
        <f t="shared" si="11"/>
        <v>0</v>
      </c>
      <c r="M85">
        <f t="shared" si="12"/>
        <v>0</v>
      </c>
    </row>
    <row r="86" spans="1:14" x14ac:dyDescent="0.3">
      <c r="A86" t="str">
        <f t="shared" si="9"/>
        <v>t_tcf</v>
      </c>
      <c r="B86">
        <f t="shared" si="10"/>
        <v>85</v>
      </c>
      <c r="C86">
        <v>85</v>
      </c>
      <c r="D86" t="s">
        <v>6</v>
      </c>
      <c r="E86" t="s">
        <v>382</v>
      </c>
      <c r="F86">
        <v>0</v>
      </c>
      <c r="H86" s="3">
        <v>13</v>
      </c>
      <c r="I86" s="3">
        <v>26</v>
      </c>
      <c r="J86">
        <f t="shared" si="11"/>
        <v>1</v>
      </c>
      <c r="K86">
        <v>0</v>
      </c>
      <c r="L86">
        <v>1</v>
      </c>
      <c r="M86">
        <f t="shared" si="12"/>
        <v>0</v>
      </c>
    </row>
    <row r="87" spans="1:14" x14ac:dyDescent="0.3">
      <c r="A87" t="str">
        <f t="shared" si="9"/>
        <v>t_template</v>
      </c>
      <c r="B87">
        <f t="shared" si="10"/>
        <v>86</v>
      </c>
      <c r="C87">
        <v>86</v>
      </c>
      <c r="D87" t="s">
        <v>6</v>
      </c>
      <c r="E87" t="s">
        <v>387</v>
      </c>
      <c r="F87">
        <v>0</v>
      </c>
      <c r="H87" s="3">
        <v>0</v>
      </c>
      <c r="I87" s="3">
        <v>0</v>
      </c>
      <c r="J87">
        <f t="shared" si="11"/>
        <v>0</v>
      </c>
      <c r="M87">
        <f t="shared" si="12"/>
        <v>0</v>
      </c>
    </row>
    <row r="88" spans="1:14" x14ac:dyDescent="0.3">
      <c r="A88" t="str">
        <f t="shared" si="9"/>
        <v>t_testclass</v>
      </c>
      <c r="B88">
        <f t="shared" si="10"/>
        <v>87</v>
      </c>
      <c r="C88">
        <v>87</v>
      </c>
      <c r="D88" t="s">
        <v>6</v>
      </c>
      <c r="E88" t="s">
        <v>394</v>
      </c>
      <c r="F88">
        <v>0</v>
      </c>
      <c r="H88" s="3">
        <v>0</v>
      </c>
      <c r="I88" s="3">
        <v>0</v>
      </c>
      <c r="J88">
        <f t="shared" si="11"/>
        <v>0</v>
      </c>
      <c r="M88">
        <f t="shared" si="12"/>
        <v>0</v>
      </c>
    </row>
    <row r="89" spans="1:14" x14ac:dyDescent="0.3">
      <c r="A89" t="str">
        <f t="shared" si="9"/>
        <v>t_testplans</v>
      </c>
      <c r="B89">
        <f t="shared" si="10"/>
        <v>88</v>
      </c>
      <c r="C89">
        <v>88</v>
      </c>
      <c r="D89" t="s">
        <v>6</v>
      </c>
      <c r="E89" t="s">
        <v>397</v>
      </c>
      <c r="F89">
        <v>0</v>
      </c>
      <c r="H89" s="3">
        <v>0</v>
      </c>
      <c r="I89" s="3">
        <v>0</v>
      </c>
      <c r="J89">
        <f t="shared" si="11"/>
        <v>0</v>
      </c>
      <c r="M89">
        <f t="shared" si="12"/>
        <v>0</v>
      </c>
    </row>
    <row r="90" spans="1:14" x14ac:dyDescent="0.3">
      <c r="A90" t="str">
        <f t="shared" si="9"/>
        <v>t_testtypes</v>
      </c>
      <c r="B90">
        <f t="shared" si="10"/>
        <v>89</v>
      </c>
      <c r="C90">
        <v>89</v>
      </c>
      <c r="D90" t="s">
        <v>6</v>
      </c>
      <c r="E90" t="s">
        <v>412</v>
      </c>
      <c r="F90">
        <v>0</v>
      </c>
      <c r="H90" s="3">
        <v>3</v>
      </c>
      <c r="I90" s="3">
        <v>6</v>
      </c>
      <c r="J90">
        <f t="shared" si="11"/>
        <v>1</v>
      </c>
      <c r="K90">
        <v>0</v>
      </c>
      <c r="L90">
        <v>1</v>
      </c>
      <c r="M90">
        <f t="shared" si="12"/>
        <v>0</v>
      </c>
      <c r="N90" t="s">
        <v>672</v>
      </c>
    </row>
    <row r="91" spans="1:14" x14ac:dyDescent="0.3">
      <c r="A91" t="str">
        <f t="shared" si="9"/>
        <v>t_trxtypes</v>
      </c>
      <c r="B91">
        <f t="shared" si="10"/>
        <v>90</v>
      </c>
      <c r="C91">
        <v>90</v>
      </c>
      <c r="D91" t="s">
        <v>6</v>
      </c>
      <c r="E91" t="s">
        <v>414</v>
      </c>
      <c r="F91">
        <v>0</v>
      </c>
      <c r="H91" s="3">
        <v>0</v>
      </c>
      <c r="I91" s="3">
        <v>0</v>
      </c>
      <c r="J91">
        <f t="shared" si="11"/>
        <v>0</v>
      </c>
      <c r="M91">
        <f t="shared" si="12"/>
        <v>0</v>
      </c>
    </row>
    <row r="92" spans="1:14" x14ac:dyDescent="0.3">
      <c r="A92" t="str">
        <f t="shared" si="9"/>
        <v>t_umlpattern</v>
      </c>
      <c r="B92">
        <f t="shared" si="10"/>
        <v>91</v>
      </c>
      <c r="C92">
        <v>91</v>
      </c>
      <c r="D92" t="s">
        <v>6</v>
      </c>
      <c r="E92" t="s">
        <v>433</v>
      </c>
      <c r="F92">
        <v>0</v>
      </c>
      <c r="H92" s="3">
        <v>0</v>
      </c>
      <c r="I92" s="3">
        <v>0</v>
      </c>
      <c r="J92">
        <f t="shared" si="11"/>
        <v>0</v>
      </c>
      <c r="M92">
        <f t="shared" si="12"/>
        <v>0</v>
      </c>
    </row>
    <row r="93" spans="1:14" x14ac:dyDescent="0.3">
      <c r="A93" t="str">
        <f t="shared" si="9"/>
        <v>t_version</v>
      </c>
      <c r="B93">
        <f t="shared" si="10"/>
        <v>92</v>
      </c>
      <c r="C93">
        <v>92</v>
      </c>
      <c r="D93" t="s">
        <v>6</v>
      </c>
      <c r="E93" t="s">
        <v>453</v>
      </c>
      <c r="F93">
        <v>0</v>
      </c>
      <c r="H93" s="3">
        <v>0</v>
      </c>
      <c r="I93" s="3">
        <v>0</v>
      </c>
      <c r="J93">
        <f t="shared" si="11"/>
        <v>0</v>
      </c>
      <c r="M93">
        <f t="shared" si="12"/>
        <v>0</v>
      </c>
    </row>
    <row r="94" spans="1:14" x14ac:dyDescent="0.3">
      <c r="A94" t="str">
        <f t="shared" si="9"/>
        <v>t_xrefsystem</v>
      </c>
      <c r="B94">
        <f t="shared" si="10"/>
        <v>93</v>
      </c>
      <c r="C94">
        <v>93</v>
      </c>
      <c r="D94" t="s">
        <v>6</v>
      </c>
      <c r="E94" t="s">
        <v>469</v>
      </c>
      <c r="F94">
        <v>0</v>
      </c>
      <c r="H94" s="3">
        <v>1</v>
      </c>
      <c r="I94" s="3">
        <v>4</v>
      </c>
      <c r="J94">
        <f t="shared" si="11"/>
        <v>1</v>
      </c>
      <c r="K94">
        <v>0</v>
      </c>
      <c r="L94">
        <v>1</v>
      </c>
      <c r="M94">
        <f t="shared" si="12"/>
        <v>0</v>
      </c>
    </row>
    <row r="95" spans="1:14" x14ac:dyDescent="0.3">
      <c r="A95" t="str">
        <f t="shared" si="9"/>
        <v>t_xrefuser</v>
      </c>
      <c r="B95">
        <f t="shared" si="10"/>
        <v>94</v>
      </c>
      <c r="C95">
        <v>94</v>
      </c>
      <c r="D95" t="s">
        <v>6</v>
      </c>
      <c r="E95" t="s">
        <v>474</v>
      </c>
      <c r="F95">
        <v>0</v>
      </c>
      <c r="H95" s="3">
        <v>0</v>
      </c>
      <c r="I95" s="3">
        <v>0</v>
      </c>
      <c r="J95">
        <f t="shared" si="11"/>
        <v>0</v>
      </c>
      <c r="M95">
        <f t="shared" si="12"/>
        <v>0</v>
      </c>
    </row>
    <row r="96" spans="1:14" x14ac:dyDescent="0.3">
      <c r="A96" t="str">
        <f t="shared" si="9"/>
        <v>usys_system</v>
      </c>
      <c r="B96">
        <f t="shared" si="10"/>
        <v>95</v>
      </c>
      <c r="C96">
        <v>95</v>
      </c>
      <c r="D96" t="s">
        <v>6</v>
      </c>
      <c r="E96" t="s">
        <v>484</v>
      </c>
      <c r="F96">
        <v>0</v>
      </c>
      <c r="H96" s="3">
        <v>95</v>
      </c>
      <c r="I96" s="3">
        <v>95</v>
      </c>
      <c r="J96">
        <f t="shared" si="11"/>
        <v>1</v>
      </c>
      <c r="K96">
        <v>0</v>
      </c>
      <c r="L96">
        <v>1</v>
      </c>
      <c r="M96">
        <f t="shared" si="12"/>
        <v>0</v>
      </c>
    </row>
    <row r="97" spans="1:14" x14ac:dyDescent="0.3">
      <c r="A97" t="str">
        <f t="shared" si="9"/>
        <v>usysOldTables</v>
      </c>
      <c r="B97">
        <f t="shared" si="10"/>
        <v>96</v>
      </c>
      <c r="C97">
        <v>96</v>
      </c>
      <c r="D97" t="s">
        <v>6</v>
      </c>
      <c r="E97" t="s">
        <v>485</v>
      </c>
      <c r="F97">
        <v>0</v>
      </c>
      <c r="H97" s="3">
        <v>0</v>
      </c>
      <c r="I97" s="3">
        <v>0</v>
      </c>
      <c r="J97">
        <f t="shared" si="11"/>
        <v>0</v>
      </c>
      <c r="M97">
        <f t="shared" si="12"/>
        <v>0</v>
      </c>
    </row>
    <row r="98" spans="1:14" x14ac:dyDescent="0.3">
      <c r="A98" t="str">
        <f t="shared" si="9"/>
        <v>usysQueries</v>
      </c>
      <c r="B98">
        <f t="shared" si="10"/>
        <v>97</v>
      </c>
      <c r="C98">
        <v>97</v>
      </c>
      <c r="D98" t="s">
        <v>6</v>
      </c>
      <c r="E98" t="s">
        <v>490</v>
      </c>
      <c r="F98">
        <v>0</v>
      </c>
      <c r="H98" s="3">
        <v>0</v>
      </c>
      <c r="I98" s="3">
        <v>0</v>
      </c>
      <c r="J98">
        <f t="shared" ref="J98:J99" si="13">IF(I98,1,0)</f>
        <v>0</v>
      </c>
      <c r="M98">
        <f t="shared" si="12"/>
        <v>0</v>
      </c>
    </row>
    <row r="99" spans="1:14" x14ac:dyDescent="0.3">
      <c r="A99" t="str">
        <f t="shared" si="9"/>
        <v>usysTables</v>
      </c>
      <c r="B99">
        <f t="shared" si="10"/>
        <v>98</v>
      </c>
      <c r="C99">
        <v>98</v>
      </c>
      <c r="D99" t="s">
        <v>6</v>
      </c>
      <c r="E99" t="s">
        <v>494</v>
      </c>
      <c r="F99">
        <v>0</v>
      </c>
      <c r="H99" s="3">
        <v>94</v>
      </c>
      <c r="I99" s="3">
        <v>94</v>
      </c>
      <c r="J99">
        <f t="shared" si="13"/>
        <v>1</v>
      </c>
      <c r="K99">
        <v>0</v>
      </c>
      <c r="L99">
        <v>1</v>
      </c>
      <c r="M99">
        <f t="shared" si="12"/>
        <v>0</v>
      </c>
      <c r="N99" t="s">
        <v>662</v>
      </c>
    </row>
  </sheetData>
  <sortState xmlns:xlrd2="http://schemas.microsoft.com/office/spreadsheetml/2017/richdata2" ref="A2:O99">
    <sortCondition descending="1" ref="M2:M99"/>
    <sortCondition ref="E2:E99"/>
  </sortState>
  <printOptions gridLines="1"/>
  <pageMargins left="0.70866141732283472" right="0.39370078740157483" top="0.74803149606299213" bottom="0.39370078740157483" header="0.31496062992125984" footer="0.31496062992125984"/>
  <pageSetup orientation="portrait" r:id="rId1"/>
  <headerFooter>
    <oddHeader>&amp;L&amp;Z
&amp;F, &amp;A&amp;R&amp;P of &amp;N
&amp;D, &amp;T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85"/>
  <sheetViews>
    <sheetView workbookViewId="0">
      <pane ySplit="1" topLeftCell="A279" activePane="bottomLeft" state="frozen"/>
      <selection pane="bottomLeft" activeCell="O283" sqref="O283"/>
    </sheetView>
  </sheetViews>
  <sheetFormatPr defaultRowHeight="14.4" x14ac:dyDescent="0.3"/>
  <cols>
    <col min="1" max="1" width="13.109375" customWidth="1"/>
    <col min="2" max="2" width="9.44140625" customWidth="1"/>
    <col min="3" max="3" width="7.33203125" customWidth="1"/>
    <col min="4" max="4" width="20.88671875" bestFit="1" customWidth="1"/>
    <col min="5" max="5" width="21.44140625" bestFit="1" customWidth="1"/>
    <col min="6" max="6" width="4.109375" bestFit="1" customWidth="1"/>
    <col min="7" max="7" width="5.6640625" bestFit="1" customWidth="1"/>
    <col min="8" max="8" width="9.109375" bestFit="1" customWidth="1"/>
    <col min="9" max="9" width="11" bestFit="1" customWidth="1"/>
    <col min="10" max="10" width="18" customWidth="1"/>
    <col min="11" max="11" width="6.88671875" customWidth="1"/>
    <col min="12" max="12" width="7.6640625" customWidth="1"/>
    <col min="13" max="13" width="7.33203125" customWidth="1"/>
    <col min="14" max="14" width="8.6640625" customWidth="1"/>
    <col min="15" max="15" width="4.109375" bestFit="1" customWidth="1"/>
    <col min="16" max="16" width="4.88671875" customWidth="1"/>
    <col min="17" max="17" width="5.44140625" bestFit="1" customWidth="1"/>
    <col min="18" max="18" width="4.109375" bestFit="1" customWidth="1"/>
  </cols>
  <sheetData>
    <row r="1" spans="1:19" s="2" customFormat="1" ht="15" customHeight="1" x14ac:dyDescent="0.3">
      <c r="A1" s="2" t="s">
        <v>651</v>
      </c>
      <c r="B1" s="2" t="s">
        <v>728</v>
      </c>
      <c r="C1" s="2" t="s">
        <v>727</v>
      </c>
      <c r="D1" s="2" t="s">
        <v>726</v>
      </c>
      <c r="E1" s="2" t="s">
        <v>725</v>
      </c>
      <c r="F1" s="2" t="s">
        <v>206</v>
      </c>
      <c r="G1" s="2" t="s">
        <v>724</v>
      </c>
      <c r="H1" s="2" t="s">
        <v>723</v>
      </c>
      <c r="I1" s="2" t="s">
        <v>207</v>
      </c>
      <c r="J1" s="2" t="s">
        <v>655</v>
      </c>
      <c r="K1" s="2" t="s">
        <v>729</v>
      </c>
      <c r="L1" s="2" t="s">
        <v>730</v>
      </c>
      <c r="M1" s="2" t="s">
        <v>731</v>
      </c>
      <c r="N1" s="2" t="s">
        <v>664</v>
      </c>
      <c r="O1" s="2" t="s">
        <v>653</v>
      </c>
      <c r="P1" s="2" t="s">
        <v>722</v>
      </c>
      <c r="Q1" s="2" t="s">
        <v>688</v>
      </c>
      <c r="R1" s="2" t="s">
        <v>654</v>
      </c>
      <c r="S1" s="2" t="s">
        <v>668</v>
      </c>
    </row>
    <row r="2" spans="1:19" x14ac:dyDescent="0.3">
      <c r="A2" t="str">
        <f t="shared" ref="A2:A65" si="0">D2</f>
        <v>t_attribute</v>
      </c>
      <c r="B2" t="s">
        <v>5</v>
      </c>
      <c r="C2" t="s">
        <v>6</v>
      </c>
      <c r="D2" t="s">
        <v>195</v>
      </c>
      <c r="E2" t="s">
        <v>120</v>
      </c>
      <c r="F2">
        <v>1</v>
      </c>
      <c r="G2" t="s">
        <v>14</v>
      </c>
      <c r="H2" t="s">
        <v>16</v>
      </c>
      <c r="I2" t="s">
        <v>11</v>
      </c>
      <c r="K2">
        <v>10</v>
      </c>
      <c r="L2">
        <v>10</v>
      </c>
      <c r="M2" t="s">
        <v>11</v>
      </c>
      <c r="N2" t="s">
        <v>11</v>
      </c>
      <c r="O2">
        <f>VLOOKUP(A2,TableRC!A:K,11,0)</f>
        <v>1</v>
      </c>
      <c r="P2">
        <v>1</v>
      </c>
      <c r="Q2" t="str">
        <f>VLOOKUP(A2,TableRC!A:G,7,0)</f>
        <v>Reify</v>
      </c>
      <c r="R2" t="e">
        <f>Q2-#REF!</f>
        <v>#VALUE!</v>
      </c>
      <c r="S2" t="str">
        <f t="shared" ref="S2:S65" si="1">RIGHT(E2,6)</f>
        <v>ect_ID</v>
      </c>
    </row>
    <row r="3" spans="1:19" x14ac:dyDescent="0.3">
      <c r="A3" t="str">
        <f t="shared" si="0"/>
        <v>t_attribute</v>
      </c>
      <c r="B3" t="s">
        <v>5</v>
      </c>
      <c r="C3" t="s">
        <v>6</v>
      </c>
      <c r="D3" t="s">
        <v>195</v>
      </c>
      <c r="E3" t="s">
        <v>13</v>
      </c>
      <c r="F3">
        <v>2</v>
      </c>
      <c r="G3" t="s">
        <v>14</v>
      </c>
      <c r="H3" t="s">
        <v>10</v>
      </c>
      <c r="I3">
        <v>255</v>
      </c>
      <c r="K3" t="s">
        <v>11</v>
      </c>
      <c r="L3" t="s">
        <v>11</v>
      </c>
      <c r="M3" t="s">
        <v>11</v>
      </c>
      <c r="N3" t="s">
        <v>12</v>
      </c>
      <c r="O3">
        <f>VLOOKUP(A3,TableRC!A:K,11,0)</f>
        <v>1</v>
      </c>
      <c r="P3">
        <v>1</v>
      </c>
      <c r="Q3" t="str">
        <f>VLOOKUP(A3,TableRC!A:G,7,0)</f>
        <v>Reify</v>
      </c>
      <c r="R3" t="e">
        <f>Q3-#REF!</f>
        <v>#VALUE!</v>
      </c>
      <c r="S3" t="str">
        <f t="shared" si="1"/>
        <v>Name</v>
      </c>
    </row>
    <row r="4" spans="1:19" x14ac:dyDescent="0.3">
      <c r="A4" t="str">
        <f t="shared" si="0"/>
        <v>t_attribute</v>
      </c>
      <c r="B4" t="s">
        <v>5</v>
      </c>
      <c r="C4" t="s">
        <v>6</v>
      </c>
      <c r="D4" t="s">
        <v>195</v>
      </c>
      <c r="E4" t="s">
        <v>121</v>
      </c>
      <c r="F4">
        <v>3</v>
      </c>
      <c r="G4" t="s">
        <v>14</v>
      </c>
      <c r="H4" t="s">
        <v>10</v>
      </c>
      <c r="I4">
        <v>50</v>
      </c>
      <c r="K4" t="s">
        <v>11</v>
      </c>
      <c r="L4" t="s">
        <v>11</v>
      </c>
      <c r="M4" t="s">
        <v>11</v>
      </c>
      <c r="N4" t="s">
        <v>12</v>
      </c>
      <c r="O4">
        <f>VLOOKUP(A4,TableRC!A:K,11,0)</f>
        <v>1</v>
      </c>
      <c r="P4">
        <v>1</v>
      </c>
      <c r="Q4" t="str">
        <f>VLOOKUP(A4,TableRC!A:G,7,0)</f>
        <v>Reify</v>
      </c>
      <c r="R4" t="e">
        <f>Q4-#REF!</f>
        <v>#VALUE!</v>
      </c>
      <c r="S4" t="str">
        <f t="shared" si="1"/>
        <v>Scope</v>
      </c>
    </row>
    <row r="5" spans="1:19" x14ac:dyDescent="0.3">
      <c r="A5" t="str">
        <f t="shared" si="0"/>
        <v>t_attribute</v>
      </c>
      <c r="B5" t="s">
        <v>5</v>
      </c>
      <c r="C5" t="s">
        <v>6</v>
      </c>
      <c r="D5" t="s">
        <v>195</v>
      </c>
      <c r="E5" t="s">
        <v>156</v>
      </c>
      <c r="F5">
        <v>4</v>
      </c>
      <c r="G5" t="s">
        <v>14</v>
      </c>
      <c r="H5" t="s">
        <v>10</v>
      </c>
      <c r="I5">
        <v>50</v>
      </c>
      <c r="K5" t="s">
        <v>11</v>
      </c>
      <c r="L5" t="s">
        <v>11</v>
      </c>
      <c r="M5" t="s">
        <v>11</v>
      </c>
      <c r="N5" t="s">
        <v>12</v>
      </c>
      <c r="O5">
        <f>VLOOKUP(A5,TableRC!A:K,11,0)</f>
        <v>1</v>
      </c>
      <c r="P5">
        <v>1</v>
      </c>
      <c r="Q5" t="str">
        <f>VLOOKUP(A5,TableRC!A:G,7,0)</f>
        <v>Reify</v>
      </c>
      <c r="R5" t="e">
        <f>Q5-#REF!</f>
        <v>#VALUE!</v>
      </c>
      <c r="S5" t="str">
        <f t="shared" si="1"/>
        <v>eotype</v>
      </c>
    </row>
    <row r="6" spans="1:19" x14ac:dyDescent="0.3">
      <c r="A6" t="str">
        <f t="shared" si="0"/>
        <v>t_attribute</v>
      </c>
      <c r="B6" t="s">
        <v>5</v>
      </c>
      <c r="C6" t="s">
        <v>6</v>
      </c>
      <c r="D6" t="s">
        <v>195</v>
      </c>
      <c r="E6" t="s">
        <v>196</v>
      </c>
      <c r="F6">
        <v>5</v>
      </c>
      <c r="G6" t="s">
        <v>14</v>
      </c>
      <c r="H6" t="s">
        <v>10</v>
      </c>
      <c r="I6">
        <v>50</v>
      </c>
      <c r="K6" t="s">
        <v>11</v>
      </c>
      <c r="L6" t="s">
        <v>11</v>
      </c>
      <c r="M6" t="s">
        <v>11</v>
      </c>
      <c r="N6" t="s">
        <v>12</v>
      </c>
      <c r="O6">
        <f>VLOOKUP(A6,TableRC!A:K,11,0)</f>
        <v>1</v>
      </c>
      <c r="P6">
        <v>1</v>
      </c>
      <c r="Q6" t="str">
        <f>VLOOKUP(A6,TableRC!A:G,7,0)</f>
        <v>Reify</v>
      </c>
      <c r="R6" t="e">
        <f>Q6-#REF!</f>
        <v>#VALUE!</v>
      </c>
      <c r="S6" t="str">
        <f t="shared" si="1"/>
        <v>inment</v>
      </c>
    </row>
    <row r="7" spans="1:19" x14ac:dyDescent="0.3">
      <c r="A7" t="str">
        <f t="shared" si="0"/>
        <v>t_attribute</v>
      </c>
      <c r="B7" t="s">
        <v>5</v>
      </c>
      <c r="C7" t="s">
        <v>6</v>
      </c>
      <c r="D7" t="s">
        <v>195</v>
      </c>
      <c r="E7" t="s">
        <v>197</v>
      </c>
      <c r="F7">
        <v>6</v>
      </c>
      <c r="G7" t="s">
        <v>14</v>
      </c>
      <c r="H7" t="s">
        <v>16</v>
      </c>
      <c r="I7" t="s">
        <v>11</v>
      </c>
      <c r="K7">
        <v>10</v>
      </c>
      <c r="L7">
        <v>10</v>
      </c>
      <c r="M7" t="s">
        <v>11</v>
      </c>
      <c r="N7" t="s">
        <v>11</v>
      </c>
      <c r="O7">
        <f>VLOOKUP(A7,TableRC!A:K,11,0)</f>
        <v>1</v>
      </c>
      <c r="P7">
        <v>1</v>
      </c>
      <c r="Q7" t="str">
        <f>VLOOKUP(A7,TableRC!A:G,7,0)</f>
        <v>Reify</v>
      </c>
      <c r="R7" t="e">
        <f>Q7-#REF!</f>
        <v>#VALUE!</v>
      </c>
      <c r="S7" t="str">
        <f t="shared" si="1"/>
        <v>Static</v>
      </c>
    </row>
    <row r="8" spans="1:19" x14ac:dyDescent="0.3">
      <c r="A8" t="str">
        <f t="shared" si="0"/>
        <v>t_attribute</v>
      </c>
      <c r="B8" t="s">
        <v>5</v>
      </c>
      <c r="C8" t="s">
        <v>6</v>
      </c>
      <c r="D8" t="s">
        <v>195</v>
      </c>
      <c r="E8" t="s">
        <v>198</v>
      </c>
      <c r="F8">
        <v>7</v>
      </c>
      <c r="G8" t="s">
        <v>14</v>
      </c>
      <c r="H8" t="s">
        <v>16</v>
      </c>
      <c r="I8" t="s">
        <v>11</v>
      </c>
      <c r="K8">
        <v>10</v>
      </c>
      <c r="L8">
        <v>10</v>
      </c>
      <c r="M8" t="s">
        <v>11</v>
      </c>
      <c r="N8" t="s">
        <v>11</v>
      </c>
      <c r="O8">
        <f>VLOOKUP(A8,TableRC!A:K,11,0)</f>
        <v>1</v>
      </c>
      <c r="P8">
        <v>1</v>
      </c>
      <c r="Q8" t="str">
        <f>VLOOKUP(A8,TableRC!A:G,7,0)</f>
        <v>Reify</v>
      </c>
      <c r="R8" t="e">
        <f>Q8-#REF!</f>
        <v>#VALUE!</v>
      </c>
      <c r="S8" t="str">
        <f t="shared" si="1"/>
        <v>ection</v>
      </c>
    </row>
    <row r="9" spans="1:19" x14ac:dyDescent="0.3">
      <c r="A9" t="str">
        <f t="shared" si="0"/>
        <v>t_attribute</v>
      </c>
      <c r="B9" t="s">
        <v>5</v>
      </c>
      <c r="C9" t="s">
        <v>6</v>
      </c>
      <c r="D9" t="s">
        <v>195</v>
      </c>
      <c r="E9" t="s">
        <v>199</v>
      </c>
      <c r="F9">
        <v>8</v>
      </c>
      <c r="G9" t="s">
        <v>14</v>
      </c>
      <c r="H9" t="s">
        <v>16</v>
      </c>
      <c r="I9" t="s">
        <v>11</v>
      </c>
      <c r="K9">
        <v>10</v>
      </c>
      <c r="L9">
        <v>10</v>
      </c>
      <c r="M9" t="s">
        <v>11</v>
      </c>
      <c r="N9" t="s">
        <v>11</v>
      </c>
      <c r="O9">
        <f>VLOOKUP(A9,TableRC!A:K,11,0)</f>
        <v>1</v>
      </c>
      <c r="P9">
        <v>1</v>
      </c>
      <c r="Q9" t="str">
        <f>VLOOKUP(A9,TableRC!A:G,7,0)</f>
        <v>Reify</v>
      </c>
      <c r="R9" t="e">
        <f>Q9-#REF!</f>
        <v>#VALUE!</v>
      </c>
      <c r="S9" t="str">
        <f t="shared" si="1"/>
        <v>rdered</v>
      </c>
    </row>
    <row r="10" spans="1:19" x14ac:dyDescent="0.3">
      <c r="A10" t="str">
        <f t="shared" si="0"/>
        <v>t_attribute</v>
      </c>
      <c r="B10" t="s">
        <v>5</v>
      </c>
      <c r="C10" t="s">
        <v>6</v>
      </c>
      <c r="D10" t="s">
        <v>195</v>
      </c>
      <c r="E10" t="s">
        <v>200</v>
      </c>
      <c r="F10">
        <v>9</v>
      </c>
      <c r="G10" t="s">
        <v>14</v>
      </c>
      <c r="H10" t="s">
        <v>16</v>
      </c>
      <c r="I10" t="s">
        <v>11</v>
      </c>
      <c r="K10">
        <v>10</v>
      </c>
      <c r="L10">
        <v>10</v>
      </c>
      <c r="M10" t="s">
        <v>11</v>
      </c>
      <c r="N10" t="s">
        <v>11</v>
      </c>
      <c r="O10">
        <f>VLOOKUP(A10,TableRC!A:K,11,0)</f>
        <v>1</v>
      </c>
      <c r="P10">
        <v>1</v>
      </c>
      <c r="Q10" t="str">
        <f>VLOOKUP(A10,TableRC!A:G,7,0)</f>
        <v>Reify</v>
      </c>
      <c r="R10" t="e">
        <f>Q10-#REF!</f>
        <v>#VALUE!</v>
      </c>
      <c r="S10" t="str">
        <f t="shared" si="1"/>
        <v>icates</v>
      </c>
    </row>
    <row r="11" spans="1:19" x14ac:dyDescent="0.3">
      <c r="A11" t="str">
        <f t="shared" si="0"/>
        <v>t_attribute</v>
      </c>
      <c r="B11" t="s">
        <v>5</v>
      </c>
      <c r="C11" t="s">
        <v>6</v>
      </c>
      <c r="D11" t="s">
        <v>195</v>
      </c>
      <c r="E11" t="s">
        <v>201</v>
      </c>
      <c r="F11">
        <v>10</v>
      </c>
      <c r="G11" t="s">
        <v>14</v>
      </c>
      <c r="H11" t="s">
        <v>10</v>
      </c>
      <c r="I11">
        <v>50</v>
      </c>
      <c r="K11" t="s">
        <v>11</v>
      </c>
      <c r="L11" t="s">
        <v>11</v>
      </c>
      <c r="M11" t="s">
        <v>11</v>
      </c>
      <c r="N11" t="s">
        <v>12</v>
      </c>
      <c r="O11">
        <f>VLOOKUP(A11,TableRC!A:K,11,0)</f>
        <v>1</v>
      </c>
      <c r="P11">
        <v>1</v>
      </c>
      <c r="Q11" t="str">
        <f>VLOOKUP(A11,TableRC!A:G,7,0)</f>
        <v>Reify</v>
      </c>
      <c r="R11" t="e">
        <f>Q11-#REF!</f>
        <v>#VALUE!</v>
      </c>
      <c r="S11" t="str">
        <f t="shared" si="1"/>
        <v>rBound</v>
      </c>
    </row>
    <row r="12" spans="1:19" x14ac:dyDescent="0.3">
      <c r="A12" t="str">
        <f t="shared" si="0"/>
        <v>t_attribute</v>
      </c>
      <c r="B12" t="s">
        <v>5</v>
      </c>
      <c r="C12" t="s">
        <v>6</v>
      </c>
      <c r="D12" t="s">
        <v>195</v>
      </c>
      <c r="E12" t="s">
        <v>202</v>
      </c>
      <c r="F12">
        <v>11</v>
      </c>
      <c r="G12" t="s">
        <v>14</v>
      </c>
      <c r="H12" t="s">
        <v>10</v>
      </c>
      <c r="I12">
        <v>50</v>
      </c>
      <c r="K12" t="s">
        <v>11</v>
      </c>
      <c r="L12" t="s">
        <v>11</v>
      </c>
      <c r="M12" t="s">
        <v>11</v>
      </c>
      <c r="N12" t="s">
        <v>12</v>
      </c>
      <c r="O12">
        <f>VLOOKUP(A12,TableRC!A:K,11,0)</f>
        <v>1</v>
      </c>
      <c r="P12">
        <v>1</v>
      </c>
      <c r="Q12" t="str">
        <f>VLOOKUP(A12,TableRC!A:G,7,0)</f>
        <v>Reify</v>
      </c>
      <c r="R12" t="e">
        <f>Q12-#REF!</f>
        <v>#VALUE!</v>
      </c>
      <c r="S12" t="str">
        <f t="shared" si="1"/>
        <v>rBound</v>
      </c>
    </row>
    <row r="13" spans="1:19" x14ac:dyDescent="0.3">
      <c r="A13" t="str">
        <f t="shared" si="0"/>
        <v>t_attribute</v>
      </c>
      <c r="B13" t="s">
        <v>5</v>
      </c>
      <c r="C13" t="s">
        <v>6</v>
      </c>
      <c r="D13" t="s">
        <v>195</v>
      </c>
      <c r="E13" t="s">
        <v>203</v>
      </c>
      <c r="F13">
        <v>12</v>
      </c>
      <c r="G13" t="s">
        <v>14</v>
      </c>
      <c r="H13" t="s">
        <v>10</v>
      </c>
      <c r="I13">
        <v>50</v>
      </c>
      <c r="K13" t="s">
        <v>11</v>
      </c>
      <c r="L13" t="s">
        <v>11</v>
      </c>
      <c r="M13" t="s">
        <v>11</v>
      </c>
      <c r="N13" t="s">
        <v>12</v>
      </c>
      <c r="O13">
        <f>VLOOKUP(A13,TableRC!A:K,11,0)</f>
        <v>1</v>
      </c>
      <c r="P13">
        <v>1</v>
      </c>
      <c r="Q13" t="str">
        <f>VLOOKUP(A13,TableRC!A:G,7,0)</f>
        <v>Reify</v>
      </c>
      <c r="R13" t="e">
        <f>Q13-#REF!</f>
        <v>#VALUE!</v>
      </c>
      <c r="S13" t="str">
        <f t="shared" si="1"/>
        <v>tainer</v>
      </c>
    </row>
    <row r="14" spans="1:19" x14ac:dyDescent="0.3">
      <c r="A14" t="str">
        <f t="shared" si="0"/>
        <v>t_attribute</v>
      </c>
      <c r="B14" t="s">
        <v>5</v>
      </c>
      <c r="C14" t="s">
        <v>6</v>
      </c>
      <c r="D14" t="s">
        <v>195</v>
      </c>
      <c r="E14" t="s">
        <v>20</v>
      </c>
      <c r="F14">
        <v>13</v>
      </c>
      <c r="G14" t="s">
        <v>14</v>
      </c>
      <c r="H14" t="s">
        <v>10</v>
      </c>
      <c r="I14">
        <v>-1</v>
      </c>
      <c r="K14" t="s">
        <v>11</v>
      </c>
      <c r="L14" t="s">
        <v>11</v>
      </c>
      <c r="M14" t="s">
        <v>11</v>
      </c>
      <c r="N14" t="s">
        <v>12</v>
      </c>
      <c r="O14">
        <f>VLOOKUP(A14,TableRC!A:K,11,0)</f>
        <v>1</v>
      </c>
      <c r="P14">
        <v>1</v>
      </c>
      <c r="Q14" t="str">
        <f>VLOOKUP(A14,TableRC!A:G,7,0)</f>
        <v>Reify</v>
      </c>
      <c r="R14" t="e">
        <f>Q14-#REF!</f>
        <v>#VALUE!</v>
      </c>
      <c r="S14" t="str">
        <f t="shared" si="1"/>
        <v>Notes</v>
      </c>
    </row>
    <row r="15" spans="1:19" x14ac:dyDescent="0.3">
      <c r="A15" t="str">
        <f t="shared" si="0"/>
        <v>t_attribute</v>
      </c>
      <c r="B15" t="s">
        <v>5</v>
      </c>
      <c r="C15" t="s">
        <v>6</v>
      </c>
      <c r="D15" t="s">
        <v>195</v>
      </c>
      <c r="E15" t="s">
        <v>204</v>
      </c>
      <c r="F15">
        <v>14</v>
      </c>
      <c r="G15" t="s">
        <v>14</v>
      </c>
      <c r="H15" t="s">
        <v>10</v>
      </c>
      <c r="I15">
        <v>1</v>
      </c>
      <c r="K15" t="s">
        <v>11</v>
      </c>
      <c r="L15" t="s">
        <v>11</v>
      </c>
      <c r="M15" t="s">
        <v>11</v>
      </c>
      <c r="N15" t="s">
        <v>12</v>
      </c>
      <c r="O15">
        <f>VLOOKUP(A15,TableRC!A:K,11,0)</f>
        <v>1</v>
      </c>
      <c r="P15">
        <v>1</v>
      </c>
      <c r="Q15" t="str">
        <f>VLOOKUP(A15,TableRC!A:G,7,0)</f>
        <v>Reify</v>
      </c>
      <c r="R15" t="e">
        <f>Q15-#REF!</f>
        <v>#VALUE!</v>
      </c>
      <c r="S15" t="str">
        <f t="shared" si="1"/>
        <v>erived</v>
      </c>
    </row>
    <row r="16" spans="1:19" x14ac:dyDescent="0.3">
      <c r="A16" t="str">
        <f t="shared" si="0"/>
        <v>t_attribute</v>
      </c>
      <c r="B16" t="s">
        <v>5</v>
      </c>
      <c r="C16" t="s">
        <v>6</v>
      </c>
      <c r="D16" t="s">
        <v>195</v>
      </c>
      <c r="E16" t="s">
        <v>205</v>
      </c>
      <c r="F16">
        <v>15</v>
      </c>
      <c r="G16" t="s">
        <v>9</v>
      </c>
      <c r="H16" t="s">
        <v>16</v>
      </c>
      <c r="I16" t="s">
        <v>11</v>
      </c>
      <c r="K16">
        <v>10</v>
      </c>
      <c r="L16">
        <v>10</v>
      </c>
      <c r="M16" t="s">
        <v>11</v>
      </c>
      <c r="N16" t="s">
        <v>11</v>
      </c>
      <c r="O16">
        <f>VLOOKUP(A16,TableRC!A:K,11,0)</f>
        <v>1</v>
      </c>
      <c r="P16">
        <v>1</v>
      </c>
      <c r="Q16" t="str">
        <f>VLOOKUP(A16,TableRC!A:G,7,0)</f>
        <v>Reify</v>
      </c>
      <c r="R16" t="e">
        <f>Q16-#REF!</f>
        <v>#VALUE!</v>
      </c>
      <c r="S16" t="str">
        <f t="shared" si="1"/>
        <v>ID</v>
      </c>
    </row>
    <row r="17" spans="1:19" x14ac:dyDescent="0.3">
      <c r="A17" t="str">
        <f t="shared" si="0"/>
        <v>t_attribute</v>
      </c>
      <c r="B17" t="s">
        <v>5</v>
      </c>
      <c r="C17" t="s">
        <v>6</v>
      </c>
      <c r="D17" t="s">
        <v>195</v>
      </c>
      <c r="E17" t="s">
        <v>206</v>
      </c>
      <c r="F17">
        <v>16</v>
      </c>
      <c r="G17" t="s">
        <v>14</v>
      </c>
      <c r="H17" t="s">
        <v>16</v>
      </c>
      <c r="I17" t="s">
        <v>11</v>
      </c>
      <c r="K17">
        <v>10</v>
      </c>
      <c r="L17">
        <v>10</v>
      </c>
      <c r="M17" t="s">
        <v>11</v>
      </c>
      <c r="N17" t="s">
        <v>11</v>
      </c>
      <c r="O17">
        <f>VLOOKUP(A17,TableRC!A:K,11,0)</f>
        <v>1</v>
      </c>
      <c r="P17">
        <v>1</v>
      </c>
      <c r="Q17" t="str">
        <f>VLOOKUP(A17,TableRC!A:G,7,0)</f>
        <v>Reify</v>
      </c>
      <c r="R17" t="e">
        <f>Q17-#REF!</f>
        <v>#VALUE!</v>
      </c>
      <c r="S17" t="str">
        <f t="shared" si="1"/>
        <v>Pos</v>
      </c>
    </row>
    <row r="18" spans="1:19" x14ac:dyDescent="0.3">
      <c r="A18" t="str">
        <f t="shared" si="0"/>
        <v>t_attribute</v>
      </c>
      <c r="B18" t="s">
        <v>5</v>
      </c>
      <c r="C18" t="s">
        <v>6</v>
      </c>
      <c r="D18" t="s">
        <v>195</v>
      </c>
      <c r="E18" t="s">
        <v>178</v>
      </c>
      <c r="F18">
        <v>17</v>
      </c>
      <c r="G18" t="s">
        <v>14</v>
      </c>
      <c r="H18" t="s">
        <v>10</v>
      </c>
      <c r="I18">
        <v>-1</v>
      </c>
      <c r="K18" t="s">
        <v>11</v>
      </c>
      <c r="L18" t="s">
        <v>11</v>
      </c>
      <c r="M18" t="s">
        <v>11</v>
      </c>
      <c r="N18" t="s">
        <v>12</v>
      </c>
      <c r="O18">
        <f>VLOOKUP(A18,TableRC!A:K,11,0)</f>
        <v>1</v>
      </c>
      <c r="P18">
        <v>1</v>
      </c>
      <c r="Q18" t="str">
        <f>VLOOKUP(A18,TableRC!A:G,7,0)</f>
        <v>Reify</v>
      </c>
      <c r="R18" t="e">
        <f>Q18-#REF!</f>
        <v>#VALUE!</v>
      </c>
      <c r="S18" t="str">
        <f t="shared" si="1"/>
        <v>Option</v>
      </c>
    </row>
    <row r="19" spans="1:19" x14ac:dyDescent="0.3">
      <c r="A19" t="str">
        <f t="shared" si="0"/>
        <v>t_attribute</v>
      </c>
      <c r="B19" t="s">
        <v>5</v>
      </c>
      <c r="C19" t="s">
        <v>6</v>
      </c>
      <c r="D19" t="s">
        <v>195</v>
      </c>
      <c r="E19" t="s">
        <v>207</v>
      </c>
      <c r="F19">
        <v>18</v>
      </c>
      <c r="G19" t="s">
        <v>14</v>
      </c>
      <c r="H19" t="s">
        <v>16</v>
      </c>
      <c r="I19" t="s">
        <v>11</v>
      </c>
      <c r="K19">
        <v>10</v>
      </c>
      <c r="L19">
        <v>10</v>
      </c>
      <c r="M19" t="s">
        <v>11</v>
      </c>
      <c r="N19" t="s">
        <v>11</v>
      </c>
      <c r="O19">
        <f>VLOOKUP(A19,TableRC!A:K,11,0)</f>
        <v>1</v>
      </c>
      <c r="P19">
        <v>1</v>
      </c>
      <c r="Q19" t="str">
        <f>VLOOKUP(A19,TableRC!A:G,7,0)</f>
        <v>Reify</v>
      </c>
      <c r="R19" t="e">
        <f>Q19-#REF!</f>
        <v>#VALUE!</v>
      </c>
      <c r="S19" t="str">
        <f t="shared" si="1"/>
        <v>Length</v>
      </c>
    </row>
    <row r="20" spans="1:19" x14ac:dyDescent="0.3">
      <c r="A20" t="str">
        <f t="shared" si="0"/>
        <v>t_attribute</v>
      </c>
      <c r="B20" t="s">
        <v>5</v>
      </c>
      <c r="C20" t="s">
        <v>6</v>
      </c>
      <c r="D20" t="s">
        <v>195</v>
      </c>
      <c r="E20" t="s">
        <v>208</v>
      </c>
      <c r="F20">
        <v>19</v>
      </c>
      <c r="G20" t="s">
        <v>14</v>
      </c>
      <c r="H20" t="s">
        <v>16</v>
      </c>
      <c r="I20" t="s">
        <v>11</v>
      </c>
      <c r="K20">
        <v>10</v>
      </c>
      <c r="L20">
        <v>10</v>
      </c>
      <c r="M20" t="s">
        <v>11</v>
      </c>
      <c r="N20" t="s">
        <v>11</v>
      </c>
      <c r="O20">
        <f>VLOOKUP(A20,TableRC!A:K,11,0)</f>
        <v>1</v>
      </c>
      <c r="P20">
        <v>1</v>
      </c>
      <c r="Q20" t="str">
        <f>VLOOKUP(A20,TableRC!A:G,7,0)</f>
        <v>Reify</v>
      </c>
      <c r="R20" t="e">
        <f>Q20-#REF!</f>
        <v>#VALUE!</v>
      </c>
      <c r="S20" t="str">
        <f t="shared" si="1"/>
        <v>cision</v>
      </c>
    </row>
    <row r="21" spans="1:19" x14ac:dyDescent="0.3">
      <c r="A21" t="str">
        <f t="shared" si="0"/>
        <v>t_attribute</v>
      </c>
      <c r="B21" t="s">
        <v>5</v>
      </c>
      <c r="C21" t="s">
        <v>6</v>
      </c>
      <c r="D21" t="s">
        <v>195</v>
      </c>
      <c r="E21" t="s">
        <v>209</v>
      </c>
      <c r="F21">
        <v>20</v>
      </c>
      <c r="G21" t="s">
        <v>14</v>
      </c>
      <c r="H21" t="s">
        <v>16</v>
      </c>
      <c r="I21" t="s">
        <v>11</v>
      </c>
      <c r="K21">
        <v>10</v>
      </c>
      <c r="L21">
        <v>10</v>
      </c>
      <c r="M21" t="s">
        <v>11</v>
      </c>
      <c r="N21" t="s">
        <v>11</v>
      </c>
      <c r="O21">
        <f>VLOOKUP(A21,TableRC!A:K,11,0)</f>
        <v>1</v>
      </c>
      <c r="P21">
        <v>1</v>
      </c>
      <c r="Q21" t="str">
        <f>VLOOKUP(A21,TableRC!A:G,7,0)</f>
        <v>Reify</v>
      </c>
      <c r="R21" t="e">
        <f>Q21-#REF!</f>
        <v>#VALUE!</v>
      </c>
      <c r="S21" t="str">
        <f t="shared" si="1"/>
        <v>Scale</v>
      </c>
    </row>
    <row r="22" spans="1:19" x14ac:dyDescent="0.3">
      <c r="A22" t="str">
        <f t="shared" si="0"/>
        <v>t_attribute</v>
      </c>
      <c r="B22" t="s">
        <v>5</v>
      </c>
      <c r="C22" t="s">
        <v>6</v>
      </c>
      <c r="D22" t="s">
        <v>195</v>
      </c>
      <c r="E22" t="s">
        <v>210</v>
      </c>
      <c r="F22">
        <v>21</v>
      </c>
      <c r="G22" t="s">
        <v>14</v>
      </c>
      <c r="H22" t="s">
        <v>16</v>
      </c>
      <c r="I22" t="s">
        <v>11</v>
      </c>
      <c r="K22">
        <v>10</v>
      </c>
      <c r="L22">
        <v>10</v>
      </c>
      <c r="M22" t="s">
        <v>11</v>
      </c>
      <c r="N22" t="s">
        <v>11</v>
      </c>
      <c r="O22">
        <f>VLOOKUP(A22,TableRC!A:K,11,0)</f>
        <v>1</v>
      </c>
      <c r="P22">
        <v>1</v>
      </c>
      <c r="Q22" t="str">
        <f>VLOOKUP(A22,TableRC!A:G,7,0)</f>
        <v>Reify</v>
      </c>
      <c r="R22" t="e">
        <f>Q22-#REF!</f>
        <v>#VALUE!</v>
      </c>
      <c r="S22" t="str">
        <f t="shared" si="1"/>
        <v>Const</v>
      </c>
    </row>
    <row r="23" spans="1:19" x14ac:dyDescent="0.3">
      <c r="A23" t="str">
        <f t="shared" si="0"/>
        <v>t_attribute</v>
      </c>
      <c r="B23" t="s">
        <v>5</v>
      </c>
      <c r="C23" t="s">
        <v>6</v>
      </c>
      <c r="D23" t="s">
        <v>195</v>
      </c>
      <c r="E23" t="s">
        <v>21</v>
      </c>
      <c r="F23">
        <v>22</v>
      </c>
      <c r="G23" t="s">
        <v>14</v>
      </c>
      <c r="H23" t="s">
        <v>10</v>
      </c>
      <c r="I23">
        <v>255</v>
      </c>
      <c r="K23" t="s">
        <v>11</v>
      </c>
      <c r="L23" t="s">
        <v>11</v>
      </c>
      <c r="M23" t="s">
        <v>11</v>
      </c>
      <c r="N23" t="s">
        <v>12</v>
      </c>
      <c r="O23">
        <f>VLOOKUP(A23,TableRC!A:K,11,0)</f>
        <v>1</v>
      </c>
      <c r="P23">
        <v>1</v>
      </c>
      <c r="Q23" t="str">
        <f>VLOOKUP(A23,TableRC!A:G,7,0)</f>
        <v>Reify</v>
      </c>
      <c r="R23" t="e">
        <f>Q23-#REF!</f>
        <v>#VALUE!</v>
      </c>
      <c r="S23" t="str">
        <f t="shared" si="1"/>
        <v>Style</v>
      </c>
    </row>
    <row r="24" spans="1:19" x14ac:dyDescent="0.3">
      <c r="A24" t="str">
        <f t="shared" si="0"/>
        <v>t_attribute</v>
      </c>
      <c r="B24" t="s">
        <v>5</v>
      </c>
      <c r="C24" t="s">
        <v>6</v>
      </c>
      <c r="D24" t="s">
        <v>195</v>
      </c>
      <c r="E24" t="s">
        <v>180</v>
      </c>
      <c r="F24">
        <v>23</v>
      </c>
      <c r="G24" t="s">
        <v>14</v>
      </c>
      <c r="H24" t="s">
        <v>10</v>
      </c>
      <c r="I24">
        <v>50</v>
      </c>
      <c r="K24" t="s">
        <v>11</v>
      </c>
      <c r="L24" t="s">
        <v>11</v>
      </c>
      <c r="M24" t="s">
        <v>11</v>
      </c>
      <c r="N24" t="s">
        <v>12</v>
      </c>
      <c r="O24">
        <f>VLOOKUP(A24,TableRC!A:K,11,0)</f>
        <v>1</v>
      </c>
      <c r="P24">
        <v>1</v>
      </c>
      <c r="Q24" t="str">
        <f>VLOOKUP(A24,TableRC!A:G,7,0)</f>
        <v>Reify</v>
      </c>
      <c r="R24" t="e">
        <f>Q24-#REF!</f>
        <v>#VALUE!</v>
      </c>
      <c r="S24" t="str">
        <f t="shared" si="1"/>
        <v>sifier</v>
      </c>
    </row>
    <row r="25" spans="1:19" x14ac:dyDescent="0.3">
      <c r="A25" t="str">
        <f t="shared" si="0"/>
        <v>t_attribute</v>
      </c>
      <c r="B25" t="s">
        <v>5</v>
      </c>
      <c r="C25" t="s">
        <v>6</v>
      </c>
      <c r="D25" t="s">
        <v>195</v>
      </c>
      <c r="E25" t="s">
        <v>211</v>
      </c>
      <c r="F25">
        <v>24</v>
      </c>
      <c r="G25" t="s">
        <v>14</v>
      </c>
      <c r="H25" t="s">
        <v>10</v>
      </c>
      <c r="I25">
        <v>-1</v>
      </c>
      <c r="K25" t="s">
        <v>11</v>
      </c>
      <c r="L25" t="s">
        <v>11</v>
      </c>
      <c r="M25" t="s">
        <v>11</v>
      </c>
      <c r="N25" t="s">
        <v>12</v>
      </c>
      <c r="O25">
        <f>VLOOKUP(A25,TableRC!A:K,11,0)</f>
        <v>1</v>
      </c>
      <c r="P25">
        <v>1</v>
      </c>
      <c r="Q25" t="str">
        <f>VLOOKUP(A25,TableRC!A:G,7,0)</f>
        <v>Reify</v>
      </c>
      <c r="R25" t="e">
        <f>Q25-#REF!</f>
        <v>#VALUE!</v>
      </c>
      <c r="S25" t="str">
        <f t="shared" si="1"/>
        <v>efault</v>
      </c>
    </row>
    <row r="26" spans="1:19" x14ac:dyDescent="0.3">
      <c r="A26" t="str">
        <f t="shared" si="0"/>
        <v>t_attribute</v>
      </c>
      <c r="B26" t="s">
        <v>5</v>
      </c>
      <c r="C26" t="s">
        <v>6</v>
      </c>
      <c r="D26" t="s">
        <v>195</v>
      </c>
      <c r="E26" t="s">
        <v>36</v>
      </c>
      <c r="F26">
        <v>25</v>
      </c>
      <c r="G26" t="s">
        <v>14</v>
      </c>
      <c r="H26" t="s">
        <v>10</v>
      </c>
      <c r="I26">
        <v>255</v>
      </c>
      <c r="K26" t="s">
        <v>11</v>
      </c>
      <c r="L26" t="s">
        <v>11</v>
      </c>
      <c r="M26" t="s">
        <v>11</v>
      </c>
      <c r="N26" t="s">
        <v>12</v>
      </c>
      <c r="O26">
        <f>VLOOKUP(A26,TableRC!A:K,11,0)</f>
        <v>1</v>
      </c>
      <c r="P26">
        <v>1</v>
      </c>
      <c r="Q26" t="str">
        <f>VLOOKUP(A26,TableRC!A:G,7,0)</f>
        <v>Reify</v>
      </c>
      <c r="R26" t="e">
        <f>Q26-#REF!</f>
        <v>#VALUE!</v>
      </c>
      <c r="S26" t="str">
        <f t="shared" si="1"/>
        <v>Type</v>
      </c>
    </row>
    <row r="27" spans="1:19" x14ac:dyDescent="0.3">
      <c r="A27" t="str">
        <f t="shared" si="0"/>
        <v>t_attribute</v>
      </c>
      <c r="B27" t="s">
        <v>5</v>
      </c>
      <c r="C27" t="s">
        <v>6</v>
      </c>
      <c r="D27" t="s">
        <v>195</v>
      </c>
      <c r="E27" t="s">
        <v>181</v>
      </c>
      <c r="F27">
        <v>26</v>
      </c>
      <c r="G27" t="s">
        <v>14</v>
      </c>
      <c r="H27" t="s">
        <v>10</v>
      </c>
      <c r="I27">
        <v>50</v>
      </c>
      <c r="K27" t="s">
        <v>11</v>
      </c>
      <c r="L27" t="s">
        <v>11</v>
      </c>
      <c r="M27" t="s">
        <v>11</v>
      </c>
      <c r="N27" t="s">
        <v>12</v>
      </c>
      <c r="O27">
        <f>VLOOKUP(A27,TableRC!A:K,11,0)</f>
        <v>1</v>
      </c>
      <c r="P27">
        <v>1</v>
      </c>
      <c r="Q27" t="str">
        <f>VLOOKUP(A27,TableRC!A:G,7,0)</f>
        <v>Reify</v>
      </c>
      <c r="R27" t="e">
        <f>Q27-#REF!</f>
        <v>#VALUE!</v>
      </c>
      <c r="S27" t="str">
        <f t="shared" si="1"/>
        <v>a_guid</v>
      </c>
    </row>
    <row r="28" spans="1:19" x14ac:dyDescent="0.3">
      <c r="A28" t="str">
        <f t="shared" si="0"/>
        <v>t_attribute</v>
      </c>
      <c r="B28" t="s">
        <v>5</v>
      </c>
      <c r="C28" t="s">
        <v>6</v>
      </c>
      <c r="D28" t="s">
        <v>195</v>
      </c>
      <c r="E28" t="s">
        <v>192</v>
      </c>
      <c r="F28">
        <v>27</v>
      </c>
      <c r="G28" t="s">
        <v>14</v>
      </c>
      <c r="H28" t="s">
        <v>10</v>
      </c>
      <c r="I28">
        <v>-1</v>
      </c>
      <c r="K28" t="s">
        <v>11</v>
      </c>
      <c r="L28" t="s">
        <v>11</v>
      </c>
      <c r="M28" t="s">
        <v>11</v>
      </c>
      <c r="N28" t="s">
        <v>12</v>
      </c>
      <c r="O28">
        <f>VLOOKUP(A28,TableRC!A:K,11,0)</f>
        <v>1</v>
      </c>
      <c r="P28">
        <v>1</v>
      </c>
      <c r="Q28" t="str">
        <f>VLOOKUP(A28,TableRC!A:G,7,0)</f>
        <v>Reify</v>
      </c>
      <c r="R28" t="e">
        <f>Q28-#REF!</f>
        <v>#VALUE!</v>
      </c>
      <c r="S28" t="str">
        <f t="shared" si="1"/>
        <v>tyleEx</v>
      </c>
    </row>
    <row r="29" spans="1:19" x14ac:dyDescent="0.3">
      <c r="A29" t="str">
        <f t="shared" si="0"/>
        <v>t_object</v>
      </c>
      <c r="B29" t="s">
        <v>5</v>
      </c>
      <c r="C29" t="s">
        <v>6</v>
      </c>
      <c r="D29" t="s">
        <v>151</v>
      </c>
      <c r="E29" t="s">
        <v>120</v>
      </c>
      <c r="F29">
        <v>1</v>
      </c>
      <c r="G29" t="s">
        <v>9</v>
      </c>
      <c r="H29" t="s">
        <v>16</v>
      </c>
      <c r="I29" t="s">
        <v>11</v>
      </c>
      <c r="K29">
        <v>10</v>
      </c>
      <c r="L29">
        <v>10</v>
      </c>
      <c r="M29" t="s">
        <v>11</v>
      </c>
      <c r="N29" t="s">
        <v>11</v>
      </c>
      <c r="O29">
        <f>VLOOKUP(A29,TableRC!A:K,11,0)</f>
        <v>1</v>
      </c>
      <c r="P29">
        <v>1</v>
      </c>
      <c r="Q29" t="str">
        <f>VLOOKUP(A29,TableRC!A:G,7,0)</f>
        <v>Reify</v>
      </c>
      <c r="R29" t="e">
        <f>Q29-#REF!</f>
        <v>#VALUE!</v>
      </c>
      <c r="S29" t="str">
        <f t="shared" si="1"/>
        <v>ect_ID</v>
      </c>
    </row>
    <row r="30" spans="1:19" x14ac:dyDescent="0.3">
      <c r="A30" t="str">
        <f t="shared" si="0"/>
        <v>t_object</v>
      </c>
      <c r="B30" t="s">
        <v>5</v>
      </c>
      <c r="C30" t="s">
        <v>6</v>
      </c>
      <c r="D30" t="s">
        <v>151</v>
      </c>
      <c r="E30" t="s">
        <v>152</v>
      </c>
      <c r="F30">
        <v>2</v>
      </c>
      <c r="G30" t="s">
        <v>14</v>
      </c>
      <c r="H30" t="s">
        <v>10</v>
      </c>
      <c r="I30">
        <v>255</v>
      </c>
      <c r="K30" t="s">
        <v>11</v>
      </c>
      <c r="L30" t="s">
        <v>11</v>
      </c>
      <c r="M30" t="s">
        <v>11</v>
      </c>
      <c r="N30" t="s">
        <v>12</v>
      </c>
      <c r="O30">
        <f>VLOOKUP(A30,TableRC!A:K,11,0)</f>
        <v>1</v>
      </c>
      <c r="P30">
        <v>1</v>
      </c>
      <c r="Q30" t="str">
        <f>VLOOKUP(A30,TableRC!A:G,7,0)</f>
        <v>Reify</v>
      </c>
      <c r="R30" t="e">
        <f>Q30-#REF!</f>
        <v>#VALUE!</v>
      </c>
      <c r="S30" t="str">
        <f t="shared" si="1"/>
        <v>t_Type</v>
      </c>
    </row>
    <row r="31" spans="1:19" x14ac:dyDescent="0.3">
      <c r="A31" t="str">
        <f t="shared" si="0"/>
        <v>t_object</v>
      </c>
      <c r="B31" t="s">
        <v>5</v>
      </c>
      <c r="C31" t="s">
        <v>6</v>
      </c>
      <c r="D31" t="s">
        <v>151</v>
      </c>
      <c r="E31" t="s">
        <v>153</v>
      </c>
      <c r="F31">
        <v>3</v>
      </c>
      <c r="G31" t="s">
        <v>14</v>
      </c>
      <c r="H31" t="s">
        <v>16</v>
      </c>
      <c r="I31" t="s">
        <v>11</v>
      </c>
      <c r="K31">
        <v>10</v>
      </c>
      <c r="L31">
        <v>10</v>
      </c>
      <c r="M31" t="s">
        <v>11</v>
      </c>
      <c r="N31" t="s">
        <v>11</v>
      </c>
      <c r="O31">
        <f>VLOOKUP(A31,TableRC!A:K,11,0)</f>
        <v>1</v>
      </c>
      <c r="P31">
        <v>1</v>
      </c>
      <c r="Q31" t="str">
        <f>VLOOKUP(A31,TableRC!A:G,7,0)</f>
        <v>Reify</v>
      </c>
      <c r="R31" t="e">
        <f>Q31-#REF!</f>
        <v>#VALUE!</v>
      </c>
      <c r="S31" t="str">
        <f t="shared" si="1"/>
        <v>ram_ID</v>
      </c>
    </row>
    <row r="32" spans="1:19" x14ac:dyDescent="0.3">
      <c r="A32" t="str">
        <f t="shared" si="0"/>
        <v>t_object</v>
      </c>
      <c r="B32" t="s">
        <v>5</v>
      </c>
      <c r="C32" t="s">
        <v>6</v>
      </c>
      <c r="D32" t="s">
        <v>151</v>
      </c>
      <c r="E32" t="s">
        <v>13</v>
      </c>
      <c r="F32">
        <v>4</v>
      </c>
      <c r="G32" t="s">
        <v>14</v>
      </c>
      <c r="H32" t="s">
        <v>10</v>
      </c>
      <c r="I32">
        <v>255</v>
      </c>
      <c r="K32" t="s">
        <v>11</v>
      </c>
      <c r="L32" t="s">
        <v>11</v>
      </c>
      <c r="M32" t="s">
        <v>11</v>
      </c>
      <c r="N32" t="s">
        <v>12</v>
      </c>
      <c r="O32">
        <f>VLOOKUP(A32,TableRC!A:K,11,0)</f>
        <v>1</v>
      </c>
      <c r="P32">
        <v>1</v>
      </c>
      <c r="Q32" t="str">
        <f>VLOOKUP(A32,TableRC!A:G,7,0)</f>
        <v>Reify</v>
      </c>
      <c r="R32" t="e">
        <f>Q32-#REF!</f>
        <v>#VALUE!</v>
      </c>
      <c r="S32" t="str">
        <f t="shared" si="1"/>
        <v>Name</v>
      </c>
    </row>
    <row r="33" spans="1:19" x14ac:dyDescent="0.3">
      <c r="A33" t="str">
        <f t="shared" si="0"/>
        <v>t_object</v>
      </c>
      <c r="B33" t="s">
        <v>5</v>
      </c>
      <c r="C33" t="s">
        <v>6</v>
      </c>
      <c r="D33" t="s">
        <v>151</v>
      </c>
      <c r="E33" t="s">
        <v>154</v>
      </c>
      <c r="F33">
        <v>5</v>
      </c>
      <c r="G33" t="s">
        <v>14</v>
      </c>
      <c r="H33" t="s">
        <v>10</v>
      </c>
      <c r="I33">
        <v>255</v>
      </c>
      <c r="K33" t="s">
        <v>11</v>
      </c>
      <c r="L33" t="s">
        <v>11</v>
      </c>
      <c r="M33" t="s">
        <v>11</v>
      </c>
      <c r="N33" t="s">
        <v>12</v>
      </c>
      <c r="O33">
        <f>VLOOKUP(A33,TableRC!A:K,11,0)</f>
        <v>1</v>
      </c>
      <c r="P33">
        <v>1</v>
      </c>
      <c r="Q33" t="str">
        <f>VLOOKUP(A33,TableRC!A:G,7,0)</f>
        <v>Reify</v>
      </c>
      <c r="R33" t="e">
        <f>Q33-#REF!</f>
        <v>#VALUE!</v>
      </c>
      <c r="S33" t="str">
        <f t="shared" si="1"/>
        <v>Alias</v>
      </c>
    </row>
    <row r="34" spans="1:19" x14ac:dyDescent="0.3">
      <c r="A34" t="str">
        <f t="shared" si="0"/>
        <v>t_object</v>
      </c>
      <c r="B34" t="s">
        <v>5</v>
      </c>
      <c r="C34" t="s">
        <v>6</v>
      </c>
      <c r="D34" t="s">
        <v>151</v>
      </c>
      <c r="E34" t="s">
        <v>28</v>
      </c>
      <c r="F34">
        <v>6</v>
      </c>
      <c r="G34" t="s">
        <v>14</v>
      </c>
      <c r="H34" t="s">
        <v>10</v>
      </c>
      <c r="I34">
        <v>255</v>
      </c>
      <c r="K34" t="s">
        <v>11</v>
      </c>
      <c r="L34" t="s">
        <v>11</v>
      </c>
      <c r="M34" t="s">
        <v>11</v>
      </c>
      <c r="N34" t="s">
        <v>12</v>
      </c>
      <c r="O34">
        <f>VLOOKUP(A34,TableRC!A:K,11,0)</f>
        <v>1</v>
      </c>
      <c r="P34">
        <v>1</v>
      </c>
      <c r="Q34" t="str">
        <f>VLOOKUP(A34,TableRC!A:G,7,0)</f>
        <v>Reify</v>
      </c>
      <c r="R34" t="e">
        <f>Q34-#REF!</f>
        <v>#VALUE!</v>
      </c>
      <c r="S34" t="str">
        <f t="shared" si="1"/>
        <v>Author</v>
      </c>
    </row>
    <row r="35" spans="1:19" x14ac:dyDescent="0.3">
      <c r="A35" t="str">
        <f t="shared" si="0"/>
        <v>t_object</v>
      </c>
      <c r="B35" t="s">
        <v>5</v>
      </c>
      <c r="C35" t="s">
        <v>6</v>
      </c>
      <c r="D35" t="s">
        <v>151</v>
      </c>
      <c r="E35" t="s">
        <v>29</v>
      </c>
      <c r="F35">
        <v>7</v>
      </c>
      <c r="G35" t="s">
        <v>14</v>
      </c>
      <c r="H35" t="s">
        <v>10</v>
      </c>
      <c r="I35">
        <v>50</v>
      </c>
      <c r="K35" t="s">
        <v>11</v>
      </c>
      <c r="L35" t="s">
        <v>11</v>
      </c>
      <c r="M35" t="s">
        <v>11</v>
      </c>
      <c r="N35" t="s">
        <v>12</v>
      </c>
      <c r="O35">
        <f>VLOOKUP(A35,TableRC!A:K,11,0)</f>
        <v>1</v>
      </c>
      <c r="P35">
        <v>1</v>
      </c>
      <c r="Q35" t="str">
        <f>VLOOKUP(A35,TableRC!A:G,7,0)</f>
        <v>Reify</v>
      </c>
      <c r="R35" t="e">
        <f>Q35-#REF!</f>
        <v>#VALUE!</v>
      </c>
      <c r="S35" t="str">
        <f t="shared" si="1"/>
        <v>ersion</v>
      </c>
    </row>
    <row r="36" spans="1:19" x14ac:dyDescent="0.3">
      <c r="A36" t="str">
        <f t="shared" si="0"/>
        <v>t_object</v>
      </c>
      <c r="B36" t="s">
        <v>5</v>
      </c>
      <c r="C36" t="s">
        <v>6</v>
      </c>
      <c r="D36" t="s">
        <v>151</v>
      </c>
      <c r="E36" t="s">
        <v>155</v>
      </c>
      <c r="F36">
        <v>8</v>
      </c>
      <c r="G36" t="s">
        <v>14</v>
      </c>
      <c r="H36" t="s">
        <v>10</v>
      </c>
      <c r="I36">
        <v>-1</v>
      </c>
      <c r="K36" t="s">
        <v>11</v>
      </c>
      <c r="L36" t="s">
        <v>11</v>
      </c>
      <c r="M36" t="s">
        <v>11</v>
      </c>
      <c r="N36" t="s">
        <v>12</v>
      </c>
      <c r="O36">
        <f>VLOOKUP(A36,TableRC!A:K,11,0)</f>
        <v>1</v>
      </c>
      <c r="P36">
        <v>1</v>
      </c>
      <c r="Q36" t="str">
        <f>VLOOKUP(A36,TableRC!A:G,7,0)</f>
        <v>Reify</v>
      </c>
      <c r="R36" t="e">
        <f>Q36-#REF!</f>
        <v>#VALUE!</v>
      </c>
      <c r="S36" t="str">
        <f t="shared" si="1"/>
        <v>Note</v>
      </c>
    </row>
    <row r="37" spans="1:19" x14ac:dyDescent="0.3">
      <c r="A37" t="str">
        <f t="shared" si="0"/>
        <v>t_object</v>
      </c>
      <c r="B37" t="s">
        <v>5</v>
      </c>
      <c r="C37" t="s">
        <v>6</v>
      </c>
      <c r="D37" t="s">
        <v>151</v>
      </c>
      <c r="E37" t="s">
        <v>15</v>
      </c>
      <c r="F37">
        <v>9</v>
      </c>
      <c r="G37" t="s">
        <v>14</v>
      </c>
      <c r="H37" t="s">
        <v>16</v>
      </c>
      <c r="I37" t="s">
        <v>11</v>
      </c>
      <c r="K37">
        <v>10</v>
      </c>
      <c r="L37">
        <v>10</v>
      </c>
      <c r="M37" t="s">
        <v>11</v>
      </c>
      <c r="N37" t="s">
        <v>11</v>
      </c>
      <c r="O37">
        <f>VLOOKUP(A37,TableRC!A:K,11,0)</f>
        <v>1</v>
      </c>
      <c r="P37">
        <v>1</v>
      </c>
      <c r="Q37" t="str">
        <f>VLOOKUP(A37,TableRC!A:G,7,0)</f>
        <v>Reify</v>
      </c>
      <c r="R37" t="e">
        <f>Q37-#REF!</f>
        <v>#VALUE!</v>
      </c>
      <c r="S37" t="str">
        <f t="shared" si="1"/>
        <v>age_ID</v>
      </c>
    </row>
    <row r="38" spans="1:19" x14ac:dyDescent="0.3">
      <c r="A38" t="str">
        <f t="shared" si="0"/>
        <v>t_object</v>
      </c>
      <c r="B38" t="s">
        <v>5</v>
      </c>
      <c r="C38" t="s">
        <v>6</v>
      </c>
      <c r="D38" t="s">
        <v>151</v>
      </c>
      <c r="E38" t="s">
        <v>156</v>
      </c>
      <c r="F38">
        <v>10</v>
      </c>
      <c r="G38" t="s">
        <v>14</v>
      </c>
      <c r="H38" t="s">
        <v>10</v>
      </c>
      <c r="I38">
        <v>255</v>
      </c>
      <c r="K38" t="s">
        <v>11</v>
      </c>
      <c r="L38" t="s">
        <v>11</v>
      </c>
      <c r="M38" t="s">
        <v>11</v>
      </c>
      <c r="N38" t="s">
        <v>12</v>
      </c>
      <c r="O38">
        <f>VLOOKUP(A38,TableRC!A:K,11,0)</f>
        <v>1</v>
      </c>
      <c r="P38">
        <v>1</v>
      </c>
      <c r="Q38" t="str">
        <f>VLOOKUP(A38,TableRC!A:G,7,0)</f>
        <v>Reify</v>
      </c>
      <c r="R38" t="e">
        <f>Q38-#REF!</f>
        <v>#VALUE!</v>
      </c>
      <c r="S38" t="str">
        <f t="shared" si="1"/>
        <v>eotype</v>
      </c>
    </row>
    <row r="39" spans="1:19" x14ac:dyDescent="0.3">
      <c r="A39" t="str">
        <f t="shared" si="0"/>
        <v>t_object</v>
      </c>
      <c r="B39" t="s">
        <v>5</v>
      </c>
      <c r="C39" t="s">
        <v>6</v>
      </c>
      <c r="D39" t="s">
        <v>151</v>
      </c>
      <c r="E39" t="s">
        <v>157</v>
      </c>
      <c r="F39">
        <v>11</v>
      </c>
      <c r="G39" t="s">
        <v>14</v>
      </c>
      <c r="H39" t="s">
        <v>16</v>
      </c>
      <c r="I39" t="s">
        <v>11</v>
      </c>
      <c r="K39">
        <v>10</v>
      </c>
      <c r="L39">
        <v>10</v>
      </c>
      <c r="M39" t="s">
        <v>11</v>
      </c>
      <c r="N39" t="s">
        <v>11</v>
      </c>
      <c r="O39">
        <f>VLOOKUP(A39,TableRC!A:K,11,0)</f>
        <v>1</v>
      </c>
      <c r="P39">
        <v>1</v>
      </c>
      <c r="Q39" t="str">
        <f>VLOOKUP(A39,TableRC!A:G,7,0)</f>
        <v>Reify</v>
      </c>
      <c r="R39" t="e">
        <f>Q39-#REF!</f>
        <v>#VALUE!</v>
      </c>
      <c r="S39" t="str">
        <f t="shared" si="1"/>
        <v>NType</v>
      </c>
    </row>
    <row r="40" spans="1:19" x14ac:dyDescent="0.3">
      <c r="A40" t="str">
        <f t="shared" si="0"/>
        <v>t_object</v>
      </c>
      <c r="B40" t="s">
        <v>5</v>
      </c>
      <c r="C40" t="s">
        <v>6</v>
      </c>
      <c r="D40" t="s">
        <v>151</v>
      </c>
      <c r="E40" t="s">
        <v>158</v>
      </c>
      <c r="F40">
        <v>12</v>
      </c>
      <c r="G40" t="s">
        <v>14</v>
      </c>
      <c r="H40" t="s">
        <v>10</v>
      </c>
      <c r="I40">
        <v>50</v>
      </c>
      <c r="K40" t="s">
        <v>11</v>
      </c>
      <c r="L40" t="s">
        <v>11</v>
      </c>
      <c r="M40" t="s">
        <v>11</v>
      </c>
      <c r="N40" t="s">
        <v>12</v>
      </c>
      <c r="O40">
        <f>VLOOKUP(A40,TableRC!A:K,11,0)</f>
        <v>1</v>
      </c>
      <c r="P40">
        <v>1</v>
      </c>
      <c r="Q40" t="str">
        <f>VLOOKUP(A40,TableRC!A:G,7,0)</f>
        <v>Reify</v>
      </c>
      <c r="R40" t="e">
        <f>Q40-#REF!</f>
        <v>#VALUE!</v>
      </c>
      <c r="S40" t="str">
        <f t="shared" si="1"/>
        <v>lexity</v>
      </c>
    </row>
    <row r="41" spans="1:19" x14ac:dyDescent="0.3">
      <c r="A41" t="str">
        <f t="shared" si="0"/>
        <v>t_object</v>
      </c>
      <c r="B41" t="s">
        <v>5</v>
      </c>
      <c r="C41" t="s">
        <v>6</v>
      </c>
      <c r="D41" t="s">
        <v>151</v>
      </c>
      <c r="E41" t="s">
        <v>159</v>
      </c>
      <c r="F41">
        <v>13</v>
      </c>
      <c r="G41" t="s">
        <v>14</v>
      </c>
      <c r="H41" t="s">
        <v>16</v>
      </c>
      <c r="I41" t="s">
        <v>11</v>
      </c>
      <c r="K41">
        <v>10</v>
      </c>
      <c r="L41">
        <v>10</v>
      </c>
      <c r="M41" t="s">
        <v>11</v>
      </c>
      <c r="N41" t="s">
        <v>11</v>
      </c>
      <c r="O41">
        <f>VLOOKUP(A41,TableRC!A:K,11,0)</f>
        <v>1</v>
      </c>
      <c r="P41">
        <v>1</v>
      </c>
      <c r="Q41" t="str">
        <f>VLOOKUP(A41,TableRC!A:G,7,0)</f>
        <v>Reify</v>
      </c>
      <c r="R41" t="e">
        <f>Q41-#REF!</f>
        <v>#VALUE!</v>
      </c>
      <c r="S41" t="str">
        <f t="shared" si="1"/>
        <v>Effort</v>
      </c>
    </row>
    <row r="42" spans="1:19" x14ac:dyDescent="0.3">
      <c r="A42" t="str">
        <f t="shared" si="0"/>
        <v>t_object</v>
      </c>
      <c r="B42" t="s">
        <v>5</v>
      </c>
      <c r="C42" t="s">
        <v>6</v>
      </c>
      <c r="D42" t="s">
        <v>151</v>
      </c>
      <c r="E42" t="s">
        <v>21</v>
      </c>
      <c r="F42">
        <v>14</v>
      </c>
      <c r="G42" t="s">
        <v>14</v>
      </c>
      <c r="H42" t="s">
        <v>10</v>
      </c>
      <c r="I42">
        <v>255</v>
      </c>
      <c r="K42" t="s">
        <v>11</v>
      </c>
      <c r="L42" t="s">
        <v>11</v>
      </c>
      <c r="M42" t="s">
        <v>11</v>
      </c>
      <c r="N42" t="s">
        <v>12</v>
      </c>
      <c r="O42">
        <f>VLOOKUP(A42,TableRC!A:K,11,0)</f>
        <v>1</v>
      </c>
      <c r="P42">
        <v>1</v>
      </c>
      <c r="Q42" t="str">
        <f>VLOOKUP(A42,TableRC!A:G,7,0)</f>
        <v>Reify</v>
      </c>
      <c r="R42" t="e">
        <f>Q42-#REF!</f>
        <v>#VALUE!</v>
      </c>
      <c r="S42" t="str">
        <f t="shared" si="1"/>
        <v>Style</v>
      </c>
    </row>
    <row r="43" spans="1:19" x14ac:dyDescent="0.3">
      <c r="A43" t="str">
        <f t="shared" si="0"/>
        <v>t_object</v>
      </c>
      <c r="B43" t="s">
        <v>5</v>
      </c>
      <c r="C43" t="s">
        <v>6</v>
      </c>
      <c r="D43" t="s">
        <v>151</v>
      </c>
      <c r="E43" t="s">
        <v>160</v>
      </c>
      <c r="F43">
        <v>15</v>
      </c>
      <c r="G43" t="s">
        <v>14</v>
      </c>
      <c r="H43" t="s">
        <v>16</v>
      </c>
      <c r="I43" t="s">
        <v>11</v>
      </c>
      <c r="K43">
        <v>10</v>
      </c>
      <c r="L43">
        <v>10</v>
      </c>
      <c r="M43" t="s">
        <v>11</v>
      </c>
      <c r="N43" t="s">
        <v>11</v>
      </c>
      <c r="O43">
        <f>VLOOKUP(A43,TableRC!A:K,11,0)</f>
        <v>1</v>
      </c>
      <c r="P43">
        <v>1</v>
      </c>
      <c r="Q43" t="str">
        <f>VLOOKUP(A43,TableRC!A:G,7,0)</f>
        <v>Reify</v>
      </c>
      <c r="R43" t="e">
        <f>Q43-#REF!</f>
        <v>#VALUE!</v>
      </c>
      <c r="S43" t="str">
        <f t="shared" si="1"/>
        <v>kcolor</v>
      </c>
    </row>
    <row r="44" spans="1:19" x14ac:dyDescent="0.3">
      <c r="A44" t="str">
        <f t="shared" si="0"/>
        <v>t_object</v>
      </c>
      <c r="B44" t="s">
        <v>5</v>
      </c>
      <c r="C44" t="s">
        <v>6</v>
      </c>
      <c r="D44" t="s">
        <v>151</v>
      </c>
      <c r="E44" t="s">
        <v>161</v>
      </c>
      <c r="F44">
        <v>16</v>
      </c>
      <c r="G44" t="s">
        <v>14</v>
      </c>
      <c r="H44" t="s">
        <v>16</v>
      </c>
      <c r="I44" t="s">
        <v>11</v>
      </c>
      <c r="K44">
        <v>10</v>
      </c>
      <c r="L44">
        <v>10</v>
      </c>
      <c r="M44" t="s">
        <v>11</v>
      </c>
      <c r="N44" t="s">
        <v>11</v>
      </c>
      <c r="O44">
        <f>VLOOKUP(A44,TableRC!A:K,11,0)</f>
        <v>1</v>
      </c>
      <c r="P44">
        <v>1</v>
      </c>
      <c r="Q44" t="str">
        <f>VLOOKUP(A44,TableRC!A:G,7,0)</f>
        <v>Reify</v>
      </c>
      <c r="R44" t="e">
        <f>Q44-#REF!</f>
        <v>#VALUE!</v>
      </c>
      <c r="S44" t="str">
        <f t="shared" si="1"/>
        <v>rStyle</v>
      </c>
    </row>
    <row r="45" spans="1:19" x14ac:dyDescent="0.3">
      <c r="A45" t="str">
        <f t="shared" si="0"/>
        <v>t_object</v>
      </c>
      <c r="B45" t="s">
        <v>5</v>
      </c>
      <c r="C45" t="s">
        <v>6</v>
      </c>
      <c r="D45" t="s">
        <v>151</v>
      </c>
      <c r="E45" t="s">
        <v>162</v>
      </c>
      <c r="F45">
        <v>17</v>
      </c>
      <c r="G45" t="s">
        <v>14</v>
      </c>
      <c r="H45" t="s">
        <v>16</v>
      </c>
      <c r="I45" t="s">
        <v>11</v>
      </c>
      <c r="K45">
        <v>10</v>
      </c>
      <c r="L45">
        <v>10</v>
      </c>
      <c r="M45" t="s">
        <v>11</v>
      </c>
      <c r="N45" t="s">
        <v>11</v>
      </c>
      <c r="O45">
        <f>VLOOKUP(A45,TableRC!A:K,11,0)</f>
        <v>1</v>
      </c>
      <c r="P45">
        <v>1</v>
      </c>
      <c r="Q45" t="str">
        <f>VLOOKUP(A45,TableRC!A:G,7,0)</f>
        <v>Reify</v>
      </c>
      <c r="R45" t="e">
        <f>Q45-#REF!</f>
        <v>#VALUE!</v>
      </c>
      <c r="S45" t="str">
        <f t="shared" si="1"/>
        <v>rWidth</v>
      </c>
    </row>
    <row r="46" spans="1:19" x14ac:dyDescent="0.3">
      <c r="A46" t="str">
        <f t="shared" si="0"/>
        <v>t_object</v>
      </c>
      <c r="B46" t="s">
        <v>5</v>
      </c>
      <c r="C46" t="s">
        <v>6</v>
      </c>
      <c r="D46" t="s">
        <v>151</v>
      </c>
      <c r="E46" t="s">
        <v>163</v>
      </c>
      <c r="F46">
        <v>18</v>
      </c>
      <c r="G46" t="s">
        <v>14</v>
      </c>
      <c r="H46" t="s">
        <v>16</v>
      </c>
      <c r="I46" t="s">
        <v>11</v>
      </c>
      <c r="K46">
        <v>10</v>
      </c>
      <c r="L46">
        <v>10</v>
      </c>
      <c r="M46" t="s">
        <v>11</v>
      </c>
      <c r="N46" t="s">
        <v>11</v>
      </c>
      <c r="O46">
        <f>VLOOKUP(A46,TableRC!A:K,11,0)</f>
        <v>1</v>
      </c>
      <c r="P46">
        <v>1</v>
      </c>
      <c r="Q46" t="str">
        <f>VLOOKUP(A46,TableRC!A:G,7,0)</f>
        <v>Reify</v>
      </c>
      <c r="R46" t="e">
        <f>Q46-#REF!</f>
        <v>#VALUE!</v>
      </c>
      <c r="S46" t="str">
        <f t="shared" si="1"/>
        <v>tcolor</v>
      </c>
    </row>
    <row r="47" spans="1:19" x14ac:dyDescent="0.3">
      <c r="A47" t="str">
        <f t="shared" si="0"/>
        <v>t_object</v>
      </c>
      <c r="B47" t="s">
        <v>5</v>
      </c>
      <c r="C47" t="s">
        <v>6</v>
      </c>
      <c r="D47" t="s">
        <v>151</v>
      </c>
      <c r="E47" t="s">
        <v>164</v>
      </c>
      <c r="F47">
        <v>19</v>
      </c>
      <c r="G47" t="s">
        <v>14</v>
      </c>
      <c r="H47" t="s">
        <v>16</v>
      </c>
      <c r="I47" t="s">
        <v>11</v>
      </c>
      <c r="K47">
        <v>10</v>
      </c>
      <c r="L47">
        <v>10</v>
      </c>
      <c r="M47" t="s">
        <v>11</v>
      </c>
      <c r="N47" t="s">
        <v>11</v>
      </c>
      <c r="O47">
        <f>VLOOKUP(A47,TableRC!A:K,11,0)</f>
        <v>1</v>
      </c>
      <c r="P47">
        <v>1</v>
      </c>
      <c r="Q47" t="str">
        <f>VLOOKUP(A47,TableRC!A:G,7,0)</f>
        <v>Reify</v>
      </c>
      <c r="R47" t="e">
        <f>Q47-#REF!</f>
        <v>#VALUE!</v>
      </c>
      <c r="S47" t="str">
        <f t="shared" si="1"/>
        <v>rcolor</v>
      </c>
    </row>
    <row r="48" spans="1:19" x14ac:dyDescent="0.3">
      <c r="A48" t="str">
        <f t="shared" si="0"/>
        <v>t_object</v>
      </c>
      <c r="B48" t="s">
        <v>5</v>
      </c>
      <c r="C48" t="s">
        <v>6</v>
      </c>
      <c r="D48" t="s">
        <v>151</v>
      </c>
      <c r="E48" t="s">
        <v>165</v>
      </c>
      <c r="F48">
        <v>20</v>
      </c>
      <c r="G48" t="s">
        <v>14</v>
      </c>
      <c r="H48" t="s">
        <v>33</v>
      </c>
      <c r="I48" t="s">
        <v>11</v>
      </c>
      <c r="K48" t="s">
        <v>11</v>
      </c>
      <c r="L48" t="s">
        <v>11</v>
      </c>
      <c r="M48">
        <v>3</v>
      </c>
      <c r="N48" t="s">
        <v>11</v>
      </c>
      <c r="O48">
        <f>VLOOKUP(A48,TableRC!A:K,11,0)</f>
        <v>1</v>
      </c>
      <c r="P48">
        <v>1</v>
      </c>
      <c r="Q48" t="str">
        <f>VLOOKUP(A48,TableRC!A:G,7,0)</f>
        <v>Reify</v>
      </c>
      <c r="R48" t="e">
        <f>Q48-#REF!</f>
        <v>#VALUE!</v>
      </c>
      <c r="S48" t="str">
        <f t="shared" si="1"/>
        <v>edDate</v>
      </c>
    </row>
    <row r="49" spans="1:19" x14ac:dyDescent="0.3">
      <c r="A49" t="str">
        <f t="shared" si="0"/>
        <v>t_object</v>
      </c>
      <c r="B49" t="s">
        <v>5</v>
      </c>
      <c r="C49" t="s">
        <v>6</v>
      </c>
      <c r="D49" t="s">
        <v>151</v>
      </c>
      <c r="E49" t="s">
        <v>166</v>
      </c>
      <c r="F49">
        <v>21</v>
      </c>
      <c r="G49" t="s">
        <v>14</v>
      </c>
      <c r="H49" t="s">
        <v>33</v>
      </c>
      <c r="I49" t="s">
        <v>11</v>
      </c>
      <c r="K49" t="s">
        <v>11</v>
      </c>
      <c r="L49" t="s">
        <v>11</v>
      </c>
      <c r="M49">
        <v>3</v>
      </c>
      <c r="N49" t="s">
        <v>11</v>
      </c>
      <c r="O49">
        <f>VLOOKUP(A49,TableRC!A:K,11,0)</f>
        <v>1</v>
      </c>
      <c r="P49">
        <v>1</v>
      </c>
      <c r="Q49" t="str">
        <f>VLOOKUP(A49,TableRC!A:G,7,0)</f>
        <v>Reify</v>
      </c>
      <c r="R49" t="e">
        <f>Q49-#REF!</f>
        <v>#VALUE!</v>
      </c>
      <c r="S49" t="str">
        <f t="shared" si="1"/>
        <v>edDate</v>
      </c>
    </row>
    <row r="50" spans="1:19" x14ac:dyDescent="0.3">
      <c r="A50" t="str">
        <f t="shared" si="0"/>
        <v>t_object</v>
      </c>
      <c r="B50" t="s">
        <v>5</v>
      </c>
      <c r="C50" t="s">
        <v>6</v>
      </c>
      <c r="D50" t="s">
        <v>151</v>
      </c>
      <c r="E50" t="s">
        <v>91</v>
      </c>
      <c r="F50">
        <v>22</v>
      </c>
      <c r="G50" t="s">
        <v>14</v>
      </c>
      <c r="H50" t="s">
        <v>10</v>
      </c>
      <c r="I50">
        <v>50</v>
      </c>
      <c r="K50" t="s">
        <v>11</v>
      </c>
      <c r="L50" t="s">
        <v>11</v>
      </c>
      <c r="M50" t="s">
        <v>11</v>
      </c>
      <c r="N50" t="s">
        <v>12</v>
      </c>
      <c r="O50">
        <f>VLOOKUP(A50,TableRC!A:K,11,0)</f>
        <v>1</v>
      </c>
      <c r="P50">
        <v>1</v>
      </c>
      <c r="Q50" t="str">
        <f>VLOOKUP(A50,TableRC!A:G,7,0)</f>
        <v>Reify</v>
      </c>
      <c r="R50" t="e">
        <f>Q50-#REF!</f>
        <v>#VALUE!</v>
      </c>
      <c r="S50" t="str">
        <f t="shared" si="1"/>
        <v>Status</v>
      </c>
    </row>
    <row r="51" spans="1:19" x14ac:dyDescent="0.3">
      <c r="A51" t="str">
        <f t="shared" si="0"/>
        <v>t_object</v>
      </c>
      <c r="B51" t="s">
        <v>5</v>
      </c>
      <c r="C51" t="s">
        <v>6</v>
      </c>
      <c r="D51" t="s">
        <v>151</v>
      </c>
      <c r="E51" t="s">
        <v>167</v>
      </c>
      <c r="F51">
        <v>23</v>
      </c>
      <c r="G51" t="s">
        <v>14</v>
      </c>
      <c r="H51" t="s">
        <v>10</v>
      </c>
      <c r="I51">
        <v>1</v>
      </c>
      <c r="K51" t="s">
        <v>11</v>
      </c>
      <c r="L51" t="s">
        <v>11</v>
      </c>
      <c r="M51" t="s">
        <v>11</v>
      </c>
      <c r="N51" t="s">
        <v>12</v>
      </c>
      <c r="O51">
        <f>VLOOKUP(A51,TableRC!A:K,11,0)</f>
        <v>1</v>
      </c>
      <c r="P51">
        <v>1</v>
      </c>
      <c r="Q51" t="str">
        <f>VLOOKUP(A51,TableRC!A:G,7,0)</f>
        <v>Reify</v>
      </c>
      <c r="R51" t="e">
        <f>Q51-#REF!</f>
        <v>#VALUE!</v>
      </c>
      <c r="S51" t="str">
        <f t="shared" si="1"/>
        <v>stract</v>
      </c>
    </row>
    <row r="52" spans="1:19" x14ac:dyDescent="0.3">
      <c r="A52" t="str">
        <f t="shared" si="0"/>
        <v>t_object</v>
      </c>
      <c r="B52" t="s">
        <v>5</v>
      </c>
      <c r="C52" t="s">
        <v>6</v>
      </c>
      <c r="D52" t="s">
        <v>151</v>
      </c>
      <c r="E52" t="s">
        <v>142</v>
      </c>
      <c r="F52">
        <v>24</v>
      </c>
      <c r="G52" t="s">
        <v>14</v>
      </c>
      <c r="H52" t="s">
        <v>16</v>
      </c>
      <c r="I52" t="s">
        <v>11</v>
      </c>
      <c r="K52">
        <v>10</v>
      </c>
      <c r="L52">
        <v>10</v>
      </c>
      <c r="M52" t="s">
        <v>11</v>
      </c>
      <c r="N52" t="s">
        <v>11</v>
      </c>
      <c r="O52">
        <f>VLOOKUP(A52,TableRC!A:K,11,0)</f>
        <v>1</v>
      </c>
      <c r="P52">
        <v>1</v>
      </c>
      <c r="Q52" t="str">
        <f>VLOOKUP(A52,TableRC!A:G,7,0)</f>
        <v>Reify</v>
      </c>
      <c r="R52" t="e">
        <f>Q52-#REF!</f>
        <v>#VALUE!</v>
      </c>
      <c r="S52" t="str">
        <f t="shared" si="1"/>
        <v>Tagged</v>
      </c>
    </row>
    <row r="53" spans="1:19" x14ac:dyDescent="0.3">
      <c r="A53" t="str">
        <f t="shared" si="0"/>
        <v>t_object</v>
      </c>
      <c r="B53" t="s">
        <v>5</v>
      </c>
      <c r="C53" t="s">
        <v>6</v>
      </c>
      <c r="D53" t="s">
        <v>151</v>
      </c>
      <c r="E53" t="s">
        <v>145</v>
      </c>
      <c r="F53">
        <v>25</v>
      </c>
      <c r="G53" t="s">
        <v>14</v>
      </c>
      <c r="H53" t="s">
        <v>10</v>
      </c>
      <c r="I53">
        <v>255</v>
      </c>
      <c r="K53" t="s">
        <v>11</v>
      </c>
      <c r="L53" t="s">
        <v>11</v>
      </c>
      <c r="M53" t="s">
        <v>11</v>
      </c>
      <c r="N53" t="s">
        <v>12</v>
      </c>
      <c r="O53">
        <f>VLOOKUP(A53,TableRC!A:K,11,0)</f>
        <v>1</v>
      </c>
      <c r="P53">
        <v>1</v>
      </c>
      <c r="Q53" t="str">
        <f>VLOOKUP(A53,TableRC!A:G,7,0)</f>
        <v>Reify</v>
      </c>
      <c r="R53" t="e">
        <f>Q53-#REF!</f>
        <v>#VALUE!</v>
      </c>
      <c r="S53" t="str">
        <f t="shared" si="1"/>
        <v>PDATA1</v>
      </c>
    </row>
    <row r="54" spans="1:19" x14ac:dyDescent="0.3">
      <c r="A54" t="str">
        <f t="shared" si="0"/>
        <v>t_object</v>
      </c>
      <c r="B54" t="s">
        <v>5</v>
      </c>
      <c r="C54" t="s">
        <v>6</v>
      </c>
      <c r="D54" t="s">
        <v>151</v>
      </c>
      <c r="E54" t="s">
        <v>146</v>
      </c>
      <c r="F54">
        <v>26</v>
      </c>
      <c r="G54" t="s">
        <v>14</v>
      </c>
      <c r="H54" t="s">
        <v>10</v>
      </c>
      <c r="I54">
        <v>-1</v>
      </c>
      <c r="K54" t="s">
        <v>11</v>
      </c>
      <c r="L54" t="s">
        <v>11</v>
      </c>
      <c r="M54" t="s">
        <v>11</v>
      </c>
      <c r="N54" t="s">
        <v>12</v>
      </c>
      <c r="O54">
        <f>VLOOKUP(A54,TableRC!A:K,11,0)</f>
        <v>1</v>
      </c>
      <c r="P54">
        <v>1</v>
      </c>
      <c r="Q54" t="str">
        <f>VLOOKUP(A54,TableRC!A:G,7,0)</f>
        <v>Reify</v>
      </c>
      <c r="R54" t="e">
        <f>Q54-#REF!</f>
        <v>#VALUE!</v>
      </c>
      <c r="S54" t="str">
        <f t="shared" si="1"/>
        <v>PDATA2</v>
      </c>
    </row>
    <row r="55" spans="1:19" x14ac:dyDescent="0.3">
      <c r="A55" t="str">
        <f t="shared" si="0"/>
        <v>t_object</v>
      </c>
      <c r="B55" t="s">
        <v>5</v>
      </c>
      <c r="C55" t="s">
        <v>6</v>
      </c>
      <c r="D55" t="s">
        <v>151</v>
      </c>
      <c r="E55" t="s">
        <v>147</v>
      </c>
      <c r="F55">
        <v>27</v>
      </c>
      <c r="G55" t="s">
        <v>14</v>
      </c>
      <c r="H55" t="s">
        <v>10</v>
      </c>
      <c r="I55">
        <v>-1</v>
      </c>
      <c r="K55" t="s">
        <v>11</v>
      </c>
      <c r="L55" t="s">
        <v>11</v>
      </c>
      <c r="M55" t="s">
        <v>11</v>
      </c>
      <c r="N55" t="s">
        <v>12</v>
      </c>
      <c r="O55">
        <f>VLOOKUP(A55,TableRC!A:K,11,0)</f>
        <v>1</v>
      </c>
      <c r="P55">
        <v>1</v>
      </c>
      <c r="Q55" t="str">
        <f>VLOOKUP(A55,TableRC!A:G,7,0)</f>
        <v>Reify</v>
      </c>
      <c r="R55" t="e">
        <f>Q55-#REF!</f>
        <v>#VALUE!</v>
      </c>
      <c r="S55" t="str">
        <f t="shared" si="1"/>
        <v>PDATA3</v>
      </c>
    </row>
    <row r="56" spans="1:19" x14ac:dyDescent="0.3">
      <c r="A56" t="str">
        <f t="shared" si="0"/>
        <v>t_object</v>
      </c>
      <c r="B56" t="s">
        <v>5</v>
      </c>
      <c r="C56" t="s">
        <v>6</v>
      </c>
      <c r="D56" t="s">
        <v>151</v>
      </c>
      <c r="E56" t="s">
        <v>148</v>
      </c>
      <c r="F56">
        <v>28</v>
      </c>
      <c r="G56" t="s">
        <v>14</v>
      </c>
      <c r="H56" t="s">
        <v>10</v>
      </c>
      <c r="I56">
        <v>-1</v>
      </c>
      <c r="K56" t="s">
        <v>11</v>
      </c>
      <c r="L56" t="s">
        <v>11</v>
      </c>
      <c r="M56" t="s">
        <v>11</v>
      </c>
      <c r="N56" t="s">
        <v>12</v>
      </c>
      <c r="O56">
        <f>VLOOKUP(A56,TableRC!A:K,11,0)</f>
        <v>1</v>
      </c>
      <c r="P56">
        <v>1</v>
      </c>
      <c r="Q56" t="str">
        <f>VLOOKUP(A56,TableRC!A:G,7,0)</f>
        <v>Reify</v>
      </c>
      <c r="R56" t="e">
        <f>Q56-#REF!</f>
        <v>#VALUE!</v>
      </c>
      <c r="S56" t="str">
        <f t="shared" si="1"/>
        <v>PDATA4</v>
      </c>
    </row>
    <row r="57" spans="1:19" x14ac:dyDescent="0.3">
      <c r="A57" t="str">
        <f t="shared" si="0"/>
        <v>t_object</v>
      </c>
      <c r="B57" t="s">
        <v>5</v>
      </c>
      <c r="C57" t="s">
        <v>6</v>
      </c>
      <c r="D57" t="s">
        <v>151</v>
      </c>
      <c r="E57" t="s">
        <v>168</v>
      </c>
      <c r="F57">
        <v>29</v>
      </c>
      <c r="G57" t="s">
        <v>14</v>
      </c>
      <c r="H57" t="s">
        <v>10</v>
      </c>
      <c r="I57">
        <v>255</v>
      </c>
      <c r="K57" t="s">
        <v>11</v>
      </c>
      <c r="L57" t="s">
        <v>11</v>
      </c>
      <c r="M57" t="s">
        <v>11</v>
      </c>
      <c r="N57" t="s">
        <v>12</v>
      </c>
      <c r="O57">
        <f>VLOOKUP(A57,TableRC!A:K,11,0)</f>
        <v>1</v>
      </c>
      <c r="P57">
        <v>1</v>
      </c>
      <c r="Q57" t="str">
        <f>VLOOKUP(A57,TableRC!A:G,7,0)</f>
        <v>Reify</v>
      </c>
      <c r="R57" t="e">
        <f>Q57-#REF!</f>
        <v>#VALUE!</v>
      </c>
      <c r="S57" t="str">
        <f t="shared" si="1"/>
        <v>PDATA5</v>
      </c>
    </row>
    <row r="58" spans="1:19" x14ac:dyDescent="0.3">
      <c r="A58" t="str">
        <f t="shared" si="0"/>
        <v>t_object</v>
      </c>
      <c r="B58" t="s">
        <v>5</v>
      </c>
      <c r="C58" t="s">
        <v>6</v>
      </c>
      <c r="D58" t="s">
        <v>151</v>
      </c>
      <c r="E58" t="s">
        <v>169</v>
      </c>
      <c r="F58">
        <v>30</v>
      </c>
      <c r="G58" t="s">
        <v>14</v>
      </c>
      <c r="H58" t="s">
        <v>10</v>
      </c>
      <c r="I58">
        <v>50</v>
      </c>
      <c r="K58" t="s">
        <v>11</v>
      </c>
      <c r="L58" t="s">
        <v>11</v>
      </c>
      <c r="M58" t="s">
        <v>11</v>
      </c>
      <c r="N58" t="s">
        <v>12</v>
      </c>
      <c r="O58">
        <f>VLOOKUP(A58,TableRC!A:K,11,0)</f>
        <v>1</v>
      </c>
      <c r="P58">
        <v>1</v>
      </c>
      <c r="Q58" t="str">
        <f>VLOOKUP(A58,TableRC!A:G,7,0)</f>
        <v>Reify</v>
      </c>
      <c r="R58" t="e">
        <f>Q58-#REF!</f>
        <v>#VALUE!</v>
      </c>
      <c r="S58" t="str">
        <f t="shared" si="1"/>
        <v>rrency</v>
      </c>
    </row>
    <row r="59" spans="1:19" x14ac:dyDescent="0.3">
      <c r="A59" t="str">
        <f t="shared" si="0"/>
        <v>t_object</v>
      </c>
      <c r="B59" t="s">
        <v>5</v>
      </c>
      <c r="C59" t="s">
        <v>6</v>
      </c>
      <c r="D59" t="s">
        <v>151</v>
      </c>
      <c r="E59" t="s">
        <v>170</v>
      </c>
      <c r="F59">
        <v>31</v>
      </c>
      <c r="G59" t="s">
        <v>14</v>
      </c>
      <c r="H59" t="s">
        <v>10</v>
      </c>
      <c r="I59">
        <v>50</v>
      </c>
      <c r="K59" t="s">
        <v>11</v>
      </c>
      <c r="L59" t="s">
        <v>11</v>
      </c>
      <c r="M59" t="s">
        <v>11</v>
      </c>
      <c r="N59" t="s">
        <v>12</v>
      </c>
      <c r="O59">
        <f>VLOOKUP(A59,TableRC!A:K,11,0)</f>
        <v>1</v>
      </c>
      <c r="P59">
        <v>1</v>
      </c>
      <c r="Q59" t="str">
        <f>VLOOKUP(A59,TableRC!A:G,7,0)</f>
        <v>Reify</v>
      </c>
      <c r="R59" t="e">
        <f>Q59-#REF!</f>
        <v>#VALUE!</v>
      </c>
      <c r="S59" t="str">
        <f t="shared" si="1"/>
        <v>bility</v>
      </c>
    </row>
    <row r="60" spans="1:19" x14ac:dyDescent="0.3">
      <c r="A60" t="str">
        <f t="shared" si="0"/>
        <v>t_object</v>
      </c>
      <c r="B60" t="s">
        <v>5</v>
      </c>
      <c r="C60" t="s">
        <v>6</v>
      </c>
      <c r="D60" t="s">
        <v>151</v>
      </c>
      <c r="E60" t="s">
        <v>171</v>
      </c>
      <c r="F60">
        <v>32</v>
      </c>
      <c r="G60" t="s">
        <v>14</v>
      </c>
      <c r="H60" t="s">
        <v>10</v>
      </c>
      <c r="I60">
        <v>50</v>
      </c>
      <c r="K60" t="s">
        <v>11</v>
      </c>
      <c r="L60" t="s">
        <v>11</v>
      </c>
      <c r="M60" t="s">
        <v>11</v>
      </c>
      <c r="N60" t="s">
        <v>12</v>
      </c>
      <c r="O60">
        <f>VLOOKUP(A60,TableRC!A:K,11,0)</f>
        <v>1</v>
      </c>
      <c r="P60">
        <v>1</v>
      </c>
      <c r="Q60" t="str">
        <f>VLOOKUP(A60,TableRC!A:G,7,0)</f>
        <v>Reify</v>
      </c>
      <c r="R60" t="e">
        <f>Q60-#REF!</f>
        <v>#VALUE!</v>
      </c>
      <c r="S60" t="str">
        <f t="shared" si="1"/>
        <v>stence</v>
      </c>
    </row>
    <row r="61" spans="1:19" x14ac:dyDescent="0.3">
      <c r="A61" t="str">
        <f t="shared" si="0"/>
        <v>t_object</v>
      </c>
      <c r="B61" t="s">
        <v>5</v>
      </c>
      <c r="C61" t="s">
        <v>6</v>
      </c>
      <c r="D61" t="s">
        <v>151</v>
      </c>
      <c r="E61" t="s">
        <v>172</v>
      </c>
      <c r="F61">
        <v>33</v>
      </c>
      <c r="G61" t="s">
        <v>14</v>
      </c>
      <c r="H61" t="s">
        <v>10</v>
      </c>
      <c r="I61">
        <v>50</v>
      </c>
      <c r="K61" t="s">
        <v>11</v>
      </c>
      <c r="L61" t="s">
        <v>11</v>
      </c>
      <c r="M61" t="s">
        <v>11</v>
      </c>
      <c r="N61" t="s">
        <v>12</v>
      </c>
      <c r="O61">
        <f>VLOOKUP(A61,TableRC!A:K,11,0)</f>
        <v>1</v>
      </c>
      <c r="P61">
        <v>1</v>
      </c>
      <c r="Q61" t="str">
        <f>VLOOKUP(A61,TableRC!A:G,7,0)</f>
        <v>Reify</v>
      </c>
      <c r="R61" t="e">
        <f>Q61-#REF!</f>
        <v>#VALUE!</v>
      </c>
      <c r="S61" t="str">
        <f t="shared" si="1"/>
        <v>nality</v>
      </c>
    </row>
    <row r="62" spans="1:19" x14ac:dyDescent="0.3">
      <c r="A62" t="str">
        <f t="shared" si="0"/>
        <v>t_object</v>
      </c>
      <c r="B62" t="s">
        <v>5</v>
      </c>
      <c r="C62" t="s">
        <v>6</v>
      </c>
      <c r="D62" t="s">
        <v>151</v>
      </c>
      <c r="E62" t="s">
        <v>173</v>
      </c>
      <c r="F62">
        <v>34</v>
      </c>
      <c r="G62" t="s">
        <v>14</v>
      </c>
      <c r="H62" t="s">
        <v>10</v>
      </c>
      <c r="I62">
        <v>50</v>
      </c>
      <c r="K62" t="s">
        <v>11</v>
      </c>
      <c r="L62" t="s">
        <v>11</v>
      </c>
      <c r="M62" t="s">
        <v>11</v>
      </c>
      <c r="N62" t="s">
        <v>12</v>
      </c>
      <c r="O62">
        <f>VLOOKUP(A62,TableRC!A:K,11,0)</f>
        <v>1</v>
      </c>
      <c r="P62">
        <v>1</v>
      </c>
      <c r="Q62" t="str">
        <f>VLOOKUP(A62,TableRC!A:G,7,0)</f>
        <v>Reify</v>
      </c>
      <c r="R62" t="e">
        <f>Q62-#REF!</f>
        <v>#VALUE!</v>
      </c>
      <c r="S62" t="str">
        <f t="shared" si="1"/>
        <v>enType</v>
      </c>
    </row>
    <row r="63" spans="1:19" x14ac:dyDescent="0.3">
      <c r="A63" t="str">
        <f t="shared" si="0"/>
        <v>t_object</v>
      </c>
      <c r="B63" t="s">
        <v>5</v>
      </c>
      <c r="C63" t="s">
        <v>6</v>
      </c>
      <c r="D63" t="s">
        <v>151</v>
      </c>
      <c r="E63" t="s">
        <v>174</v>
      </c>
      <c r="F63">
        <v>35</v>
      </c>
      <c r="G63" t="s">
        <v>14</v>
      </c>
      <c r="H63" t="s">
        <v>10</v>
      </c>
      <c r="I63">
        <v>255</v>
      </c>
      <c r="K63" t="s">
        <v>11</v>
      </c>
      <c r="L63" t="s">
        <v>11</v>
      </c>
      <c r="M63" t="s">
        <v>11</v>
      </c>
      <c r="N63" t="s">
        <v>12</v>
      </c>
      <c r="O63">
        <f>VLOOKUP(A63,TableRC!A:K,11,0)</f>
        <v>1</v>
      </c>
      <c r="P63">
        <v>1</v>
      </c>
      <c r="Q63" t="str">
        <f>VLOOKUP(A63,TableRC!A:G,7,0)</f>
        <v>Reify</v>
      </c>
      <c r="R63" t="e">
        <f>Q63-#REF!</f>
        <v>#VALUE!</v>
      </c>
      <c r="S63" t="str">
        <f t="shared" si="1"/>
        <v>enFile</v>
      </c>
    </row>
    <row r="64" spans="1:19" x14ac:dyDescent="0.3">
      <c r="A64" t="str">
        <f t="shared" si="0"/>
        <v>t_object</v>
      </c>
      <c r="B64" t="s">
        <v>5</v>
      </c>
      <c r="C64" t="s">
        <v>6</v>
      </c>
      <c r="D64" t="s">
        <v>151</v>
      </c>
      <c r="E64" t="s">
        <v>175</v>
      </c>
      <c r="F64">
        <v>36</v>
      </c>
      <c r="G64" t="s">
        <v>14</v>
      </c>
      <c r="H64" t="s">
        <v>10</v>
      </c>
      <c r="I64">
        <v>-1</v>
      </c>
      <c r="K64" t="s">
        <v>11</v>
      </c>
      <c r="L64" t="s">
        <v>11</v>
      </c>
      <c r="M64" t="s">
        <v>11</v>
      </c>
      <c r="N64" t="s">
        <v>12</v>
      </c>
      <c r="O64">
        <f>VLOOKUP(A64,TableRC!A:K,11,0)</f>
        <v>1</v>
      </c>
      <c r="P64">
        <v>1</v>
      </c>
      <c r="Q64" t="str">
        <f>VLOOKUP(A64,TableRC!A:G,7,0)</f>
        <v>Reify</v>
      </c>
      <c r="R64" t="e">
        <f>Q64-#REF!</f>
        <v>#VALUE!</v>
      </c>
      <c r="S64" t="str">
        <f t="shared" si="1"/>
        <v>eader1</v>
      </c>
    </row>
    <row r="65" spans="1:19" x14ac:dyDescent="0.3">
      <c r="A65" t="str">
        <f t="shared" si="0"/>
        <v>t_object</v>
      </c>
      <c r="B65" t="s">
        <v>5</v>
      </c>
      <c r="C65" t="s">
        <v>6</v>
      </c>
      <c r="D65" t="s">
        <v>151</v>
      </c>
      <c r="E65" t="s">
        <v>176</v>
      </c>
      <c r="F65">
        <v>37</v>
      </c>
      <c r="G65" t="s">
        <v>14</v>
      </c>
      <c r="H65" t="s">
        <v>10</v>
      </c>
      <c r="I65">
        <v>-1</v>
      </c>
      <c r="K65" t="s">
        <v>11</v>
      </c>
      <c r="L65" t="s">
        <v>11</v>
      </c>
      <c r="M65" t="s">
        <v>11</v>
      </c>
      <c r="N65" t="s">
        <v>12</v>
      </c>
      <c r="O65">
        <f>VLOOKUP(A65,TableRC!A:K,11,0)</f>
        <v>1</v>
      </c>
      <c r="P65">
        <v>1</v>
      </c>
      <c r="Q65" t="str">
        <f>VLOOKUP(A65,TableRC!A:G,7,0)</f>
        <v>Reify</v>
      </c>
      <c r="R65" t="e">
        <f>Q65-#REF!</f>
        <v>#VALUE!</v>
      </c>
      <c r="S65" t="str">
        <f t="shared" si="1"/>
        <v>eader2</v>
      </c>
    </row>
    <row r="66" spans="1:19" x14ac:dyDescent="0.3">
      <c r="A66" t="str">
        <f t="shared" ref="A66:A129" si="2">D66</f>
        <v>t_object</v>
      </c>
      <c r="B66" t="s">
        <v>5</v>
      </c>
      <c r="C66" t="s">
        <v>6</v>
      </c>
      <c r="D66" t="s">
        <v>151</v>
      </c>
      <c r="E66" t="s">
        <v>177</v>
      </c>
      <c r="F66">
        <v>38</v>
      </c>
      <c r="G66" t="s">
        <v>14</v>
      </c>
      <c r="H66" t="s">
        <v>10</v>
      </c>
      <c r="I66">
        <v>50</v>
      </c>
      <c r="K66" t="s">
        <v>11</v>
      </c>
      <c r="L66" t="s">
        <v>11</v>
      </c>
      <c r="M66" t="s">
        <v>11</v>
      </c>
      <c r="N66" t="s">
        <v>12</v>
      </c>
      <c r="O66">
        <f>VLOOKUP(A66,TableRC!A:K,11,0)</f>
        <v>1</v>
      </c>
      <c r="P66">
        <v>1</v>
      </c>
      <c r="Q66" t="str">
        <f>VLOOKUP(A66,TableRC!A:G,7,0)</f>
        <v>Reify</v>
      </c>
      <c r="R66" t="e">
        <f>Q66-#REF!</f>
        <v>#VALUE!</v>
      </c>
      <c r="S66" t="str">
        <f t="shared" ref="S66:S129" si="3">RIGHT(E66,6)</f>
        <v>Phase</v>
      </c>
    </row>
    <row r="67" spans="1:19" x14ac:dyDescent="0.3">
      <c r="A67" t="str">
        <f t="shared" si="2"/>
        <v>t_object</v>
      </c>
      <c r="B67" t="s">
        <v>5</v>
      </c>
      <c r="C67" t="s">
        <v>6</v>
      </c>
      <c r="D67" t="s">
        <v>151</v>
      </c>
      <c r="E67" t="s">
        <v>121</v>
      </c>
      <c r="F67">
        <v>39</v>
      </c>
      <c r="G67" t="s">
        <v>14</v>
      </c>
      <c r="H67" t="s">
        <v>10</v>
      </c>
      <c r="I67">
        <v>25</v>
      </c>
      <c r="K67" t="s">
        <v>11</v>
      </c>
      <c r="L67" t="s">
        <v>11</v>
      </c>
      <c r="M67" t="s">
        <v>11</v>
      </c>
      <c r="N67" t="s">
        <v>12</v>
      </c>
      <c r="O67">
        <f>VLOOKUP(A67,TableRC!A:K,11,0)</f>
        <v>1</v>
      </c>
      <c r="P67">
        <v>1</v>
      </c>
      <c r="Q67" t="str">
        <f>VLOOKUP(A67,TableRC!A:G,7,0)</f>
        <v>Reify</v>
      </c>
      <c r="R67" t="e">
        <f>Q67-#REF!</f>
        <v>#VALUE!</v>
      </c>
      <c r="S67" t="str">
        <f t="shared" si="3"/>
        <v>Scope</v>
      </c>
    </row>
    <row r="68" spans="1:19" x14ac:dyDescent="0.3">
      <c r="A68" t="str">
        <f t="shared" si="2"/>
        <v>t_object</v>
      </c>
      <c r="B68" t="s">
        <v>5</v>
      </c>
      <c r="C68" t="s">
        <v>6</v>
      </c>
      <c r="D68" t="s">
        <v>151</v>
      </c>
      <c r="E68" t="s">
        <v>178</v>
      </c>
      <c r="F68">
        <v>40</v>
      </c>
      <c r="G68" t="s">
        <v>14</v>
      </c>
      <c r="H68" t="s">
        <v>10</v>
      </c>
      <c r="I68">
        <v>-1</v>
      </c>
      <c r="K68" t="s">
        <v>11</v>
      </c>
      <c r="L68" t="s">
        <v>11</v>
      </c>
      <c r="M68" t="s">
        <v>11</v>
      </c>
      <c r="N68" t="s">
        <v>12</v>
      </c>
      <c r="O68">
        <f>VLOOKUP(A68,TableRC!A:K,11,0)</f>
        <v>1</v>
      </c>
      <c r="P68">
        <v>1</v>
      </c>
      <c r="Q68" t="str">
        <f>VLOOKUP(A68,TableRC!A:G,7,0)</f>
        <v>Reify</v>
      </c>
      <c r="R68" t="e">
        <f>Q68-#REF!</f>
        <v>#VALUE!</v>
      </c>
      <c r="S68" t="str">
        <f t="shared" si="3"/>
        <v>Option</v>
      </c>
    </row>
    <row r="69" spans="1:19" x14ac:dyDescent="0.3">
      <c r="A69" t="str">
        <f t="shared" si="2"/>
        <v>t_object</v>
      </c>
      <c r="B69" t="s">
        <v>5</v>
      </c>
      <c r="C69" t="s">
        <v>6</v>
      </c>
      <c r="D69" t="s">
        <v>151</v>
      </c>
      <c r="E69" t="s">
        <v>179</v>
      </c>
      <c r="F69">
        <v>41</v>
      </c>
      <c r="G69" t="s">
        <v>14</v>
      </c>
      <c r="H69" t="s">
        <v>10</v>
      </c>
      <c r="I69">
        <v>-1</v>
      </c>
      <c r="K69" t="s">
        <v>11</v>
      </c>
      <c r="L69" t="s">
        <v>11</v>
      </c>
      <c r="M69" t="s">
        <v>11</v>
      </c>
      <c r="N69" t="s">
        <v>12</v>
      </c>
      <c r="O69">
        <f>VLOOKUP(A69,TableRC!A:K,11,0)</f>
        <v>1</v>
      </c>
      <c r="P69">
        <v>1</v>
      </c>
      <c r="Q69" t="str">
        <f>VLOOKUP(A69,TableRC!A:G,7,0)</f>
        <v>Reify</v>
      </c>
      <c r="R69" t="e">
        <f>Q69-#REF!</f>
        <v>#VALUE!</v>
      </c>
      <c r="S69" t="str">
        <f t="shared" si="3"/>
        <v>nLinks</v>
      </c>
    </row>
    <row r="70" spans="1:19" x14ac:dyDescent="0.3">
      <c r="A70" t="str">
        <f t="shared" si="2"/>
        <v>t_object</v>
      </c>
      <c r="B70" t="s">
        <v>5</v>
      </c>
      <c r="C70" t="s">
        <v>6</v>
      </c>
      <c r="D70" t="s">
        <v>151</v>
      </c>
      <c r="E70" t="s">
        <v>180</v>
      </c>
      <c r="F70">
        <v>42</v>
      </c>
      <c r="G70" t="s">
        <v>14</v>
      </c>
      <c r="H70" t="s">
        <v>16</v>
      </c>
      <c r="I70" t="s">
        <v>11</v>
      </c>
      <c r="K70">
        <v>10</v>
      </c>
      <c r="L70">
        <v>10</v>
      </c>
      <c r="M70" t="s">
        <v>11</v>
      </c>
      <c r="N70" t="s">
        <v>11</v>
      </c>
      <c r="O70">
        <f>VLOOKUP(A70,TableRC!A:K,11,0)</f>
        <v>1</v>
      </c>
      <c r="P70">
        <v>1</v>
      </c>
      <c r="Q70" t="str">
        <f>VLOOKUP(A70,TableRC!A:G,7,0)</f>
        <v>Reify</v>
      </c>
      <c r="R70" t="e">
        <f>Q70-#REF!</f>
        <v>#VALUE!</v>
      </c>
      <c r="S70" t="str">
        <f t="shared" si="3"/>
        <v>sifier</v>
      </c>
    </row>
    <row r="71" spans="1:19" x14ac:dyDescent="0.3">
      <c r="A71" t="str">
        <f t="shared" si="2"/>
        <v>t_object</v>
      </c>
      <c r="B71" t="s">
        <v>5</v>
      </c>
      <c r="C71" t="s">
        <v>6</v>
      </c>
      <c r="D71" t="s">
        <v>151</v>
      </c>
      <c r="E71" t="s">
        <v>181</v>
      </c>
      <c r="F71">
        <v>43</v>
      </c>
      <c r="G71" t="s">
        <v>14</v>
      </c>
      <c r="H71" t="s">
        <v>10</v>
      </c>
      <c r="I71">
        <v>40</v>
      </c>
      <c r="K71" t="s">
        <v>11</v>
      </c>
      <c r="L71" t="s">
        <v>11</v>
      </c>
      <c r="M71" t="s">
        <v>11</v>
      </c>
      <c r="N71" t="s">
        <v>12</v>
      </c>
      <c r="O71">
        <f>VLOOKUP(A71,TableRC!A:K,11,0)</f>
        <v>1</v>
      </c>
      <c r="P71">
        <v>1</v>
      </c>
      <c r="Q71" t="str">
        <f>VLOOKUP(A71,TableRC!A:G,7,0)</f>
        <v>Reify</v>
      </c>
      <c r="R71" t="e">
        <f>Q71-#REF!</f>
        <v>#VALUE!</v>
      </c>
      <c r="S71" t="str">
        <f t="shared" si="3"/>
        <v>a_guid</v>
      </c>
    </row>
    <row r="72" spans="1:19" x14ac:dyDescent="0.3">
      <c r="A72" t="str">
        <f t="shared" si="2"/>
        <v>t_object</v>
      </c>
      <c r="B72" t="s">
        <v>5</v>
      </c>
      <c r="C72" t="s">
        <v>6</v>
      </c>
      <c r="D72" t="s">
        <v>151</v>
      </c>
      <c r="E72" t="s">
        <v>182</v>
      </c>
      <c r="F72">
        <v>44</v>
      </c>
      <c r="G72" t="s">
        <v>14</v>
      </c>
      <c r="H72" t="s">
        <v>16</v>
      </c>
      <c r="I72" t="s">
        <v>11</v>
      </c>
      <c r="K72">
        <v>10</v>
      </c>
      <c r="L72">
        <v>10</v>
      </c>
      <c r="M72" t="s">
        <v>11</v>
      </c>
      <c r="N72" t="s">
        <v>11</v>
      </c>
      <c r="O72">
        <f>VLOOKUP(A72,TableRC!A:K,11,0)</f>
        <v>1</v>
      </c>
      <c r="P72">
        <v>1</v>
      </c>
      <c r="Q72" t="str">
        <f>VLOOKUP(A72,TableRC!A:G,7,0)</f>
        <v>Reify</v>
      </c>
      <c r="R72" t="e">
        <f>Q72-#REF!</f>
        <v>#VALUE!</v>
      </c>
      <c r="S72" t="str">
        <f t="shared" si="3"/>
        <v>rentID</v>
      </c>
    </row>
    <row r="73" spans="1:19" x14ac:dyDescent="0.3">
      <c r="A73" t="str">
        <f t="shared" si="2"/>
        <v>t_object</v>
      </c>
      <c r="B73" t="s">
        <v>5</v>
      </c>
      <c r="C73" t="s">
        <v>6</v>
      </c>
      <c r="D73" t="s">
        <v>151</v>
      </c>
      <c r="E73" t="s">
        <v>183</v>
      </c>
      <c r="F73">
        <v>45</v>
      </c>
      <c r="G73" t="s">
        <v>14</v>
      </c>
      <c r="H73" t="s">
        <v>10</v>
      </c>
      <c r="I73">
        <v>-1</v>
      </c>
      <c r="K73" t="s">
        <v>11</v>
      </c>
      <c r="L73" t="s">
        <v>11</v>
      </c>
      <c r="M73" t="s">
        <v>11</v>
      </c>
      <c r="N73" t="s">
        <v>12</v>
      </c>
      <c r="O73">
        <f>VLOOKUP(A73,TableRC!A:K,11,0)</f>
        <v>1</v>
      </c>
      <c r="P73">
        <v>1</v>
      </c>
      <c r="Q73" t="str">
        <f>VLOOKUP(A73,TableRC!A:G,7,0)</f>
        <v>Reify</v>
      </c>
      <c r="R73" t="e">
        <f>Q73-#REF!</f>
        <v>#VALUE!</v>
      </c>
      <c r="S73" t="str">
        <f t="shared" si="3"/>
        <v>nState</v>
      </c>
    </row>
    <row r="74" spans="1:19" x14ac:dyDescent="0.3">
      <c r="A74" t="str">
        <f t="shared" si="2"/>
        <v>t_object</v>
      </c>
      <c r="B74" t="s">
        <v>5</v>
      </c>
      <c r="C74" t="s">
        <v>6</v>
      </c>
      <c r="D74" t="s">
        <v>151</v>
      </c>
      <c r="E74" t="s">
        <v>184</v>
      </c>
      <c r="F74">
        <v>46</v>
      </c>
      <c r="G74" t="s">
        <v>14</v>
      </c>
      <c r="H74" t="s">
        <v>10</v>
      </c>
      <c r="I74">
        <v>40</v>
      </c>
      <c r="K74" t="s">
        <v>11</v>
      </c>
      <c r="L74" t="s">
        <v>11</v>
      </c>
      <c r="M74" t="s">
        <v>11</v>
      </c>
      <c r="N74" t="s">
        <v>12</v>
      </c>
      <c r="O74">
        <f>VLOOKUP(A74,TableRC!A:K,11,0)</f>
        <v>1</v>
      </c>
      <c r="P74">
        <v>1</v>
      </c>
      <c r="Q74" t="str">
        <f>VLOOKUP(A74,TableRC!A:G,7,0)</f>
        <v>Reify</v>
      </c>
      <c r="R74" t="e">
        <f>Q74-#REF!</f>
        <v>#VALUE!</v>
      </c>
      <c r="S74" t="str">
        <f t="shared" si="3"/>
        <v>r_guid</v>
      </c>
    </row>
    <row r="75" spans="1:19" x14ac:dyDescent="0.3">
      <c r="A75" t="str">
        <f t="shared" si="2"/>
        <v>t_object</v>
      </c>
      <c r="B75" t="s">
        <v>5</v>
      </c>
      <c r="C75" t="s">
        <v>6</v>
      </c>
      <c r="D75" t="s">
        <v>151</v>
      </c>
      <c r="E75" t="s">
        <v>185</v>
      </c>
      <c r="F75">
        <v>47</v>
      </c>
      <c r="G75" t="s">
        <v>14</v>
      </c>
      <c r="H75" t="s">
        <v>16</v>
      </c>
      <c r="I75" t="s">
        <v>11</v>
      </c>
      <c r="K75">
        <v>10</v>
      </c>
      <c r="L75">
        <v>10</v>
      </c>
      <c r="M75" t="s">
        <v>11</v>
      </c>
      <c r="N75" t="s">
        <v>11</v>
      </c>
      <c r="O75">
        <f>VLOOKUP(A75,TableRC!A:K,11,0)</f>
        <v>1</v>
      </c>
      <c r="P75">
        <v>1</v>
      </c>
      <c r="Q75" t="str">
        <f>VLOOKUP(A75,TableRC!A:G,7,0)</f>
        <v>Reify</v>
      </c>
      <c r="R75" t="e">
        <f>Q75-#REF!</f>
        <v>#VALUE!</v>
      </c>
      <c r="S75" t="str">
        <f t="shared" si="3"/>
        <v>TPos</v>
      </c>
    </row>
    <row r="76" spans="1:19" x14ac:dyDescent="0.3">
      <c r="A76" t="str">
        <f t="shared" si="2"/>
        <v>t_object</v>
      </c>
      <c r="B76" t="s">
        <v>5</v>
      </c>
      <c r="C76" t="s">
        <v>6</v>
      </c>
      <c r="D76" t="s">
        <v>151</v>
      </c>
      <c r="E76" t="s">
        <v>186</v>
      </c>
      <c r="F76">
        <v>48</v>
      </c>
      <c r="G76" t="s">
        <v>9</v>
      </c>
      <c r="H76" t="s">
        <v>16</v>
      </c>
      <c r="I76" t="s">
        <v>11</v>
      </c>
      <c r="K76">
        <v>10</v>
      </c>
      <c r="L76">
        <v>10</v>
      </c>
      <c r="M76" t="s">
        <v>11</v>
      </c>
      <c r="N76" t="s">
        <v>11</v>
      </c>
      <c r="O76">
        <f>VLOOKUP(A76,TableRC!A:K,11,0)</f>
        <v>1</v>
      </c>
      <c r="P76">
        <v>1</v>
      </c>
      <c r="Q76" t="str">
        <f>VLOOKUP(A76,TableRC!A:G,7,0)</f>
        <v>Reify</v>
      </c>
      <c r="R76" t="e">
        <f>Q76-#REF!</f>
        <v>#VALUE!</v>
      </c>
      <c r="S76" t="str">
        <f t="shared" si="3"/>
        <v>IsRoot</v>
      </c>
    </row>
    <row r="77" spans="1:19" x14ac:dyDescent="0.3">
      <c r="A77" t="str">
        <f t="shared" si="2"/>
        <v>t_object</v>
      </c>
      <c r="B77" t="s">
        <v>5</v>
      </c>
      <c r="C77" t="s">
        <v>6</v>
      </c>
      <c r="D77" t="s">
        <v>151</v>
      </c>
      <c r="E77" t="s">
        <v>187</v>
      </c>
      <c r="F77">
        <v>49</v>
      </c>
      <c r="G77" t="s">
        <v>9</v>
      </c>
      <c r="H77" t="s">
        <v>16</v>
      </c>
      <c r="I77" t="s">
        <v>11</v>
      </c>
      <c r="K77">
        <v>10</v>
      </c>
      <c r="L77">
        <v>10</v>
      </c>
      <c r="M77" t="s">
        <v>11</v>
      </c>
      <c r="N77" t="s">
        <v>11</v>
      </c>
      <c r="O77">
        <f>VLOOKUP(A77,TableRC!A:K,11,0)</f>
        <v>1</v>
      </c>
      <c r="P77">
        <v>1</v>
      </c>
      <c r="Q77" t="str">
        <f>VLOOKUP(A77,TableRC!A:G,7,0)</f>
        <v>Reify</v>
      </c>
      <c r="R77" t="e">
        <f>Q77-#REF!</f>
        <v>#VALUE!</v>
      </c>
      <c r="S77" t="str">
        <f t="shared" si="3"/>
        <v>IsLeaf</v>
      </c>
    </row>
    <row r="78" spans="1:19" x14ac:dyDescent="0.3">
      <c r="A78" t="str">
        <f t="shared" si="2"/>
        <v>t_object</v>
      </c>
      <c r="B78" t="s">
        <v>5</v>
      </c>
      <c r="C78" t="s">
        <v>6</v>
      </c>
      <c r="D78" t="s">
        <v>151</v>
      </c>
      <c r="E78" t="s">
        <v>188</v>
      </c>
      <c r="F78">
        <v>50</v>
      </c>
      <c r="G78" t="s">
        <v>9</v>
      </c>
      <c r="H78" t="s">
        <v>16</v>
      </c>
      <c r="I78" t="s">
        <v>11</v>
      </c>
      <c r="K78">
        <v>10</v>
      </c>
      <c r="L78">
        <v>10</v>
      </c>
      <c r="M78" t="s">
        <v>11</v>
      </c>
      <c r="N78" t="s">
        <v>11</v>
      </c>
      <c r="O78">
        <f>VLOOKUP(A78,TableRC!A:K,11,0)</f>
        <v>1</v>
      </c>
      <c r="P78">
        <v>1</v>
      </c>
      <c r="Q78" t="str">
        <f>VLOOKUP(A78,TableRC!A:G,7,0)</f>
        <v>Reify</v>
      </c>
      <c r="R78" t="e">
        <f>Q78-#REF!</f>
        <v>#VALUE!</v>
      </c>
      <c r="S78" t="str">
        <f t="shared" si="3"/>
        <v>IsSpec</v>
      </c>
    </row>
    <row r="79" spans="1:19" x14ac:dyDescent="0.3">
      <c r="A79" t="str">
        <f t="shared" si="2"/>
        <v>t_object</v>
      </c>
      <c r="B79" t="s">
        <v>5</v>
      </c>
      <c r="C79" t="s">
        <v>6</v>
      </c>
      <c r="D79" t="s">
        <v>151</v>
      </c>
      <c r="E79" t="s">
        <v>30</v>
      </c>
      <c r="F79">
        <v>51</v>
      </c>
      <c r="G79" t="s">
        <v>9</v>
      </c>
      <c r="H79" t="s">
        <v>16</v>
      </c>
      <c r="I79" t="s">
        <v>11</v>
      </c>
      <c r="K79">
        <v>10</v>
      </c>
      <c r="L79">
        <v>10</v>
      </c>
      <c r="M79" t="s">
        <v>11</v>
      </c>
      <c r="N79" t="s">
        <v>11</v>
      </c>
      <c r="O79">
        <f>VLOOKUP(A79,TableRC!A:K,11,0)</f>
        <v>1</v>
      </c>
      <c r="P79">
        <v>1</v>
      </c>
      <c r="Q79" t="str">
        <f>VLOOKUP(A79,TableRC!A:G,7,0)</f>
        <v>Reify</v>
      </c>
      <c r="R79" t="e">
        <f>Q79-#REF!</f>
        <v>#VALUE!</v>
      </c>
      <c r="S79" t="str">
        <f t="shared" si="3"/>
        <v>Active</v>
      </c>
    </row>
    <row r="80" spans="1:19" x14ac:dyDescent="0.3">
      <c r="A80" t="str">
        <f t="shared" si="2"/>
        <v>t_object</v>
      </c>
      <c r="B80" t="s">
        <v>5</v>
      </c>
      <c r="C80" t="s">
        <v>6</v>
      </c>
      <c r="D80" t="s">
        <v>151</v>
      </c>
      <c r="E80" t="s">
        <v>189</v>
      </c>
      <c r="F80">
        <v>52</v>
      </c>
      <c r="G80" t="s">
        <v>14</v>
      </c>
      <c r="H80" t="s">
        <v>10</v>
      </c>
      <c r="I80">
        <v>255</v>
      </c>
      <c r="K80" t="s">
        <v>11</v>
      </c>
      <c r="L80" t="s">
        <v>11</v>
      </c>
      <c r="M80" t="s">
        <v>11</v>
      </c>
      <c r="N80" t="s">
        <v>12</v>
      </c>
      <c r="O80">
        <f>VLOOKUP(A80,TableRC!A:K,11,0)</f>
        <v>1</v>
      </c>
      <c r="P80">
        <v>1</v>
      </c>
      <c r="Q80" t="str">
        <f>VLOOKUP(A80,TableRC!A:G,7,0)</f>
        <v>Reify</v>
      </c>
      <c r="R80" t="e">
        <f>Q80-#REF!</f>
        <v>#VALUE!</v>
      </c>
      <c r="S80" t="str">
        <f t="shared" si="3"/>
        <v>eFlags</v>
      </c>
    </row>
    <row r="81" spans="1:19" x14ac:dyDescent="0.3">
      <c r="A81" t="str">
        <f t="shared" si="2"/>
        <v>t_object</v>
      </c>
      <c r="B81" t="s">
        <v>5</v>
      </c>
      <c r="C81" t="s">
        <v>6</v>
      </c>
      <c r="D81" t="s">
        <v>151</v>
      </c>
      <c r="E81" t="s">
        <v>190</v>
      </c>
      <c r="F81">
        <v>53</v>
      </c>
      <c r="G81" t="s">
        <v>14</v>
      </c>
      <c r="H81" t="s">
        <v>10</v>
      </c>
      <c r="I81">
        <v>255</v>
      </c>
      <c r="K81" t="s">
        <v>11</v>
      </c>
      <c r="L81" t="s">
        <v>11</v>
      </c>
      <c r="M81" t="s">
        <v>11</v>
      </c>
      <c r="N81" t="s">
        <v>12</v>
      </c>
      <c r="O81">
        <f>VLOOKUP(A81,TableRC!A:K,11,0)</f>
        <v>1</v>
      </c>
      <c r="P81">
        <v>1</v>
      </c>
      <c r="Q81" t="str">
        <f>VLOOKUP(A81,TableRC!A:G,7,0)</f>
        <v>Reify</v>
      </c>
      <c r="R81" t="e">
        <f>Q81-#REF!</f>
        <v>#VALUE!</v>
      </c>
      <c r="S81" t="str">
        <f t="shared" si="3"/>
        <v>eFlags</v>
      </c>
    </row>
    <row r="82" spans="1:19" x14ac:dyDescent="0.3">
      <c r="A82" t="str">
        <f t="shared" si="2"/>
        <v>t_object</v>
      </c>
      <c r="B82" t="s">
        <v>5</v>
      </c>
      <c r="C82" t="s">
        <v>6</v>
      </c>
      <c r="D82" t="s">
        <v>151</v>
      </c>
      <c r="E82" t="s">
        <v>191</v>
      </c>
      <c r="F82">
        <v>54</v>
      </c>
      <c r="G82" t="s">
        <v>14</v>
      </c>
      <c r="H82" t="s">
        <v>10</v>
      </c>
      <c r="I82">
        <v>50</v>
      </c>
      <c r="K82" t="s">
        <v>11</v>
      </c>
      <c r="L82" t="s">
        <v>11</v>
      </c>
      <c r="M82" t="s">
        <v>11</v>
      </c>
      <c r="N82" t="s">
        <v>12</v>
      </c>
      <c r="O82">
        <f>VLOOKUP(A82,TableRC!A:K,11,0)</f>
        <v>1</v>
      </c>
      <c r="P82">
        <v>1</v>
      </c>
      <c r="Q82" t="str">
        <f>VLOOKUP(A82,TableRC!A:G,7,0)</f>
        <v>Reify</v>
      </c>
      <c r="R82" t="e">
        <f>Q82-#REF!</f>
        <v>#VALUE!</v>
      </c>
      <c r="S82" t="str">
        <f t="shared" si="3"/>
        <v>licity</v>
      </c>
    </row>
    <row r="83" spans="1:19" x14ac:dyDescent="0.3">
      <c r="A83" t="str">
        <f t="shared" si="2"/>
        <v>t_object</v>
      </c>
      <c r="B83" t="s">
        <v>5</v>
      </c>
      <c r="C83" t="s">
        <v>6</v>
      </c>
      <c r="D83" t="s">
        <v>151</v>
      </c>
      <c r="E83" t="s">
        <v>192</v>
      </c>
      <c r="F83">
        <v>55</v>
      </c>
      <c r="G83" t="s">
        <v>14</v>
      </c>
      <c r="H83" t="s">
        <v>10</v>
      </c>
      <c r="I83">
        <v>-1</v>
      </c>
      <c r="K83" t="s">
        <v>11</v>
      </c>
      <c r="L83" t="s">
        <v>11</v>
      </c>
      <c r="M83" t="s">
        <v>11</v>
      </c>
      <c r="N83" t="s">
        <v>12</v>
      </c>
      <c r="O83">
        <f>VLOOKUP(A83,TableRC!A:K,11,0)</f>
        <v>1</v>
      </c>
      <c r="P83">
        <v>1</v>
      </c>
      <c r="Q83" t="str">
        <f>VLOOKUP(A83,TableRC!A:G,7,0)</f>
        <v>Reify</v>
      </c>
      <c r="R83" t="e">
        <f>Q83-#REF!</f>
        <v>#VALUE!</v>
      </c>
      <c r="S83" t="str">
        <f t="shared" si="3"/>
        <v>tyleEx</v>
      </c>
    </row>
    <row r="84" spans="1:19" x14ac:dyDescent="0.3">
      <c r="A84" t="str">
        <f t="shared" si="2"/>
        <v>t_object</v>
      </c>
      <c r="B84" t="s">
        <v>5</v>
      </c>
      <c r="C84" t="s">
        <v>6</v>
      </c>
      <c r="D84" t="s">
        <v>151</v>
      </c>
      <c r="E84" t="s">
        <v>193</v>
      </c>
      <c r="F84">
        <v>56</v>
      </c>
      <c r="G84" t="s">
        <v>14</v>
      </c>
      <c r="H84" t="s">
        <v>10</v>
      </c>
      <c r="I84">
        <v>-1</v>
      </c>
      <c r="K84" t="s">
        <v>11</v>
      </c>
      <c r="L84" t="s">
        <v>11</v>
      </c>
      <c r="M84" t="s">
        <v>11</v>
      </c>
      <c r="N84" t="s">
        <v>12</v>
      </c>
      <c r="O84">
        <f>VLOOKUP(A84,TableRC!A:K,11,0)</f>
        <v>1</v>
      </c>
      <c r="P84">
        <v>1</v>
      </c>
      <c r="Q84" t="str">
        <f>VLOOKUP(A84,TableRC!A:G,7,0)</f>
        <v>Reify</v>
      </c>
      <c r="R84" t="e">
        <f>Q84-#REF!</f>
        <v>#VALUE!</v>
      </c>
      <c r="S84" t="str">
        <f t="shared" si="3"/>
        <v>tFlags</v>
      </c>
    </row>
    <row r="85" spans="1:19" x14ac:dyDescent="0.3">
      <c r="A85" t="str">
        <f t="shared" si="2"/>
        <v>t_object</v>
      </c>
      <c r="B85" t="s">
        <v>5</v>
      </c>
      <c r="C85" t="s">
        <v>6</v>
      </c>
      <c r="D85" t="s">
        <v>151</v>
      </c>
      <c r="E85" t="s">
        <v>194</v>
      </c>
      <c r="F85">
        <v>57</v>
      </c>
      <c r="G85" t="s">
        <v>14</v>
      </c>
      <c r="H85" t="s">
        <v>10</v>
      </c>
      <c r="I85">
        <v>255</v>
      </c>
      <c r="K85" t="s">
        <v>11</v>
      </c>
      <c r="L85" t="s">
        <v>11</v>
      </c>
      <c r="M85" t="s">
        <v>11</v>
      </c>
      <c r="N85" t="s">
        <v>12</v>
      </c>
      <c r="O85">
        <f>VLOOKUP(A85,TableRC!A:K,11,0)</f>
        <v>1</v>
      </c>
      <c r="P85">
        <v>1</v>
      </c>
      <c r="Q85" t="str">
        <f>VLOOKUP(A85,TableRC!A:G,7,0)</f>
        <v>Reify</v>
      </c>
      <c r="R85" t="e">
        <f>Q85-#REF!</f>
        <v>#VALUE!</v>
      </c>
      <c r="S85" t="str">
        <f t="shared" si="3"/>
        <v>nFlags</v>
      </c>
    </row>
    <row r="86" spans="1:19" x14ac:dyDescent="0.3">
      <c r="A86" t="str">
        <f t="shared" si="2"/>
        <v>t_package</v>
      </c>
      <c r="B86" t="s">
        <v>5</v>
      </c>
      <c r="C86" t="s">
        <v>6</v>
      </c>
      <c r="D86" t="s">
        <v>514</v>
      </c>
      <c r="E86" t="s">
        <v>15</v>
      </c>
      <c r="F86">
        <v>1</v>
      </c>
      <c r="G86" t="s">
        <v>9</v>
      </c>
      <c r="H86" t="s">
        <v>16</v>
      </c>
      <c r="I86" t="s">
        <v>11</v>
      </c>
      <c r="K86">
        <v>10</v>
      </c>
      <c r="L86">
        <v>10</v>
      </c>
      <c r="M86" t="s">
        <v>11</v>
      </c>
      <c r="N86" t="s">
        <v>11</v>
      </c>
      <c r="O86">
        <f>VLOOKUP(A86,TableRC!A:K,11,0)</f>
        <v>1</v>
      </c>
      <c r="P86">
        <v>1</v>
      </c>
      <c r="Q86" t="str">
        <f>VLOOKUP(A86,TableRC!A:G,7,0)</f>
        <v>Reify</v>
      </c>
      <c r="R86" t="e">
        <f>Q86-#REF!</f>
        <v>#VALUE!</v>
      </c>
      <c r="S86" t="str">
        <f t="shared" si="3"/>
        <v>age_ID</v>
      </c>
    </row>
    <row r="87" spans="1:19" x14ac:dyDescent="0.3">
      <c r="A87" t="str">
        <f t="shared" si="2"/>
        <v>t_package</v>
      </c>
      <c r="B87" t="s">
        <v>5</v>
      </c>
      <c r="C87" t="s">
        <v>6</v>
      </c>
      <c r="D87" t="s">
        <v>514</v>
      </c>
      <c r="E87" t="s">
        <v>13</v>
      </c>
      <c r="F87">
        <v>2</v>
      </c>
      <c r="G87" t="s">
        <v>14</v>
      </c>
      <c r="H87" t="s">
        <v>10</v>
      </c>
      <c r="I87">
        <v>255</v>
      </c>
      <c r="K87" t="s">
        <v>11</v>
      </c>
      <c r="L87" t="s">
        <v>11</v>
      </c>
      <c r="M87" t="s">
        <v>11</v>
      </c>
      <c r="N87" t="s">
        <v>12</v>
      </c>
      <c r="O87">
        <f>VLOOKUP(A87,TableRC!A:K,11,0)</f>
        <v>1</v>
      </c>
      <c r="P87">
        <v>1</v>
      </c>
      <c r="Q87" t="str">
        <f>VLOOKUP(A87,TableRC!A:G,7,0)</f>
        <v>Reify</v>
      </c>
      <c r="R87" t="e">
        <f>Q87-#REF!</f>
        <v>#VALUE!</v>
      </c>
      <c r="S87" t="str">
        <f t="shared" si="3"/>
        <v>Name</v>
      </c>
    </row>
    <row r="88" spans="1:19" x14ac:dyDescent="0.3">
      <c r="A88" t="str">
        <f t="shared" si="2"/>
        <v>t_package</v>
      </c>
      <c r="B88" t="s">
        <v>5</v>
      </c>
      <c r="C88" t="s">
        <v>6</v>
      </c>
      <c r="D88" t="s">
        <v>514</v>
      </c>
      <c r="E88" t="s">
        <v>515</v>
      </c>
      <c r="F88">
        <v>3</v>
      </c>
      <c r="G88" t="s">
        <v>14</v>
      </c>
      <c r="H88" t="s">
        <v>16</v>
      </c>
      <c r="I88" t="s">
        <v>11</v>
      </c>
      <c r="K88">
        <v>10</v>
      </c>
      <c r="L88">
        <v>10</v>
      </c>
      <c r="M88" t="s">
        <v>11</v>
      </c>
      <c r="N88" t="s">
        <v>11</v>
      </c>
      <c r="O88">
        <f>VLOOKUP(A88,TableRC!A:K,11,0)</f>
        <v>1</v>
      </c>
      <c r="P88">
        <v>1</v>
      </c>
      <c r="Q88" t="str">
        <f>VLOOKUP(A88,TableRC!A:G,7,0)</f>
        <v>Reify</v>
      </c>
      <c r="R88" t="e">
        <f>Q88-#REF!</f>
        <v>#VALUE!</v>
      </c>
      <c r="S88" t="str">
        <f t="shared" si="3"/>
        <v>ent_ID</v>
      </c>
    </row>
    <row r="89" spans="1:19" x14ac:dyDescent="0.3">
      <c r="A89" t="str">
        <f t="shared" si="2"/>
        <v>t_package</v>
      </c>
      <c r="B89" t="s">
        <v>5</v>
      </c>
      <c r="C89" t="s">
        <v>6</v>
      </c>
      <c r="D89" t="s">
        <v>514</v>
      </c>
      <c r="E89" t="s">
        <v>165</v>
      </c>
      <c r="F89">
        <v>4</v>
      </c>
      <c r="G89" t="s">
        <v>14</v>
      </c>
      <c r="H89" t="s">
        <v>33</v>
      </c>
      <c r="I89" t="s">
        <v>11</v>
      </c>
      <c r="K89" t="s">
        <v>11</v>
      </c>
      <c r="L89" t="s">
        <v>11</v>
      </c>
      <c r="M89">
        <v>3</v>
      </c>
      <c r="N89" t="s">
        <v>11</v>
      </c>
      <c r="O89">
        <f>VLOOKUP(A89,TableRC!A:K,11,0)</f>
        <v>1</v>
      </c>
      <c r="P89">
        <v>1</v>
      </c>
      <c r="Q89" t="str">
        <f>VLOOKUP(A89,TableRC!A:G,7,0)</f>
        <v>Reify</v>
      </c>
      <c r="R89" t="e">
        <f>Q89-#REF!</f>
        <v>#VALUE!</v>
      </c>
      <c r="S89" t="str">
        <f t="shared" si="3"/>
        <v>edDate</v>
      </c>
    </row>
    <row r="90" spans="1:19" x14ac:dyDescent="0.3">
      <c r="A90" t="str">
        <f t="shared" si="2"/>
        <v>t_package</v>
      </c>
      <c r="B90" t="s">
        <v>5</v>
      </c>
      <c r="C90" t="s">
        <v>6</v>
      </c>
      <c r="D90" t="s">
        <v>514</v>
      </c>
      <c r="E90" t="s">
        <v>166</v>
      </c>
      <c r="F90">
        <v>5</v>
      </c>
      <c r="G90" t="s">
        <v>14</v>
      </c>
      <c r="H90" t="s">
        <v>33</v>
      </c>
      <c r="I90" t="s">
        <v>11</v>
      </c>
      <c r="K90" t="s">
        <v>11</v>
      </c>
      <c r="L90" t="s">
        <v>11</v>
      </c>
      <c r="M90">
        <v>3</v>
      </c>
      <c r="N90" t="s">
        <v>11</v>
      </c>
      <c r="O90">
        <f>VLOOKUP(A90,TableRC!A:K,11,0)</f>
        <v>1</v>
      </c>
      <c r="P90">
        <v>1</v>
      </c>
      <c r="Q90" t="str">
        <f>VLOOKUP(A90,TableRC!A:G,7,0)</f>
        <v>Reify</v>
      </c>
      <c r="R90" t="e">
        <f>Q90-#REF!</f>
        <v>#VALUE!</v>
      </c>
      <c r="S90" t="str">
        <f t="shared" si="3"/>
        <v>edDate</v>
      </c>
    </row>
    <row r="91" spans="1:19" x14ac:dyDescent="0.3">
      <c r="A91" t="str">
        <f t="shared" si="2"/>
        <v>t_package</v>
      </c>
      <c r="B91" t="s">
        <v>5</v>
      </c>
      <c r="C91" t="s">
        <v>6</v>
      </c>
      <c r="D91" t="s">
        <v>514</v>
      </c>
      <c r="E91" t="s">
        <v>20</v>
      </c>
      <c r="F91">
        <v>6</v>
      </c>
      <c r="G91" t="s">
        <v>14</v>
      </c>
      <c r="H91" t="s">
        <v>10</v>
      </c>
      <c r="I91">
        <v>-1</v>
      </c>
      <c r="K91" t="s">
        <v>11</v>
      </c>
      <c r="L91" t="s">
        <v>11</v>
      </c>
      <c r="M91" t="s">
        <v>11</v>
      </c>
      <c r="N91" t="s">
        <v>12</v>
      </c>
      <c r="O91">
        <f>VLOOKUP(A91,TableRC!A:K,11,0)</f>
        <v>1</v>
      </c>
      <c r="P91">
        <v>1</v>
      </c>
      <c r="Q91" t="str">
        <f>VLOOKUP(A91,TableRC!A:G,7,0)</f>
        <v>Reify</v>
      </c>
      <c r="R91" t="e">
        <f>Q91-#REF!</f>
        <v>#VALUE!</v>
      </c>
      <c r="S91" t="str">
        <f t="shared" si="3"/>
        <v>Notes</v>
      </c>
    </row>
    <row r="92" spans="1:19" x14ac:dyDescent="0.3">
      <c r="A92" t="str">
        <f t="shared" si="2"/>
        <v>t_package</v>
      </c>
      <c r="B92" t="s">
        <v>5</v>
      </c>
      <c r="C92" t="s">
        <v>6</v>
      </c>
      <c r="D92" t="s">
        <v>514</v>
      </c>
      <c r="E92" t="s">
        <v>181</v>
      </c>
      <c r="F92">
        <v>7</v>
      </c>
      <c r="G92" t="s">
        <v>14</v>
      </c>
      <c r="H92" t="s">
        <v>10</v>
      </c>
      <c r="I92">
        <v>40</v>
      </c>
      <c r="K92" t="s">
        <v>11</v>
      </c>
      <c r="L92" t="s">
        <v>11</v>
      </c>
      <c r="M92" t="s">
        <v>11</v>
      </c>
      <c r="N92" t="s">
        <v>12</v>
      </c>
      <c r="O92">
        <f>VLOOKUP(A92,TableRC!A:K,11,0)</f>
        <v>1</v>
      </c>
      <c r="P92">
        <v>1</v>
      </c>
      <c r="Q92" t="str">
        <f>VLOOKUP(A92,TableRC!A:G,7,0)</f>
        <v>Reify</v>
      </c>
      <c r="R92" t="e">
        <f>Q92-#REF!</f>
        <v>#VALUE!</v>
      </c>
      <c r="S92" t="str">
        <f t="shared" si="3"/>
        <v>a_guid</v>
      </c>
    </row>
    <row r="93" spans="1:19" x14ac:dyDescent="0.3">
      <c r="A93" t="str">
        <f t="shared" si="2"/>
        <v>t_package</v>
      </c>
      <c r="B93" t="s">
        <v>5</v>
      </c>
      <c r="C93" t="s">
        <v>6</v>
      </c>
      <c r="D93" t="s">
        <v>514</v>
      </c>
      <c r="E93" t="s">
        <v>516</v>
      </c>
      <c r="F93">
        <v>8</v>
      </c>
      <c r="G93" t="s">
        <v>14</v>
      </c>
      <c r="H93" t="s">
        <v>10</v>
      </c>
      <c r="I93">
        <v>255</v>
      </c>
      <c r="K93" t="s">
        <v>11</v>
      </c>
      <c r="L93" t="s">
        <v>11</v>
      </c>
      <c r="M93" t="s">
        <v>11</v>
      </c>
      <c r="N93" t="s">
        <v>12</v>
      </c>
      <c r="O93">
        <f>VLOOKUP(A93,TableRC!A:K,11,0)</f>
        <v>1</v>
      </c>
      <c r="P93">
        <v>1</v>
      </c>
      <c r="Q93" t="str">
        <f>VLOOKUP(A93,TableRC!A:G,7,0)</f>
        <v>Reify</v>
      </c>
      <c r="R93" t="e">
        <f>Q93-#REF!</f>
        <v>#VALUE!</v>
      </c>
      <c r="S93" t="str">
        <f t="shared" si="3"/>
        <v>MLPath</v>
      </c>
    </row>
    <row r="94" spans="1:19" x14ac:dyDescent="0.3">
      <c r="A94" t="str">
        <f t="shared" si="2"/>
        <v>t_package</v>
      </c>
      <c r="B94" t="s">
        <v>5</v>
      </c>
      <c r="C94" t="s">
        <v>6</v>
      </c>
      <c r="D94" t="s">
        <v>514</v>
      </c>
      <c r="E94" t="s">
        <v>517</v>
      </c>
      <c r="F94">
        <v>9</v>
      </c>
      <c r="G94" t="s">
        <v>9</v>
      </c>
      <c r="H94" t="s">
        <v>16</v>
      </c>
      <c r="I94" t="s">
        <v>11</v>
      </c>
      <c r="K94">
        <v>10</v>
      </c>
      <c r="L94">
        <v>10</v>
      </c>
      <c r="M94" t="s">
        <v>11</v>
      </c>
      <c r="N94" t="s">
        <v>11</v>
      </c>
      <c r="O94">
        <f>VLOOKUP(A94,TableRC!A:K,11,0)</f>
        <v>1</v>
      </c>
      <c r="P94">
        <v>1</v>
      </c>
      <c r="Q94" t="str">
        <f>VLOOKUP(A94,TableRC!A:G,7,0)</f>
        <v>Reify</v>
      </c>
      <c r="R94" t="e">
        <f>Q94-#REF!</f>
        <v>#VALUE!</v>
      </c>
      <c r="S94" t="str">
        <f t="shared" si="3"/>
        <v>rolled</v>
      </c>
    </row>
    <row r="95" spans="1:19" x14ac:dyDescent="0.3">
      <c r="A95" t="str">
        <f t="shared" si="2"/>
        <v>t_package</v>
      </c>
      <c r="B95" t="s">
        <v>5</v>
      </c>
      <c r="C95" t="s">
        <v>6</v>
      </c>
      <c r="D95" t="s">
        <v>514</v>
      </c>
      <c r="E95" t="s">
        <v>518</v>
      </c>
      <c r="F95">
        <v>10</v>
      </c>
      <c r="G95" t="s">
        <v>14</v>
      </c>
      <c r="H95" t="s">
        <v>33</v>
      </c>
      <c r="I95" t="s">
        <v>11</v>
      </c>
      <c r="K95" t="s">
        <v>11</v>
      </c>
      <c r="L95" t="s">
        <v>11</v>
      </c>
      <c r="M95">
        <v>3</v>
      </c>
      <c r="N95" t="s">
        <v>11</v>
      </c>
      <c r="O95">
        <f>VLOOKUP(A95,TableRC!A:K,11,0)</f>
        <v>1</v>
      </c>
      <c r="P95">
        <v>1</v>
      </c>
      <c r="Q95" t="str">
        <f>VLOOKUP(A95,TableRC!A:G,7,0)</f>
        <v>Reify</v>
      </c>
      <c r="R95" t="e">
        <f>Q95-#REF!</f>
        <v>#VALUE!</v>
      </c>
      <c r="S95" t="str">
        <f t="shared" si="3"/>
        <v>adDate</v>
      </c>
    </row>
    <row r="96" spans="1:19" x14ac:dyDescent="0.3">
      <c r="A96" t="str">
        <f t="shared" si="2"/>
        <v>t_package</v>
      </c>
      <c r="B96" t="s">
        <v>5</v>
      </c>
      <c r="C96" t="s">
        <v>6</v>
      </c>
      <c r="D96" t="s">
        <v>514</v>
      </c>
      <c r="E96" t="s">
        <v>519</v>
      </c>
      <c r="F96">
        <v>11</v>
      </c>
      <c r="G96" t="s">
        <v>14</v>
      </c>
      <c r="H96" t="s">
        <v>33</v>
      </c>
      <c r="I96" t="s">
        <v>11</v>
      </c>
      <c r="K96" t="s">
        <v>11</v>
      </c>
      <c r="L96" t="s">
        <v>11</v>
      </c>
      <c r="M96">
        <v>3</v>
      </c>
      <c r="N96" t="s">
        <v>11</v>
      </c>
      <c r="O96">
        <f>VLOOKUP(A96,TableRC!A:K,11,0)</f>
        <v>1</v>
      </c>
      <c r="P96">
        <v>1</v>
      </c>
      <c r="Q96" t="str">
        <f>VLOOKUP(A96,TableRC!A:G,7,0)</f>
        <v>Reify</v>
      </c>
      <c r="R96" t="e">
        <f>Q96-#REF!</f>
        <v>#VALUE!</v>
      </c>
      <c r="S96" t="str">
        <f t="shared" si="3"/>
        <v>veDate</v>
      </c>
    </row>
    <row r="97" spans="1:19" x14ac:dyDescent="0.3">
      <c r="A97" t="str">
        <f t="shared" si="2"/>
        <v>t_package</v>
      </c>
      <c r="B97" t="s">
        <v>5</v>
      </c>
      <c r="C97" t="s">
        <v>6</v>
      </c>
      <c r="D97" t="s">
        <v>514</v>
      </c>
      <c r="E97" t="s">
        <v>29</v>
      </c>
      <c r="F97">
        <v>12</v>
      </c>
      <c r="G97" t="s">
        <v>14</v>
      </c>
      <c r="H97" t="s">
        <v>10</v>
      </c>
      <c r="I97">
        <v>50</v>
      </c>
      <c r="K97" t="s">
        <v>11</v>
      </c>
      <c r="L97" t="s">
        <v>11</v>
      </c>
      <c r="M97" t="s">
        <v>11</v>
      </c>
      <c r="N97" t="s">
        <v>12</v>
      </c>
      <c r="O97">
        <f>VLOOKUP(A97,TableRC!A:K,11,0)</f>
        <v>1</v>
      </c>
      <c r="P97">
        <v>1</v>
      </c>
      <c r="Q97" t="str">
        <f>VLOOKUP(A97,TableRC!A:G,7,0)</f>
        <v>Reify</v>
      </c>
      <c r="R97" t="e">
        <f>Q97-#REF!</f>
        <v>#VALUE!</v>
      </c>
      <c r="S97" t="str">
        <f t="shared" si="3"/>
        <v>ersion</v>
      </c>
    </row>
    <row r="98" spans="1:19" x14ac:dyDescent="0.3">
      <c r="A98" t="str">
        <f t="shared" si="2"/>
        <v>t_package</v>
      </c>
      <c r="B98" t="s">
        <v>5</v>
      </c>
      <c r="C98" t="s">
        <v>6</v>
      </c>
      <c r="D98" t="s">
        <v>514</v>
      </c>
      <c r="E98" t="s">
        <v>520</v>
      </c>
      <c r="F98">
        <v>13</v>
      </c>
      <c r="G98" t="s">
        <v>9</v>
      </c>
      <c r="H98" t="s">
        <v>16</v>
      </c>
      <c r="I98" t="s">
        <v>11</v>
      </c>
      <c r="K98">
        <v>10</v>
      </c>
      <c r="L98">
        <v>10</v>
      </c>
      <c r="M98" t="s">
        <v>11</v>
      </c>
      <c r="N98" t="s">
        <v>11</v>
      </c>
      <c r="O98">
        <f>VLOOKUP(A98,TableRC!A:K,11,0)</f>
        <v>1</v>
      </c>
      <c r="P98">
        <v>1</v>
      </c>
      <c r="Q98" t="str">
        <f>VLOOKUP(A98,TableRC!A:G,7,0)</f>
        <v>Reify</v>
      </c>
      <c r="R98" t="e">
        <f>Q98-#REF!</f>
        <v>#VALUE!</v>
      </c>
      <c r="S98" t="str">
        <f t="shared" si="3"/>
        <v>tected</v>
      </c>
    </row>
    <row r="99" spans="1:19" x14ac:dyDescent="0.3">
      <c r="A99" t="str">
        <f t="shared" si="2"/>
        <v>t_package</v>
      </c>
      <c r="B99" t="s">
        <v>5</v>
      </c>
      <c r="C99" t="s">
        <v>6</v>
      </c>
      <c r="D99" t="s">
        <v>514</v>
      </c>
      <c r="E99" t="s">
        <v>521</v>
      </c>
      <c r="F99">
        <v>14</v>
      </c>
      <c r="G99" t="s">
        <v>14</v>
      </c>
      <c r="H99" t="s">
        <v>10</v>
      </c>
      <c r="I99">
        <v>255</v>
      </c>
      <c r="K99" t="s">
        <v>11</v>
      </c>
      <c r="L99" t="s">
        <v>11</v>
      </c>
      <c r="M99" t="s">
        <v>11</v>
      </c>
      <c r="N99" t="s">
        <v>12</v>
      </c>
      <c r="O99">
        <f>VLOOKUP(A99,TableRC!A:K,11,0)</f>
        <v>1</v>
      </c>
      <c r="P99">
        <v>1</v>
      </c>
      <c r="Q99" t="str">
        <f>VLOOKUP(A99,TableRC!A:G,7,0)</f>
        <v>Reify</v>
      </c>
      <c r="R99" t="e">
        <f>Q99-#REF!</f>
        <v>#VALUE!</v>
      </c>
      <c r="S99" t="str">
        <f t="shared" si="3"/>
        <v>gOwner</v>
      </c>
    </row>
    <row r="100" spans="1:19" x14ac:dyDescent="0.3">
      <c r="A100" t="str">
        <f t="shared" si="2"/>
        <v>t_package</v>
      </c>
      <c r="B100" t="s">
        <v>5</v>
      </c>
      <c r="C100" t="s">
        <v>6</v>
      </c>
      <c r="D100" t="s">
        <v>514</v>
      </c>
      <c r="E100" t="s">
        <v>522</v>
      </c>
      <c r="F100">
        <v>15</v>
      </c>
      <c r="G100" t="s">
        <v>14</v>
      </c>
      <c r="H100" t="s">
        <v>10</v>
      </c>
      <c r="I100">
        <v>50</v>
      </c>
      <c r="K100" t="s">
        <v>11</v>
      </c>
      <c r="L100" t="s">
        <v>11</v>
      </c>
      <c r="M100" t="s">
        <v>11</v>
      </c>
      <c r="N100" t="s">
        <v>12</v>
      </c>
      <c r="O100">
        <f>VLOOKUP(A100,TableRC!A:K,11,0)</f>
        <v>1</v>
      </c>
      <c r="P100">
        <v>1</v>
      </c>
      <c r="Q100" t="str">
        <f>VLOOKUP(A100,TableRC!A:G,7,0)</f>
        <v>Reify</v>
      </c>
      <c r="R100" t="e">
        <f>Q100-#REF!</f>
        <v>#VALUE!</v>
      </c>
      <c r="S100" t="str">
        <f t="shared" si="3"/>
        <v>ersion</v>
      </c>
    </row>
    <row r="101" spans="1:19" x14ac:dyDescent="0.3">
      <c r="A101" t="str">
        <f t="shared" si="2"/>
        <v>t_package</v>
      </c>
      <c r="B101" t="s">
        <v>5</v>
      </c>
      <c r="C101" t="s">
        <v>6</v>
      </c>
      <c r="D101" t="s">
        <v>514</v>
      </c>
      <c r="E101" t="s">
        <v>523</v>
      </c>
      <c r="F101">
        <v>16</v>
      </c>
      <c r="G101" t="s">
        <v>9</v>
      </c>
      <c r="H101" t="s">
        <v>16</v>
      </c>
      <c r="I101" t="s">
        <v>11</v>
      </c>
      <c r="K101">
        <v>10</v>
      </c>
      <c r="L101">
        <v>10</v>
      </c>
      <c r="M101" t="s">
        <v>11</v>
      </c>
      <c r="N101" t="s">
        <v>11</v>
      </c>
      <c r="O101">
        <f>VLOOKUP(A101,TableRC!A:K,11,0)</f>
        <v>1</v>
      </c>
      <c r="P101">
        <v>1</v>
      </c>
      <c r="Q101" t="str">
        <f>VLOOKUP(A101,TableRC!A:G,7,0)</f>
        <v>Reify</v>
      </c>
      <c r="R101" t="e">
        <f>Q101-#REF!</f>
        <v>#VALUE!</v>
      </c>
      <c r="S101" t="str">
        <f t="shared" si="3"/>
        <v>UseDTD</v>
      </c>
    </row>
    <row r="102" spans="1:19" x14ac:dyDescent="0.3">
      <c r="A102" t="str">
        <f t="shared" si="2"/>
        <v>t_package</v>
      </c>
      <c r="B102" t="s">
        <v>5</v>
      </c>
      <c r="C102" t="s">
        <v>6</v>
      </c>
      <c r="D102" t="s">
        <v>514</v>
      </c>
      <c r="E102" t="s">
        <v>524</v>
      </c>
      <c r="F102">
        <v>17</v>
      </c>
      <c r="G102" t="s">
        <v>9</v>
      </c>
      <c r="H102" t="s">
        <v>16</v>
      </c>
      <c r="I102" t="s">
        <v>11</v>
      </c>
      <c r="K102">
        <v>10</v>
      </c>
      <c r="L102">
        <v>10</v>
      </c>
      <c r="M102" t="s">
        <v>11</v>
      </c>
      <c r="N102" t="s">
        <v>11</v>
      </c>
      <c r="O102">
        <f>VLOOKUP(A102,TableRC!A:K,11,0)</f>
        <v>1</v>
      </c>
      <c r="P102">
        <v>1</v>
      </c>
      <c r="Q102" t="str">
        <f>VLOOKUP(A102,TableRC!A:G,7,0)</f>
        <v>Reify</v>
      </c>
      <c r="R102" t="e">
        <f>Q102-#REF!</f>
        <v>#VALUE!</v>
      </c>
      <c r="S102" t="str">
        <f t="shared" si="3"/>
        <v>LogXML</v>
      </c>
    </row>
    <row r="103" spans="1:19" x14ac:dyDescent="0.3">
      <c r="A103" t="str">
        <f t="shared" si="2"/>
        <v>t_package</v>
      </c>
      <c r="B103" t="s">
        <v>5</v>
      </c>
      <c r="C103" t="s">
        <v>6</v>
      </c>
      <c r="D103" t="s">
        <v>514</v>
      </c>
      <c r="E103" t="s">
        <v>525</v>
      </c>
      <c r="F103">
        <v>18</v>
      </c>
      <c r="G103" t="s">
        <v>14</v>
      </c>
      <c r="H103" t="s">
        <v>10</v>
      </c>
      <c r="I103">
        <v>255</v>
      </c>
      <c r="K103" t="s">
        <v>11</v>
      </c>
      <c r="L103" t="s">
        <v>11</v>
      </c>
      <c r="M103" t="s">
        <v>11</v>
      </c>
      <c r="N103" t="s">
        <v>12</v>
      </c>
      <c r="O103">
        <f>VLOOKUP(A103,TableRC!A:K,11,0)</f>
        <v>1</v>
      </c>
      <c r="P103">
        <v>1</v>
      </c>
      <c r="Q103" t="str">
        <f>VLOOKUP(A103,TableRC!A:G,7,0)</f>
        <v>Reify</v>
      </c>
      <c r="R103" t="e">
        <f>Q103-#REF!</f>
        <v>#VALUE!</v>
      </c>
      <c r="S103" t="str">
        <f t="shared" si="3"/>
        <v>dePath</v>
      </c>
    </row>
    <row r="104" spans="1:19" x14ac:dyDescent="0.3">
      <c r="A104" t="str">
        <f t="shared" si="2"/>
        <v>t_package</v>
      </c>
      <c r="B104" t="s">
        <v>5</v>
      </c>
      <c r="C104" t="s">
        <v>6</v>
      </c>
      <c r="D104" t="s">
        <v>514</v>
      </c>
      <c r="E104" t="s">
        <v>463</v>
      </c>
      <c r="F104">
        <v>19</v>
      </c>
      <c r="G104" t="s">
        <v>14</v>
      </c>
      <c r="H104" t="s">
        <v>10</v>
      </c>
      <c r="I104">
        <v>50</v>
      </c>
      <c r="K104" t="s">
        <v>11</v>
      </c>
      <c r="L104" t="s">
        <v>11</v>
      </c>
      <c r="M104" t="s">
        <v>11</v>
      </c>
      <c r="N104" t="s">
        <v>12</v>
      </c>
      <c r="O104">
        <f>VLOOKUP(A104,TableRC!A:K,11,0)</f>
        <v>1</v>
      </c>
      <c r="P104">
        <v>1</v>
      </c>
      <c r="Q104" t="str">
        <f>VLOOKUP(A104,TableRC!A:G,7,0)</f>
        <v>Reify</v>
      </c>
      <c r="R104" t="e">
        <f>Q104-#REF!</f>
        <v>#VALUE!</v>
      </c>
      <c r="S104" t="str">
        <f t="shared" si="3"/>
        <v>espace</v>
      </c>
    </row>
    <row r="105" spans="1:19" x14ac:dyDescent="0.3">
      <c r="A105" t="str">
        <f t="shared" si="2"/>
        <v>t_package</v>
      </c>
      <c r="B105" t="s">
        <v>5</v>
      </c>
      <c r="C105" t="s">
        <v>6</v>
      </c>
      <c r="D105" t="s">
        <v>514</v>
      </c>
      <c r="E105" t="s">
        <v>185</v>
      </c>
      <c r="F105">
        <v>20</v>
      </c>
      <c r="G105" t="s">
        <v>14</v>
      </c>
      <c r="H105" t="s">
        <v>16</v>
      </c>
      <c r="I105" t="s">
        <v>11</v>
      </c>
      <c r="K105">
        <v>10</v>
      </c>
      <c r="L105">
        <v>10</v>
      </c>
      <c r="M105" t="s">
        <v>11</v>
      </c>
      <c r="N105" t="s">
        <v>11</v>
      </c>
      <c r="O105">
        <f>VLOOKUP(A105,TableRC!A:K,11,0)</f>
        <v>1</v>
      </c>
      <c r="P105">
        <v>1</v>
      </c>
      <c r="Q105" t="str">
        <f>VLOOKUP(A105,TableRC!A:G,7,0)</f>
        <v>Reify</v>
      </c>
      <c r="R105" t="e">
        <f>Q105-#REF!</f>
        <v>#VALUE!</v>
      </c>
      <c r="S105" t="str">
        <f t="shared" si="3"/>
        <v>TPos</v>
      </c>
    </row>
    <row r="106" spans="1:19" x14ac:dyDescent="0.3">
      <c r="A106" t="str">
        <f t="shared" si="2"/>
        <v>t_package</v>
      </c>
      <c r="B106" t="s">
        <v>5</v>
      </c>
      <c r="C106" t="s">
        <v>6</v>
      </c>
      <c r="D106" t="s">
        <v>514</v>
      </c>
      <c r="E106" t="s">
        <v>190</v>
      </c>
      <c r="F106">
        <v>21</v>
      </c>
      <c r="G106" t="s">
        <v>14</v>
      </c>
      <c r="H106" t="s">
        <v>10</v>
      </c>
      <c r="I106">
        <v>255</v>
      </c>
      <c r="K106" t="s">
        <v>11</v>
      </c>
      <c r="L106" t="s">
        <v>11</v>
      </c>
      <c r="M106" t="s">
        <v>11</v>
      </c>
      <c r="N106" t="s">
        <v>12</v>
      </c>
      <c r="O106">
        <f>VLOOKUP(A106,TableRC!A:K,11,0)</f>
        <v>1</v>
      </c>
      <c r="P106">
        <v>1</v>
      </c>
      <c r="Q106" t="str">
        <f>VLOOKUP(A106,TableRC!A:G,7,0)</f>
        <v>Reify</v>
      </c>
      <c r="R106" t="e">
        <f>Q106-#REF!</f>
        <v>#VALUE!</v>
      </c>
      <c r="S106" t="str">
        <f t="shared" si="3"/>
        <v>eFlags</v>
      </c>
    </row>
    <row r="107" spans="1:19" x14ac:dyDescent="0.3">
      <c r="A107" t="str">
        <f t="shared" si="2"/>
        <v>t_package</v>
      </c>
      <c r="B107" t="s">
        <v>5</v>
      </c>
      <c r="C107" t="s">
        <v>6</v>
      </c>
      <c r="D107" t="s">
        <v>514</v>
      </c>
      <c r="E107" t="s">
        <v>526</v>
      </c>
      <c r="F107">
        <v>22</v>
      </c>
      <c r="G107" t="s">
        <v>14</v>
      </c>
      <c r="H107" t="s">
        <v>16</v>
      </c>
      <c r="I107" t="s">
        <v>11</v>
      </c>
      <c r="K107">
        <v>10</v>
      </c>
      <c r="L107">
        <v>10</v>
      </c>
      <c r="M107" t="s">
        <v>11</v>
      </c>
      <c r="N107" t="s">
        <v>11</v>
      </c>
      <c r="O107">
        <f>VLOOKUP(A107,TableRC!A:K,11,0)</f>
        <v>1</v>
      </c>
      <c r="P107">
        <v>1</v>
      </c>
      <c r="Q107" t="str">
        <f>VLOOKUP(A107,TableRC!A:G,7,0)</f>
        <v>Reify</v>
      </c>
      <c r="R107" t="e">
        <f>Q107-#REF!</f>
        <v>#VALUE!</v>
      </c>
      <c r="S107" t="str">
        <f t="shared" si="3"/>
        <v>chSave</v>
      </c>
    </row>
    <row r="108" spans="1:19" x14ac:dyDescent="0.3">
      <c r="A108" t="str">
        <f t="shared" si="2"/>
        <v>t_package</v>
      </c>
      <c r="B108" t="s">
        <v>5</v>
      </c>
      <c r="C108" t="s">
        <v>6</v>
      </c>
      <c r="D108" t="s">
        <v>514</v>
      </c>
      <c r="E108" t="s">
        <v>527</v>
      </c>
      <c r="F108">
        <v>23</v>
      </c>
      <c r="G108" t="s">
        <v>14</v>
      </c>
      <c r="H108" t="s">
        <v>16</v>
      </c>
      <c r="I108" t="s">
        <v>11</v>
      </c>
      <c r="K108">
        <v>10</v>
      </c>
      <c r="L108">
        <v>10</v>
      </c>
      <c r="M108" t="s">
        <v>11</v>
      </c>
      <c r="N108" t="s">
        <v>11</v>
      </c>
      <c r="O108">
        <f>VLOOKUP(A108,TableRC!A:K,11,0)</f>
        <v>1</v>
      </c>
      <c r="P108">
        <v>1</v>
      </c>
      <c r="Q108" t="str">
        <f>VLOOKUP(A108,TableRC!A:G,7,0)</f>
        <v>Reify</v>
      </c>
      <c r="R108" t="e">
        <f>Q108-#REF!</f>
        <v>#VALUE!</v>
      </c>
      <c r="S108" t="str">
        <f t="shared" si="3"/>
        <v>chLoad</v>
      </c>
    </row>
    <row r="109" spans="1:19" x14ac:dyDescent="0.3">
      <c r="A109" t="str">
        <f t="shared" si="2"/>
        <v>t_attributetag</v>
      </c>
      <c r="B109" t="s">
        <v>5</v>
      </c>
      <c r="C109" t="s">
        <v>6</v>
      </c>
      <c r="D109" t="s">
        <v>214</v>
      </c>
      <c r="E109" t="s">
        <v>215</v>
      </c>
      <c r="F109">
        <v>1</v>
      </c>
      <c r="G109" t="s">
        <v>9</v>
      </c>
      <c r="H109" t="s">
        <v>16</v>
      </c>
      <c r="I109" t="s">
        <v>11</v>
      </c>
      <c r="K109">
        <v>10</v>
      </c>
      <c r="L109">
        <v>10</v>
      </c>
      <c r="M109" t="s">
        <v>11</v>
      </c>
      <c r="N109" t="s">
        <v>11</v>
      </c>
      <c r="O109">
        <f>VLOOKUP(A109,TableRC!A:K,11,0)</f>
        <v>1</v>
      </c>
      <c r="Q109" t="str">
        <f>VLOOKUP(A109,TableRC!A:G,7,0)</f>
        <v>Reify</v>
      </c>
      <c r="R109" t="e">
        <f>Q109-#REF!</f>
        <v>#VALUE!</v>
      </c>
      <c r="S109" t="str">
        <f t="shared" si="3"/>
        <v>ertyID</v>
      </c>
    </row>
    <row r="110" spans="1:19" x14ac:dyDescent="0.3">
      <c r="A110" t="str">
        <f t="shared" si="2"/>
        <v>t_attributetag</v>
      </c>
      <c r="B110" t="s">
        <v>5</v>
      </c>
      <c r="C110" t="s">
        <v>6</v>
      </c>
      <c r="D110" t="s">
        <v>214</v>
      </c>
      <c r="E110" t="s">
        <v>22</v>
      </c>
      <c r="F110">
        <v>2</v>
      </c>
      <c r="G110" t="s">
        <v>14</v>
      </c>
      <c r="H110" t="s">
        <v>16</v>
      </c>
      <c r="I110" t="s">
        <v>11</v>
      </c>
      <c r="K110">
        <v>10</v>
      </c>
      <c r="L110">
        <v>10</v>
      </c>
      <c r="M110" t="s">
        <v>11</v>
      </c>
      <c r="N110" t="s">
        <v>11</v>
      </c>
      <c r="O110">
        <f>VLOOKUP(A110,TableRC!A:K,11,0)</f>
        <v>1</v>
      </c>
      <c r="Q110" t="str">
        <f>VLOOKUP(A110,TableRC!A:G,7,0)</f>
        <v>Reify</v>
      </c>
      <c r="R110" t="e">
        <f>Q110-#REF!</f>
        <v>#VALUE!</v>
      </c>
      <c r="S110" t="str">
        <f t="shared" si="3"/>
        <v>mentID</v>
      </c>
    </row>
    <row r="111" spans="1:19" x14ac:dyDescent="0.3">
      <c r="A111" t="str">
        <f t="shared" si="2"/>
        <v>t_attributetag</v>
      </c>
      <c r="B111" t="s">
        <v>5</v>
      </c>
      <c r="C111" t="s">
        <v>6</v>
      </c>
      <c r="D111" t="s">
        <v>214</v>
      </c>
      <c r="E111" t="s">
        <v>78</v>
      </c>
      <c r="F111">
        <v>3</v>
      </c>
      <c r="G111" t="s">
        <v>14</v>
      </c>
      <c r="H111" t="s">
        <v>10</v>
      </c>
      <c r="I111">
        <v>255</v>
      </c>
      <c r="K111" t="s">
        <v>11</v>
      </c>
      <c r="L111" t="s">
        <v>11</v>
      </c>
      <c r="M111" t="s">
        <v>11</v>
      </c>
      <c r="N111" t="s">
        <v>12</v>
      </c>
      <c r="O111">
        <f>VLOOKUP(A111,TableRC!A:K,11,0)</f>
        <v>1</v>
      </c>
      <c r="Q111" t="str">
        <f>VLOOKUP(A111,TableRC!A:G,7,0)</f>
        <v>Reify</v>
      </c>
      <c r="R111" t="e">
        <f>Q111-#REF!</f>
        <v>#VALUE!</v>
      </c>
      <c r="S111" t="str">
        <f t="shared" si="3"/>
        <v>operty</v>
      </c>
    </row>
    <row r="112" spans="1:19" x14ac:dyDescent="0.3">
      <c r="A112" t="str">
        <f t="shared" si="2"/>
        <v>t_attributetag</v>
      </c>
      <c r="B112" t="s">
        <v>5</v>
      </c>
      <c r="C112" t="s">
        <v>6</v>
      </c>
      <c r="D112" t="s">
        <v>214</v>
      </c>
      <c r="E112" t="s">
        <v>216</v>
      </c>
      <c r="F112">
        <v>4</v>
      </c>
      <c r="G112" t="s">
        <v>14</v>
      </c>
      <c r="H112" t="s">
        <v>10</v>
      </c>
      <c r="I112">
        <v>255</v>
      </c>
      <c r="K112" t="s">
        <v>11</v>
      </c>
      <c r="L112" t="s">
        <v>11</v>
      </c>
      <c r="M112" t="s">
        <v>11</v>
      </c>
      <c r="N112" t="s">
        <v>12</v>
      </c>
      <c r="O112">
        <f>VLOOKUP(A112,TableRC!A:K,11,0)</f>
        <v>1</v>
      </c>
      <c r="Q112" t="str">
        <f>VLOOKUP(A112,TableRC!A:G,7,0)</f>
        <v>Reify</v>
      </c>
      <c r="R112" t="e">
        <f>Q112-#REF!</f>
        <v>#VALUE!</v>
      </c>
      <c r="S112" t="str">
        <f t="shared" si="3"/>
        <v>VALUE</v>
      </c>
    </row>
    <row r="113" spans="1:19" x14ac:dyDescent="0.3">
      <c r="A113" t="str">
        <f t="shared" si="2"/>
        <v>t_attributetag</v>
      </c>
      <c r="B113" t="s">
        <v>5</v>
      </c>
      <c r="C113" t="s">
        <v>6</v>
      </c>
      <c r="D113" t="s">
        <v>214</v>
      </c>
      <c r="E113" t="s">
        <v>217</v>
      </c>
      <c r="F113">
        <v>5</v>
      </c>
      <c r="G113" t="s">
        <v>14</v>
      </c>
      <c r="H113" t="s">
        <v>10</v>
      </c>
      <c r="I113">
        <v>-1</v>
      </c>
      <c r="K113" t="s">
        <v>11</v>
      </c>
      <c r="L113" t="s">
        <v>11</v>
      </c>
      <c r="M113" t="s">
        <v>11</v>
      </c>
      <c r="N113" t="s">
        <v>12</v>
      </c>
      <c r="O113">
        <f>VLOOKUP(A113,TableRC!A:K,11,0)</f>
        <v>1</v>
      </c>
      <c r="Q113" t="str">
        <f>VLOOKUP(A113,TableRC!A:G,7,0)</f>
        <v>Reify</v>
      </c>
      <c r="R113" t="e">
        <f>Q113-#REF!</f>
        <v>#VALUE!</v>
      </c>
      <c r="S113" t="str">
        <f t="shared" si="3"/>
        <v>NOTES</v>
      </c>
    </row>
    <row r="114" spans="1:19" x14ac:dyDescent="0.3">
      <c r="A114" t="str">
        <f t="shared" si="2"/>
        <v>t_attributetag</v>
      </c>
      <c r="B114" t="s">
        <v>5</v>
      </c>
      <c r="C114" t="s">
        <v>6</v>
      </c>
      <c r="D114" t="s">
        <v>214</v>
      </c>
      <c r="E114" t="s">
        <v>181</v>
      </c>
      <c r="F114">
        <v>6</v>
      </c>
      <c r="G114" t="s">
        <v>14</v>
      </c>
      <c r="H114" t="s">
        <v>10</v>
      </c>
      <c r="I114">
        <v>40</v>
      </c>
      <c r="K114" t="s">
        <v>11</v>
      </c>
      <c r="L114" t="s">
        <v>11</v>
      </c>
      <c r="M114" t="s">
        <v>11</v>
      </c>
      <c r="N114" t="s">
        <v>12</v>
      </c>
      <c r="O114">
        <f>VLOOKUP(A114,TableRC!A:K,11,0)</f>
        <v>1</v>
      </c>
      <c r="Q114" t="str">
        <f>VLOOKUP(A114,TableRC!A:G,7,0)</f>
        <v>Reify</v>
      </c>
      <c r="R114" t="e">
        <f>Q114-#REF!</f>
        <v>#VALUE!</v>
      </c>
      <c r="S114" t="str">
        <f t="shared" si="3"/>
        <v>a_guid</v>
      </c>
    </row>
    <row r="115" spans="1:19" x14ac:dyDescent="0.3">
      <c r="A115" t="str">
        <f t="shared" si="2"/>
        <v>t_cardinality</v>
      </c>
      <c r="B115" t="s">
        <v>5</v>
      </c>
      <c r="C115" t="s">
        <v>6</v>
      </c>
      <c r="D115" t="s">
        <v>220</v>
      </c>
      <c r="E115" t="s">
        <v>172</v>
      </c>
      <c r="F115">
        <v>1</v>
      </c>
      <c r="G115" t="s">
        <v>9</v>
      </c>
      <c r="H115" t="s">
        <v>10</v>
      </c>
      <c r="I115">
        <v>50</v>
      </c>
      <c r="K115" t="s">
        <v>11</v>
      </c>
      <c r="L115" t="s">
        <v>11</v>
      </c>
      <c r="M115" t="s">
        <v>11</v>
      </c>
      <c r="N115" t="s">
        <v>12</v>
      </c>
      <c r="O115">
        <f>VLOOKUP(A115,TableRC!A:K,11,0)</f>
        <v>1</v>
      </c>
      <c r="Q115" t="str">
        <f>VLOOKUP(A115,TableRC!A:G,7,0)</f>
        <v>Reify</v>
      </c>
      <c r="R115" t="e">
        <f>Q115-#REF!</f>
        <v>#VALUE!</v>
      </c>
      <c r="S115" t="str">
        <f t="shared" si="3"/>
        <v>nality</v>
      </c>
    </row>
    <row r="116" spans="1:19" x14ac:dyDescent="0.3">
      <c r="A116" t="str">
        <f t="shared" si="2"/>
        <v>t_connector</v>
      </c>
      <c r="B116" t="s">
        <v>5</v>
      </c>
      <c r="C116" t="s">
        <v>6</v>
      </c>
      <c r="D116" t="s">
        <v>246</v>
      </c>
      <c r="E116" t="s">
        <v>247</v>
      </c>
      <c r="F116">
        <v>1</v>
      </c>
      <c r="G116" t="s">
        <v>9</v>
      </c>
      <c r="H116" t="s">
        <v>16</v>
      </c>
      <c r="I116" t="s">
        <v>11</v>
      </c>
      <c r="K116">
        <v>10</v>
      </c>
      <c r="L116">
        <v>10</v>
      </c>
      <c r="M116" t="s">
        <v>11</v>
      </c>
      <c r="N116" t="s">
        <v>11</v>
      </c>
      <c r="O116">
        <f>VLOOKUP(A116,TableRC!A:K,11,0)</f>
        <v>1</v>
      </c>
      <c r="Q116" t="str">
        <f>VLOOKUP(A116,TableRC!A:G,7,0)</f>
        <v>Reify</v>
      </c>
      <c r="R116" t="e">
        <f>Q116-#REF!</f>
        <v>#VALUE!</v>
      </c>
      <c r="S116" t="str">
        <f t="shared" si="3"/>
        <v>tor_ID</v>
      </c>
    </row>
    <row r="117" spans="1:19" x14ac:dyDescent="0.3">
      <c r="A117" t="str">
        <f t="shared" si="2"/>
        <v>t_connector</v>
      </c>
      <c r="B117" t="s">
        <v>5</v>
      </c>
      <c r="C117" t="s">
        <v>6</v>
      </c>
      <c r="D117" t="s">
        <v>246</v>
      </c>
      <c r="E117" t="s">
        <v>13</v>
      </c>
      <c r="F117">
        <v>2</v>
      </c>
      <c r="G117" t="s">
        <v>14</v>
      </c>
      <c r="H117" t="s">
        <v>10</v>
      </c>
      <c r="I117">
        <v>255</v>
      </c>
      <c r="K117" t="s">
        <v>11</v>
      </c>
      <c r="L117" t="s">
        <v>11</v>
      </c>
      <c r="M117" t="s">
        <v>11</v>
      </c>
      <c r="N117" t="s">
        <v>12</v>
      </c>
      <c r="O117">
        <f>VLOOKUP(A117,TableRC!A:K,11,0)</f>
        <v>1</v>
      </c>
      <c r="Q117" t="str">
        <f>VLOOKUP(A117,TableRC!A:G,7,0)</f>
        <v>Reify</v>
      </c>
      <c r="R117" t="e">
        <f>Q117-#REF!</f>
        <v>#VALUE!</v>
      </c>
      <c r="S117" t="str">
        <f t="shared" si="3"/>
        <v>Name</v>
      </c>
    </row>
    <row r="118" spans="1:19" x14ac:dyDescent="0.3">
      <c r="A118" t="str">
        <f t="shared" si="2"/>
        <v>t_connector</v>
      </c>
      <c r="B118" t="s">
        <v>5</v>
      </c>
      <c r="C118" t="s">
        <v>6</v>
      </c>
      <c r="D118" t="s">
        <v>246</v>
      </c>
      <c r="E118" t="s">
        <v>248</v>
      </c>
      <c r="F118">
        <v>3</v>
      </c>
      <c r="G118" t="s">
        <v>14</v>
      </c>
      <c r="H118" t="s">
        <v>10</v>
      </c>
      <c r="I118">
        <v>50</v>
      </c>
      <c r="K118" t="s">
        <v>11</v>
      </c>
      <c r="L118" t="s">
        <v>11</v>
      </c>
      <c r="M118" t="s">
        <v>11</v>
      </c>
      <c r="N118" t="s">
        <v>12</v>
      </c>
      <c r="O118">
        <f>VLOOKUP(A118,TableRC!A:K,11,0)</f>
        <v>1</v>
      </c>
      <c r="Q118" t="str">
        <f>VLOOKUP(A118,TableRC!A:G,7,0)</f>
        <v>Reify</v>
      </c>
      <c r="R118" t="e">
        <f>Q118-#REF!</f>
        <v>#VALUE!</v>
      </c>
      <c r="S118" t="str">
        <f t="shared" si="3"/>
        <v>ection</v>
      </c>
    </row>
    <row r="119" spans="1:19" x14ac:dyDescent="0.3">
      <c r="A119" t="str">
        <f t="shared" si="2"/>
        <v>t_connector</v>
      </c>
      <c r="B119" t="s">
        <v>5</v>
      </c>
      <c r="C119" t="s">
        <v>6</v>
      </c>
      <c r="D119" t="s">
        <v>246</v>
      </c>
      <c r="E119" t="s">
        <v>20</v>
      </c>
      <c r="F119">
        <v>4</v>
      </c>
      <c r="G119" t="s">
        <v>14</v>
      </c>
      <c r="H119" t="s">
        <v>10</v>
      </c>
      <c r="I119">
        <v>-1</v>
      </c>
      <c r="K119" t="s">
        <v>11</v>
      </c>
      <c r="L119" t="s">
        <v>11</v>
      </c>
      <c r="M119" t="s">
        <v>11</v>
      </c>
      <c r="N119" t="s">
        <v>12</v>
      </c>
      <c r="O119">
        <f>VLOOKUP(A119,TableRC!A:K,11,0)</f>
        <v>1</v>
      </c>
      <c r="Q119" t="str">
        <f>VLOOKUP(A119,TableRC!A:G,7,0)</f>
        <v>Reify</v>
      </c>
      <c r="R119" t="e">
        <f>Q119-#REF!</f>
        <v>#VALUE!</v>
      </c>
      <c r="S119" t="str">
        <f t="shared" si="3"/>
        <v>Notes</v>
      </c>
    </row>
    <row r="120" spans="1:19" x14ac:dyDescent="0.3">
      <c r="A120" t="str">
        <f t="shared" si="2"/>
        <v>t_connector</v>
      </c>
      <c r="B120" t="s">
        <v>5</v>
      </c>
      <c r="C120" t="s">
        <v>6</v>
      </c>
      <c r="D120" t="s">
        <v>246</v>
      </c>
      <c r="E120" t="s">
        <v>249</v>
      </c>
      <c r="F120">
        <v>5</v>
      </c>
      <c r="G120" t="s">
        <v>14</v>
      </c>
      <c r="H120" t="s">
        <v>10</v>
      </c>
      <c r="I120">
        <v>50</v>
      </c>
      <c r="K120" t="s">
        <v>11</v>
      </c>
      <c r="L120" t="s">
        <v>11</v>
      </c>
      <c r="M120" t="s">
        <v>11</v>
      </c>
      <c r="N120" t="s">
        <v>12</v>
      </c>
      <c r="O120">
        <f>VLOOKUP(A120,TableRC!A:K,11,0)</f>
        <v>1</v>
      </c>
      <c r="Q120" t="str">
        <f>VLOOKUP(A120,TableRC!A:G,7,0)</f>
        <v>Reify</v>
      </c>
      <c r="R120" t="e">
        <f>Q120-#REF!</f>
        <v>#VALUE!</v>
      </c>
      <c r="S120" t="str">
        <f t="shared" si="3"/>
        <v>r_Type</v>
      </c>
    </row>
    <row r="121" spans="1:19" x14ac:dyDescent="0.3">
      <c r="A121" t="str">
        <f t="shared" si="2"/>
        <v>t_connector</v>
      </c>
      <c r="B121" t="s">
        <v>5</v>
      </c>
      <c r="C121" t="s">
        <v>6</v>
      </c>
      <c r="D121" t="s">
        <v>246</v>
      </c>
      <c r="E121" t="s">
        <v>250</v>
      </c>
      <c r="F121">
        <v>6</v>
      </c>
      <c r="G121" t="s">
        <v>14</v>
      </c>
      <c r="H121" t="s">
        <v>10</v>
      </c>
      <c r="I121">
        <v>50</v>
      </c>
      <c r="K121" t="s">
        <v>11</v>
      </c>
      <c r="L121" t="s">
        <v>11</v>
      </c>
      <c r="M121" t="s">
        <v>11</v>
      </c>
      <c r="N121" t="s">
        <v>12</v>
      </c>
      <c r="O121">
        <f>VLOOKUP(A121,TableRC!A:K,11,0)</f>
        <v>1</v>
      </c>
      <c r="Q121" t="str">
        <f>VLOOKUP(A121,TableRC!A:G,7,0)</f>
        <v>Reify</v>
      </c>
      <c r="R121" t="e">
        <f>Q121-#REF!</f>
        <v>#VALUE!</v>
      </c>
      <c r="S121" t="str">
        <f t="shared" si="3"/>
        <v>ubType</v>
      </c>
    </row>
    <row r="122" spans="1:19" x14ac:dyDescent="0.3">
      <c r="A122" t="str">
        <f t="shared" si="2"/>
        <v>t_connector</v>
      </c>
      <c r="B122" t="s">
        <v>5</v>
      </c>
      <c r="C122" t="s">
        <v>6</v>
      </c>
      <c r="D122" t="s">
        <v>246</v>
      </c>
      <c r="E122" t="s">
        <v>251</v>
      </c>
      <c r="F122">
        <v>7</v>
      </c>
      <c r="G122" t="s">
        <v>14</v>
      </c>
      <c r="H122" t="s">
        <v>10</v>
      </c>
      <c r="I122">
        <v>50</v>
      </c>
      <c r="K122" t="s">
        <v>11</v>
      </c>
      <c r="L122" t="s">
        <v>11</v>
      </c>
      <c r="M122" t="s">
        <v>11</v>
      </c>
      <c r="N122" t="s">
        <v>12</v>
      </c>
      <c r="O122">
        <f>VLOOKUP(A122,TableRC!A:K,11,0)</f>
        <v>1</v>
      </c>
      <c r="Q122" t="str">
        <f>VLOOKUP(A122,TableRC!A:G,7,0)</f>
        <v>Reify</v>
      </c>
      <c r="R122" t="e">
        <f>Q122-#REF!</f>
        <v>#VALUE!</v>
      </c>
      <c r="S122" t="str">
        <f t="shared" si="3"/>
        <v>ceCard</v>
      </c>
    </row>
    <row r="123" spans="1:19" x14ac:dyDescent="0.3">
      <c r="A123" t="str">
        <f t="shared" si="2"/>
        <v>t_connector</v>
      </c>
      <c r="B123" t="s">
        <v>5</v>
      </c>
      <c r="C123" t="s">
        <v>6</v>
      </c>
      <c r="D123" t="s">
        <v>246</v>
      </c>
      <c r="E123" t="s">
        <v>252</v>
      </c>
      <c r="F123">
        <v>8</v>
      </c>
      <c r="G123" t="s">
        <v>14</v>
      </c>
      <c r="H123" t="s">
        <v>10</v>
      </c>
      <c r="I123">
        <v>50</v>
      </c>
      <c r="K123" t="s">
        <v>11</v>
      </c>
      <c r="L123" t="s">
        <v>11</v>
      </c>
      <c r="M123" t="s">
        <v>11</v>
      </c>
      <c r="N123" t="s">
        <v>12</v>
      </c>
      <c r="O123">
        <f>VLOOKUP(A123,TableRC!A:K,11,0)</f>
        <v>1</v>
      </c>
      <c r="Q123" t="str">
        <f>VLOOKUP(A123,TableRC!A:G,7,0)</f>
        <v>Reify</v>
      </c>
      <c r="R123" t="e">
        <f>Q123-#REF!</f>
        <v>#VALUE!</v>
      </c>
      <c r="S123" t="str">
        <f t="shared" si="3"/>
        <v>Access</v>
      </c>
    </row>
    <row r="124" spans="1:19" x14ac:dyDescent="0.3">
      <c r="A124" t="str">
        <f t="shared" si="2"/>
        <v>t_connector</v>
      </c>
      <c r="B124" t="s">
        <v>5</v>
      </c>
      <c r="C124" t="s">
        <v>6</v>
      </c>
      <c r="D124" t="s">
        <v>246</v>
      </c>
      <c r="E124" t="s">
        <v>253</v>
      </c>
      <c r="F124">
        <v>9</v>
      </c>
      <c r="G124" t="s">
        <v>14</v>
      </c>
      <c r="H124" t="s">
        <v>10</v>
      </c>
      <c r="I124">
        <v>50</v>
      </c>
      <c r="K124" t="s">
        <v>11</v>
      </c>
      <c r="L124" t="s">
        <v>11</v>
      </c>
      <c r="M124" t="s">
        <v>11</v>
      </c>
      <c r="N124" t="s">
        <v>12</v>
      </c>
      <c r="O124">
        <f>VLOOKUP(A124,TableRC!A:K,11,0)</f>
        <v>1</v>
      </c>
      <c r="Q124" t="str">
        <f>VLOOKUP(A124,TableRC!A:G,7,0)</f>
        <v>Reify</v>
      </c>
      <c r="R124" t="e">
        <f>Q124-#REF!</f>
        <v>#VALUE!</v>
      </c>
      <c r="S124" t="str">
        <f t="shared" si="3"/>
        <v>lement</v>
      </c>
    </row>
    <row r="125" spans="1:19" x14ac:dyDescent="0.3">
      <c r="A125" t="str">
        <f t="shared" si="2"/>
        <v>t_connector</v>
      </c>
      <c r="B125" t="s">
        <v>5</v>
      </c>
      <c r="C125" t="s">
        <v>6</v>
      </c>
      <c r="D125" t="s">
        <v>246</v>
      </c>
      <c r="E125" t="s">
        <v>254</v>
      </c>
      <c r="F125">
        <v>10</v>
      </c>
      <c r="G125" t="s">
        <v>14</v>
      </c>
      <c r="H125" t="s">
        <v>10</v>
      </c>
      <c r="I125">
        <v>50</v>
      </c>
      <c r="K125" t="s">
        <v>11</v>
      </c>
      <c r="L125" t="s">
        <v>11</v>
      </c>
      <c r="M125" t="s">
        <v>11</v>
      </c>
      <c r="N125" t="s">
        <v>12</v>
      </c>
      <c r="O125">
        <f>VLOOKUP(A125,TableRC!A:K,11,0)</f>
        <v>1</v>
      </c>
      <c r="Q125" t="str">
        <f>VLOOKUP(A125,TableRC!A:G,7,0)</f>
        <v>Reify</v>
      </c>
      <c r="R125" t="e">
        <f>Q125-#REF!</f>
        <v>#VALUE!</v>
      </c>
      <c r="S125" t="str">
        <f t="shared" si="3"/>
        <v>stCard</v>
      </c>
    </row>
    <row r="126" spans="1:19" x14ac:dyDescent="0.3">
      <c r="A126" t="str">
        <f t="shared" si="2"/>
        <v>t_connector</v>
      </c>
      <c r="B126" t="s">
        <v>5</v>
      </c>
      <c r="C126" t="s">
        <v>6</v>
      </c>
      <c r="D126" t="s">
        <v>246</v>
      </c>
      <c r="E126" t="s">
        <v>255</v>
      </c>
      <c r="F126">
        <v>11</v>
      </c>
      <c r="G126" t="s">
        <v>14</v>
      </c>
      <c r="H126" t="s">
        <v>10</v>
      </c>
      <c r="I126">
        <v>50</v>
      </c>
      <c r="K126" t="s">
        <v>11</v>
      </c>
      <c r="L126" t="s">
        <v>11</v>
      </c>
      <c r="M126" t="s">
        <v>11</v>
      </c>
      <c r="N126" t="s">
        <v>12</v>
      </c>
      <c r="O126">
        <f>VLOOKUP(A126,TableRC!A:K,11,0)</f>
        <v>1</v>
      </c>
      <c r="Q126" t="str">
        <f>VLOOKUP(A126,TableRC!A:G,7,0)</f>
        <v>Reify</v>
      </c>
      <c r="R126" t="e">
        <f>Q126-#REF!</f>
        <v>#VALUE!</v>
      </c>
      <c r="S126" t="str">
        <f t="shared" si="3"/>
        <v>Access</v>
      </c>
    </row>
    <row r="127" spans="1:19" x14ac:dyDescent="0.3">
      <c r="A127" t="str">
        <f t="shared" si="2"/>
        <v>t_connector</v>
      </c>
      <c r="B127" t="s">
        <v>5</v>
      </c>
      <c r="C127" t="s">
        <v>6</v>
      </c>
      <c r="D127" t="s">
        <v>246</v>
      </c>
      <c r="E127" t="s">
        <v>256</v>
      </c>
      <c r="F127">
        <v>12</v>
      </c>
      <c r="G127" t="s">
        <v>14</v>
      </c>
      <c r="H127" t="s">
        <v>10</v>
      </c>
      <c r="I127">
        <v>50</v>
      </c>
      <c r="K127" t="s">
        <v>11</v>
      </c>
      <c r="L127" t="s">
        <v>11</v>
      </c>
      <c r="M127" t="s">
        <v>11</v>
      </c>
      <c r="N127" t="s">
        <v>12</v>
      </c>
      <c r="O127">
        <f>VLOOKUP(A127,TableRC!A:K,11,0)</f>
        <v>1</v>
      </c>
      <c r="Q127" t="str">
        <f>VLOOKUP(A127,TableRC!A:G,7,0)</f>
        <v>Reify</v>
      </c>
      <c r="R127" t="e">
        <f>Q127-#REF!</f>
        <v>#VALUE!</v>
      </c>
      <c r="S127" t="str">
        <f t="shared" si="3"/>
        <v>lement</v>
      </c>
    </row>
    <row r="128" spans="1:19" x14ac:dyDescent="0.3">
      <c r="A128" t="str">
        <f t="shared" si="2"/>
        <v>t_connector</v>
      </c>
      <c r="B128" t="s">
        <v>5</v>
      </c>
      <c r="C128" t="s">
        <v>6</v>
      </c>
      <c r="D128" t="s">
        <v>246</v>
      </c>
      <c r="E128" t="s">
        <v>257</v>
      </c>
      <c r="F128">
        <v>13</v>
      </c>
      <c r="G128" t="s">
        <v>14</v>
      </c>
      <c r="H128" t="s">
        <v>10</v>
      </c>
      <c r="I128">
        <v>255</v>
      </c>
      <c r="K128" t="s">
        <v>11</v>
      </c>
      <c r="L128" t="s">
        <v>11</v>
      </c>
      <c r="M128" t="s">
        <v>11</v>
      </c>
      <c r="N128" t="s">
        <v>12</v>
      </c>
      <c r="O128">
        <f>VLOOKUP(A128,TableRC!A:K,11,0)</f>
        <v>1</v>
      </c>
      <c r="Q128" t="str">
        <f>VLOOKUP(A128,TableRC!A:G,7,0)</f>
        <v>Reify</v>
      </c>
      <c r="R128" t="e">
        <f>Q128-#REF!</f>
        <v>#VALUE!</v>
      </c>
      <c r="S128" t="str">
        <f t="shared" si="3"/>
        <v>ceRole</v>
      </c>
    </row>
    <row r="129" spans="1:19" x14ac:dyDescent="0.3">
      <c r="A129" t="str">
        <f t="shared" si="2"/>
        <v>t_connector</v>
      </c>
      <c r="B129" t="s">
        <v>5</v>
      </c>
      <c r="C129" t="s">
        <v>6</v>
      </c>
      <c r="D129" t="s">
        <v>246</v>
      </c>
      <c r="E129" t="s">
        <v>258</v>
      </c>
      <c r="F129">
        <v>14</v>
      </c>
      <c r="G129" t="s">
        <v>14</v>
      </c>
      <c r="H129" t="s">
        <v>10</v>
      </c>
      <c r="I129">
        <v>50</v>
      </c>
      <c r="K129" t="s">
        <v>11</v>
      </c>
      <c r="L129" t="s">
        <v>11</v>
      </c>
      <c r="M129" t="s">
        <v>11</v>
      </c>
      <c r="N129" t="s">
        <v>12</v>
      </c>
      <c r="O129">
        <f>VLOOKUP(A129,TableRC!A:K,11,0)</f>
        <v>1</v>
      </c>
      <c r="Q129" t="str">
        <f>VLOOKUP(A129,TableRC!A:G,7,0)</f>
        <v>Reify</v>
      </c>
      <c r="R129" t="e">
        <f>Q129-#REF!</f>
        <v>#VALUE!</v>
      </c>
      <c r="S129" t="str">
        <f t="shared" si="3"/>
        <v>leType</v>
      </c>
    </row>
    <row r="130" spans="1:19" x14ac:dyDescent="0.3">
      <c r="A130" t="str">
        <f t="shared" ref="A130:A193" si="4">D130</f>
        <v>t_connector</v>
      </c>
      <c r="B130" t="s">
        <v>5</v>
      </c>
      <c r="C130" t="s">
        <v>6</v>
      </c>
      <c r="D130" t="s">
        <v>246</v>
      </c>
      <c r="E130" t="s">
        <v>259</v>
      </c>
      <c r="F130">
        <v>15</v>
      </c>
      <c r="G130" t="s">
        <v>14</v>
      </c>
      <c r="H130" t="s">
        <v>10</v>
      </c>
      <c r="I130">
        <v>-1</v>
      </c>
      <c r="K130" t="s">
        <v>11</v>
      </c>
      <c r="L130" t="s">
        <v>11</v>
      </c>
      <c r="M130" t="s">
        <v>11</v>
      </c>
      <c r="N130" t="s">
        <v>12</v>
      </c>
      <c r="O130">
        <f>VLOOKUP(A130,TableRC!A:K,11,0)</f>
        <v>1</v>
      </c>
      <c r="Q130" t="str">
        <f>VLOOKUP(A130,TableRC!A:G,7,0)</f>
        <v>Reify</v>
      </c>
      <c r="R130" t="e">
        <f>Q130-#REF!</f>
        <v>#VALUE!</v>
      </c>
      <c r="S130" t="str">
        <f t="shared" ref="S130:S193" si="5">RIGHT(E130,6)</f>
        <v>leNote</v>
      </c>
    </row>
    <row r="131" spans="1:19" x14ac:dyDescent="0.3">
      <c r="A131" t="str">
        <f t="shared" si="4"/>
        <v>t_connector</v>
      </c>
      <c r="B131" t="s">
        <v>5</v>
      </c>
      <c r="C131" t="s">
        <v>6</v>
      </c>
      <c r="D131" t="s">
        <v>246</v>
      </c>
      <c r="E131" t="s">
        <v>260</v>
      </c>
      <c r="F131">
        <v>16</v>
      </c>
      <c r="G131" t="s">
        <v>14</v>
      </c>
      <c r="H131" t="s">
        <v>10</v>
      </c>
      <c r="I131">
        <v>50</v>
      </c>
      <c r="K131" t="s">
        <v>11</v>
      </c>
      <c r="L131" t="s">
        <v>11</v>
      </c>
      <c r="M131" t="s">
        <v>11</v>
      </c>
      <c r="N131" t="s">
        <v>12</v>
      </c>
      <c r="O131">
        <f>VLOOKUP(A131,TableRC!A:K,11,0)</f>
        <v>1</v>
      </c>
      <c r="Q131" t="str">
        <f>VLOOKUP(A131,TableRC!A:G,7,0)</f>
        <v>Reify</v>
      </c>
      <c r="R131" t="e">
        <f>Q131-#REF!</f>
        <v>#VALUE!</v>
      </c>
      <c r="S131" t="str">
        <f t="shared" si="5"/>
        <v>inment</v>
      </c>
    </row>
    <row r="132" spans="1:19" x14ac:dyDescent="0.3">
      <c r="A132" t="str">
        <f t="shared" si="4"/>
        <v>t_connector</v>
      </c>
      <c r="B132" t="s">
        <v>5</v>
      </c>
      <c r="C132" t="s">
        <v>6</v>
      </c>
      <c r="D132" t="s">
        <v>246</v>
      </c>
      <c r="E132" t="s">
        <v>261</v>
      </c>
      <c r="F132">
        <v>17</v>
      </c>
      <c r="G132" t="s">
        <v>14</v>
      </c>
      <c r="H132" t="s">
        <v>16</v>
      </c>
      <c r="I132" t="s">
        <v>11</v>
      </c>
      <c r="K132">
        <v>10</v>
      </c>
      <c r="L132">
        <v>10</v>
      </c>
      <c r="M132" t="s">
        <v>11</v>
      </c>
      <c r="N132" t="s">
        <v>11</v>
      </c>
      <c r="O132">
        <f>VLOOKUP(A132,TableRC!A:K,11,0)</f>
        <v>1</v>
      </c>
      <c r="Q132" t="str">
        <f>VLOOKUP(A132,TableRC!A:G,7,0)</f>
        <v>Reify</v>
      </c>
      <c r="R132" t="e">
        <f>Q132-#REF!</f>
        <v>#VALUE!</v>
      </c>
      <c r="S132" t="str">
        <f t="shared" si="5"/>
        <v>regate</v>
      </c>
    </row>
    <row r="133" spans="1:19" x14ac:dyDescent="0.3">
      <c r="A133" t="str">
        <f t="shared" si="4"/>
        <v>t_connector</v>
      </c>
      <c r="B133" t="s">
        <v>5</v>
      </c>
      <c r="C133" t="s">
        <v>6</v>
      </c>
      <c r="D133" t="s">
        <v>246</v>
      </c>
      <c r="E133" t="s">
        <v>262</v>
      </c>
      <c r="F133">
        <v>18</v>
      </c>
      <c r="G133" t="s">
        <v>14</v>
      </c>
      <c r="H133" t="s">
        <v>16</v>
      </c>
      <c r="I133" t="s">
        <v>11</v>
      </c>
      <c r="K133">
        <v>10</v>
      </c>
      <c r="L133">
        <v>10</v>
      </c>
      <c r="M133" t="s">
        <v>11</v>
      </c>
      <c r="N133" t="s">
        <v>11</v>
      </c>
      <c r="O133">
        <f>VLOOKUP(A133,TableRC!A:K,11,0)</f>
        <v>1</v>
      </c>
      <c r="Q133" t="str">
        <f>VLOOKUP(A133,TableRC!A:G,7,0)</f>
        <v>Reify</v>
      </c>
      <c r="R133" t="e">
        <f>Q133-#REF!</f>
        <v>#VALUE!</v>
      </c>
      <c r="S133" t="str">
        <f t="shared" si="5"/>
        <v>rdered</v>
      </c>
    </row>
    <row r="134" spans="1:19" x14ac:dyDescent="0.3">
      <c r="A134" t="str">
        <f t="shared" si="4"/>
        <v>t_connector</v>
      </c>
      <c r="B134" t="s">
        <v>5</v>
      </c>
      <c r="C134" t="s">
        <v>6</v>
      </c>
      <c r="D134" t="s">
        <v>246</v>
      </c>
      <c r="E134" t="s">
        <v>263</v>
      </c>
      <c r="F134">
        <v>19</v>
      </c>
      <c r="G134" t="s">
        <v>14</v>
      </c>
      <c r="H134" t="s">
        <v>10</v>
      </c>
      <c r="I134">
        <v>50</v>
      </c>
      <c r="K134" t="s">
        <v>11</v>
      </c>
      <c r="L134" t="s">
        <v>11</v>
      </c>
      <c r="M134" t="s">
        <v>11</v>
      </c>
      <c r="N134" t="s">
        <v>12</v>
      </c>
      <c r="O134">
        <f>VLOOKUP(A134,TableRC!A:K,11,0)</f>
        <v>1</v>
      </c>
      <c r="Q134" t="str">
        <f>VLOOKUP(A134,TableRC!A:G,7,0)</f>
        <v>Reify</v>
      </c>
      <c r="R134" t="e">
        <f>Q134-#REF!</f>
        <v>#VALUE!</v>
      </c>
      <c r="S134" t="str">
        <f t="shared" si="5"/>
        <v>lifier</v>
      </c>
    </row>
    <row r="135" spans="1:19" x14ac:dyDescent="0.3">
      <c r="A135" t="str">
        <f t="shared" si="4"/>
        <v>t_connector</v>
      </c>
      <c r="B135" t="s">
        <v>5</v>
      </c>
      <c r="C135" t="s">
        <v>6</v>
      </c>
      <c r="D135" t="s">
        <v>246</v>
      </c>
      <c r="E135" t="s">
        <v>264</v>
      </c>
      <c r="F135">
        <v>20</v>
      </c>
      <c r="G135" t="s">
        <v>14</v>
      </c>
      <c r="H135" t="s">
        <v>10</v>
      </c>
      <c r="I135">
        <v>255</v>
      </c>
      <c r="K135" t="s">
        <v>11</v>
      </c>
      <c r="L135" t="s">
        <v>11</v>
      </c>
      <c r="M135" t="s">
        <v>11</v>
      </c>
      <c r="N135" t="s">
        <v>12</v>
      </c>
      <c r="O135">
        <f>VLOOKUP(A135,TableRC!A:K,11,0)</f>
        <v>1</v>
      </c>
      <c r="Q135" t="str">
        <f>VLOOKUP(A135,TableRC!A:G,7,0)</f>
        <v>Reify</v>
      </c>
      <c r="R135" t="e">
        <f>Q135-#REF!</f>
        <v>#VALUE!</v>
      </c>
      <c r="S135" t="str">
        <f t="shared" si="5"/>
        <v>stRole</v>
      </c>
    </row>
    <row r="136" spans="1:19" x14ac:dyDescent="0.3">
      <c r="A136" t="str">
        <f t="shared" si="4"/>
        <v>t_connector</v>
      </c>
      <c r="B136" t="s">
        <v>5</v>
      </c>
      <c r="C136" t="s">
        <v>6</v>
      </c>
      <c r="D136" t="s">
        <v>246</v>
      </c>
      <c r="E136" t="s">
        <v>265</v>
      </c>
      <c r="F136">
        <v>21</v>
      </c>
      <c r="G136" t="s">
        <v>14</v>
      </c>
      <c r="H136" t="s">
        <v>10</v>
      </c>
      <c r="I136">
        <v>50</v>
      </c>
      <c r="K136" t="s">
        <v>11</v>
      </c>
      <c r="L136" t="s">
        <v>11</v>
      </c>
      <c r="M136" t="s">
        <v>11</v>
      </c>
      <c r="N136" t="s">
        <v>12</v>
      </c>
      <c r="O136">
        <f>VLOOKUP(A136,TableRC!A:K,11,0)</f>
        <v>1</v>
      </c>
      <c r="Q136" t="str">
        <f>VLOOKUP(A136,TableRC!A:G,7,0)</f>
        <v>Reify</v>
      </c>
      <c r="R136" t="e">
        <f>Q136-#REF!</f>
        <v>#VALUE!</v>
      </c>
      <c r="S136" t="str">
        <f t="shared" si="5"/>
        <v>leType</v>
      </c>
    </row>
    <row r="137" spans="1:19" x14ac:dyDescent="0.3">
      <c r="A137" t="str">
        <f t="shared" si="4"/>
        <v>t_connector</v>
      </c>
      <c r="B137" t="s">
        <v>5</v>
      </c>
      <c r="C137" t="s">
        <v>6</v>
      </c>
      <c r="D137" t="s">
        <v>246</v>
      </c>
      <c r="E137" t="s">
        <v>266</v>
      </c>
      <c r="F137">
        <v>22</v>
      </c>
      <c r="G137" t="s">
        <v>14</v>
      </c>
      <c r="H137" t="s">
        <v>10</v>
      </c>
      <c r="I137">
        <v>-1</v>
      </c>
      <c r="K137" t="s">
        <v>11</v>
      </c>
      <c r="L137" t="s">
        <v>11</v>
      </c>
      <c r="M137" t="s">
        <v>11</v>
      </c>
      <c r="N137" t="s">
        <v>12</v>
      </c>
      <c r="O137">
        <f>VLOOKUP(A137,TableRC!A:K,11,0)</f>
        <v>1</v>
      </c>
      <c r="Q137" t="str">
        <f>VLOOKUP(A137,TableRC!A:G,7,0)</f>
        <v>Reify</v>
      </c>
      <c r="R137" t="e">
        <f>Q137-#REF!</f>
        <v>#VALUE!</v>
      </c>
      <c r="S137" t="str">
        <f t="shared" si="5"/>
        <v>leNote</v>
      </c>
    </row>
    <row r="138" spans="1:19" x14ac:dyDescent="0.3">
      <c r="A138" t="str">
        <f t="shared" si="4"/>
        <v>t_connector</v>
      </c>
      <c r="B138" t="s">
        <v>5</v>
      </c>
      <c r="C138" t="s">
        <v>6</v>
      </c>
      <c r="D138" t="s">
        <v>246</v>
      </c>
      <c r="E138" t="s">
        <v>267</v>
      </c>
      <c r="F138">
        <v>23</v>
      </c>
      <c r="G138" t="s">
        <v>14</v>
      </c>
      <c r="H138" t="s">
        <v>10</v>
      </c>
      <c r="I138">
        <v>50</v>
      </c>
      <c r="K138" t="s">
        <v>11</v>
      </c>
      <c r="L138" t="s">
        <v>11</v>
      </c>
      <c r="M138" t="s">
        <v>11</v>
      </c>
      <c r="N138" t="s">
        <v>12</v>
      </c>
      <c r="O138">
        <f>VLOOKUP(A138,TableRC!A:K,11,0)</f>
        <v>1</v>
      </c>
      <c r="Q138" t="str">
        <f>VLOOKUP(A138,TableRC!A:G,7,0)</f>
        <v>Reify</v>
      </c>
      <c r="R138" t="e">
        <f>Q138-#REF!</f>
        <v>#VALUE!</v>
      </c>
      <c r="S138" t="str">
        <f t="shared" si="5"/>
        <v>inment</v>
      </c>
    </row>
    <row r="139" spans="1:19" x14ac:dyDescent="0.3">
      <c r="A139" t="str">
        <f t="shared" si="4"/>
        <v>t_connector</v>
      </c>
      <c r="B139" t="s">
        <v>5</v>
      </c>
      <c r="C139" t="s">
        <v>6</v>
      </c>
      <c r="D139" t="s">
        <v>246</v>
      </c>
      <c r="E139" t="s">
        <v>268</v>
      </c>
      <c r="F139">
        <v>24</v>
      </c>
      <c r="G139" t="s">
        <v>14</v>
      </c>
      <c r="H139" t="s">
        <v>16</v>
      </c>
      <c r="I139" t="s">
        <v>11</v>
      </c>
      <c r="K139">
        <v>10</v>
      </c>
      <c r="L139">
        <v>10</v>
      </c>
      <c r="M139" t="s">
        <v>11</v>
      </c>
      <c r="N139" t="s">
        <v>11</v>
      </c>
      <c r="O139">
        <f>VLOOKUP(A139,TableRC!A:K,11,0)</f>
        <v>1</v>
      </c>
      <c r="Q139" t="str">
        <f>VLOOKUP(A139,TableRC!A:G,7,0)</f>
        <v>Reify</v>
      </c>
      <c r="R139" t="e">
        <f>Q139-#REF!</f>
        <v>#VALUE!</v>
      </c>
      <c r="S139" t="str">
        <f t="shared" si="5"/>
        <v>regate</v>
      </c>
    </row>
    <row r="140" spans="1:19" x14ac:dyDescent="0.3">
      <c r="A140" t="str">
        <f t="shared" si="4"/>
        <v>t_connector</v>
      </c>
      <c r="B140" t="s">
        <v>5</v>
      </c>
      <c r="C140" t="s">
        <v>6</v>
      </c>
      <c r="D140" t="s">
        <v>246</v>
      </c>
      <c r="E140" t="s">
        <v>269</v>
      </c>
      <c r="F140">
        <v>25</v>
      </c>
      <c r="G140" t="s">
        <v>14</v>
      </c>
      <c r="H140" t="s">
        <v>16</v>
      </c>
      <c r="I140" t="s">
        <v>11</v>
      </c>
      <c r="K140">
        <v>10</v>
      </c>
      <c r="L140">
        <v>10</v>
      </c>
      <c r="M140" t="s">
        <v>11</v>
      </c>
      <c r="N140" t="s">
        <v>11</v>
      </c>
      <c r="O140">
        <f>VLOOKUP(A140,TableRC!A:K,11,0)</f>
        <v>1</v>
      </c>
      <c r="Q140" t="str">
        <f>VLOOKUP(A140,TableRC!A:G,7,0)</f>
        <v>Reify</v>
      </c>
      <c r="R140" t="e">
        <f>Q140-#REF!</f>
        <v>#VALUE!</v>
      </c>
      <c r="S140" t="str">
        <f t="shared" si="5"/>
        <v>rdered</v>
      </c>
    </row>
    <row r="141" spans="1:19" x14ac:dyDescent="0.3">
      <c r="A141" t="str">
        <f t="shared" si="4"/>
        <v>t_connector</v>
      </c>
      <c r="B141" t="s">
        <v>5</v>
      </c>
      <c r="C141" t="s">
        <v>6</v>
      </c>
      <c r="D141" t="s">
        <v>246</v>
      </c>
      <c r="E141" t="s">
        <v>270</v>
      </c>
      <c r="F141">
        <v>26</v>
      </c>
      <c r="G141" t="s">
        <v>14</v>
      </c>
      <c r="H141" t="s">
        <v>10</v>
      </c>
      <c r="I141">
        <v>50</v>
      </c>
      <c r="K141" t="s">
        <v>11</v>
      </c>
      <c r="L141" t="s">
        <v>11</v>
      </c>
      <c r="M141" t="s">
        <v>11</v>
      </c>
      <c r="N141" t="s">
        <v>12</v>
      </c>
      <c r="O141">
        <f>VLOOKUP(A141,TableRC!A:K,11,0)</f>
        <v>1</v>
      </c>
      <c r="Q141" t="str">
        <f>VLOOKUP(A141,TableRC!A:G,7,0)</f>
        <v>Reify</v>
      </c>
      <c r="R141" t="e">
        <f>Q141-#REF!</f>
        <v>#VALUE!</v>
      </c>
      <c r="S141" t="str">
        <f t="shared" si="5"/>
        <v>lifier</v>
      </c>
    </row>
    <row r="142" spans="1:19" x14ac:dyDescent="0.3">
      <c r="A142" t="str">
        <f t="shared" si="4"/>
        <v>t_connector</v>
      </c>
      <c r="B142" t="s">
        <v>5</v>
      </c>
      <c r="C142" t="s">
        <v>6</v>
      </c>
      <c r="D142" t="s">
        <v>246</v>
      </c>
      <c r="E142" t="s">
        <v>271</v>
      </c>
      <c r="F142">
        <v>27</v>
      </c>
      <c r="G142" t="s">
        <v>14</v>
      </c>
      <c r="H142" t="s">
        <v>16</v>
      </c>
      <c r="I142" t="s">
        <v>11</v>
      </c>
      <c r="K142">
        <v>10</v>
      </c>
      <c r="L142">
        <v>10</v>
      </c>
      <c r="M142" t="s">
        <v>11</v>
      </c>
      <c r="N142" t="s">
        <v>11</v>
      </c>
      <c r="O142">
        <f>VLOOKUP(A142,TableRC!A:K,11,0)</f>
        <v>1</v>
      </c>
      <c r="Q142" t="str">
        <f>VLOOKUP(A142,TableRC!A:G,7,0)</f>
        <v>Reify</v>
      </c>
      <c r="R142" t="e">
        <f>Q142-#REF!</f>
        <v>#VALUE!</v>
      </c>
      <c r="S142" t="str">
        <f t="shared" si="5"/>
        <v>ect_ID</v>
      </c>
    </row>
    <row r="143" spans="1:19" x14ac:dyDescent="0.3">
      <c r="A143" t="str">
        <f t="shared" si="4"/>
        <v>t_connector</v>
      </c>
      <c r="B143" t="s">
        <v>5</v>
      </c>
      <c r="C143" t="s">
        <v>6</v>
      </c>
      <c r="D143" t="s">
        <v>246</v>
      </c>
      <c r="E143" t="s">
        <v>272</v>
      </c>
      <c r="F143">
        <v>28</v>
      </c>
      <c r="G143" t="s">
        <v>14</v>
      </c>
      <c r="H143" t="s">
        <v>16</v>
      </c>
      <c r="I143" t="s">
        <v>11</v>
      </c>
      <c r="K143">
        <v>10</v>
      </c>
      <c r="L143">
        <v>10</v>
      </c>
      <c r="M143" t="s">
        <v>11</v>
      </c>
      <c r="N143" t="s">
        <v>11</v>
      </c>
      <c r="O143">
        <f>VLOOKUP(A143,TableRC!A:K,11,0)</f>
        <v>1</v>
      </c>
      <c r="Q143" t="str">
        <f>VLOOKUP(A143,TableRC!A:G,7,0)</f>
        <v>Reify</v>
      </c>
      <c r="R143" t="e">
        <f>Q143-#REF!</f>
        <v>#VALUE!</v>
      </c>
      <c r="S143" t="str">
        <f t="shared" si="5"/>
        <v>ect_ID</v>
      </c>
    </row>
    <row r="144" spans="1:19" x14ac:dyDescent="0.3">
      <c r="A144" t="str">
        <f t="shared" si="4"/>
        <v>t_connector</v>
      </c>
      <c r="B144" t="s">
        <v>5</v>
      </c>
      <c r="C144" t="s">
        <v>6</v>
      </c>
      <c r="D144" t="s">
        <v>246</v>
      </c>
      <c r="E144" t="s">
        <v>273</v>
      </c>
      <c r="F144">
        <v>29</v>
      </c>
      <c r="G144" t="s">
        <v>14</v>
      </c>
      <c r="H144" t="s">
        <v>10</v>
      </c>
      <c r="I144">
        <v>50</v>
      </c>
      <c r="K144" t="s">
        <v>11</v>
      </c>
      <c r="L144" t="s">
        <v>11</v>
      </c>
      <c r="M144" t="s">
        <v>11</v>
      </c>
      <c r="N144" t="s">
        <v>12</v>
      </c>
      <c r="O144">
        <f>VLOOKUP(A144,TableRC!A:K,11,0)</f>
        <v>1</v>
      </c>
      <c r="Q144" t="str">
        <f>VLOOKUP(A144,TableRC!A:G,7,0)</f>
        <v>Reify</v>
      </c>
      <c r="R144" t="e">
        <f>Q144-#REF!</f>
        <v>#VALUE!</v>
      </c>
      <c r="S144" t="str">
        <f t="shared" si="5"/>
        <v>_Label</v>
      </c>
    </row>
    <row r="145" spans="1:19" x14ac:dyDescent="0.3">
      <c r="A145" t="str">
        <f t="shared" si="4"/>
        <v>t_connector</v>
      </c>
      <c r="B145" t="s">
        <v>5</v>
      </c>
      <c r="C145" t="s">
        <v>6</v>
      </c>
      <c r="D145" t="s">
        <v>246</v>
      </c>
      <c r="E145" t="s">
        <v>274</v>
      </c>
      <c r="F145">
        <v>30</v>
      </c>
      <c r="G145" t="s">
        <v>14</v>
      </c>
      <c r="H145" t="s">
        <v>10</v>
      </c>
      <c r="I145">
        <v>50</v>
      </c>
      <c r="K145" t="s">
        <v>11</v>
      </c>
      <c r="L145" t="s">
        <v>11</v>
      </c>
      <c r="M145" t="s">
        <v>11</v>
      </c>
      <c r="N145" t="s">
        <v>12</v>
      </c>
      <c r="O145">
        <f>VLOOKUP(A145,TableRC!A:K,11,0)</f>
        <v>1</v>
      </c>
      <c r="Q145" t="str">
        <f>VLOOKUP(A145,TableRC!A:G,7,0)</f>
        <v>Reify</v>
      </c>
      <c r="R145" t="e">
        <f>Q145-#REF!</f>
        <v>#VALUE!</v>
      </c>
      <c r="S145" t="str">
        <f t="shared" si="5"/>
        <v>_Label</v>
      </c>
    </row>
    <row r="146" spans="1:19" x14ac:dyDescent="0.3">
      <c r="A146" t="str">
        <f t="shared" si="4"/>
        <v>t_connector</v>
      </c>
      <c r="B146" t="s">
        <v>5</v>
      </c>
      <c r="C146" t="s">
        <v>6</v>
      </c>
      <c r="D146" t="s">
        <v>246</v>
      </c>
      <c r="E146" t="s">
        <v>275</v>
      </c>
      <c r="F146">
        <v>31</v>
      </c>
      <c r="G146" t="s">
        <v>14</v>
      </c>
      <c r="H146" t="s">
        <v>10</v>
      </c>
      <c r="I146">
        <v>50</v>
      </c>
      <c r="K146" t="s">
        <v>11</v>
      </c>
      <c r="L146" t="s">
        <v>11</v>
      </c>
      <c r="M146" t="s">
        <v>11</v>
      </c>
      <c r="N146" t="s">
        <v>12</v>
      </c>
      <c r="O146">
        <f>VLOOKUP(A146,TableRC!A:K,11,0)</f>
        <v>1</v>
      </c>
      <c r="Q146" t="str">
        <f>VLOOKUP(A146,TableRC!A:G,7,0)</f>
        <v>Reify</v>
      </c>
      <c r="R146" t="e">
        <f>Q146-#REF!</f>
        <v>#VALUE!</v>
      </c>
      <c r="S146" t="str">
        <f t="shared" si="5"/>
        <v>_Label</v>
      </c>
    </row>
    <row r="147" spans="1:19" x14ac:dyDescent="0.3">
      <c r="A147" t="str">
        <f t="shared" si="4"/>
        <v>t_connector</v>
      </c>
      <c r="B147" t="s">
        <v>5</v>
      </c>
      <c r="C147" t="s">
        <v>6</v>
      </c>
      <c r="D147" t="s">
        <v>246</v>
      </c>
      <c r="E147" t="s">
        <v>276</v>
      </c>
      <c r="F147">
        <v>32</v>
      </c>
      <c r="G147" t="s">
        <v>14</v>
      </c>
      <c r="H147" t="s">
        <v>10</v>
      </c>
      <c r="I147">
        <v>50</v>
      </c>
      <c r="K147" t="s">
        <v>11</v>
      </c>
      <c r="L147" t="s">
        <v>11</v>
      </c>
      <c r="M147" t="s">
        <v>11</v>
      </c>
      <c r="N147" t="s">
        <v>12</v>
      </c>
      <c r="O147">
        <f>VLOOKUP(A147,TableRC!A:K,11,0)</f>
        <v>1</v>
      </c>
      <c r="Q147" t="str">
        <f>VLOOKUP(A147,TableRC!A:G,7,0)</f>
        <v>Reify</v>
      </c>
      <c r="R147" t="e">
        <f>Q147-#REF!</f>
        <v>#VALUE!</v>
      </c>
      <c r="S147" t="str">
        <f t="shared" si="5"/>
        <v>_Label</v>
      </c>
    </row>
    <row r="148" spans="1:19" x14ac:dyDescent="0.3">
      <c r="A148" t="str">
        <f t="shared" si="4"/>
        <v>t_connector</v>
      </c>
      <c r="B148" t="s">
        <v>5</v>
      </c>
      <c r="C148" t="s">
        <v>6</v>
      </c>
      <c r="D148" t="s">
        <v>246</v>
      </c>
      <c r="E148" t="s">
        <v>277</v>
      </c>
      <c r="F148">
        <v>33</v>
      </c>
      <c r="G148" t="s">
        <v>14</v>
      </c>
      <c r="H148" t="s">
        <v>10</v>
      </c>
      <c r="I148">
        <v>50</v>
      </c>
      <c r="K148" t="s">
        <v>11</v>
      </c>
      <c r="L148" t="s">
        <v>11</v>
      </c>
      <c r="M148" t="s">
        <v>11</v>
      </c>
      <c r="N148" t="s">
        <v>12</v>
      </c>
      <c r="O148">
        <f>VLOOKUP(A148,TableRC!A:K,11,0)</f>
        <v>1</v>
      </c>
      <c r="Q148" t="str">
        <f>VLOOKUP(A148,TableRC!A:G,7,0)</f>
        <v>Reify</v>
      </c>
      <c r="R148" t="e">
        <f>Q148-#REF!</f>
        <v>#VALUE!</v>
      </c>
      <c r="S148" t="str">
        <f t="shared" si="5"/>
        <v>_Label</v>
      </c>
    </row>
    <row r="149" spans="1:19" x14ac:dyDescent="0.3">
      <c r="A149" t="str">
        <f t="shared" si="4"/>
        <v>t_connector</v>
      </c>
      <c r="B149" t="s">
        <v>5</v>
      </c>
      <c r="C149" t="s">
        <v>6</v>
      </c>
      <c r="D149" t="s">
        <v>246</v>
      </c>
      <c r="E149" t="s">
        <v>278</v>
      </c>
      <c r="F149">
        <v>34</v>
      </c>
      <c r="G149" t="s">
        <v>14</v>
      </c>
      <c r="H149" t="s">
        <v>10</v>
      </c>
      <c r="I149">
        <v>50</v>
      </c>
      <c r="K149" t="s">
        <v>11</v>
      </c>
      <c r="L149" t="s">
        <v>11</v>
      </c>
      <c r="M149" t="s">
        <v>11</v>
      </c>
      <c r="N149" t="s">
        <v>12</v>
      </c>
      <c r="O149">
        <f>VLOOKUP(A149,TableRC!A:K,11,0)</f>
        <v>1</v>
      </c>
      <c r="Q149" t="str">
        <f>VLOOKUP(A149,TableRC!A:G,7,0)</f>
        <v>Reify</v>
      </c>
      <c r="R149" t="e">
        <f>Q149-#REF!</f>
        <v>#VALUE!</v>
      </c>
      <c r="S149" t="str">
        <f t="shared" si="5"/>
        <v>_Label</v>
      </c>
    </row>
    <row r="150" spans="1:19" x14ac:dyDescent="0.3">
      <c r="A150" t="str">
        <f t="shared" si="4"/>
        <v>t_connector</v>
      </c>
      <c r="B150" t="s">
        <v>5</v>
      </c>
      <c r="C150" t="s">
        <v>6</v>
      </c>
      <c r="D150" t="s">
        <v>246</v>
      </c>
      <c r="E150" t="s">
        <v>279</v>
      </c>
      <c r="F150">
        <v>35</v>
      </c>
      <c r="G150" t="s">
        <v>14</v>
      </c>
      <c r="H150" t="s">
        <v>16</v>
      </c>
      <c r="I150" t="s">
        <v>11</v>
      </c>
      <c r="K150">
        <v>10</v>
      </c>
      <c r="L150">
        <v>10</v>
      </c>
      <c r="M150" t="s">
        <v>11</v>
      </c>
      <c r="N150" t="s">
        <v>11</v>
      </c>
      <c r="O150">
        <f>VLOOKUP(A150,TableRC!A:K,11,0)</f>
        <v>1</v>
      </c>
      <c r="Q150" t="str">
        <f>VLOOKUP(A150,TableRC!A:G,7,0)</f>
        <v>Reify</v>
      </c>
      <c r="R150" t="e">
        <f>Q150-#REF!</f>
        <v>#VALUE!</v>
      </c>
      <c r="S150" t="str">
        <f t="shared" si="5"/>
        <v>t_Edge</v>
      </c>
    </row>
    <row r="151" spans="1:19" x14ac:dyDescent="0.3">
      <c r="A151" t="str">
        <f t="shared" si="4"/>
        <v>t_connector</v>
      </c>
      <c r="B151" t="s">
        <v>5</v>
      </c>
      <c r="C151" t="s">
        <v>6</v>
      </c>
      <c r="D151" t="s">
        <v>246</v>
      </c>
      <c r="E151" t="s">
        <v>280</v>
      </c>
      <c r="F151">
        <v>36</v>
      </c>
      <c r="G151" t="s">
        <v>14</v>
      </c>
      <c r="H151" t="s">
        <v>16</v>
      </c>
      <c r="I151" t="s">
        <v>11</v>
      </c>
      <c r="K151">
        <v>10</v>
      </c>
      <c r="L151">
        <v>10</v>
      </c>
      <c r="M151" t="s">
        <v>11</v>
      </c>
      <c r="N151" t="s">
        <v>11</v>
      </c>
      <c r="O151">
        <f>VLOOKUP(A151,TableRC!A:K,11,0)</f>
        <v>1</v>
      </c>
      <c r="Q151" t="str">
        <f>VLOOKUP(A151,TableRC!A:G,7,0)</f>
        <v>Reify</v>
      </c>
      <c r="R151" t="e">
        <f>Q151-#REF!</f>
        <v>#VALUE!</v>
      </c>
      <c r="S151" t="str">
        <f t="shared" si="5"/>
        <v>d_Edge</v>
      </c>
    </row>
    <row r="152" spans="1:19" x14ac:dyDescent="0.3">
      <c r="A152" t="str">
        <f t="shared" si="4"/>
        <v>t_connector</v>
      </c>
      <c r="B152" t="s">
        <v>5</v>
      </c>
      <c r="C152" t="s">
        <v>6</v>
      </c>
      <c r="D152" t="s">
        <v>246</v>
      </c>
      <c r="E152" t="s">
        <v>281</v>
      </c>
      <c r="F152">
        <v>37</v>
      </c>
      <c r="G152" t="s">
        <v>14</v>
      </c>
      <c r="H152" t="s">
        <v>16</v>
      </c>
      <c r="I152" t="s">
        <v>11</v>
      </c>
      <c r="K152">
        <v>10</v>
      </c>
      <c r="L152">
        <v>10</v>
      </c>
      <c r="M152" t="s">
        <v>11</v>
      </c>
      <c r="N152" t="s">
        <v>11</v>
      </c>
      <c r="O152">
        <f>VLOOKUP(A152,TableRC!A:K,11,0)</f>
        <v>1</v>
      </c>
      <c r="Q152" t="str">
        <f>VLOOKUP(A152,TableRC!A:G,7,0)</f>
        <v>Reify</v>
      </c>
      <c r="R152" t="e">
        <f>Q152-#REF!</f>
        <v>#VALUE!</v>
      </c>
      <c r="S152" t="str">
        <f t="shared" si="5"/>
        <v>StartX</v>
      </c>
    </row>
    <row r="153" spans="1:19" x14ac:dyDescent="0.3">
      <c r="A153" t="str">
        <f t="shared" si="4"/>
        <v>t_connector</v>
      </c>
      <c r="B153" t="s">
        <v>5</v>
      </c>
      <c r="C153" t="s">
        <v>6</v>
      </c>
      <c r="D153" t="s">
        <v>246</v>
      </c>
      <c r="E153" t="s">
        <v>282</v>
      </c>
      <c r="F153">
        <v>38</v>
      </c>
      <c r="G153" t="s">
        <v>14</v>
      </c>
      <c r="H153" t="s">
        <v>16</v>
      </c>
      <c r="I153" t="s">
        <v>11</v>
      </c>
      <c r="K153">
        <v>10</v>
      </c>
      <c r="L153">
        <v>10</v>
      </c>
      <c r="M153" t="s">
        <v>11</v>
      </c>
      <c r="N153" t="s">
        <v>11</v>
      </c>
      <c r="O153">
        <f>VLOOKUP(A153,TableRC!A:K,11,0)</f>
        <v>1</v>
      </c>
      <c r="Q153" t="str">
        <f>VLOOKUP(A153,TableRC!A:G,7,0)</f>
        <v>Reify</v>
      </c>
      <c r="R153" t="e">
        <f>Q153-#REF!</f>
        <v>#VALUE!</v>
      </c>
      <c r="S153" t="str">
        <f t="shared" si="5"/>
        <v>StartY</v>
      </c>
    </row>
    <row r="154" spans="1:19" x14ac:dyDescent="0.3">
      <c r="A154" t="str">
        <f t="shared" si="4"/>
        <v>t_connector</v>
      </c>
      <c r="B154" t="s">
        <v>5</v>
      </c>
      <c r="C154" t="s">
        <v>6</v>
      </c>
      <c r="D154" t="s">
        <v>246</v>
      </c>
      <c r="E154" t="s">
        <v>283</v>
      </c>
      <c r="F154">
        <v>39</v>
      </c>
      <c r="G154" t="s">
        <v>14</v>
      </c>
      <c r="H154" t="s">
        <v>16</v>
      </c>
      <c r="I154" t="s">
        <v>11</v>
      </c>
      <c r="K154">
        <v>10</v>
      </c>
      <c r="L154">
        <v>10</v>
      </c>
      <c r="M154" t="s">
        <v>11</v>
      </c>
      <c r="N154" t="s">
        <v>11</v>
      </c>
      <c r="O154">
        <f>VLOOKUP(A154,TableRC!A:K,11,0)</f>
        <v>1</v>
      </c>
      <c r="Q154" t="str">
        <f>VLOOKUP(A154,TableRC!A:G,7,0)</f>
        <v>Reify</v>
      </c>
      <c r="R154" t="e">
        <f>Q154-#REF!</f>
        <v>#VALUE!</v>
      </c>
      <c r="S154" t="str">
        <f t="shared" si="5"/>
        <v>PtEndX</v>
      </c>
    </row>
    <row r="155" spans="1:19" x14ac:dyDescent="0.3">
      <c r="A155" t="str">
        <f t="shared" si="4"/>
        <v>t_connector</v>
      </c>
      <c r="B155" t="s">
        <v>5</v>
      </c>
      <c r="C155" t="s">
        <v>6</v>
      </c>
      <c r="D155" t="s">
        <v>246</v>
      </c>
      <c r="E155" t="s">
        <v>284</v>
      </c>
      <c r="F155">
        <v>40</v>
      </c>
      <c r="G155" t="s">
        <v>14</v>
      </c>
      <c r="H155" t="s">
        <v>16</v>
      </c>
      <c r="I155" t="s">
        <v>11</v>
      </c>
      <c r="K155">
        <v>10</v>
      </c>
      <c r="L155">
        <v>10</v>
      </c>
      <c r="M155" t="s">
        <v>11</v>
      </c>
      <c r="N155" t="s">
        <v>11</v>
      </c>
      <c r="O155">
        <f>VLOOKUP(A155,TableRC!A:K,11,0)</f>
        <v>1</v>
      </c>
      <c r="Q155" t="str">
        <f>VLOOKUP(A155,TableRC!A:G,7,0)</f>
        <v>Reify</v>
      </c>
      <c r="R155" t="e">
        <f>Q155-#REF!</f>
        <v>#VALUE!</v>
      </c>
      <c r="S155" t="str">
        <f t="shared" si="5"/>
        <v>PtEndY</v>
      </c>
    </row>
    <row r="156" spans="1:19" x14ac:dyDescent="0.3">
      <c r="A156" t="str">
        <f t="shared" si="4"/>
        <v>t_connector</v>
      </c>
      <c r="B156" t="s">
        <v>5</v>
      </c>
      <c r="C156" t="s">
        <v>6</v>
      </c>
      <c r="D156" t="s">
        <v>246</v>
      </c>
      <c r="E156" t="s">
        <v>285</v>
      </c>
      <c r="F156">
        <v>41</v>
      </c>
      <c r="G156" t="s">
        <v>14</v>
      </c>
      <c r="H156" t="s">
        <v>16</v>
      </c>
      <c r="I156" t="s">
        <v>11</v>
      </c>
      <c r="K156">
        <v>10</v>
      </c>
      <c r="L156">
        <v>10</v>
      </c>
      <c r="M156" t="s">
        <v>11</v>
      </c>
      <c r="N156" t="s">
        <v>11</v>
      </c>
      <c r="O156">
        <f>VLOOKUP(A156,TableRC!A:K,11,0)</f>
        <v>1</v>
      </c>
      <c r="Q156" t="str">
        <f>VLOOKUP(A156,TableRC!A:G,7,0)</f>
        <v>Reify</v>
      </c>
      <c r="R156" t="e">
        <f>Q156-#REF!</f>
        <v>#VALUE!</v>
      </c>
      <c r="S156" t="str">
        <f t="shared" si="5"/>
        <v>SeqNo</v>
      </c>
    </row>
    <row r="157" spans="1:19" x14ac:dyDescent="0.3">
      <c r="A157" t="str">
        <f t="shared" si="4"/>
        <v>t_connector</v>
      </c>
      <c r="B157" t="s">
        <v>5</v>
      </c>
      <c r="C157" t="s">
        <v>6</v>
      </c>
      <c r="D157" t="s">
        <v>246</v>
      </c>
      <c r="E157" t="s">
        <v>286</v>
      </c>
      <c r="F157">
        <v>42</v>
      </c>
      <c r="G157" t="s">
        <v>14</v>
      </c>
      <c r="H157" t="s">
        <v>16</v>
      </c>
      <c r="I157" t="s">
        <v>11</v>
      </c>
      <c r="K157">
        <v>10</v>
      </c>
      <c r="L157">
        <v>10</v>
      </c>
      <c r="M157" t="s">
        <v>11</v>
      </c>
      <c r="N157" t="s">
        <v>11</v>
      </c>
      <c r="O157">
        <f>VLOOKUP(A157,TableRC!A:K,11,0)</f>
        <v>1</v>
      </c>
      <c r="Q157" t="str">
        <f>VLOOKUP(A157,TableRC!A:G,7,0)</f>
        <v>Reify</v>
      </c>
      <c r="R157" t="e">
        <f>Q157-#REF!</f>
        <v>#VALUE!</v>
      </c>
      <c r="S157" t="str">
        <f t="shared" si="5"/>
        <v>dStyle</v>
      </c>
    </row>
    <row r="158" spans="1:19" x14ac:dyDescent="0.3">
      <c r="A158" t="str">
        <f t="shared" si="4"/>
        <v>t_connector</v>
      </c>
      <c r="B158" t="s">
        <v>5</v>
      </c>
      <c r="C158" t="s">
        <v>6</v>
      </c>
      <c r="D158" t="s">
        <v>246</v>
      </c>
      <c r="E158" t="s">
        <v>287</v>
      </c>
      <c r="F158">
        <v>43</v>
      </c>
      <c r="G158" t="s">
        <v>14</v>
      </c>
      <c r="H158" t="s">
        <v>16</v>
      </c>
      <c r="I158" t="s">
        <v>11</v>
      </c>
      <c r="K158">
        <v>10</v>
      </c>
      <c r="L158">
        <v>10</v>
      </c>
      <c r="M158" t="s">
        <v>11</v>
      </c>
      <c r="N158" t="s">
        <v>11</v>
      </c>
      <c r="O158">
        <f>VLOOKUP(A158,TableRC!A:K,11,0)</f>
        <v>1</v>
      </c>
      <c r="Q158" t="str">
        <f>VLOOKUP(A158,TableRC!A:G,7,0)</f>
        <v>Reify</v>
      </c>
      <c r="R158" t="e">
        <f>Q158-#REF!</f>
        <v>#VALUE!</v>
      </c>
      <c r="S158" t="str">
        <f t="shared" si="5"/>
        <v>eStyle</v>
      </c>
    </row>
    <row r="159" spans="1:19" x14ac:dyDescent="0.3">
      <c r="A159" t="str">
        <f t="shared" si="4"/>
        <v>t_connector</v>
      </c>
      <c r="B159" t="s">
        <v>5</v>
      </c>
      <c r="C159" t="s">
        <v>6</v>
      </c>
      <c r="D159" t="s">
        <v>246</v>
      </c>
      <c r="E159" t="s">
        <v>288</v>
      </c>
      <c r="F159">
        <v>44</v>
      </c>
      <c r="G159" t="s">
        <v>14</v>
      </c>
      <c r="H159" t="s">
        <v>16</v>
      </c>
      <c r="I159" t="s">
        <v>11</v>
      </c>
      <c r="K159">
        <v>10</v>
      </c>
      <c r="L159">
        <v>10</v>
      </c>
      <c r="M159" t="s">
        <v>11</v>
      </c>
      <c r="N159" t="s">
        <v>11</v>
      </c>
      <c r="O159">
        <f>VLOOKUP(A159,TableRC!A:K,11,0)</f>
        <v>1</v>
      </c>
      <c r="Q159" t="str">
        <f>VLOOKUP(A159,TableRC!A:G,7,0)</f>
        <v>Reify</v>
      </c>
      <c r="R159" t="e">
        <f>Q159-#REF!</f>
        <v>#VALUE!</v>
      </c>
      <c r="S159" t="str">
        <f t="shared" si="5"/>
        <v>eStyle</v>
      </c>
    </row>
    <row r="160" spans="1:19" x14ac:dyDescent="0.3">
      <c r="A160" t="str">
        <f t="shared" si="4"/>
        <v>t_connector</v>
      </c>
      <c r="B160" t="s">
        <v>5</v>
      </c>
      <c r="C160" t="s">
        <v>6</v>
      </c>
      <c r="D160" t="s">
        <v>246</v>
      </c>
      <c r="E160" t="s">
        <v>289</v>
      </c>
      <c r="F160">
        <v>45</v>
      </c>
      <c r="G160" t="s">
        <v>14</v>
      </c>
      <c r="H160" t="s">
        <v>16</v>
      </c>
      <c r="I160" t="s">
        <v>11</v>
      </c>
      <c r="K160">
        <v>10</v>
      </c>
      <c r="L160">
        <v>10</v>
      </c>
      <c r="M160" t="s">
        <v>11</v>
      </c>
      <c r="N160" t="s">
        <v>11</v>
      </c>
      <c r="O160">
        <f>VLOOKUP(A160,TableRC!A:K,11,0)</f>
        <v>1</v>
      </c>
      <c r="Q160" t="str">
        <f>VLOOKUP(A160,TableRC!A:G,7,0)</f>
        <v>Reify</v>
      </c>
      <c r="R160" t="e">
        <f>Q160-#REF!</f>
        <v>#VALUE!</v>
      </c>
      <c r="S160" t="str">
        <f t="shared" si="5"/>
        <v>IsBold</v>
      </c>
    </row>
    <row r="161" spans="1:19" x14ac:dyDescent="0.3">
      <c r="A161" t="str">
        <f t="shared" si="4"/>
        <v>t_connector</v>
      </c>
      <c r="B161" t="s">
        <v>5</v>
      </c>
      <c r="C161" t="s">
        <v>6</v>
      </c>
      <c r="D161" t="s">
        <v>246</v>
      </c>
      <c r="E161" t="s">
        <v>290</v>
      </c>
      <c r="F161">
        <v>46</v>
      </c>
      <c r="G161" t="s">
        <v>14</v>
      </c>
      <c r="H161" t="s">
        <v>16</v>
      </c>
      <c r="I161" t="s">
        <v>11</v>
      </c>
      <c r="K161">
        <v>10</v>
      </c>
      <c r="L161">
        <v>10</v>
      </c>
      <c r="M161" t="s">
        <v>11</v>
      </c>
      <c r="N161" t="s">
        <v>11</v>
      </c>
      <c r="O161">
        <f>VLOOKUP(A161,TableRC!A:K,11,0)</f>
        <v>1</v>
      </c>
      <c r="Q161" t="str">
        <f>VLOOKUP(A161,TableRC!A:G,7,0)</f>
        <v>Reify</v>
      </c>
      <c r="R161" t="e">
        <f>Q161-#REF!</f>
        <v>#VALUE!</v>
      </c>
      <c r="S161" t="str">
        <f t="shared" si="5"/>
        <v>eColor</v>
      </c>
    </row>
    <row r="162" spans="1:19" x14ac:dyDescent="0.3">
      <c r="A162" t="str">
        <f t="shared" si="4"/>
        <v>t_connector</v>
      </c>
      <c r="B162" t="s">
        <v>5</v>
      </c>
      <c r="C162" t="s">
        <v>6</v>
      </c>
      <c r="D162" t="s">
        <v>246</v>
      </c>
      <c r="E162" t="s">
        <v>156</v>
      </c>
      <c r="F162">
        <v>47</v>
      </c>
      <c r="G162" t="s">
        <v>14</v>
      </c>
      <c r="H162" t="s">
        <v>10</v>
      </c>
      <c r="I162">
        <v>50</v>
      </c>
      <c r="K162" t="s">
        <v>11</v>
      </c>
      <c r="L162" t="s">
        <v>11</v>
      </c>
      <c r="M162" t="s">
        <v>11</v>
      </c>
      <c r="N162" t="s">
        <v>12</v>
      </c>
      <c r="O162">
        <f>VLOOKUP(A162,TableRC!A:K,11,0)</f>
        <v>1</v>
      </c>
      <c r="Q162" t="str">
        <f>VLOOKUP(A162,TableRC!A:G,7,0)</f>
        <v>Reify</v>
      </c>
      <c r="R162" t="e">
        <f>Q162-#REF!</f>
        <v>#VALUE!</v>
      </c>
      <c r="S162" t="str">
        <f t="shared" si="5"/>
        <v>eotype</v>
      </c>
    </row>
    <row r="163" spans="1:19" x14ac:dyDescent="0.3">
      <c r="A163" t="str">
        <f t="shared" si="4"/>
        <v>t_connector</v>
      </c>
      <c r="B163" t="s">
        <v>5</v>
      </c>
      <c r="C163" t="s">
        <v>6</v>
      </c>
      <c r="D163" t="s">
        <v>246</v>
      </c>
      <c r="E163" t="s">
        <v>291</v>
      </c>
      <c r="F163">
        <v>48</v>
      </c>
      <c r="G163" t="s">
        <v>14</v>
      </c>
      <c r="H163" t="s">
        <v>10</v>
      </c>
      <c r="I163">
        <v>1</v>
      </c>
      <c r="K163" t="s">
        <v>11</v>
      </c>
      <c r="L163" t="s">
        <v>11</v>
      </c>
      <c r="M163" t="s">
        <v>11</v>
      </c>
      <c r="N163" t="s">
        <v>12</v>
      </c>
      <c r="O163">
        <f>VLOOKUP(A163,TableRC!A:K,11,0)</f>
        <v>1</v>
      </c>
      <c r="Q163" t="str">
        <f>VLOOKUP(A163,TableRC!A:G,7,0)</f>
        <v>Reify</v>
      </c>
      <c r="R163" t="e">
        <f>Q163-#REF!</f>
        <v>#VALUE!</v>
      </c>
      <c r="S163" t="str">
        <f t="shared" si="5"/>
        <v>itance</v>
      </c>
    </row>
    <row r="164" spans="1:19" x14ac:dyDescent="0.3">
      <c r="A164" t="str">
        <f t="shared" si="4"/>
        <v>t_connector</v>
      </c>
      <c r="B164" t="s">
        <v>5</v>
      </c>
      <c r="C164" t="s">
        <v>6</v>
      </c>
      <c r="D164" t="s">
        <v>246</v>
      </c>
      <c r="E164" t="s">
        <v>292</v>
      </c>
      <c r="F164">
        <v>49</v>
      </c>
      <c r="G164" t="s">
        <v>14</v>
      </c>
      <c r="H164" t="s">
        <v>10</v>
      </c>
      <c r="I164">
        <v>50</v>
      </c>
      <c r="K164" t="s">
        <v>11</v>
      </c>
      <c r="L164" t="s">
        <v>11</v>
      </c>
      <c r="M164" t="s">
        <v>11</v>
      </c>
      <c r="N164" t="s">
        <v>12</v>
      </c>
      <c r="O164">
        <f>VLOOKUP(A164,TableRC!A:K,11,0)</f>
        <v>1</v>
      </c>
      <c r="Q164" t="str">
        <f>VLOOKUP(A164,TableRC!A:G,7,0)</f>
        <v>Reify</v>
      </c>
      <c r="R164" t="e">
        <f>Q164-#REF!</f>
        <v>#VALUE!</v>
      </c>
      <c r="S164" t="str">
        <f t="shared" si="5"/>
        <v>Access</v>
      </c>
    </row>
    <row r="165" spans="1:19" x14ac:dyDescent="0.3">
      <c r="A165" t="str">
        <f t="shared" si="4"/>
        <v>t_connector</v>
      </c>
      <c r="B165" t="s">
        <v>5</v>
      </c>
      <c r="C165" t="s">
        <v>6</v>
      </c>
      <c r="D165" t="s">
        <v>246</v>
      </c>
      <c r="E165" t="s">
        <v>145</v>
      </c>
      <c r="F165">
        <v>50</v>
      </c>
      <c r="G165" t="s">
        <v>14</v>
      </c>
      <c r="H165" t="s">
        <v>10</v>
      </c>
      <c r="I165">
        <v>255</v>
      </c>
      <c r="K165" t="s">
        <v>11</v>
      </c>
      <c r="L165" t="s">
        <v>11</v>
      </c>
      <c r="M165" t="s">
        <v>11</v>
      </c>
      <c r="N165" t="s">
        <v>12</v>
      </c>
      <c r="O165">
        <f>VLOOKUP(A165,TableRC!A:K,11,0)</f>
        <v>1</v>
      </c>
      <c r="Q165" t="str">
        <f>VLOOKUP(A165,TableRC!A:G,7,0)</f>
        <v>Reify</v>
      </c>
      <c r="R165" t="e">
        <f>Q165-#REF!</f>
        <v>#VALUE!</v>
      </c>
      <c r="S165" t="str">
        <f t="shared" si="5"/>
        <v>PDATA1</v>
      </c>
    </row>
    <row r="166" spans="1:19" x14ac:dyDescent="0.3">
      <c r="A166" t="str">
        <f t="shared" si="4"/>
        <v>t_connector</v>
      </c>
      <c r="B166" t="s">
        <v>5</v>
      </c>
      <c r="C166" t="s">
        <v>6</v>
      </c>
      <c r="D166" t="s">
        <v>246</v>
      </c>
      <c r="E166" t="s">
        <v>146</v>
      </c>
      <c r="F166">
        <v>51</v>
      </c>
      <c r="G166" t="s">
        <v>14</v>
      </c>
      <c r="H166" t="s">
        <v>10</v>
      </c>
      <c r="I166">
        <v>-1</v>
      </c>
      <c r="K166" t="s">
        <v>11</v>
      </c>
      <c r="L166" t="s">
        <v>11</v>
      </c>
      <c r="M166" t="s">
        <v>11</v>
      </c>
      <c r="N166" t="s">
        <v>12</v>
      </c>
      <c r="O166">
        <f>VLOOKUP(A166,TableRC!A:K,11,0)</f>
        <v>1</v>
      </c>
      <c r="Q166" t="str">
        <f>VLOOKUP(A166,TableRC!A:G,7,0)</f>
        <v>Reify</v>
      </c>
      <c r="R166" t="e">
        <f>Q166-#REF!</f>
        <v>#VALUE!</v>
      </c>
      <c r="S166" t="str">
        <f t="shared" si="5"/>
        <v>PDATA2</v>
      </c>
    </row>
    <row r="167" spans="1:19" x14ac:dyDescent="0.3">
      <c r="A167" t="str">
        <f t="shared" si="4"/>
        <v>t_connector</v>
      </c>
      <c r="B167" t="s">
        <v>5</v>
      </c>
      <c r="C167" t="s">
        <v>6</v>
      </c>
      <c r="D167" t="s">
        <v>246</v>
      </c>
      <c r="E167" t="s">
        <v>147</v>
      </c>
      <c r="F167">
        <v>52</v>
      </c>
      <c r="G167" t="s">
        <v>14</v>
      </c>
      <c r="H167" t="s">
        <v>10</v>
      </c>
      <c r="I167">
        <v>255</v>
      </c>
      <c r="K167" t="s">
        <v>11</v>
      </c>
      <c r="L167" t="s">
        <v>11</v>
      </c>
      <c r="M167" t="s">
        <v>11</v>
      </c>
      <c r="N167" t="s">
        <v>12</v>
      </c>
      <c r="O167">
        <f>VLOOKUP(A167,TableRC!A:K,11,0)</f>
        <v>1</v>
      </c>
      <c r="Q167" t="str">
        <f>VLOOKUP(A167,TableRC!A:G,7,0)</f>
        <v>Reify</v>
      </c>
      <c r="R167" t="e">
        <f>Q167-#REF!</f>
        <v>#VALUE!</v>
      </c>
      <c r="S167" t="str">
        <f t="shared" si="5"/>
        <v>PDATA3</v>
      </c>
    </row>
    <row r="168" spans="1:19" x14ac:dyDescent="0.3">
      <c r="A168" t="str">
        <f t="shared" si="4"/>
        <v>t_connector</v>
      </c>
      <c r="B168" t="s">
        <v>5</v>
      </c>
      <c r="C168" t="s">
        <v>6</v>
      </c>
      <c r="D168" t="s">
        <v>246</v>
      </c>
      <c r="E168" t="s">
        <v>148</v>
      </c>
      <c r="F168">
        <v>53</v>
      </c>
      <c r="G168" t="s">
        <v>14</v>
      </c>
      <c r="H168" t="s">
        <v>10</v>
      </c>
      <c r="I168">
        <v>255</v>
      </c>
      <c r="K168" t="s">
        <v>11</v>
      </c>
      <c r="L168" t="s">
        <v>11</v>
      </c>
      <c r="M168" t="s">
        <v>11</v>
      </c>
      <c r="N168" t="s">
        <v>12</v>
      </c>
      <c r="O168">
        <f>VLOOKUP(A168,TableRC!A:K,11,0)</f>
        <v>1</v>
      </c>
      <c r="Q168" t="str">
        <f>VLOOKUP(A168,TableRC!A:G,7,0)</f>
        <v>Reify</v>
      </c>
      <c r="R168" t="e">
        <f>Q168-#REF!</f>
        <v>#VALUE!</v>
      </c>
      <c r="S168" t="str">
        <f t="shared" si="5"/>
        <v>PDATA4</v>
      </c>
    </row>
    <row r="169" spans="1:19" x14ac:dyDescent="0.3">
      <c r="A169" t="str">
        <f t="shared" si="4"/>
        <v>t_connector</v>
      </c>
      <c r="B169" t="s">
        <v>5</v>
      </c>
      <c r="C169" t="s">
        <v>6</v>
      </c>
      <c r="D169" t="s">
        <v>246</v>
      </c>
      <c r="E169" t="s">
        <v>168</v>
      </c>
      <c r="F169">
        <v>54</v>
      </c>
      <c r="G169" t="s">
        <v>14</v>
      </c>
      <c r="H169" t="s">
        <v>10</v>
      </c>
      <c r="I169">
        <v>-1</v>
      </c>
      <c r="K169" t="s">
        <v>11</v>
      </c>
      <c r="L169" t="s">
        <v>11</v>
      </c>
      <c r="M169" t="s">
        <v>11</v>
      </c>
      <c r="N169" t="s">
        <v>12</v>
      </c>
      <c r="O169">
        <f>VLOOKUP(A169,TableRC!A:K,11,0)</f>
        <v>1</v>
      </c>
      <c r="Q169" t="str">
        <f>VLOOKUP(A169,TableRC!A:G,7,0)</f>
        <v>Reify</v>
      </c>
      <c r="R169" t="e">
        <f>Q169-#REF!</f>
        <v>#VALUE!</v>
      </c>
      <c r="S169" t="str">
        <f t="shared" si="5"/>
        <v>PDATA5</v>
      </c>
    </row>
    <row r="170" spans="1:19" x14ac:dyDescent="0.3">
      <c r="A170" t="str">
        <f t="shared" si="4"/>
        <v>t_connector</v>
      </c>
      <c r="B170" t="s">
        <v>5</v>
      </c>
      <c r="C170" t="s">
        <v>6</v>
      </c>
      <c r="D170" t="s">
        <v>246</v>
      </c>
      <c r="E170" t="s">
        <v>293</v>
      </c>
      <c r="F170">
        <v>55</v>
      </c>
      <c r="G170" t="s">
        <v>14</v>
      </c>
      <c r="H170" t="s">
        <v>16</v>
      </c>
      <c r="I170" t="s">
        <v>11</v>
      </c>
      <c r="K170">
        <v>10</v>
      </c>
      <c r="L170">
        <v>10</v>
      </c>
      <c r="M170" t="s">
        <v>11</v>
      </c>
      <c r="N170" t="s">
        <v>11</v>
      </c>
      <c r="O170">
        <f>VLOOKUP(A170,TableRC!A:K,11,0)</f>
        <v>1</v>
      </c>
      <c r="Q170" t="str">
        <f>VLOOKUP(A170,TableRC!A:G,7,0)</f>
        <v>Reify</v>
      </c>
      <c r="R170" t="e">
        <f>Q170-#REF!</f>
        <v>#VALUE!</v>
      </c>
      <c r="S170" t="str">
        <f t="shared" si="5"/>
        <v>gramID</v>
      </c>
    </row>
    <row r="171" spans="1:19" x14ac:dyDescent="0.3">
      <c r="A171" t="str">
        <f t="shared" si="4"/>
        <v>t_connector</v>
      </c>
      <c r="B171" t="s">
        <v>5</v>
      </c>
      <c r="C171" t="s">
        <v>6</v>
      </c>
      <c r="D171" t="s">
        <v>246</v>
      </c>
      <c r="E171" t="s">
        <v>181</v>
      </c>
      <c r="F171">
        <v>56</v>
      </c>
      <c r="G171" t="s">
        <v>14</v>
      </c>
      <c r="H171" t="s">
        <v>10</v>
      </c>
      <c r="I171">
        <v>40</v>
      </c>
      <c r="K171" t="s">
        <v>11</v>
      </c>
      <c r="L171" t="s">
        <v>11</v>
      </c>
      <c r="M171" t="s">
        <v>11</v>
      </c>
      <c r="N171" t="s">
        <v>12</v>
      </c>
      <c r="O171">
        <f>VLOOKUP(A171,TableRC!A:K,11,0)</f>
        <v>1</v>
      </c>
      <c r="Q171" t="str">
        <f>VLOOKUP(A171,TableRC!A:G,7,0)</f>
        <v>Reify</v>
      </c>
      <c r="R171" t="e">
        <f>Q171-#REF!</f>
        <v>#VALUE!</v>
      </c>
      <c r="S171" t="str">
        <f t="shared" si="5"/>
        <v>a_guid</v>
      </c>
    </row>
    <row r="172" spans="1:19" x14ac:dyDescent="0.3">
      <c r="A172" t="str">
        <f t="shared" si="4"/>
        <v>t_connector</v>
      </c>
      <c r="B172" t="s">
        <v>5</v>
      </c>
      <c r="C172" t="s">
        <v>6</v>
      </c>
      <c r="D172" t="s">
        <v>246</v>
      </c>
      <c r="E172" t="s">
        <v>294</v>
      </c>
      <c r="F172">
        <v>57</v>
      </c>
      <c r="G172" t="s">
        <v>14</v>
      </c>
      <c r="H172" t="s">
        <v>10</v>
      </c>
      <c r="I172">
        <v>255</v>
      </c>
      <c r="K172" t="s">
        <v>11</v>
      </c>
      <c r="L172" t="s">
        <v>11</v>
      </c>
      <c r="M172" t="s">
        <v>11</v>
      </c>
      <c r="N172" t="s">
        <v>12</v>
      </c>
      <c r="O172">
        <f>VLOOKUP(A172,TableRC!A:K,11,0)</f>
        <v>1</v>
      </c>
      <c r="Q172" t="str">
        <f>VLOOKUP(A172,TableRC!A:G,7,0)</f>
        <v>Reify</v>
      </c>
      <c r="R172" t="e">
        <f>Q172-#REF!</f>
        <v>#VALUE!</v>
      </c>
      <c r="S172" t="str">
        <f t="shared" si="5"/>
        <v>traint</v>
      </c>
    </row>
    <row r="173" spans="1:19" x14ac:dyDescent="0.3">
      <c r="A173" t="str">
        <f t="shared" si="4"/>
        <v>t_connector</v>
      </c>
      <c r="B173" t="s">
        <v>5</v>
      </c>
      <c r="C173" t="s">
        <v>6</v>
      </c>
      <c r="D173" t="s">
        <v>246</v>
      </c>
      <c r="E173" t="s">
        <v>295</v>
      </c>
      <c r="F173">
        <v>58</v>
      </c>
      <c r="G173" t="s">
        <v>14</v>
      </c>
      <c r="H173" t="s">
        <v>10</v>
      </c>
      <c r="I173">
        <v>255</v>
      </c>
      <c r="K173" t="s">
        <v>11</v>
      </c>
      <c r="L173" t="s">
        <v>11</v>
      </c>
      <c r="M173" t="s">
        <v>11</v>
      </c>
      <c r="N173" t="s">
        <v>12</v>
      </c>
      <c r="O173">
        <f>VLOOKUP(A173,TableRC!A:K,11,0)</f>
        <v>1</v>
      </c>
      <c r="Q173" t="str">
        <f>VLOOKUP(A173,TableRC!A:G,7,0)</f>
        <v>Reify</v>
      </c>
      <c r="R173" t="e">
        <f>Q173-#REF!</f>
        <v>#VALUE!</v>
      </c>
      <c r="S173" t="str">
        <f t="shared" si="5"/>
        <v>traint</v>
      </c>
    </row>
    <row r="174" spans="1:19" x14ac:dyDescent="0.3">
      <c r="A174" t="str">
        <f t="shared" si="4"/>
        <v>t_connector</v>
      </c>
      <c r="B174" t="s">
        <v>5</v>
      </c>
      <c r="C174" t="s">
        <v>6</v>
      </c>
      <c r="D174" t="s">
        <v>246</v>
      </c>
      <c r="E174" t="s">
        <v>296</v>
      </c>
      <c r="F174">
        <v>59</v>
      </c>
      <c r="G174" t="s">
        <v>9</v>
      </c>
      <c r="H174" t="s">
        <v>16</v>
      </c>
      <c r="I174" t="s">
        <v>11</v>
      </c>
      <c r="K174">
        <v>10</v>
      </c>
      <c r="L174">
        <v>10</v>
      </c>
      <c r="M174" t="s">
        <v>11</v>
      </c>
      <c r="N174" t="s">
        <v>11</v>
      </c>
      <c r="O174">
        <f>VLOOKUP(A174,TableRC!A:K,11,0)</f>
        <v>1</v>
      </c>
      <c r="Q174" t="str">
        <f>VLOOKUP(A174,TableRC!A:G,7,0)</f>
        <v>Reify</v>
      </c>
      <c r="R174" t="e">
        <f>Q174-#REF!</f>
        <v>#VALUE!</v>
      </c>
      <c r="S174" t="str">
        <f t="shared" si="5"/>
        <v>igable</v>
      </c>
    </row>
    <row r="175" spans="1:19" x14ac:dyDescent="0.3">
      <c r="A175" t="str">
        <f t="shared" si="4"/>
        <v>t_connector</v>
      </c>
      <c r="B175" t="s">
        <v>5</v>
      </c>
      <c r="C175" t="s">
        <v>6</v>
      </c>
      <c r="D175" t="s">
        <v>246</v>
      </c>
      <c r="E175" t="s">
        <v>297</v>
      </c>
      <c r="F175">
        <v>60</v>
      </c>
      <c r="G175" t="s">
        <v>9</v>
      </c>
      <c r="H175" t="s">
        <v>16</v>
      </c>
      <c r="I175" t="s">
        <v>11</v>
      </c>
      <c r="K175">
        <v>10</v>
      </c>
      <c r="L175">
        <v>10</v>
      </c>
      <c r="M175" t="s">
        <v>11</v>
      </c>
      <c r="N175" t="s">
        <v>11</v>
      </c>
      <c r="O175">
        <f>VLOOKUP(A175,TableRC!A:K,11,0)</f>
        <v>1</v>
      </c>
      <c r="Q175" t="str">
        <f>VLOOKUP(A175,TableRC!A:G,7,0)</f>
        <v>Reify</v>
      </c>
      <c r="R175" t="e">
        <f>Q175-#REF!</f>
        <v>#VALUE!</v>
      </c>
      <c r="S175" t="str">
        <f t="shared" si="5"/>
        <v>igable</v>
      </c>
    </row>
    <row r="176" spans="1:19" x14ac:dyDescent="0.3">
      <c r="A176" t="str">
        <f t="shared" si="4"/>
        <v>t_connector</v>
      </c>
      <c r="B176" t="s">
        <v>5</v>
      </c>
      <c r="C176" t="s">
        <v>6</v>
      </c>
      <c r="D176" t="s">
        <v>246</v>
      </c>
      <c r="E176" t="s">
        <v>186</v>
      </c>
      <c r="F176">
        <v>61</v>
      </c>
      <c r="G176" t="s">
        <v>9</v>
      </c>
      <c r="H176" t="s">
        <v>16</v>
      </c>
      <c r="I176" t="s">
        <v>11</v>
      </c>
      <c r="K176">
        <v>10</v>
      </c>
      <c r="L176">
        <v>10</v>
      </c>
      <c r="M176" t="s">
        <v>11</v>
      </c>
      <c r="N176" t="s">
        <v>11</v>
      </c>
      <c r="O176">
        <f>VLOOKUP(A176,TableRC!A:K,11,0)</f>
        <v>1</v>
      </c>
      <c r="Q176" t="str">
        <f>VLOOKUP(A176,TableRC!A:G,7,0)</f>
        <v>Reify</v>
      </c>
      <c r="R176" t="e">
        <f>Q176-#REF!</f>
        <v>#VALUE!</v>
      </c>
      <c r="S176" t="str">
        <f t="shared" si="5"/>
        <v>IsRoot</v>
      </c>
    </row>
    <row r="177" spans="1:19" x14ac:dyDescent="0.3">
      <c r="A177" t="str">
        <f t="shared" si="4"/>
        <v>t_connector</v>
      </c>
      <c r="B177" t="s">
        <v>5</v>
      </c>
      <c r="C177" t="s">
        <v>6</v>
      </c>
      <c r="D177" t="s">
        <v>246</v>
      </c>
      <c r="E177" t="s">
        <v>187</v>
      </c>
      <c r="F177">
        <v>62</v>
      </c>
      <c r="G177" t="s">
        <v>9</v>
      </c>
      <c r="H177" t="s">
        <v>16</v>
      </c>
      <c r="I177" t="s">
        <v>11</v>
      </c>
      <c r="K177">
        <v>10</v>
      </c>
      <c r="L177">
        <v>10</v>
      </c>
      <c r="M177" t="s">
        <v>11</v>
      </c>
      <c r="N177" t="s">
        <v>11</v>
      </c>
      <c r="O177">
        <f>VLOOKUP(A177,TableRC!A:K,11,0)</f>
        <v>1</v>
      </c>
      <c r="Q177" t="str">
        <f>VLOOKUP(A177,TableRC!A:G,7,0)</f>
        <v>Reify</v>
      </c>
      <c r="R177" t="e">
        <f>Q177-#REF!</f>
        <v>#VALUE!</v>
      </c>
      <c r="S177" t="str">
        <f t="shared" si="5"/>
        <v>IsLeaf</v>
      </c>
    </row>
    <row r="178" spans="1:19" x14ac:dyDescent="0.3">
      <c r="A178" t="str">
        <f t="shared" si="4"/>
        <v>t_connector</v>
      </c>
      <c r="B178" t="s">
        <v>5</v>
      </c>
      <c r="C178" t="s">
        <v>6</v>
      </c>
      <c r="D178" t="s">
        <v>246</v>
      </c>
      <c r="E178" t="s">
        <v>188</v>
      </c>
      <c r="F178">
        <v>63</v>
      </c>
      <c r="G178" t="s">
        <v>9</v>
      </c>
      <c r="H178" t="s">
        <v>16</v>
      </c>
      <c r="I178" t="s">
        <v>11</v>
      </c>
      <c r="K178">
        <v>10</v>
      </c>
      <c r="L178">
        <v>10</v>
      </c>
      <c r="M178" t="s">
        <v>11</v>
      </c>
      <c r="N178" t="s">
        <v>11</v>
      </c>
      <c r="O178">
        <f>VLOOKUP(A178,TableRC!A:K,11,0)</f>
        <v>1</v>
      </c>
      <c r="Q178" t="str">
        <f>VLOOKUP(A178,TableRC!A:G,7,0)</f>
        <v>Reify</v>
      </c>
      <c r="R178" t="e">
        <f>Q178-#REF!</f>
        <v>#VALUE!</v>
      </c>
      <c r="S178" t="str">
        <f t="shared" si="5"/>
        <v>IsSpec</v>
      </c>
    </row>
    <row r="179" spans="1:19" x14ac:dyDescent="0.3">
      <c r="A179" t="str">
        <f t="shared" si="4"/>
        <v>t_connector</v>
      </c>
      <c r="B179" t="s">
        <v>5</v>
      </c>
      <c r="C179" t="s">
        <v>6</v>
      </c>
      <c r="D179" t="s">
        <v>246</v>
      </c>
      <c r="E179" t="s">
        <v>298</v>
      </c>
      <c r="F179">
        <v>64</v>
      </c>
      <c r="G179" t="s">
        <v>14</v>
      </c>
      <c r="H179" t="s">
        <v>10</v>
      </c>
      <c r="I179">
        <v>12</v>
      </c>
      <c r="K179" t="s">
        <v>11</v>
      </c>
      <c r="L179" t="s">
        <v>11</v>
      </c>
      <c r="M179" t="s">
        <v>11</v>
      </c>
      <c r="N179" t="s">
        <v>12</v>
      </c>
      <c r="O179">
        <f>VLOOKUP(A179,TableRC!A:K,11,0)</f>
        <v>1</v>
      </c>
      <c r="Q179" t="str">
        <f>VLOOKUP(A179,TableRC!A:G,7,0)</f>
        <v>Reify</v>
      </c>
      <c r="R179" t="e">
        <f>Q179-#REF!</f>
        <v>#VALUE!</v>
      </c>
      <c r="S179" t="str">
        <f t="shared" si="5"/>
        <v>geable</v>
      </c>
    </row>
    <row r="180" spans="1:19" x14ac:dyDescent="0.3">
      <c r="A180" t="str">
        <f t="shared" si="4"/>
        <v>t_connector</v>
      </c>
      <c r="B180" t="s">
        <v>5</v>
      </c>
      <c r="C180" t="s">
        <v>6</v>
      </c>
      <c r="D180" t="s">
        <v>246</v>
      </c>
      <c r="E180" t="s">
        <v>299</v>
      </c>
      <c r="F180">
        <v>65</v>
      </c>
      <c r="G180" t="s">
        <v>14</v>
      </c>
      <c r="H180" t="s">
        <v>10</v>
      </c>
      <c r="I180">
        <v>12</v>
      </c>
      <c r="K180" t="s">
        <v>11</v>
      </c>
      <c r="L180" t="s">
        <v>11</v>
      </c>
      <c r="M180" t="s">
        <v>11</v>
      </c>
      <c r="N180" t="s">
        <v>12</v>
      </c>
      <c r="O180">
        <f>VLOOKUP(A180,TableRC!A:K,11,0)</f>
        <v>1</v>
      </c>
      <c r="Q180" t="str">
        <f>VLOOKUP(A180,TableRC!A:G,7,0)</f>
        <v>Reify</v>
      </c>
      <c r="R180" t="e">
        <f>Q180-#REF!</f>
        <v>#VALUE!</v>
      </c>
      <c r="S180" t="str">
        <f t="shared" si="5"/>
        <v>geable</v>
      </c>
    </row>
    <row r="181" spans="1:19" x14ac:dyDescent="0.3">
      <c r="A181" t="str">
        <f t="shared" si="4"/>
        <v>t_connector</v>
      </c>
      <c r="B181" t="s">
        <v>5</v>
      </c>
      <c r="C181" t="s">
        <v>6</v>
      </c>
      <c r="D181" t="s">
        <v>246</v>
      </c>
      <c r="E181" t="s">
        <v>300</v>
      </c>
      <c r="F181">
        <v>66</v>
      </c>
      <c r="G181" t="s">
        <v>14</v>
      </c>
      <c r="H181" t="s">
        <v>10</v>
      </c>
      <c r="I181">
        <v>12</v>
      </c>
      <c r="K181" t="s">
        <v>11</v>
      </c>
      <c r="L181" t="s">
        <v>11</v>
      </c>
      <c r="M181" t="s">
        <v>11</v>
      </c>
      <c r="N181" t="s">
        <v>12</v>
      </c>
      <c r="O181">
        <f>VLOOKUP(A181,TableRC!A:K,11,0)</f>
        <v>1</v>
      </c>
      <c r="Q181" t="str">
        <f>VLOOKUP(A181,TableRC!A:G,7,0)</f>
        <v>Reify</v>
      </c>
      <c r="R181" t="e">
        <f>Q181-#REF!</f>
        <v>#VALUE!</v>
      </c>
      <c r="S181" t="str">
        <f t="shared" si="5"/>
        <v>urceTS</v>
      </c>
    </row>
    <row r="182" spans="1:19" x14ac:dyDescent="0.3">
      <c r="A182" t="str">
        <f t="shared" si="4"/>
        <v>t_connector</v>
      </c>
      <c r="B182" t="s">
        <v>5</v>
      </c>
      <c r="C182" t="s">
        <v>6</v>
      </c>
      <c r="D182" t="s">
        <v>246</v>
      </c>
      <c r="E182" t="s">
        <v>301</v>
      </c>
      <c r="F182">
        <v>67</v>
      </c>
      <c r="G182" t="s">
        <v>14</v>
      </c>
      <c r="H182" t="s">
        <v>10</v>
      </c>
      <c r="I182">
        <v>12</v>
      </c>
      <c r="K182" t="s">
        <v>11</v>
      </c>
      <c r="L182" t="s">
        <v>11</v>
      </c>
      <c r="M182" t="s">
        <v>11</v>
      </c>
      <c r="N182" t="s">
        <v>12</v>
      </c>
      <c r="O182">
        <f>VLOOKUP(A182,TableRC!A:K,11,0)</f>
        <v>1</v>
      </c>
      <c r="Q182" t="str">
        <f>VLOOKUP(A182,TableRC!A:G,7,0)</f>
        <v>Reify</v>
      </c>
      <c r="R182" t="e">
        <f>Q182-#REF!</f>
        <v>#VALUE!</v>
      </c>
      <c r="S182" t="str">
        <f t="shared" si="5"/>
        <v>DestTS</v>
      </c>
    </row>
    <row r="183" spans="1:19" x14ac:dyDescent="0.3">
      <c r="A183" t="str">
        <f t="shared" si="4"/>
        <v>t_connector</v>
      </c>
      <c r="B183" t="s">
        <v>5</v>
      </c>
      <c r="C183" t="s">
        <v>6</v>
      </c>
      <c r="D183" t="s">
        <v>246</v>
      </c>
      <c r="E183" t="s">
        <v>189</v>
      </c>
      <c r="F183">
        <v>68</v>
      </c>
      <c r="G183" t="s">
        <v>14</v>
      </c>
      <c r="H183" t="s">
        <v>10</v>
      </c>
      <c r="I183">
        <v>255</v>
      </c>
      <c r="K183" t="s">
        <v>11</v>
      </c>
      <c r="L183" t="s">
        <v>11</v>
      </c>
      <c r="M183" t="s">
        <v>11</v>
      </c>
      <c r="N183" t="s">
        <v>12</v>
      </c>
      <c r="O183">
        <f>VLOOKUP(A183,TableRC!A:K,11,0)</f>
        <v>1</v>
      </c>
      <c r="Q183" t="str">
        <f>VLOOKUP(A183,TableRC!A:G,7,0)</f>
        <v>Reify</v>
      </c>
      <c r="R183" t="e">
        <f>Q183-#REF!</f>
        <v>#VALUE!</v>
      </c>
      <c r="S183" t="str">
        <f t="shared" si="5"/>
        <v>eFlags</v>
      </c>
    </row>
    <row r="184" spans="1:19" x14ac:dyDescent="0.3">
      <c r="A184" t="str">
        <f t="shared" si="4"/>
        <v>t_connector</v>
      </c>
      <c r="B184" t="s">
        <v>5</v>
      </c>
      <c r="C184" t="s">
        <v>6</v>
      </c>
      <c r="D184" t="s">
        <v>246</v>
      </c>
      <c r="E184" t="s">
        <v>194</v>
      </c>
      <c r="F184">
        <v>69</v>
      </c>
      <c r="G184" t="s">
        <v>14</v>
      </c>
      <c r="H184" t="s">
        <v>10</v>
      </c>
      <c r="I184">
        <v>255</v>
      </c>
      <c r="K184" t="s">
        <v>11</v>
      </c>
      <c r="L184" t="s">
        <v>11</v>
      </c>
      <c r="M184" t="s">
        <v>11</v>
      </c>
      <c r="N184" t="s">
        <v>12</v>
      </c>
      <c r="O184">
        <f>VLOOKUP(A184,TableRC!A:K,11,0)</f>
        <v>1</v>
      </c>
      <c r="Q184" t="str">
        <f>VLOOKUP(A184,TableRC!A:G,7,0)</f>
        <v>Reify</v>
      </c>
      <c r="R184" t="e">
        <f>Q184-#REF!</f>
        <v>#VALUE!</v>
      </c>
      <c r="S184" t="str">
        <f t="shared" si="5"/>
        <v>nFlags</v>
      </c>
    </row>
    <row r="185" spans="1:19" x14ac:dyDescent="0.3">
      <c r="A185" t="str">
        <f t="shared" si="4"/>
        <v>t_connector</v>
      </c>
      <c r="B185" t="s">
        <v>5</v>
      </c>
      <c r="C185" t="s">
        <v>6</v>
      </c>
      <c r="D185" t="s">
        <v>246</v>
      </c>
      <c r="E185" t="s">
        <v>302</v>
      </c>
      <c r="F185">
        <v>70</v>
      </c>
      <c r="G185" t="s">
        <v>9</v>
      </c>
      <c r="H185" t="s">
        <v>16</v>
      </c>
      <c r="I185" t="s">
        <v>11</v>
      </c>
      <c r="K185">
        <v>10</v>
      </c>
      <c r="L185">
        <v>10</v>
      </c>
      <c r="M185" t="s">
        <v>11</v>
      </c>
      <c r="N185" t="s">
        <v>11</v>
      </c>
      <c r="O185">
        <f>VLOOKUP(A185,TableRC!A:K,11,0)</f>
        <v>1</v>
      </c>
      <c r="Q185" t="str">
        <f>VLOOKUP(A185,TableRC!A:G,7,0)</f>
        <v>Reify</v>
      </c>
      <c r="R185" t="e">
        <f>Q185-#REF!</f>
        <v>#VALUE!</v>
      </c>
      <c r="S185" t="str">
        <f t="shared" si="5"/>
        <v>Signal</v>
      </c>
    </row>
    <row r="186" spans="1:19" x14ac:dyDescent="0.3">
      <c r="A186" t="str">
        <f t="shared" si="4"/>
        <v>t_connector</v>
      </c>
      <c r="B186" t="s">
        <v>5</v>
      </c>
      <c r="C186" t="s">
        <v>6</v>
      </c>
      <c r="D186" t="s">
        <v>246</v>
      </c>
      <c r="E186" t="s">
        <v>303</v>
      </c>
      <c r="F186">
        <v>71</v>
      </c>
      <c r="G186" t="s">
        <v>9</v>
      </c>
      <c r="H186" t="s">
        <v>16</v>
      </c>
      <c r="I186" t="s">
        <v>11</v>
      </c>
      <c r="K186">
        <v>10</v>
      </c>
      <c r="L186">
        <v>10</v>
      </c>
      <c r="M186" t="s">
        <v>11</v>
      </c>
      <c r="N186" t="s">
        <v>11</v>
      </c>
      <c r="O186">
        <f>VLOOKUP(A186,TableRC!A:K,11,0)</f>
        <v>1</v>
      </c>
      <c r="Q186" t="str">
        <f>VLOOKUP(A186,TableRC!A:G,7,0)</f>
        <v>Reify</v>
      </c>
      <c r="R186" t="e">
        <f>Q186-#REF!</f>
        <v>#VALUE!</v>
      </c>
      <c r="S186" t="str">
        <f t="shared" si="5"/>
        <v>imulus</v>
      </c>
    </row>
    <row r="187" spans="1:19" x14ac:dyDescent="0.3">
      <c r="A187" t="str">
        <f t="shared" si="4"/>
        <v>t_connector</v>
      </c>
      <c r="B187" t="s">
        <v>5</v>
      </c>
      <c r="C187" t="s">
        <v>6</v>
      </c>
      <c r="D187" t="s">
        <v>246</v>
      </c>
      <c r="E187" t="s">
        <v>304</v>
      </c>
      <c r="F187">
        <v>72</v>
      </c>
      <c r="G187" t="s">
        <v>14</v>
      </c>
      <c r="H187" t="s">
        <v>10</v>
      </c>
      <c r="I187">
        <v>255</v>
      </c>
      <c r="K187" t="s">
        <v>11</v>
      </c>
      <c r="L187" t="s">
        <v>11</v>
      </c>
      <c r="M187" t="s">
        <v>11</v>
      </c>
      <c r="N187" t="s">
        <v>12</v>
      </c>
      <c r="O187">
        <f>VLOOKUP(A187,TableRC!A:K,11,0)</f>
        <v>1</v>
      </c>
      <c r="Q187" t="str">
        <f>VLOOKUP(A187,TableRC!A:G,7,0)</f>
        <v>Reify</v>
      </c>
      <c r="R187" t="e">
        <f>Q187-#REF!</f>
        <v>#VALUE!</v>
      </c>
      <c r="S187" t="str">
        <f t="shared" si="5"/>
        <v>Action</v>
      </c>
    </row>
    <row r="188" spans="1:19" x14ac:dyDescent="0.3">
      <c r="A188" t="str">
        <f t="shared" si="4"/>
        <v>t_connector</v>
      </c>
      <c r="B188" t="s">
        <v>5</v>
      </c>
      <c r="C188" t="s">
        <v>6</v>
      </c>
      <c r="D188" t="s">
        <v>246</v>
      </c>
      <c r="E188" t="s">
        <v>305</v>
      </c>
      <c r="F188">
        <v>73</v>
      </c>
      <c r="G188" t="s">
        <v>14</v>
      </c>
      <c r="H188" t="s">
        <v>16</v>
      </c>
      <c r="I188" t="s">
        <v>11</v>
      </c>
      <c r="K188">
        <v>10</v>
      </c>
      <c r="L188">
        <v>10</v>
      </c>
      <c r="M188" t="s">
        <v>11</v>
      </c>
      <c r="N188" t="s">
        <v>11</v>
      </c>
      <c r="O188">
        <f>VLOOKUP(A188,TableRC!A:K,11,0)</f>
        <v>1</v>
      </c>
      <c r="Q188" t="str">
        <f>VLOOKUP(A188,TableRC!A:G,7,0)</f>
        <v>Reify</v>
      </c>
      <c r="R188" t="e">
        <f>Q188-#REF!</f>
        <v>#VALUE!</v>
      </c>
      <c r="S188" t="str">
        <f t="shared" si="5"/>
        <v>arget2</v>
      </c>
    </row>
    <row r="189" spans="1:19" x14ac:dyDescent="0.3">
      <c r="A189" t="str">
        <f t="shared" si="4"/>
        <v>t_connector</v>
      </c>
      <c r="B189" t="s">
        <v>5</v>
      </c>
      <c r="C189" t="s">
        <v>6</v>
      </c>
      <c r="D189" t="s">
        <v>246</v>
      </c>
      <c r="E189" t="s">
        <v>192</v>
      </c>
      <c r="F189">
        <v>74</v>
      </c>
      <c r="G189" t="s">
        <v>14</v>
      </c>
      <c r="H189" t="s">
        <v>10</v>
      </c>
      <c r="I189">
        <v>-1</v>
      </c>
      <c r="K189" t="s">
        <v>11</v>
      </c>
      <c r="L189" t="s">
        <v>11</v>
      </c>
      <c r="M189" t="s">
        <v>11</v>
      </c>
      <c r="N189" t="s">
        <v>12</v>
      </c>
      <c r="O189">
        <f>VLOOKUP(A189,TableRC!A:K,11,0)</f>
        <v>1</v>
      </c>
      <c r="Q189" t="str">
        <f>VLOOKUP(A189,TableRC!A:G,7,0)</f>
        <v>Reify</v>
      </c>
      <c r="R189" t="e">
        <f>Q189-#REF!</f>
        <v>#VALUE!</v>
      </c>
      <c r="S189" t="str">
        <f t="shared" si="5"/>
        <v>tyleEx</v>
      </c>
    </row>
    <row r="190" spans="1:19" x14ac:dyDescent="0.3">
      <c r="A190" t="str">
        <f t="shared" si="4"/>
        <v>t_connector</v>
      </c>
      <c r="B190" t="s">
        <v>5</v>
      </c>
      <c r="C190" t="s">
        <v>6</v>
      </c>
      <c r="D190" t="s">
        <v>246</v>
      </c>
      <c r="E190" t="s">
        <v>306</v>
      </c>
      <c r="F190">
        <v>75</v>
      </c>
      <c r="G190" t="s">
        <v>14</v>
      </c>
      <c r="H190" t="s">
        <v>10</v>
      </c>
      <c r="I190">
        <v>255</v>
      </c>
      <c r="K190" t="s">
        <v>11</v>
      </c>
      <c r="L190" t="s">
        <v>11</v>
      </c>
      <c r="M190" t="s">
        <v>11</v>
      </c>
      <c r="N190" t="s">
        <v>12</v>
      </c>
      <c r="O190">
        <f>VLOOKUP(A190,TableRC!A:K,11,0)</f>
        <v>1</v>
      </c>
      <c r="Q190" t="str">
        <f>VLOOKUP(A190,TableRC!A:G,7,0)</f>
        <v>Reify</v>
      </c>
      <c r="R190" t="e">
        <f>Q190-#REF!</f>
        <v>#VALUE!</v>
      </c>
      <c r="S190" t="str">
        <f t="shared" si="5"/>
        <v>eotype</v>
      </c>
    </row>
    <row r="191" spans="1:19" x14ac:dyDescent="0.3">
      <c r="A191" t="str">
        <f t="shared" si="4"/>
        <v>t_connector</v>
      </c>
      <c r="B191" t="s">
        <v>5</v>
      </c>
      <c r="C191" t="s">
        <v>6</v>
      </c>
      <c r="D191" t="s">
        <v>246</v>
      </c>
      <c r="E191" t="s">
        <v>307</v>
      </c>
      <c r="F191">
        <v>76</v>
      </c>
      <c r="G191" t="s">
        <v>14</v>
      </c>
      <c r="H191" t="s">
        <v>10</v>
      </c>
      <c r="I191">
        <v>255</v>
      </c>
      <c r="K191" t="s">
        <v>11</v>
      </c>
      <c r="L191" t="s">
        <v>11</v>
      </c>
      <c r="M191" t="s">
        <v>11</v>
      </c>
      <c r="N191" t="s">
        <v>12</v>
      </c>
      <c r="O191">
        <f>VLOOKUP(A191,TableRC!A:K,11,0)</f>
        <v>1</v>
      </c>
      <c r="Q191" t="str">
        <f>VLOOKUP(A191,TableRC!A:G,7,0)</f>
        <v>Reify</v>
      </c>
      <c r="R191" t="e">
        <f>Q191-#REF!</f>
        <v>#VALUE!</v>
      </c>
      <c r="S191" t="str">
        <f t="shared" si="5"/>
        <v>eotype</v>
      </c>
    </row>
    <row r="192" spans="1:19" x14ac:dyDescent="0.3">
      <c r="A192" t="str">
        <f t="shared" si="4"/>
        <v>t_connector</v>
      </c>
      <c r="B192" t="s">
        <v>5</v>
      </c>
      <c r="C192" t="s">
        <v>6</v>
      </c>
      <c r="D192" t="s">
        <v>246</v>
      </c>
      <c r="E192" t="s">
        <v>308</v>
      </c>
      <c r="F192">
        <v>77</v>
      </c>
      <c r="G192" t="s">
        <v>14</v>
      </c>
      <c r="H192" t="s">
        <v>10</v>
      </c>
      <c r="I192">
        <v>-1</v>
      </c>
      <c r="K192" t="s">
        <v>11</v>
      </c>
      <c r="L192" t="s">
        <v>11</v>
      </c>
      <c r="M192" t="s">
        <v>11</v>
      </c>
      <c r="N192" t="s">
        <v>12</v>
      </c>
      <c r="O192">
        <f>VLOOKUP(A192,TableRC!A:K,11,0)</f>
        <v>1</v>
      </c>
      <c r="Q192" t="str">
        <f>VLOOKUP(A192,TableRC!A:G,7,0)</f>
        <v>Reify</v>
      </c>
      <c r="R192" t="e">
        <f>Q192-#REF!</f>
        <v>#VALUE!</v>
      </c>
      <c r="S192" t="str">
        <f t="shared" si="5"/>
        <v>eStyle</v>
      </c>
    </row>
    <row r="193" spans="1:19" x14ac:dyDescent="0.3">
      <c r="A193" t="str">
        <f t="shared" si="4"/>
        <v>t_connector</v>
      </c>
      <c r="B193" t="s">
        <v>5</v>
      </c>
      <c r="C193" t="s">
        <v>6</v>
      </c>
      <c r="D193" t="s">
        <v>246</v>
      </c>
      <c r="E193" t="s">
        <v>309</v>
      </c>
      <c r="F193">
        <v>78</v>
      </c>
      <c r="G193" t="s">
        <v>14</v>
      </c>
      <c r="H193" t="s">
        <v>10</v>
      </c>
      <c r="I193">
        <v>-1</v>
      </c>
      <c r="K193" t="s">
        <v>11</v>
      </c>
      <c r="L193" t="s">
        <v>11</v>
      </c>
      <c r="M193" t="s">
        <v>11</v>
      </c>
      <c r="N193" t="s">
        <v>12</v>
      </c>
      <c r="O193">
        <f>VLOOKUP(A193,TableRC!A:K,11,0)</f>
        <v>1</v>
      </c>
      <c r="Q193" t="str">
        <f>VLOOKUP(A193,TableRC!A:G,7,0)</f>
        <v>Reify</v>
      </c>
      <c r="R193" t="e">
        <f>Q193-#REF!</f>
        <v>#VALUE!</v>
      </c>
      <c r="S193" t="str">
        <f t="shared" si="5"/>
        <v>tStyle</v>
      </c>
    </row>
    <row r="194" spans="1:19" x14ac:dyDescent="0.3">
      <c r="A194" t="str">
        <f t="shared" ref="A194:A257" si="6">D194</f>
        <v>t_connector</v>
      </c>
      <c r="B194" t="s">
        <v>5</v>
      </c>
      <c r="C194" t="s">
        <v>6</v>
      </c>
      <c r="D194" t="s">
        <v>246</v>
      </c>
      <c r="E194" t="s">
        <v>193</v>
      </c>
      <c r="F194">
        <v>79</v>
      </c>
      <c r="G194" t="s">
        <v>14</v>
      </c>
      <c r="H194" t="s">
        <v>10</v>
      </c>
      <c r="I194">
        <v>255</v>
      </c>
      <c r="K194" t="s">
        <v>11</v>
      </c>
      <c r="L194" t="s">
        <v>11</v>
      </c>
      <c r="M194" t="s">
        <v>11</v>
      </c>
      <c r="N194" t="s">
        <v>12</v>
      </c>
      <c r="O194">
        <f>VLOOKUP(A194,TableRC!A:K,11,0)</f>
        <v>1</v>
      </c>
      <c r="Q194" t="str">
        <f>VLOOKUP(A194,TableRC!A:G,7,0)</f>
        <v>Reify</v>
      </c>
      <c r="R194" t="e">
        <f>Q194-#REF!</f>
        <v>#VALUE!</v>
      </c>
      <c r="S194" t="str">
        <f t="shared" ref="S194:S257" si="7">RIGHT(E194,6)</f>
        <v>tFlags</v>
      </c>
    </row>
    <row r="195" spans="1:19" x14ac:dyDescent="0.3">
      <c r="A195" t="str">
        <f t="shared" si="6"/>
        <v>t_connectortypes</v>
      </c>
      <c r="B195" t="s">
        <v>5</v>
      </c>
      <c r="C195" t="s">
        <v>6</v>
      </c>
      <c r="D195" t="s">
        <v>396</v>
      </c>
      <c r="E195" t="s">
        <v>249</v>
      </c>
      <c r="F195">
        <v>1</v>
      </c>
      <c r="G195" t="s">
        <v>9</v>
      </c>
      <c r="H195" t="s">
        <v>10</v>
      </c>
      <c r="I195">
        <v>50</v>
      </c>
      <c r="K195" t="s">
        <v>11</v>
      </c>
      <c r="L195" t="s">
        <v>11</v>
      </c>
      <c r="M195" t="s">
        <v>11</v>
      </c>
      <c r="N195" t="s">
        <v>12</v>
      </c>
      <c r="O195">
        <f>VLOOKUP(A195,TableRC!A:K,11,0)</f>
        <v>1</v>
      </c>
      <c r="Q195" t="str">
        <f>VLOOKUP(A195,TableRC!A:G,7,0)</f>
        <v>Reify</v>
      </c>
      <c r="R195" t="e">
        <f>Q195-#REF!</f>
        <v>#VALUE!</v>
      </c>
      <c r="S195" t="str">
        <f t="shared" si="7"/>
        <v>r_Type</v>
      </c>
    </row>
    <row r="196" spans="1:19" x14ac:dyDescent="0.3">
      <c r="A196" t="str">
        <f t="shared" si="6"/>
        <v>t_connectortypes</v>
      </c>
      <c r="B196" t="s">
        <v>5</v>
      </c>
      <c r="C196" t="s">
        <v>6</v>
      </c>
      <c r="D196" t="s">
        <v>396</v>
      </c>
      <c r="E196" t="s">
        <v>39</v>
      </c>
      <c r="F196">
        <v>2</v>
      </c>
      <c r="G196" t="s">
        <v>14</v>
      </c>
      <c r="H196" t="s">
        <v>10</v>
      </c>
      <c r="I196">
        <v>50</v>
      </c>
      <c r="K196" t="s">
        <v>11</v>
      </c>
      <c r="L196" t="s">
        <v>11</v>
      </c>
      <c r="M196" t="s">
        <v>11</v>
      </c>
      <c r="N196" t="s">
        <v>12</v>
      </c>
      <c r="O196">
        <f>VLOOKUP(A196,TableRC!A:K,11,0)</f>
        <v>1</v>
      </c>
      <c r="Q196" t="str">
        <f>VLOOKUP(A196,TableRC!A:G,7,0)</f>
        <v>Reify</v>
      </c>
      <c r="R196" t="e">
        <f>Q196-#REF!</f>
        <v>#VALUE!</v>
      </c>
      <c r="S196" t="str">
        <f t="shared" si="7"/>
        <v>iption</v>
      </c>
    </row>
    <row r="197" spans="1:19" x14ac:dyDescent="0.3">
      <c r="A197" t="str">
        <f t="shared" si="6"/>
        <v>t_diagram</v>
      </c>
      <c r="B197" t="s">
        <v>5</v>
      </c>
      <c r="C197" t="s">
        <v>6</v>
      </c>
      <c r="D197" t="s">
        <v>438</v>
      </c>
      <c r="E197" t="s">
        <v>153</v>
      </c>
      <c r="F197">
        <v>1</v>
      </c>
      <c r="G197" t="s">
        <v>9</v>
      </c>
      <c r="H197" t="s">
        <v>16</v>
      </c>
      <c r="I197" t="s">
        <v>11</v>
      </c>
      <c r="K197">
        <v>10</v>
      </c>
      <c r="L197">
        <v>10</v>
      </c>
      <c r="M197" t="s">
        <v>11</v>
      </c>
      <c r="N197" t="s">
        <v>11</v>
      </c>
      <c r="O197">
        <f>VLOOKUP(A197,TableRC!A:K,11,0)</f>
        <v>1</v>
      </c>
      <c r="Q197" t="str">
        <f>VLOOKUP(A197,TableRC!A:G,7,0)</f>
        <v>Diagram</v>
      </c>
      <c r="R197" t="e">
        <f>Q197-#REF!</f>
        <v>#VALUE!</v>
      </c>
      <c r="S197" t="str">
        <f t="shared" si="7"/>
        <v>ram_ID</v>
      </c>
    </row>
    <row r="198" spans="1:19" x14ac:dyDescent="0.3">
      <c r="A198" t="str">
        <f t="shared" si="6"/>
        <v>t_diagram</v>
      </c>
      <c r="B198" t="s">
        <v>5</v>
      </c>
      <c r="C198" t="s">
        <v>6</v>
      </c>
      <c r="D198" t="s">
        <v>438</v>
      </c>
      <c r="E198" t="s">
        <v>15</v>
      </c>
      <c r="F198">
        <v>2</v>
      </c>
      <c r="G198" t="s">
        <v>14</v>
      </c>
      <c r="H198" t="s">
        <v>16</v>
      </c>
      <c r="I198" t="s">
        <v>11</v>
      </c>
      <c r="K198">
        <v>10</v>
      </c>
      <c r="L198">
        <v>10</v>
      </c>
      <c r="M198" t="s">
        <v>11</v>
      </c>
      <c r="N198" t="s">
        <v>11</v>
      </c>
      <c r="O198">
        <f>VLOOKUP(A198,TableRC!A:K,11,0)</f>
        <v>1</v>
      </c>
      <c r="Q198" t="str">
        <f>VLOOKUP(A198,TableRC!A:G,7,0)</f>
        <v>Diagram</v>
      </c>
      <c r="R198" t="e">
        <f>Q198-#REF!</f>
        <v>#VALUE!</v>
      </c>
      <c r="S198" t="str">
        <f t="shared" si="7"/>
        <v>age_ID</v>
      </c>
    </row>
    <row r="199" spans="1:19" x14ac:dyDescent="0.3">
      <c r="A199" t="str">
        <f t="shared" si="6"/>
        <v>t_diagram</v>
      </c>
      <c r="B199" t="s">
        <v>5</v>
      </c>
      <c r="C199" t="s">
        <v>6</v>
      </c>
      <c r="D199" t="s">
        <v>438</v>
      </c>
      <c r="E199" t="s">
        <v>182</v>
      </c>
      <c r="F199">
        <v>3</v>
      </c>
      <c r="G199" t="s">
        <v>14</v>
      </c>
      <c r="H199" t="s">
        <v>16</v>
      </c>
      <c r="I199" t="s">
        <v>11</v>
      </c>
      <c r="K199">
        <v>10</v>
      </c>
      <c r="L199">
        <v>10</v>
      </c>
      <c r="M199" t="s">
        <v>11</v>
      </c>
      <c r="N199" t="s">
        <v>11</v>
      </c>
      <c r="O199">
        <f>VLOOKUP(A199,TableRC!A:K,11,0)</f>
        <v>1</v>
      </c>
      <c r="Q199" t="str">
        <f>VLOOKUP(A199,TableRC!A:G,7,0)</f>
        <v>Diagram</v>
      </c>
      <c r="R199" t="e">
        <f>Q199-#REF!</f>
        <v>#VALUE!</v>
      </c>
      <c r="S199" t="str">
        <f t="shared" si="7"/>
        <v>rentID</v>
      </c>
    </row>
    <row r="200" spans="1:19" x14ac:dyDescent="0.3">
      <c r="A200" t="str">
        <f t="shared" si="6"/>
        <v>t_diagram</v>
      </c>
      <c r="B200" t="s">
        <v>5</v>
      </c>
      <c r="C200" t="s">
        <v>6</v>
      </c>
      <c r="D200" t="s">
        <v>438</v>
      </c>
      <c r="E200" t="s">
        <v>8</v>
      </c>
      <c r="F200">
        <v>4</v>
      </c>
      <c r="G200" t="s">
        <v>14</v>
      </c>
      <c r="H200" t="s">
        <v>10</v>
      </c>
      <c r="I200">
        <v>50</v>
      </c>
      <c r="K200" t="s">
        <v>11</v>
      </c>
      <c r="L200" t="s">
        <v>11</v>
      </c>
      <c r="M200" t="s">
        <v>11</v>
      </c>
      <c r="N200" t="s">
        <v>12</v>
      </c>
      <c r="O200">
        <f>VLOOKUP(A200,TableRC!A:K,11,0)</f>
        <v>1</v>
      </c>
      <c r="Q200" t="str">
        <f>VLOOKUP(A200,TableRC!A:G,7,0)</f>
        <v>Diagram</v>
      </c>
      <c r="R200" t="e">
        <f>Q200-#REF!</f>
        <v>#VALUE!</v>
      </c>
      <c r="S200" t="str">
        <f t="shared" si="7"/>
        <v>m_Type</v>
      </c>
    </row>
    <row r="201" spans="1:19" x14ac:dyDescent="0.3">
      <c r="A201" t="str">
        <f t="shared" si="6"/>
        <v>t_diagram</v>
      </c>
      <c r="B201" t="s">
        <v>5</v>
      </c>
      <c r="C201" t="s">
        <v>6</v>
      </c>
      <c r="D201" t="s">
        <v>438</v>
      </c>
      <c r="E201" t="s">
        <v>13</v>
      </c>
      <c r="F201">
        <v>5</v>
      </c>
      <c r="G201" t="s">
        <v>14</v>
      </c>
      <c r="H201" t="s">
        <v>10</v>
      </c>
      <c r="I201">
        <v>255</v>
      </c>
      <c r="K201" t="s">
        <v>11</v>
      </c>
      <c r="L201" t="s">
        <v>11</v>
      </c>
      <c r="M201" t="s">
        <v>11</v>
      </c>
      <c r="N201" t="s">
        <v>12</v>
      </c>
      <c r="O201">
        <f>VLOOKUP(A201,TableRC!A:K,11,0)</f>
        <v>1</v>
      </c>
      <c r="Q201" t="str">
        <f>VLOOKUP(A201,TableRC!A:G,7,0)</f>
        <v>Diagram</v>
      </c>
      <c r="R201" t="e">
        <f>Q201-#REF!</f>
        <v>#VALUE!</v>
      </c>
      <c r="S201" t="str">
        <f t="shared" si="7"/>
        <v>Name</v>
      </c>
    </row>
    <row r="202" spans="1:19" x14ac:dyDescent="0.3">
      <c r="A202" t="str">
        <f t="shared" si="6"/>
        <v>t_diagram</v>
      </c>
      <c r="B202" t="s">
        <v>5</v>
      </c>
      <c r="C202" t="s">
        <v>6</v>
      </c>
      <c r="D202" t="s">
        <v>438</v>
      </c>
      <c r="E202" t="s">
        <v>29</v>
      </c>
      <c r="F202">
        <v>6</v>
      </c>
      <c r="G202" t="s">
        <v>14</v>
      </c>
      <c r="H202" t="s">
        <v>10</v>
      </c>
      <c r="I202">
        <v>50</v>
      </c>
      <c r="K202" t="s">
        <v>11</v>
      </c>
      <c r="L202" t="s">
        <v>11</v>
      </c>
      <c r="M202" t="s">
        <v>11</v>
      </c>
      <c r="N202" t="s">
        <v>12</v>
      </c>
      <c r="O202">
        <f>VLOOKUP(A202,TableRC!A:K,11,0)</f>
        <v>1</v>
      </c>
      <c r="Q202" t="str">
        <f>VLOOKUP(A202,TableRC!A:G,7,0)</f>
        <v>Diagram</v>
      </c>
      <c r="R202" t="e">
        <f>Q202-#REF!</f>
        <v>#VALUE!</v>
      </c>
      <c r="S202" t="str">
        <f t="shared" si="7"/>
        <v>ersion</v>
      </c>
    </row>
    <row r="203" spans="1:19" x14ac:dyDescent="0.3">
      <c r="A203" t="str">
        <f t="shared" si="6"/>
        <v>t_diagram</v>
      </c>
      <c r="B203" t="s">
        <v>5</v>
      </c>
      <c r="C203" t="s">
        <v>6</v>
      </c>
      <c r="D203" t="s">
        <v>438</v>
      </c>
      <c r="E203" t="s">
        <v>28</v>
      </c>
      <c r="F203">
        <v>7</v>
      </c>
      <c r="G203" t="s">
        <v>14</v>
      </c>
      <c r="H203" t="s">
        <v>10</v>
      </c>
      <c r="I203">
        <v>255</v>
      </c>
      <c r="K203" t="s">
        <v>11</v>
      </c>
      <c r="L203" t="s">
        <v>11</v>
      </c>
      <c r="M203" t="s">
        <v>11</v>
      </c>
      <c r="N203" t="s">
        <v>12</v>
      </c>
      <c r="O203">
        <f>VLOOKUP(A203,TableRC!A:K,11,0)</f>
        <v>1</v>
      </c>
      <c r="Q203" t="str">
        <f>VLOOKUP(A203,TableRC!A:G,7,0)</f>
        <v>Diagram</v>
      </c>
      <c r="R203" t="e">
        <f>Q203-#REF!</f>
        <v>#VALUE!</v>
      </c>
      <c r="S203" t="str">
        <f t="shared" si="7"/>
        <v>Author</v>
      </c>
    </row>
    <row r="204" spans="1:19" x14ac:dyDescent="0.3">
      <c r="A204" t="str">
        <f t="shared" si="6"/>
        <v>t_diagram</v>
      </c>
      <c r="B204" t="s">
        <v>5</v>
      </c>
      <c r="C204" t="s">
        <v>6</v>
      </c>
      <c r="D204" t="s">
        <v>438</v>
      </c>
      <c r="E204" t="s">
        <v>439</v>
      </c>
      <c r="F204">
        <v>8</v>
      </c>
      <c r="G204" t="s">
        <v>14</v>
      </c>
      <c r="H204" t="s">
        <v>16</v>
      </c>
      <c r="I204" t="s">
        <v>11</v>
      </c>
      <c r="K204">
        <v>10</v>
      </c>
      <c r="L204">
        <v>10</v>
      </c>
      <c r="M204" t="s">
        <v>11</v>
      </c>
      <c r="N204" t="s">
        <v>11</v>
      </c>
      <c r="O204">
        <f>VLOOKUP(A204,TableRC!A:K,11,0)</f>
        <v>1</v>
      </c>
      <c r="Q204" t="str">
        <f>VLOOKUP(A204,TableRC!A:G,7,0)</f>
        <v>Diagram</v>
      </c>
      <c r="R204" t="e">
        <f>Q204-#REF!</f>
        <v>#VALUE!</v>
      </c>
      <c r="S204" t="str">
        <f t="shared" si="7"/>
        <v>etails</v>
      </c>
    </row>
    <row r="205" spans="1:19" x14ac:dyDescent="0.3">
      <c r="A205" t="str">
        <f t="shared" si="6"/>
        <v>t_diagram</v>
      </c>
      <c r="B205" t="s">
        <v>5</v>
      </c>
      <c r="C205" t="s">
        <v>6</v>
      </c>
      <c r="D205" t="s">
        <v>438</v>
      </c>
      <c r="E205" t="s">
        <v>20</v>
      </c>
      <c r="F205">
        <v>9</v>
      </c>
      <c r="G205" t="s">
        <v>14</v>
      </c>
      <c r="H205" t="s">
        <v>10</v>
      </c>
      <c r="I205">
        <v>-1</v>
      </c>
      <c r="K205" t="s">
        <v>11</v>
      </c>
      <c r="L205" t="s">
        <v>11</v>
      </c>
      <c r="M205" t="s">
        <v>11</v>
      </c>
      <c r="N205" t="s">
        <v>12</v>
      </c>
      <c r="O205">
        <f>VLOOKUP(A205,TableRC!A:K,11,0)</f>
        <v>1</v>
      </c>
      <c r="Q205" t="str">
        <f>VLOOKUP(A205,TableRC!A:G,7,0)</f>
        <v>Diagram</v>
      </c>
      <c r="R205" t="e">
        <f>Q205-#REF!</f>
        <v>#VALUE!</v>
      </c>
      <c r="S205" t="str">
        <f t="shared" si="7"/>
        <v>Notes</v>
      </c>
    </row>
    <row r="206" spans="1:19" x14ac:dyDescent="0.3">
      <c r="A206" t="str">
        <f t="shared" si="6"/>
        <v>t_diagram</v>
      </c>
      <c r="B206" t="s">
        <v>5</v>
      </c>
      <c r="C206" t="s">
        <v>6</v>
      </c>
      <c r="D206" t="s">
        <v>438</v>
      </c>
      <c r="E206" t="s">
        <v>156</v>
      </c>
      <c r="F206">
        <v>10</v>
      </c>
      <c r="G206" t="s">
        <v>14</v>
      </c>
      <c r="H206" t="s">
        <v>10</v>
      </c>
      <c r="I206">
        <v>50</v>
      </c>
      <c r="K206" t="s">
        <v>11</v>
      </c>
      <c r="L206" t="s">
        <v>11</v>
      </c>
      <c r="M206" t="s">
        <v>11</v>
      </c>
      <c r="N206" t="s">
        <v>12</v>
      </c>
      <c r="O206">
        <f>VLOOKUP(A206,TableRC!A:K,11,0)</f>
        <v>1</v>
      </c>
      <c r="Q206" t="str">
        <f>VLOOKUP(A206,TableRC!A:G,7,0)</f>
        <v>Diagram</v>
      </c>
      <c r="R206" t="e">
        <f>Q206-#REF!</f>
        <v>#VALUE!</v>
      </c>
      <c r="S206" t="str">
        <f t="shared" si="7"/>
        <v>eotype</v>
      </c>
    </row>
    <row r="207" spans="1:19" x14ac:dyDescent="0.3">
      <c r="A207" t="str">
        <f t="shared" si="6"/>
        <v>t_diagram</v>
      </c>
      <c r="B207" t="s">
        <v>5</v>
      </c>
      <c r="C207" t="s">
        <v>6</v>
      </c>
      <c r="D207" t="s">
        <v>438</v>
      </c>
      <c r="E207" t="s">
        <v>440</v>
      </c>
      <c r="F207">
        <v>11</v>
      </c>
      <c r="G207" t="s">
        <v>9</v>
      </c>
      <c r="H207" t="s">
        <v>16</v>
      </c>
      <c r="I207" t="s">
        <v>11</v>
      </c>
      <c r="K207">
        <v>10</v>
      </c>
      <c r="L207">
        <v>10</v>
      </c>
      <c r="M207" t="s">
        <v>11</v>
      </c>
      <c r="N207" t="s">
        <v>11</v>
      </c>
      <c r="O207">
        <f>VLOOKUP(A207,TableRC!A:K,11,0)</f>
        <v>1</v>
      </c>
      <c r="Q207" t="str">
        <f>VLOOKUP(A207,TableRC!A:G,7,0)</f>
        <v>Diagram</v>
      </c>
      <c r="R207" t="e">
        <f>Q207-#REF!</f>
        <v>#VALUE!</v>
      </c>
      <c r="S207" t="str">
        <f t="shared" si="7"/>
        <v>AttPub</v>
      </c>
    </row>
    <row r="208" spans="1:19" x14ac:dyDescent="0.3">
      <c r="A208" t="str">
        <f t="shared" si="6"/>
        <v>t_diagram</v>
      </c>
      <c r="B208" t="s">
        <v>5</v>
      </c>
      <c r="C208" t="s">
        <v>6</v>
      </c>
      <c r="D208" t="s">
        <v>438</v>
      </c>
      <c r="E208" t="s">
        <v>441</v>
      </c>
      <c r="F208">
        <v>12</v>
      </c>
      <c r="G208" t="s">
        <v>9</v>
      </c>
      <c r="H208" t="s">
        <v>16</v>
      </c>
      <c r="I208" t="s">
        <v>11</v>
      </c>
      <c r="K208">
        <v>10</v>
      </c>
      <c r="L208">
        <v>10</v>
      </c>
      <c r="M208" t="s">
        <v>11</v>
      </c>
      <c r="N208" t="s">
        <v>11</v>
      </c>
      <c r="O208">
        <f>VLOOKUP(A208,TableRC!A:K,11,0)</f>
        <v>1</v>
      </c>
      <c r="Q208" t="str">
        <f>VLOOKUP(A208,TableRC!A:G,7,0)</f>
        <v>Diagram</v>
      </c>
      <c r="R208" t="e">
        <f>Q208-#REF!</f>
        <v>#VALUE!</v>
      </c>
      <c r="S208" t="str">
        <f t="shared" si="7"/>
        <v>AttPri</v>
      </c>
    </row>
    <row r="209" spans="1:19" x14ac:dyDescent="0.3">
      <c r="A209" t="str">
        <f t="shared" si="6"/>
        <v>t_diagram</v>
      </c>
      <c r="B209" t="s">
        <v>5</v>
      </c>
      <c r="C209" t="s">
        <v>6</v>
      </c>
      <c r="D209" t="s">
        <v>438</v>
      </c>
      <c r="E209" t="s">
        <v>442</v>
      </c>
      <c r="F209">
        <v>13</v>
      </c>
      <c r="G209" t="s">
        <v>9</v>
      </c>
      <c r="H209" t="s">
        <v>16</v>
      </c>
      <c r="I209" t="s">
        <v>11</v>
      </c>
      <c r="K209">
        <v>10</v>
      </c>
      <c r="L209">
        <v>10</v>
      </c>
      <c r="M209" t="s">
        <v>11</v>
      </c>
      <c r="N209" t="s">
        <v>11</v>
      </c>
      <c r="O209">
        <f>VLOOKUP(A209,TableRC!A:K,11,0)</f>
        <v>1</v>
      </c>
      <c r="Q209" t="str">
        <f>VLOOKUP(A209,TableRC!A:G,7,0)</f>
        <v>Diagram</v>
      </c>
      <c r="R209" t="e">
        <f>Q209-#REF!</f>
        <v>#VALUE!</v>
      </c>
      <c r="S209" t="str">
        <f t="shared" si="7"/>
        <v>AttPro</v>
      </c>
    </row>
    <row r="210" spans="1:19" x14ac:dyDescent="0.3">
      <c r="A210" t="str">
        <f t="shared" si="6"/>
        <v>t_diagram</v>
      </c>
      <c r="B210" t="s">
        <v>5</v>
      </c>
      <c r="C210" t="s">
        <v>6</v>
      </c>
      <c r="D210" t="s">
        <v>438</v>
      </c>
      <c r="E210" t="s">
        <v>443</v>
      </c>
      <c r="F210">
        <v>14</v>
      </c>
      <c r="G210" t="s">
        <v>14</v>
      </c>
      <c r="H210" t="s">
        <v>10</v>
      </c>
      <c r="I210">
        <v>1</v>
      </c>
      <c r="K210" t="s">
        <v>11</v>
      </c>
      <c r="L210" t="s">
        <v>11</v>
      </c>
      <c r="M210" t="s">
        <v>11</v>
      </c>
      <c r="N210" t="s">
        <v>12</v>
      </c>
      <c r="O210">
        <f>VLOOKUP(A210,TableRC!A:K,11,0)</f>
        <v>1</v>
      </c>
      <c r="Q210" t="str">
        <f>VLOOKUP(A210,TableRC!A:G,7,0)</f>
        <v>Diagram</v>
      </c>
      <c r="R210" t="e">
        <f>Q210-#REF!</f>
        <v>#VALUE!</v>
      </c>
      <c r="S210" t="str">
        <f t="shared" si="7"/>
        <v>tation</v>
      </c>
    </row>
    <row r="211" spans="1:19" x14ac:dyDescent="0.3">
      <c r="A211" t="str">
        <f t="shared" si="6"/>
        <v>t_diagram</v>
      </c>
      <c r="B211" t="s">
        <v>5</v>
      </c>
      <c r="C211" t="s">
        <v>6</v>
      </c>
      <c r="D211" t="s">
        <v>438</v>
      </c>
      <c r="E211" t="s">
        <v>444</v>
      </c>
      <c r="F211">
        <v>15</v>
      </c>
      <c r="G211" t="s">
        <v>14</v>
      </c>
      <c r="H211" t="s">
        <v>16</v>
      </c>
      <c r="I211" t="s">
        <v>11</v>
      </c>
      <c r="K211">
        <v>10</v>
      </c>
      <c r="L211">
        <v>10</v>
      </c>
      <c r="M211" t="s">
        <v>11</v>
      </c>
      <c r="N211" t="s">
        <v>11</v>
      </c>
      <c r="O211">
        <f>VLOOKUP(A211,TableRC!A:K,11,0)</f>
        <v>1</v>
      </c>
      <c r="Q211" t="str">
        <f>VLOOKUP(A211,TableRC!A:G,7,0)</f>
        <v>Diagram</v>
      </c>
      <c r="R211" t="e">
        <f>Q211-#REF!</f>
        <v>#VALUE!</v>
      </c>
      <c r="S211" t="str">
        <f t="shared" si="7"/>
        <v>cx</v>
      </c>
    </row>
    <row r="212" spans="1:19" x14ac:dyDescent="0.3">
      <c r="A212" t="str">
        <f t="shared" si="6"/>
        <v>t_diagram</v>
      </c>
      <c r="B212" t="s">
        <v>5</v>
      </c>
      <c r="C212" t="s">
        <v>6</v>
      </c>
      <c r="D212" t="s">
        <v>438</v>
      </c>
      <c r="E212" t="s">
        <v>445</v>
      </c>
      <c r="F212">
        <v>16</v>
      </c>
      <c r="G212" t="s">
        <v>14</v>
      </c>
      <c r="H212" t="s">
        <v>16</v>
      </c>
      <c r="I212" t="s">
        <v>11</v>
      </c>
      <c r="K212">
        <v>10</v>
      </c>
      <c r="L212">
        <v>10</v>
      </c>
      <c r="M212" t="s">
        <v>11</v>
      </c>
      <c r="N212" t="s">
        <v>11</v>
      </c>
      <c r="O212">
        <f>VLOOKUP(A212,TableRC!A:K,11,0)</f>
        <v>1</v>
      </c>
      <c r="Q212" t="str">
        <f>VLOOKUP(A212,TableRC!A:G,7,0)</f>
        <v>Diagram</v>
      </c>
      <c r="R212" t="e">
        <f>Q212-#REF!</f>
        <v>#VALUE!</v>
      </c>
      <c r="S212" t="str">
        <f t="shared" si="7"/>
        <v>cy</v>
      </c>
    </row>
    <row r="213" spans="1:19" x14ac:dyDescent="0.3">
      <c r="A213" t="str">
        <f t="shared" si="6"/>
        <v>t_diagram</v>
      </c>
      <c r="B213" t="s">
        <v>5</v>
      </c>
      <c r="C213" t="s">
        <v>6</v>
      </c>
      <c r="D213" t="s">
        <v>438</v>
      </c>
      <c r="E213" t="s">
        <v>209</v>
      </c>
      <c r="F213">
        <v>17</v>
      </c>
      <c r="G213" t="s">
        <v>14</v>
      </c>
      <c r="H213" t="s">
        <v>16</v>
      </c>
      <c r="I213" t="s">
        <v>11</v>
      </c>
      <c r="K213">
        <v>10</v>
      </c>
      <c r="L213">
        <v>10</v>
      </c>
      <c r="M213" t="s">
        <v>11</v>
      </c>
      <c r="N213" t="s">
        <v>11</v>
      </c>
      <c r="O213">
        <f>VLOOKUP(A213,TableRC!A:K,11,0)</f>
        <v>1</v>
      </c>
      <c r="Q213" t="str">
        <f>VLOOKUP(A213,TableRC!A:G,7,0)</f>
        <v>Diagram</v>
      </c>
      <c r="R213" t="e">
        <f>Q213-#REF!</f>
        <v>#VALUE!</v>
      </c>
      <c r="S213" t="str">
        <f t="shared" si="7"/>
        <v>Scale</v>
      </c>
    </row>
    <row r="214" spans="1:19" x14ac:dyDescent="0.3">
      <c r="A214" t="str">
        <f t="shared" si="6"/>
        <v>t_diagram</v>
      </c>
      <c r="B214" t="s">
        <v>5</v>
      </c>
      <c r="C214" t="s">
        <v>6</v>
      </c>
      <c r="D214" t="s">
        <v>438</v>
      </c>
      <c r="E214" t="s">
        <v>165</v>
      </c>
      <c r="F214">
        <v>18</v>
      </c>
      <c r="G214" t="s">
        <v>14</v>
      </c>
      <c r="H214" t="s">
        <v>33</v>
      </c>
      <c r="I214" t="s">
        <v>11</v>
      </c>
      <c r="K214" t="s">
        <v>11</v>
      </c>
      <c r="L214" t="s">
        <v>11</v>
      </c>
      <c r="M214">
        <v>3</v>
      </c>
      <c r="N214" t="s">
        <v>11</v>
      </c>
      <c r="O214">
        <f>VLOOKUP(A214,TableRC!A:K,11,0)</f>
        <v>1</v>
      </c>
      <c r="Q214" t="str">
        <f>VLOOKUP(A214,TableRC!A:G,7,0)</f>
        <v>Diagram</v>
      </c>
      <c r="R214" t="e">
        <f>Q214-#REF!</f>
        <v>#VALUE!</v>
      </c>
      <c r="S214" t="str">
        <f t="shared" si="7"/>
        <v>edDate</v>
      </c>
    </row>
    <row r="215" spans="1:19" x14ac:dyDescent="0.3">
      <c r="A215" t="str">
        <f t="shared" si="6"/>
        <v>t_diagram</v>
      </c>
      <c r="B215" t="s">
        <v>5</v>
      </c>
      <c r="C215" t="s">
        <v>6</v>
      </c>
      <c r="D215" t="s">
        <v>438</v>
      </c>
      <c r="E215" t="s">
        <v>166</v>
      </c>
      <c r="F215">
        <v>19</v>
      </c>
      <c r="G215" t="s">
        <v>14</v>
      </c>
      <c r="H215" t="s">
        <v>33</v>
      </c>
      <c r="I215" t="s">
        <v>11</v>
      </c>
      <c r="K215" t="s">
        <v>11</v>
      </c>
      <c r="L215" t="s">
        <v>11</v>
      </c>
      <c r="M215">
        <v>3</v>
      </c>
      <c r="N215" t="s">
        <v>11</v>
      </c>
      <c r="O215">
        <f>VLOOKUP(A215,TableRC!A:K,11,0)</f>
        <v>1</v>
      </c>
      <c r="Q215" t="str">
        <f>VLOOKUP(A215,TableRC!A:G,7,0)</f>
        <v>Diagram</v>
      </c>
      <c r="R215" t="e">
        <f>Q215-#REF!</f>
        <v>#VALUE!</v>
      </c>
      <c r="S215" t="str">
        <f t="shared" si="7"/>
        <v>edDate</v>
      </c>
    </row>
    <row r="216" spans="1:19" x14ac:dyDescent="0.3">
      <c r="A216" t="str">
        <f t="shared" si="6"/>
        <v>t_diagram</v>
      </c>
      <c r="B216" t="s">
        <v>5</v>
      </c>
      <c r="C216" t="s">
        <v>6</v>
      </c>
      <c r="D216" t="s">
        <v>438</v>
      </c>
      <c r="E216" t="s">
        <v>446</v>
      </c>
      <c r="F216">
        <v>20</v>
      </c>
      <c r="G216" t="s">
        <v>14</v>
      </c>
      <c r="H216" t="s">
        <v>10</v>
      </c>
      <c r="I216">
        <v>255</v>
      </c>
      <c r="K216" t="s">
        <v>11</v>
      </c>
      <c r="L216" t="s">
        <v>11</v>
      </c>
      <c r="M216" t="s">
        <v>11</v>
      </c>
      <c r="N216" t="s">
        <v>12</v>
      </c>
      <c r="O216">
        <f>VLOOKUP(A216,TableRC!A:K,11,0)</f>
        <v>1</v>
      </c>
      <c r="Q216" t="str">
        <f>VLOOKUP(A216,TableRC!A:G,7,0)</f>
        <v>Diagram</v>
      </c>
      <c r="R216" t="e">
        <f>Q216-#REF!</f>
        <v>#VALUE!</v>
      </c>
      <c r="S216" t="str">
        <f t="shared" si="7"/>
        <v>MLPath</v>
      </c>
    </row>
    <row r="217" spans="1:19" x14ac:dyDescent="0.3">
      <c r="A217" t="str">
        <f t="shared" si="6"/>
        <v>t_diagram</v>
      </c>
      <c r="B217" t="s">
        <v>5</v>
      </c>
      <c r="C217" t="s">
        <v>6</v>
      </c>
      <c r="D217" t="s">
        <v>438</v>
      </c>
      <c r="E217" t="s">
        <v>447</v>
      </c>
      <c r="F217">
        <v>21</v>
      </c>
      <c r="G217" t="s">
        <v>9</v>
      </c>
      <c r="H217" t="s">
        <v>16</v>
      </c>
      <c r="I217" t="s">
        <v>11</v>
      </c>
      <c r="K217">
        <v>10</v>
      </c>
      <c r="L217">
        <v>10</v>
      </c>
      <c r="M217" t="s">
        <v>11</v>
      </c>
      <c r="N217" t="s">
        <v>11</v>
      </c>
      <c r="O217">
        <f>VLOOKUP(A217,TableRC!A:K,11,0)</f>
        <v>1</v>
      </c>
      <c r="Q217" t="str">
        <f>VLOOKUP(A217,TableRC!A:G,7,0)</f>
        <v>Diagram</v>
      </c>
      <c r="R217" t="e">
        <f>Q217-#REF!</f>
        <v>#VALUE!</v>
      </c>
      <c r="S217" t="str">
        <f t="shared" si="7"/>
        <v>oreign</v>
      </c>
    </row>
    <row r="218" spans="1:19" x14ac:dyDescent="0.3">
      <c r="A218" t="str">
        <f t="shared" si="6"/>
        <v>t_diagram</v>
      </c>
      <c r="B218" t="s">
        <v>5</v>
      </c>
      <c r="C218" t="s">
        <v>6</v>
      </c>
      <c r="D218" t="s">
        <v>438</v>
      </c>
      <c r="E218" t="s">
        <v>448</v>
      </c>
      <c r="F218">
        <v>22</v>
      </c>
      <c r="G218" t="s">
        <v>9</v>
      </c>
      <c r="H218" t="s">
        <v>16</v>
      </c>
      <c r="I218" t="s">
        <v>11</v>
      </c>
      <c r="K218">
        <v>10</v>
      </c>
      <c r="L218">
        <v>10</v>
      </c>
      <c r="M218" t="s">
        <v>11</v>
      </c>
      <c r="N218" t="s">
        <v>11</v>
      </c>
      <c r="O218">
        <f>VLOOKUP(A218,TableRC!A:K,11,0)</f>
        <v>1</v>
      </c>
      <c r="Q218" t="str">
        <f>VLOOKUP(A218,TableRC!A:G,7,0)</f>
        <v>Diagram</v>
      </c>
      <c r="R218" t="e">
        <f>Q218-#REF!</f>
        <v>#VALUE!</v>
      </c>
      <c r="S218" t="str">
        <f t="shared" si="7"/>
        <v>Border</v>
      </c>
    </row>
    <row r="219" spans="1:19" x14ac:dyDescent="0.3">
      <c r="A219" t="str">
        <f t="shared" si="6"/>
        <v>t_diagram</v>
      </c>
      <c r="B219" t="s">
        <v>5</v>
      </c>
      <c r="C219" t="s">
        <v>6</v>
      </c>
      <c r="D219" t="s">
        <v>438</v>
      </c>
      <c r="E219" t="s">
        <v>449</v>
      </c>
      <c r="F219">
        <v>23</v>
      </c>
      <c r="G219" t="s">
        <v>9</v>
      </c>
      <c r="H219" t="s">
        <v>16</v>
      </c>
      <c r="I219" t="s">
        <v>11</v>
      </c>
      <c r="K219">
        <v>10</v>
      </c>
      <c r="L219">
        <v>10</v>
      </c>
      <c r="M219" t="s">
        <v>11</v>
      </c>
      <c r="N219" t="s">
        <v>11</v>
      </c>
      <c r="O219">
        <f>VLOOKUP(A219,TableRC!A:K,11,0)</f>
        <v>1</v>
      </c>
      <c r="Q219" t="str">
        <f>VLOOKUP(A219,TableRC!A:G,7,0)</f>
        <v>Diagram</v>
      </c>
      <c r="R219" t="e">
        <f>Q219-#REF!</f>
        <v>#VALUE!</v>
      </c>
      <c r="S219" t="str">
        <f t="shared" si="7"/>
        <v>ntents</v>
      </c>
    </row>
    <row r="220" spans="1:19" x14ac:dyDescent="0.3">
      <c r="A220" t="str">
        <f t="shared" si="6"/>
        <v>t_diagram</v>
      </c>
      <c r="B220" t="s">
        <v>5</v>
      </c>
      <c r="C220" t="s">
        <v>6</v>
      </c>
      <c r="D220" t="s">
        <v>438</v>
      </c>
      <c r="E220" t="s">
        <v>450</v>
      </c>
      <c r="F220">
        <v>24</v>
      </c>
      <c r="G220" t="s">
        <v>14</v>
      </c>
      <c r="H220" t="s">
        <v>10</v>
      </c>
      <c r="I220">
        <v>255</v>
      </c>
      <c r="K220" t="s">
        <v>11</v>
      </c>
      <c r="L220" t="s">
        <v>11</v>
      </c>
      <c r="M220" t="s">
        <v>11</v>
      </c>
      <c r="N220" t="s">
        <v>12</v>
      </c>
      <c r="O220">
        <f>VLOOKUP(A220,TableRC!A:K,11,0)</f>
        <v>1</v>
      </c>
      <c r="Q220" t="str">
        <f>VLOOKUP(A220,TableRC!A:G,7,0)</f>
        <v>Diagram</v>
      </c>
      <c r="R220" t="e">
        <f>Q220-#REF!</f>
        <v>#VALUE!</v>
      </c>
      <c r="S220" t="str">
        <f t="shared" si="7"/>
        <v>PDATA</v>
      </c>
    </row>
    <row r="221" spans="1:19" x14ac:dyDescent="0.3">
      <c r="A221" t="str">
        <f t="shared" si="6"/>
        <v>t_diagram</v>
      </c>
      <c r="B221" t="s">
        <v>5</v>
      </c>
      <c r="C221" t="s">
        <v>6</v>
      </c>
      <c r="D221" t="s">
        <v>438</v>
      </c>
      <c r="E221" t="s">
        <v>451</v>
      </c>
      <c r="F221">
        <v>25</v>
      </c>
      <c r="G221" t="s">
        <v>9</v>
      </c>
      <c r="H221" t="s">
        <v>16</v>
      </c>
      <c r="I221" t="s">
        <v>11</v>
      </c>
      <c r="K221">
        <v>10</v>
      </c>
      <c r="L221">
        <v>10</v>
      </c>
      <c r="M221" t="s">
        <v>11</v>
      </c>
      <c r="N221" t="s">
        <v>11</v>
      </c>
      <c r="O221">
        <f>VLOOKUP(A221,TableRC!A:K,11,0)</f>
        <v>1</v>
      </c>
      <c r="Q221" t="str">
        <f>VLOOKUP(A221,TableRC!A:G,7,0)</f>
        <v>Diagram</v>
      </c>
      <c r="R221" t="e">
        <f>Q221-#REF!</f>
        <v>#VALUE!</v>
      </c>
      <c r="S221" t="str">
        <f t="shared" si="7"/>
        <v>Locked</v>
      </c>
    </row>
    <row r="222" spans="1:19" x14ac:dyDescent="0.3">
      <c r="A222" t="str">
        <f t="shared" si="6"/>
        <v>t_diagram</v>
      </c>
      <c r="B222" t="s">
        <v>5</v>
      </c>
      <c r="C222" t="s">
        <v>6</v>
      </c>
      <c r="D222" t="s">
        <v>438</v>
      </c>
      <c r="E222" t="s">
        <v>181</v>
      </c>
      <c r="F222">
        <v>26</v>
      </c>
      <c r="G222" t="s">
        <v>14</v>
      </c>
      <c r="H222" t="s">
        <v>10</v>
      </c>
      <c r="I222">
        <v>40</v>
      </c>
      <c r="K222" t="s">
        <v>11</v>
      </c>
      <c r="L222" t="s">
        <v>11</v>
      </c>
      <c r="M222" t="s">
        <v>11</v>
      </c>
      <c r="N222" t="s">
        <v>12</v>
      </c>
      <c r="O222">
        <f>VLOOKUP(A222,TableRC!A:K,11,0)</f>
        <v>1</v>
      </c>
      <c r="Q222" t="str">
        <f>VLOOKUP(A222,TableRC!A:G,7,0)</f>
        <v>Diagram</v>
      </c>
      <c r="R222" t="e">
        <f>Q222-#REF!</f>
        <v>#VALUE!</v>
      </c>
      <c r="S222" t="str">
        <f t="shared" si="7"/>
        <v>a_guid</v>
      </c>
    </row>
    <row r="223" spans="1:19" x14ac:dyDescent="0.3">
      <c r="A223" t="str">
        <f t="shared" si="6"/>
        <v>t_diagram</v>
      </c>
      <c r="B223" t="s">
        <v>5</v>
      </c>
      <c r="C223" t="s">
        <v>6</v>
      </c>
      <c r="D223" t="s">
        <v>438</v>
      </c>
      <c r="E223" t="s">
        <v>185</v>
      </c>
      <c r="F223">
        <v>27</v>
      </c>
      <c r="G223" t="s">
        <v>14</v>
      </c>
      <c r="H223" t="s">
        <v>16</v>
      </c>
      <c r="I223" t="s">
        <v>11</v>
      </c>
      <c r="K223">
        <v>10</v>
      </c>
      <c r="L223">
        <v>10</v>
      </c>
      <c r="M223" t="s">
        <v>11</v>
      </c>
      <c r="N223" t="s">
        <v>11</v>
      </c>
      <c r="O223">
        <f>VLOOKUP(A223,TableRC!A:K,11,0)</f>
        <v>1</v>
      </c>
      <c r="Q223" t="str">
        <f>VLOOKUP(A223,TableRC!A:G,7,0)</f>
        <v>Diagram</v>
      </c>
      <c r="R223" t="e">
        <f>Q223-#REF!</f>
        <v>#VALUE!</v>
      </c>
      <c r="S223" t="str">
        <f t="shared" si="7"/>
        <v>TPos</v>
      </c>
    </row>
    <row r="224" spans="1:19" x14ac:dyDescent="0.3">
      <c r="A224" t="str">
        <f t="shared" si="6"/>
        <v>t_diagram</v>
      </c>
      <c r="B224" t="s">
        <v>5</v>
      </c>
      <c r="C224" t="s">
        <v>6</v>
      </c>
      <c r="D224" t="s">
        <v>438</v>
      </c>
      <c r="E224" t="s">
        <v>452</v>
      </c>
      <c r="F224">
        <v>28</v>
      </c>
      <c r="G224" t="s">
        <v>14</v>
      </c>
      <c r="H224" t="s">
        <v>10</v>
      </c>
      <c r="I224">
        <v>255</v>
      </c>
      <c r="K224" t="s">
        <v>11</v>
      </c>
      <c r="L224" t="s">
        <v>11</v>
      </c>
      <c r="M224" t="s">
        <v>11</v>
      </c>
      <c r="N224" t="s">
        <v>12</v>
      </c>
      <c r="O224">
        <f>VLOOKUP(A224,TableRC!A:K,11,0)</f>
        <v>1</v>
      </c>
      <c r="Q224" t="str">
        <f>VLOOKUP(A224,TableRC!A:G,7,0)</f>
        <v>Diagram</v>
      </c>
      <c r="R224" t="e">
        <f>Q224-#REF!</f>
        <v>#VALUE!</v>
      </c>
      <c r="S224" t="str">
        <f t="shared" si="7"/>
        <v>mlanes</v>
      </c>
    </row>
    <row r="225" spans="1:19" x14ac:dyDescent="0.3">
      <c r="A225" t="str">
        <f t="shared" si="6"/>
        <v>t_diagram</v>
      </c>
      <c r="B225" t="s">
        <v>5</v>
      </c>
      <c r="C225" t="s">
        <v>6</v>
      </c>
      <c r="D225" t="s">
        <v>438</v>
      </c>
      <c r="E225" t="s">
        <v>192</v>
      </c>
      <c r="F225">
        <v>29</v>
      </c>
      <c r="G225" t="s">
        <v>14</v>
      </c>
      <c r="H225" t="s">
        <v>10</v>
      </c>
      <c r="I225">
        <v>-1</v>
      </c>
      <c r="K225" t="s">
        <v>11</v>
      </c>
      <c r="L225" t="s">
        <v>11</v>
      </c>
      <c r="M225" t="s">
        <v>11</v>
      </c>
      <c r="N225" t="s">
        <v>12</v>
      </c>
      <c r="O225">
        <f>VLOOKUP(A225,TableRC!A:K,11,0)</f>
        <v>1</v>
      </c>
      <c r="Q225" t="str">
        <f>VLOOKUP(A225,TableRC!A:G,7,0)</f>
        <v>Diagram</v>
      </c>
      <c r="R225" t="e">
        <f>Q225-#REF!</f>
        <v>#VALUE!</v>
      </c>
      <c r="S225" t="str">
        <f t="shared" si="7"/>
        <v>tyleEx</v>
      </c>
    </row>
    <row r="226" spans="1:19" x14ac:dyDescent="0.3">
      <c r="A226" t="str">
        <f t="shared" si="6"/>
        <v>t_diagramlinks</v>
      </c>
      <c r="B226" t="s">
        <v>5</v>
      </c>
      <c r="C226" t="s">
        <v>6</v>
      </c>
      <c r="D226" t="s">
        <v>498</v>
      </c>
      <c r="E226" t="s">
        <v>293</v>
      </c>
      <c r="F226">
        <v>1</v>
      </c>
      <c r="G226" t="s">
        <v>14</v>
      </c>
      <c r="H226" t="s">
        <v>16</v>
      </c>
      <c r="I226" t="s">
        <v>11</v>
      </c>
      <c r="K226">
        <v>10</v>
      </c>
      <c r="L226">
        <v>10</v>
      </c>
      <c r="M226" t="s">
        <v>11</v>
      </c>
      <c r="N226" t="s">
        <v>11</v>
      </c>
      <c r="O226">
        <f>VLOOKUP(A226,TableRC!A:K,11,0)</f>
        <v>1</v>
      </c>
      <c r="Q226" t="str">
        <f>VLOOKUP(A226,TableRC!A:G,7,0)</f>
        <v>Diagram</v>
      </c>
      <c r="R226" t="e">
        <f>Q226-#REF!</f>
        <v>#VALUE!</v>
      </c>
      <c r="S226" t="str">
        <f t="shared" si="7"/>
        <v>gramID</v>
      </c>
    </row>
    <row r="227" spans="1:19" x14ac:dyDescent="0.3">
      <c r="A227" t="str">
        <f t="shared" si="6"/>
        <v>t_diagramlinks</v>
      </c>
      <c r="B227" t="s">
        <v>5</v>
      </c>
      <c r="C227" t="s">
        <v>6</v>
      </c>
      <c r="D227" t="s">
        <v>498</v>
      </c>
      <c r="E227" t="s">
        <v>115</v>
      </c>
      <c r="F227">
        <v>2</v>
      </c>
      <c r="G227" t="s">
        <v>14</v>
      </c>
      <c r="H227" t="s">
        <v>16</v>
      </c>
      <c r="I227" t="s">
        <v>11</v>
      </c>
      <c r="K227">
        <v>10</v>
      </c>
      <c r="L227">
        <v>10</v>
      </c>
      <c r="M227" t="s">
        <v>11</v>
      </c>
      <c r="N227" t="s">
        <v>11</v>
      </c>
      <c r="O227">
        <f>VLOOKUP(A227,TableRC!A:K,11,0)</f>
        <v>1</v>
      </c>
      <c r="Q227" t="str">
        <f>VLOOKUP(A227,TableRC!A:G,7,0)</f>
        <v>Diagram</v>
      </c>
      <c r="R227" t="e">
        <f>Q227-#REF!</f>
        <v>#VALUE!</v>
      </c>
      <c r="S227" t="str">
        <f t="shared" si="7"/>
        <v>ctorID</v>
      </c>
    </row>
    <row r="228" spans="1:19" x14ac:dyDescent="0.3">
      <c r="A228" t="str">
        <f t="shared" si="6"/>
        <v>t_diagramlinks</v>
      </c>
      <c r="B228" t="s">
        <v>5</v>
      </c>
      <c r="C228" t="s">
        <v>6</v>
      </c>
      <c r="D228" t="s">
        <v>498</v>
      </c>
      <c r="E228" t="s">
        <v>499</v>
      </c>
      <c r="F228">
        <v>3</v>
      </c>
      <c r="G228" t="s">
        <v>14</v>
      </c>
      <c r="H228" t="s">
        <v>10</v>
      </c>
      <c r="I228">
        <v>-1</v>
      </c>
      <c r="K228" t="s">
        <v>11</v>
      </c>
      <c r="L228" t="s">
        <v>11</v>
      </c>
      <c r="M228" t="s">
        <v>11</v>
      </c>
      <c r="N228" t="s">
        <v>12</v>
      </c>
      <c r="O228">
        <f>VLOOKUP(A228,TableRC!A:K,11,0)</f>
        <v>1</v>
      </c>
      <c r="Q228" t="str">
        <f>VLOOKUP(A228,TableRC!A:G,7,0)</f>
        <v>Diagram</v>
      </c>
      <c r="R228" t="e">
        <f>Q228-#REF!</f>
        <v>#VALUE!</v>
      </c>
      <c r="S228" t="str">
        <f t="shared" si="7"/>
        <v>ometry</v>
      </c>
    </row>
    <row r="229" spans="1:19" x14ac:dyDescent="0.3">
      <c r="A229" t="str">
        <f t="shared" si="6"/>
        <v>t_diagramlinks</v>
      </c>
      <c r="B229" t="s">
        <v>5</v>
      </c>
      <c r="C229" t="s">
        <v>6</v>
      </c>
      <c r="D229" t="s">
        <v>498</v>
      </c>
      <c r="E229" t="s">
        <v>21</v>
      </c>
      <c r="F229">
        <v>4</v>
      </c>
      <c r="G229" t="s">
        <v>14</v>
      </c>
      <c r="H229" t="s">
        <v>10</v>
      </c>
      <c r="I229">
        <v>255</v>
      </c>
      <c r="K229" t="s">
        <v>11</v>
      </c>
      <c r="L229" t="s">
        <v>11</v>
      </c>
      <c r="M229" t="s">
        <v>11</v>
      </c>
      <c r="N229" t="s">
        <v>12</v>
      </c>
      <c r="O229">
        <f>VLOOKUP(A229,TableRC!A:K,11,0)</f>
        <v>1</v>
      </c>
      <c r="Q229" t="str">
        <f>VLOOKUP(A229,TableRC!A:G,7,0)</f>
        <v>Diagram</v>
      </c>
      <c r="R229" t="e">
        <f>Q229-#REF!</f>
        <v>#VALUE!</v>
      </c>
      <c r="S229" t="str">
        <f t="shared" si="7"/>
        <v>Style</v>
      </c>
    </row>
    <row r="230" spans="1:19" x14ac:dyDescent="0.3">
      <c r="A230" t="str">
        <f t="shared" si="6"/>
        <v>t_diagramlinks</v>
      </c>
      <c r="B230" t="s">
        <v>5</v>
      </c>
      <c r="C230" t="s">
        <v>6</v>
      </c>
      <c r="D230" t="s">
        <v>498</v>
      </c>
      <c r="E230" t="s">
        <v>500</v>
      </c>
      <c r="F230">
        <v>5</v>
      </c>
      <c r="G230" t="s">
        <v>9</v>
      </c>
      <c r="H230" t="s">
        <v>16</v>
      </c>
      <c r="I230" t="s">
        <v>11</v>
      </c>
      <c r="K230">
        <v>10</v>
      </c>
      <c r="L230">
        <v>10</v>
      </c>
      <c r="M230" t="s">
        <v>11</v>
      </c>
      <c r="N230" t="s">
        <v>11</v>
      </c>
      <c r="O230">
        <f>VLOOKUP(A230,TableRC!A:K,11,0)</f>
        <v>1</v>
      </c>
      <c r="Q230" t="str">
        <f>VLOOKUP(A230,TableRC!A:G,7,0)</f>
        <v>Diagram</v>
      </c>
      <c r="R230" t="e">
        <f>Q230-#REF!</f>
        <v>#VALUE!</v>
      </c>
      <c r="S230" t="str">
        <f t="shared" si="7"/>
        <v>Hidden</v>
      </c>
    </row>
    <row r="231" spans="1:19" x14ac:dyDescent="0.3">
      <c r="A231" t="str">
        <f t="shared" si="6"/>
        <v>t_diagramlinks</v>
      </c>
      <c r="B231" t="s">
        <v>5</v>
      </c>
      <c r="C231" t="s">
        <v>6</v>
      </c>
      <c r="D231" t="s">
        <v>498</v>
      </c>
      <c r="E231" t="s">
        <v>501</v>
      </c>
      <c r="F231">
        <v>6</v>
      </c>
      <c r="G231" t="s">
        <v>14</v>
      </c>
      <c r="H231" t="s">
        <v>10</v>
      </c>
      <c r="I231">
        <v>255</v>
      </c>
      <c r="K231" t="s">
        <v>11</v>
      </c>
      <c r="L231" t="s">
        <v>11</v>
      </c>
      <c r="M231" t="s">
        <v>11</v>
      </c>
      <c r="N231" t="s">
        <v>12</v>
      </c>
      <c r="O231">
        <f>VLOOKUP(A231,TableRC!A:K,11,0)</f>
        <v>1</v>
      </c>
      <c r="Q231" t="str">
        <f>VLOOKUP(A231,TableRC!A:G,7,0)</f>
        <v>Diagram</v>
      </c>
      <c r="R231" t="e">
        <f>Q231-#REF!</f>
        <v>#VALUE!</v>
      </c>
      <c r="S231" t="str">
        <f t="shared" si="7"/>
        <v>Path</v>
      </c>
    </row>
    <row r="232" spans="1:19" x14ac:dyDescent="0.3">
      <c r="A232" t="str">
        <f t="shared" si="6"/>
        <v>t_diagramlinks</v>
      </c>
      <c r="B232" t="s">
        <v>5</v>
      </c>
      <c r="C232" t="s">
        <v>6</v>
      </c>
      <c r="D232" t="s">
        <v>498</v>
      </c>
      <c r="E232" t="s">
        <v>502</v>
      </c>
      <c r="F232">
        <v>7</v>
      </c>
      <c r="G232" t="s">
        <v>9</v>
      </c>
      <c r="H232" t="s">
        <v>16</v>
      </c>
      <c r="I232" t="s">
        <v>11</v>
      </c>
      <c r="K232">
        <v>10</v>
      </c>
      <c r="L232">
        <v>10</v>
      </c>
      <c r="M232" t="s">
        <v>11</v>
      </c>
      <c r="N232" t="s">
        <v>11</v>
      </c>
      <c r="O232">
        <f>VLOOKUP(A232,TableRC!A:K,11,0)</f>
        <v>1</v>
      </c>
      <c r="Q232" t="str">
        <f>VLOOKUP(A232,TableRC!A:G,7,0)</f>
        <v>Diagram</v>
      </c>
      <c r="R232" t="e">
        <f>Q232-#REF!</f>
        <v>#VALUE!</v>
      </c>
      <c r="S232" t="str">
        <f t="shared" si="7"/>
        <v>nce_ID</v>
      </c>
    </row>
    <row r="233" spans="1:19" x14ac:dyDescent="0.3">
      <c r="A233" t="str">
        <f t="shared" si="6"/>
        <v>t_diagramobjects</v>
      </c>
      <c r="B233" t="s">
        <v>5</v>
      </c>
      <c r="C233" t="s">
        <v>6</v>
      </c>
      <c r="D233" t="s">
        <v>505</v>
      </c>
      <c r="E233" t="s">
        <v>153</v>
      </c>
      <c r="F233">
        <v>1</v>
      </c>
      <c r="G233" t="s">
        <v>14</v>
      </c>
      <c r="H233" t="s">
        <v>16</v>
      </c>
      <c r="I233" t="s">
        <v>11</v>
      </c>
      <c r="K233">
        <v>10</v>
      </c>
      <c r="L233">
        <v>10</v>
      </c>
      <c r="M233" t="s">
        <v>11</v>
      </c>
      <c r="N233" t="s">
        <v>11</v>
      </c>
      <c r="O233">
        <f>VLOOKUP(A233,TableRC!A:K,11,0)</f>
        <v>1</v>
      </c>
      <c r="Q233" t="str">
        <f>VLOOKUP(A233,TableRC!A:G,7,0)</f>
        <v>Diagram</v>
      </c>
      <c r="R233" t="e">
        <f>Q233-#REF!</f>
        <v>#VALUE!</v>
      </c>
      <c r="S233" t="str">
        <f t="shared" si="7"/>
        <v>ram_ID</v>
      </c>
    </row>
    <row r="234" spans="1:19" x14ac:dyDescent="0.3">
      <c r="A234" t="str">
        <f t="shared" si="6"/>
        <v>t_diagramobjects</v>
      </c>
      <c r="B234" t="s">
        <v>5</v>
      </c>
      <c r="C234" t="s">
        <v>6</v>
      </c>
      <c r="D234" t="s">
        <v>505</v>
      </c>
      <c r="E234" t="s">
        <v>120</v>
      </c>
      <c r="F234">
        <v>2</v>
      </c>
      <c r="G234" t="s">
        <v>14</v>
      </c>
      <c r="H234" t="s">
        <v>16</v>
      </c>
      <c r="I234" t="s">
        <v>11</v>
      </c>
      <c r="K234">
        <v>10</v>
      </c>
      <c r="L234">
        <v>10</v>
      </c>
      <c r="M234" t="s">
        <v>11</v>
      </c>
      <c r="N234" t="s">
        <v>11</v>
      </c>
      <c r="O234">
        <f>VLOOKUP(A234,TableRC!A:K,11,0)</f>
        <v>1</v>
      </c>
      <c r="Q234" t="str">
        <f>VLOOKUP(A234,TableRC!A:G,7,0)</f>
        <v>Diagram</v>
      </c>
      <c r="R234" t="e">
        <f>Q234-#REF!</f>
        <v>#VALUE!</v>
      </c>
      <c r="S234" t="str">
        <f t="shared" si="7"/>
        <v>ect_ID</v>
      </c>
    </row>
    <row r="235" spans="1:19" x14ac:dyDescent="0.3">
      <c r="A235" t="str">
        <f t="shared" si="6"/>
        <v>t_diagramobjects</v>
      </c>
      <c r="B235" t="s">
        <v>5</v>
      </c>
      <c r="C235" t="s">
        <v>6</v>
      </c>
      <c r="D235" t="s">
        <v>505</v>
      </c>
      <c r="E235" t="s">
        <v>506</v>
      </c>
      <c r="F235">
        <v>3</v>
      </c>
      <c r="G235" t="s">
        <v>14</v>
      </c>
      <c r="H235" t="s">
        <v>16</v>
      </c>
      <c r="I235" t="s">
        <v>11</v>
      </c>
      <c r="K235">
        <v>10</v>
      </c>
      <c r="L235">
        <v>10</v>
      </c>
      <c r="M235" t="s">
        <v>11</v>
      </c>
      <c r="N235" t="s">
        <v>11</v>
      </c>
      <c r="O235">
        <f>VLOOKUP(A235,TableRC!A:K,11,0)</f>
        <v>1</v>
      </c>
      <c r="Q235" t="str">
        <f>VLOOKUP(A235,TableRC!A:G,7,0)</f>
        <v>Diagram</v>
      </c>
      <c r="R235" t="e">
        <f>Q235-#REF!</f>
        <v>#VALUE!</v>
      </c>
      <c r="S235" t="str">
        <f t="shared" si="7"/>
        <v>ectTop</v>
      </c>
    </row>
    <row r="236" spans="1:19" x14ac:dyDescent="0.3">
      <c r="A236" t="str">
        <f t="shared" si="6"/>
        <v>t_diagramobjects</v>
      </c>
      <c r="B236" t="s">
        <v>5</v>
      </c>
      <c r="C236" t="s">
        <v>6</v>
      </c>
      <c r="D236" t="s">
        <v>505</v>
      </c>
      <c r="E236" t="s">
        <v>507</v>
      </c>
      <c r="F236">
        <v>4</v>
      </c>
      <c r="G236" t="s">
        <v>14</v>
      </c>
      <c r="H236" t="s">
        <v>16</v>
      </c>
      <c r="I236" t="s">
        <v>11</v>
      </c>
      <c r="K236">
        <v>10</v>
      </c>
      <c r="L236">
        <v>10</v>
      </c>
      <c r="M236" t="s">
        <v>11</v>
      </c>
      <c r="N236" t="s">
        <v>11</v>
      </c>
      <c r="O236">
        <f>VLOOKUP(A236,TableRC!A:K,11,0)</f>
        <v>1</v>
      </c>
      <c r="Q236" t="str">
        <f>VLOOKUP(A236,TableRC!A:G,7,0)</f>
        <v>Diagram</v>
      </c>
      <c r="R236" t="e">
        <f>Q236-#REF!</f>
        <v>#VALUE!</v>
      </c>
      <c r="S236" t="str">
        <f t="shared" si="7"/>
        <v>ctLeft</v>
      </c>
    </row>
    <row r="237" spans="1:19" x14ac:dyDescent="0.3">
      <c r="A237" t="str">
        <f t="shared" si="6"/>
        <v>t_diagramobjects</v>
      </c>
      <c r="B237" t="s">
        <v>5</v>
      </c>
      <c r="C237" t="s">
        <v>6</v>
      </c>
      <c r="D237" t="s">
        <v>505</v>
      </c>
      <c r="E237" t="s">
        <v>508</v>
      </c>
      <c r="F237">
        <v>5</v>
      </c>
      <c r="G237" t="s">
        <v>14</v>
      </c>
      <c r="H237" t="s">
        <v>16</v>
      </c>
      <c r="I237" t="s">
        <v>11</v>
      </c>
      <c r="K237">
        <v>10</v>
      </c>
      <c r="L237">
        <v>10</v>
      </c>
      <c r="M237" t="s">
        <v>11</v>
      </c>
      <c r="N237" t="s">
        <v>11</v>
      </c>
      <c r="O237">
        <f>VLOOKUP(A237,TableRC!A:K,11,0)</f>
        <v>1</v>
      </c>
      <c r="Q237" t="str">
        <f>VLOOKUP(A237,TableRC!A:G,7,0)</f>
        <v>Diagram</v>
      </c>
      <c r="R237" t="e">
        <f>Q237-#REF!</f>
        <v>#VALUE!</v>
      </c>
      <c r="S237" t="str">
        <f t="shared" si="7"/>
        <v>tRight</v>
      </c>
    </row>
    <row r="238" spans="1:19" x14ac:dyDescent="0.3">
      <c r="A238" t="str">
        <f t="shared" si="6"/>
        <v>t_diagramobjects</v>
      </c>
      <c r="B238" t="s">
        <v>5</v>
      </c>
      <c r="C238" t="s">
        <v>6</v>
      </c>
      <c r="D238" t="s">
        <v>505</v>
      </c>
      <c r="E238" t="s">
        <v>509</v>
      </c>
      <c r="F238">
        <v>6</v>
      </c>
      <c r="G238" t="s">
        <v>14</v>
      </c>
      <c r="H238" t="s">
        <v>16</v>
      </c>
      <c r="I238" t="s">
        <v>11</v>
      </c>
      <c r="K238">
        <v>10</v>
      </c>
      <c r="L238">
        <v>10</v>
      </c>
      <c r="M238" t="s">
        <v>11</v>
      </c>
      <c r="N238" t="s">
        <v>11</v>
      </c>
      <c r="O238">
        <f>VLOOKUP(A238,TableRC!A:K,11,0)</f>
        <v>1</v>
      </c>
      <c r="Q238" t="str">
        <f>VLOOKUP(A238,TableRC!A:G,7,0)</f>
        <v>Diagram</v>
      </c>
      <c r="R238" t="e">
        <f>Q238-#REF!</f>
        <v>#VALUE!</v>
      </c>
      <c r="S238" t="str">
        <f t="shared" si="7"/>
        <v>Bottom</v>
      </c>
    </row>
    <row r="239" spans="1:19" x14ac:dyDescent="0.3">
      <c r="A239" t="str">
        <f t="shared" si="6"/>
        <v>t_diagramobjects</v>
      </c>
      <c r="B239" t="s">
        <v>5</v>
      </c>
      <c r="C239" t="s">
        <v>6</v>
      </c>
      <c r="D239" t="s">
        <v>505</v>
      </c>
      <c r="E239" t="s">
        <v>31</v>
      </c>
      <c r="F239">
        <v>7</v>
      </c>
      <c r="G239" t="s">
        <v>14</v>
      </c>
      <c r="H239" t="s">
        <v>16</v>
      </c>
      <c r="I239" t="s">
        <v>11</v>
      </c>
      <c r="K239">
        <v>10</v>
      </c>
      <c r="L239">
        <v>10</v>
      </c>
      <c r="M239" t="s">
        <v>11</v>
      </c>
      <c r="N239" t="s">
        <v>11</v>
      </c>
      <c r="O239">
        <f>VLOOKUP(A239,TableRC!A:K,11,0)</f>
        <v>1</v>
      </c>
      <c r="Q239" t="str">
        <f>VLOOKUP(A239,TableRC!A:G,7,0)</f>
        <v>Diagram</v>
      </c>
      <c r="R239" t="e">
        <f>Q239-#REF!</f>
        <v>#VALUE!</v>
      </c>
      <c r="S239" t="str">
        <f t="shared" si="7"/>
        <v>quence</v>
      </c>
    </row>
    <row r="240" spans="1:19" x14ac:dyDescent="0.3">
      <c r="A240" t="str">
        <f t="shared" si="6"/>
        <v>t_diagramobjects</v>
      </c>
      <c r="B240" t="s">
        <v>5</v>
      </c>
      <c r="C240" t="s">
        <v>6</v>
      </c>
      <c r="D240" t="s">
        <v>505</v>
      </c>
      <c r="E240" t="s">
        <v>510</v>
      </c>
      <c r="F240">
        <v>8</v>
      </c>
      <c r="G240" t="s">
        <v>14</v>
      </c>
      <c r="H240" t="s">
        <v>10</v>
      </c>
      <c r="I240">
        <v>255</v>
      </c>
      <c r="K240" t="s">
        <v>11</v>
      </c>
      <c r="L240" t="s">
        <v>11</v>
      </c>
      <c r="M240" t="s">
        <v>11</v>
      </c>
      <c r="N240" t="s">
        <v>12</v>
      </c>
      <c r="O240">
        <f>VLOOKUP(A240,TableRC!A:K,11,0)</f>
        <v>1</v>
      </c>
      <c r="Q240" t="str">
        <f>VLOOKUP(A240,TableRC!A:G,7,0)</f>
        <v>Diagram</v>
      </c>
      <c r="R240" t="e">
        <f>Q240-#REF!</f>
        <v>#VALUE!</v>
      </c>
      <c r="S240" t="str">
        <f t="shared" si="7"/>
        <v>tStyle</v>
      </c>
    </row>
    <row r="241" spans="1:19" x14ac:dyDescent="0.3">
      <c r="A241" t="str">
        <f t="shared" si="6"/>
        <v>t_diagramobjects</v>
      </c>
      <c r="B241" t="s">
        <v>5</v>
      </c>
      <c r="C241" t="s">
        <v>6</v>
      </c>
      <c r="D241" t="s">
        <v>505</v>
      </c>
      <c r="E241" t="s">
        <v>502</v>
      </c>
      <c r="F241">
        <v>9</v>
      </c>
      <c r="G241" t="s">
        <v>9</v>
      </c>
      <c r="H241" t="s">
        <v>16</v>
      </c>
      <c r="I241" t="s">
        <v>11</v>
      </c>
      <c r="K241">
        <v>10</v>
      </c>
      <c r="L241">
        <v>10</v>
      </c>
      <c r="M241" t="s">
        <v>11</v>
      </c>
      <c r="N241" t="s">
        <v>11</v>
      </c>
      <c r="O241">
        <f>VLOOKUP(A241,TableRC!A:K,11,0)</f>
        <v>1</v>
      </c>
      <c r="Q241" t="str">
        <f>VLOOKUP(A241,TableRC!A:G,7,0)</f>
        <v>Diagram</v>
      </c>
      <c r="R241" t="e">
        <f>Q241-#REF!</f>
        <v>#VALUE!</v>
      </c>
      <c r="S241" t="str">
        <f t="shared" si="7"/>
        <v>nce_ID</v>
      </c>
    </row>
    <row r="242" spans="1:19" x14ac:dyDescent="0.3">
      <c r="A242" t="str">
        <f t="shared" si="6"/>
        <v>t_diagramtypes</v>
      </c>
      <c r="B242" t="s">
        <v>5</v>
      </c>
      <c r="C242" t="s">
        <v>6</v>
      </c>
      <c r="D242" t="s">
        <v>7</v>
      </c>
      <c r="E242" t="s">
        <v>8</v>
      </c>
      <c r="F242">
        <v>1</v>
      </c>
      <c r="G242" t="s">
        <v>9</v>
      </c>
      <c r="H242" t="s">
        <v>10</v>
      </c>
      <c r="I242">
        <v>50</v>
      </c>
      <c r="K242" t="s">
        <v>11</v>
      </c>
      <c r="L242" t="s">
        <v>11</v>
      </c>
      <c r="M242" t="s">
        <v>11</v>
      </c>
      <c r="N242" t="s">
        <v>12</v>
      </c>
      <c r="O242">
        <f>VLOOKUP(A242,TableRC!A:K,11,0)</f>
        <v>1</v>
      </c>
      <c r="Q242" t="str">
        <f>VLOOKUP(A242,TableRC!A:G,7,0)</f>
        <v>Diagram</v>
      </c>
      <c r="R242" t="e">
        <f>Q242-#REF!</f>
        <v>#VALUE!</v>
      </c>
      <c r="S242" t="str">
        <f t="shared" si="7"/>
        <v>m_Type</v>
      </c>
    </row>
    <row r="243" spans="1:19" x14ac:dyDescent="0.3">
      <c r="A243" t="str">
        <f t="shared" si="6"/>
        <v>t_diagramtypes</v>
      </c>
      <c r="B243" t="s">
        <v>5</v>
      </c>
      <c r="C243" t="s">
        <v>6</v>
      </c>
      <c r="D243" t="s">
        <v>7</v>
      </c>
      <c r="E243" t="s">
        <v>13</v>
      </c>
      <c r="F243">
        <v>2</v>
      </c>
      <c r="G243" t="s">
        <v>14</v>
      </c>
      <c r="H243" t="s">
        <v>10</v>
      </c>
      <c r="I243">
        <v>255</v>
      </c>
      <c r="K243" t="s">
        <v>11</v>
      </c>
      <c r="L243" t="s">
        <v>11</v>
      </c>
      <c r="M243" t="s">
        <v>11</v>
      </c>
      <c r="N243" t="s">
        <v>12</v>
      </c>
      <c r="O243">
        <f>VLOOKUP(A243,TableRC!A:K,11,0)</f>
        <v>1</v>
      </c>
      <c r="Q243" t="str">
        <f>VLOOKUP(A243,TableRC!A:G,7,0)</f>
        <v>Diagram</v>
      </c>
      <c r="R243" t="e">
        <f>Q243-#REF!</f>
        <v>#VALUE!</v>
      </c>
      <c r="S243" t="str">
        <f t="shared" si="7"/>
        <v>Name</v>
      </c>
    </row>
    <row r="244" spans="1:19" x14ac:dyDescent="0.3">
      <c r="A244" t="str">
        <f t="shared" si="6"/>
        <v>t_diagramtypes</v>
      </c>
      <c r="B244" t="s">
        <v>5</v>
      </c>
      <c r="C244" t="s">
        <v>6</v>
      </c>
      <c r="D244" t="s">
        <v>7</v>
      </c>
      <c r="E244" t="s">
        <v>15</v>
      </c>
      <c r="F244">
        <v>3</v>
      </c>
      <c r="G244" t="s">
        <v>14</v>
      </c>
      <c r="H244" t="s">
        <v>16</v>
      </c>
      <c r="I244" t="s">
        <v>11</v>
      </c>
      <c r="K244">
        <v>10</v>
      </c>
      <c r="L244">
        <v>10</v>
      </c>
      <c r="M244" t="s">
        <v>11</v>
      </c>
      <c r="N244" t="s">
        <v>11</v>
      </c>
      <c r="O244">
        <f>VLOOKUP(A244,TableRC!A:K,11,0)</f>
        <v>1</v>
      </c>
      <c r="Q244" t="str">
        <f>VLOOKUP(A244,TableRC!A:G,7,0)</f>
        <v>Diagram</v>
      </c>
      <c r="R244" t="e">
        <f>Q244-#REF!</f>
        <v>#VALUE!</v>
      </c>
      <c r="S244" t="str">
        <f t="shared" si="7"/>
        <v>age_ID</v>
      </c>
    </row>
    <row r="245" spans="1:19" x14ac:dyDescent="0.3">
      <c r="A245" t="str">
        <f t="shared" si="6"/>
        <v>t_document</v>
      </c>
      <c r="B245" t="s">
        <v>5</v>
      </c>
      <c r="C245" t="s">
        <v>6</v>
      </c>
      <c r="D245" t="s">
        <v>17</v>
      </c>
      <c r="E245" t="s">
        <v>18</v>
      </c>
      <c r="F245">
        <v>1</v>
      </c>
      <c r="G245" t="s">
        <v>9</v>
      </c>
      <c r="H245" t="s">
        <v>10</v>
      </c>
      <c r="I245">
        <v>40</v>
      </c>
      <c r="K245" t="s">
        <v>11</v>
      </c>
      <c r="L245" t="s">
        <v>11</v>
      </c>
      <c r="M245" t="s">
        <v>11</v>
      </c>
      <c r="N245" t="s">
        <v>12</v>
      </c>
      <c r="O245">
        <f>VLOOKUP(A245,TableRC!A:K,11,0)</f>
        <v>1</v>
      </c>
      <c r="Q245" t="str">
        <f>VLOOKUP(A245,TableRC!A:G,7,0)</f>
        <v>Diagram</v>
      </c>
      <c r="R245" t="e">
        <f>Q245-#REF!</f>
        <v>#VALUE!</v>
      </c>
      <c r="S245" t="str">
        <f t="shared" si="7"/>
        <v>DocID</v>
      </c>
    </row>
    <row r="246" spans="1:19" x14ac:dyDescent="0.3">
      <c r="A246" t="str">
        <f t="shared" si="6"/>
        <v>t_document</v>
      </c>
      <c r="B246" t="s">
        <v>5</v>
      </c>
      <c r="C246" t="s">
        <v>6</v>
      </c>
      <c r="D246" t="s">
        <v>17</v>
      </c>
      <c r="E246" t="s">
        <v>19</v>
      </c>
      <c r="F246">
        <v>2</v>
      </c>
      <c r="G246" t="s">
        <v>14</v>
      </c>
      <c r="H246" t="s">
        <v>10</v>
      </c>
      <c r="I246">
        <v>100</v>
      </c>
      <c r="K246" t="s">
        <v>11</v>
      </c>
      <c r="L246" t="s">
        <v>11</v>
      </c>
      <c r="M246" t="s">
        <v>11</v>
      </c>
      <c r="N246" t="s">
        <v>12</v>
      </c>
      <c r="O246">
        <f>VLOOKUP(A246,TableRC!A:K,11,0)</f>
        <v>1</v>
      </c>
      <c r="Q246" t="str">
        <f>VLOOKUP(A246,TableRC!A:G,7,0)</f>
        <v>Diagram</v>
      </c>
      <c r="R246" t="e">
        <f>Q246-#REF!</f>
        <v>#VALUE!</v>
      </c>
      <c r="S246" t="str">
        <f t="shared" si="7"/>
        <v>ocName</v>
      </c>
    </row>
    <row r="247" spans="1:19" x14ac:dyDescent="0.3">
      <c r="A247" t="str">
        <f t="shared" si="6"/>
        <v>t_document</v>
      </c>
      <c r="B247" t="s">
        <v>5</v>
      </c>
      <c r="C247" t="s">
        <v>6</v>
      </c>
      <c r="D247" t="s">
        <v>17</v>
      </c>
      <c r="E247" t="s">
        <v>20</v>
      </c>
      <c r="F247">
        <v>3</v>
      </c>
      <c r="G247" t="s">
        <v>14</v>
      </c>
      <c r="H247" t="s">
        <v>10</v>
      </c>
      <c r="I247">
        <v>255</v>
      </c>
      <c r="K247" t="s">
        <v>11</v>
      </c>
      <c r="L247" t="s">
        <v>11</v>
      </c>
      <c r="M247" t="s">
        <v>11</v>
      </c>
      <c r="N247" t="s">
        <v>12</v>
      </c>
      <c r="O247">
        <f>VLOOKUP(A247,TableRC!A:K,11,0)</f>
        <v>1</v>
      </c>
      <c r="Q247" t="str">
        <f>VLOOKUP(A247,TableRC!A:G,7,0)</f>
        <v>Diagram</v>
      </c>
      <c r="R247" t="e">
        <f>Q247-#REF!</f>
        <v>#VALUE!</v>
      </c>
      <c r="S247" t="str">
        <f t="shared" si="7"/>
        <v>Notes</v>
      </c>
    </row>
    <row r="248" spans="1:19" x14ac:dyDescent="0.3">
      <c r="A248" t="str">
        <f t="shared" si="6"/>
        <v>t_document</v>
      </c>
      <c r="B248" t="s">
        <v>5</v>
      </c>
      <c r="C248" t="s">
        <v>6</v>
      </c>
      <c r="D248" t="s">
        <v>17</v>
      </c>
      <c r="E248" t="s">
        <v>21</v>
      </c>
      <c r="F248">
        <v>4</v>
      </c>
      <c r="G248" t="s">
        <v>14</v>
      </c>
      <c r="H248" t="s">
        <v>10</v>
      </c>
      <c r="I248">
        <v>255</v>
      </c>
      <c r="K248" t="s">
        <v>11</v>
      </c>
      <c r="L248" t="s">
        <v>11</v>
      </c>
      <c r="M248" t="s">
        <v>11</v>
      </c>
      <c r="N248" t="s">
        <v>12</v>
      </c>
      <c r="O248">
        <f>VLOOKUP(A248,TableRC!A:K,11,0)</f>
        <v>1</v>
      </c>
      <c r="Q248" t="str">
        <f>VLOOKUP(A248,TableRC!A:G,7,0)</f>
        <v>Diagram</v>
      </c>
      <c r="R248" t="e">
        <f>Q248-#REF!</f>
        <v>#VALUE!</v>
      </c>
      <c r="S248" t="str">
        <f t="shared" si="7"/>
        <v>Style</v>
      </c>
    </row>
    <row r="249" spans="1:19" x14ac:dyDescent="0.3">
      <c r="A249" t="str">
        <f t="shared" si="6"/>
        <v>t_document</v>
      </c>
      <c r="B249" t="s">
        <v>5</v>
      </c>
      <c r="C249" t="s">
        <v>6</v>
      </c>
      <c r="D249" t="s">
        <v>17</v>
      </c>
      <c r="E249" t="s">
        <v>22</v>
      </c>
      <c r="F249">
        <v>5</v>
      </c>
      <c r="G249" t="s">
        <v>9</v>
      </c>
      <c r="H249" t="s">
        <v>10</v>
      </c>
      <c r="I249">
        <v>40</v>
      </c>
      <c r="K249" t="s">
        <v>11</v>
      </c>
      <c r="L249" t="s">
        <v>11</v>
      </c>
      <c r="M249" t="s">
        <v>11</v>
      </c>
      <c r="N249" t="s">
        <v>12</v>
      </c>
      <c r="O249">
        <f>VLOOKUP(A249,TableRC!A:K,11,0)</f>
        <v>1</v>
      </c>
      <c r="Q249" t="str">
        <f>VLOOKUP(A249,TableRC!A:G,7,0)</f>
        <v>Diagram</v>
      </c>
      <c r="R249" t="e">
        <f>Q249-#REF!</f>
        <v>#VALUE!</v>
      </c>
      <c r="S249" t="str">
        <f t="shared" si="7"/>
        <v>mentID</v>
      </c>
    </row>
    <row r="250" spans="1:19" x14ac:dyDescent="0.3">
      <c r="A250" t="str">
        <f t="shared" si="6"/>
        <v>t_document</v>
      </c>
      <c r="B250" t="s">
        <v>5</v>
      </c>
      <c r="C250" t="s">
        <v>6</v>
      </c>
      <c r="D250" t="s">
        <v>17</v>
      </c>
      <c r="E250" t="s">
        <v>23</v>
      </c>
      <c r="F250">
        <v>6</v>
      </c>
      <c r="G250" t="s">
        <v>9</v>
      </c>
      <c r="H250" t="s">
        <v>10</v>
      </c>
      <c r="I250">
        <v>50</v>
      </c>
      <c r="K250" t="s">
        <v>11</v>
      </c>
      <c r="L250" t="s">
        <v>11</v>
      </c>
      <c r="M250" t="s">
        <v>11</v>
      </c>
      <c r="N250" t="s">
        <v>12</v>
      </c>
      <c r="O250">
        <f>VLOOKUP(A250,TableRC!A:K,11,0)</f>
        <v>1</v>
      </c>
      <c r="Q250" t="str">
        <f>VLOOKUP(A250,TableRC!A:G,7,0)</f>
        <v>Diagram</v>
      </c>
      <c r="R250" t="e">
        <f>Q250-#REF!</f>
        <v>#VALUE!</v>
      </c>
      <c r="S250" t="str">
        <f t="shared" si="7"/>
        <v>ntType</v>
      </c>
    </row>
    <row r="251" spans="1:19" x14ac:dyDescent="0.3">
      <c r="A251" t="str">
        <f t="shared" si="6"/>
        <v>t_document</v>
      </c>
      <c r="B251" t="s">
        <v>5</v>
      </c>
      <c r="C251" t="s">
        <v>6</v>
      </c>
      <c r="D251" t="s">
        <v>17</v>
      </c>
      <c r="E251" t="s">
        <v>24</v>
      </c>
      <c r="F251">
        <v>7</v>
      </c>
      <c r="G251" t="s">
        <v>14</v>
      </c>
      <c r="H251" t="s">
        <v>10</v>
      </c>
      <c r="I251">
        <v>-1</v>
      </c>
      <c r="K251" t="s">
        <v>11</v>
      </c>
      <c r="L251" t="s">
        <v>11</v>
      </c>
      <c r="M251" t="s">
        <v>11</v>
      </c>
      <c r="N251" t="s">
        <v>12</v>
      </c>
      <c r="O251">
        <f>VLOOKUP(A251,TableRC!A:K,11,0)</f>
        <v>1</v>
      </c>
      <c r="Q251" t="str">
        <f>VLOOKUP(A251,TableRC!A:G,7,0)</f>
        <v>Diagram</v>
      </c>
      <c r="R251" t="e">
        <f>Q251-#REF!</f>
        <v>#VALUE!</v>
      </c>
      <c r="S251" t="str">
        <f t="shared" si="7"/>
        <v>ontent</v>
      </c>
    </row>
    <row r="252" spans="1:19" x14ac:dyDescent="0.3">
      <c r="A252" t="str">
        <f t="shared" si="6"/>
        <v>t_document</v>
      </c>
      <c r="B252" t="s">
        <v>5</v>
      </c>
      <c r="C252" t="s">
        <v>6</v>
      </c>
      <c r="D252" t="s">
        <v>17</v>
      </c>
      <c r="E252" t="s">
        <v>25</v>
      </c>
      <c r="F252">
        <v>8</v>
      </c>
      <c r="G252" t="s">
        <v>14</v>
      </c>
      <c r="H252" t="s">
        <v>26</v>
      </c>
      <c r="I252">
        <v>2147483647</v>
      </c>
      <c r="K252" t="s">
        <v>11</v>
      </c>
      <c r="L252" t="s">
        <v>11</v>
      </c>
      <c r="M252" t="s">
        <v>11</v>
      </c>
      <c r="N252" t="s">
        <v>11</v>
      </c>
      <c r="O252">
        <f>VLOOKUP(A252,TableRC!A:K,11,0)</f>
        <v>1</v>
      </c>
      <c r="Q252" t="str">
        <f>VLOOKUP(A252,TableRC!A:G,7,0)</f>
        <v>Diagram</v>
      </c>
      <c r="R252" t="e">
        <f>Q252-#REF!</f>
        <v>#VALUE!</v>
      </c>
      <c r="S252" t="str">
        <f t="shared" si="7"/>
        <v>ontent</v>
      </c>
    </row>
    <row r="253" spans="1:19" x14ac:dyDescent="0.3">
      <c r="A253" t="str">
        <f t="shared" si="6"/>
        <v>t_document</v>
      </c>
      <c r="B253" t="s">
        <v>5</v>
      </c>
      <c r="C253" t="s">
        <v>6</v>
      </c>
      <c r="D253" t="s">
        <v>17</v>
      </c>
      <c r="E253" t="s">
        <v>27</v>
      </c>
      <c r="F253">
        <v>9</v>
      </c>
      <c r="G253" t="s">
        <v>14</v>
      </c>
      <c r="H253" t="s">
        <v>10</v>
      </c>
      <c r="I253">
        <v>100</v>
      </c>
      <c r="K253" t="s">
        <v>11</v>
      </c>
      <c r="L253" t="s">
        <v>11</v>
      </c>
      <c r="M253" t="s">
        <v>11</v>
      </c>
      <c r="N253" t="s">
        <v>12</v>
      </c>
      <c r="O253">
        <f>VLOOKUP(A253,TableRC!A:K,11,0)</f>
        <v>1</v>
      </c>
      <c r="Q253" t="str">
        <f>VLOOKUP(A253,TableRC!A:G,7,0)</f>
        <v>Diagram</v>
      </c>
      <c r="R253" t="e">
        <f>Q253-#REF!</f>
        <v>#VALUE!</v>
      </c>
      <c r="S253" t="str">
        <f t="shared" si="7"/>
        <v>ocType</v>
      </c>
    </row>
    <row r="254" spans="1:19" x14ac:dyDescent="0.3">
      <c r="A254" t="str">
        <f t="shared" si="6"/>
        <v>t_document</v>
      </c>
      <c r="B254" t="s">
        <v>5</v>
      </c>
      <c r="C254" t="s">
        <v>6</v>
      </c>
      <c r="D254" t="s">
        <v>17</v>
      </c>
      <c r="E254" t="s">
        <v>28</v>
      </c>
      <c r="F254">
        <v>10</v>
      </c>
      <c r="G254" t="s">
        <v>14</v>
      </c>
      <c r="H254" t="s">
        <v>10</v>
      </c>
      <c r="I254">
        <v>255</v>
      </c>
      <c r="K254" t="s">
        <v>11</v>
      </c>
      <c r="L254" t="s">
        <v>11</v>
      </c>
      <c r="M254" t="s">
        <v>11</v>
      </c>
      <c r="N254" t="s">
        <v>12</v>
      </c>
      <c r="O254">
        <f>VLOOKUP(A254,TableRC!A:K,11,0)</f>
        <v>1</v>
      </c>
      <c r="Q254" t="str">
        <f>VLOOKUP(A254,TableRC!A:G,7,0)</f>
        <v>Diagram</v>
      </c>
      <c r="R254" t="e">
        <f>Q254-#REF!</f>
        <v>#VALUE!</v>
      </c>
      <c r="S254" t="str">
        <f t="shared" si="7"/>
        <v>Author</v>
      </c>
    </row>
    <row r="255" spans="1:19" x14ac:dyDescent="0.3">
      <c r="A255" t="str">
        <f t="shared" si="6"/>
        <v>t_document</v>
      </c>
      <c r="B255" t="s">
        <v>5</v>
      </c>
      <c r="C255" t="s">
        <v>6</v>
      </c>
      <c r="D255" t="s">
        <v>17</v>
      </c>
      <c r="E255" t="s">
        <v>29</v>
      </c>
      <c r="F255">
        <v>11</v>
      </c>
      <c r="G255" t="s">
        <v>14</v>
      </c>
      <c r="H255" t="s">
        <v>10</v>
      </c>
      <c r="I255">
        <v>50</v>
      </c>
      <c r="K255" t="s">
        <v>11</v>
      </c>
      <c r="L255" t="s">
        <v>11</v>
      </c>
      <c r="M255" t="s">
        <v>11</v>
      </c>
      <c r="N255" t="s">
        <v>12</v>
      </c>
      <c r="O255">
        <f>VLOOKUP(A255,TableRC!A:K,11,0)</f>
        <v>1</v>
      </c>
      <c r="Q255" t="str">
        <f>VLOOKUP(A255,TableRC!A:G,7,0)</f>
        <v>Diagram</v>
      </c>
      <c r="R255" t="e">
        <f>Q255-#REF!</f>
        <v>#VALUE!</v>
      </c>
      <c r="S255" t="str">
        <f t="shared" si="7"/>
        <v>ersion</v>
      </c>
    </row>
    <row r="256" spans="1:19" x14ac:dyDescent="0.3">
      <c r="A256" t="str">
        <f t="shared" si="6"/>
        <v>t_document</v>
      </c>
      <c r="B256" t="s">
        <v>5</v>
      </c>
      <c r="C256" t="s">
        <v>6</v>
      </c>
      <c r="D256" t="s">
        <v>17</v>
      </c>
      <c r="E256" t="s">
        <v>30</v>
      </c>
      <c r="F256">
        <v>12</v>
      </c>
      <c r="G256" t="s">
        <v>14</v>
      </c>
      <c r="H256" t="s">
        <v>16</v>
      </c>
      <c r="I256" t="s">
        <v>11</v>
      </c>
      <c r="K256">
        <v>10</v>
      </c>
      <c r="L256">
        <v>10</v>
      </c>
      <c r="M256" t="s">
        <v>11</v>
      </c>
      <c r="N256" t="s">
        <v>11</v>
      </c>
      <c r="O256">
        <f>VLOOKUP(A256,TableRC!A:K,11,0)</f>
        <v>1</v>
      </c>
      <c r="Q256" t="str">
        <f>VLOOKUP(A256,TableRC!A:G,7,0)</f>
        <v>Diagram</v>
      </c>
      <c r="R256" t="e">
        <f>Q256-#REF!</f>
        <v>#VALUE!</v>
      </c>
      <c r="S256" t="str">
        <f t="shared" si="7"/>
        <v>Active</v>
      </c>
    </row>
    <row r="257" spans="1:19" x14ac:dyDescent="0.3">
      <c r="A257" t="str">
        <f t="shared" si="6"/>
        <v>t_document</v>
      </c>
      <c r="B257" t="s">
        <v>5</v>
      </c>
      <c r="C257" t="s">
        <v>6</v>
      </c>
      <c r="D257" t="s">
        <v>17</v>
      </c>
      <c r="E257" t="s">
        <v>31</v>
      </c>
      <c r="F257">
        <v>13</v>
      </c>
      <c r="G257" t="s">
        <v>14</v>
      </c>
      <c r="H257" t="s">
        <v>16</v>
      </c>
      <c r="I257" t="s">
        <v>11</v>
      </c>
      <c r="K257">
        <v>10</v>
      </c>
      <c r="L257">
        <v>10</v>
      </c>
      <c r="M257" t="s">
        <v>11</v>
      </c>
      <c r="N257" t="s">
        <v>11</v>
      </c>
      <c r="O257">
        <f>VLOOKUP(A257,TableRC!A:K,11,0)</f>
        <v>1</v>
      </c>
      <c r="Q257" t="str">
        <f>VLOOKUP(A257,TableRC!A:G,7,0)</f>
        <v>Diagram</v>
      </c>
      <c r="R257" t="e">
        <f>Q257-#REF!</f>
        <v>#VALUE!</v>
      </c>
      <c r="S257" t="str">
        <f t="shared" si="7"/>
        <v>quence</v>
      </c>
    </row>
    <row r="258" spans="1:19" x14ac:dyDescent="0.3">
      <c r="A258" t="str">
        <f t="shared" ref="A258:A321" si="8">D258</f>
        <v>t_document</v>
      </c>
      <c r="B258" t="s">
        <v>5</v>
      </c>
      <c r="C258" t="s">
        <v>6</v>
      </c>
      <c r="D258" t="s">
        <v>17</v>
      </c>
      <c r="E258" t="s">
        <v>32</v>
      </c>
      <c r="F258">
        <v>14</v>
      </c>
      <c r="G258" t="s">
        <v>14</v>
      </c>
      <c r="H258" t="s">
        <v>33</v>
      </c>
      <c r="I258" t="s">
        <v>11</v>
      </c>
      <c r="K258" t="s">
        <v>11</v>
      </c>
      <c r="L258" t="s">
        <v>11</v>
      </c>
      <c r="M258">
        <v>3</v>
      </c>
      <c r="N258" t="s">
        <v>11</v>
      </c>
      <c r="O258">
        <f>VLOOKUP(A258,TableRC!A:K,11,0)</f>
        <v>1</v>
      </c>
      <c r="Q258" t="str">
        <f>VLOOKUP(A258,TableRC!A:G,7,0)</f>
        <v>Diagram</v>
      </c>
      <c r="R258" t="e">
        <f>Q258-#REF!</f>
        <v>#VALUE!</v>
      </c>
      <c r="S258" t="str">
        <f t="shared" ref="S258:S321" si="9">RIGHT(E258,6)</f>
        <v>ocDate</v>
      </c>
    </row>
    <row r="259" spans="1:19" x14ac:dyDescent="0.3">
      <c r="A259" t="str">
        <f t="shared" si="8"/>
        <v>t_objectproperties</v>
      </c>
      <c r="B259" t="s">
        <v>5</v>
      </c>
      <c r="C259" t="s">
        <v>6</v>
      </c>
      <c r="D259" t="s">
        <v>349</v>
      </c>
      <c r="E259" t="s">
        <v>215</v>
      </c>
      <c r="F259">
        <v>1</v>
      </c>
      <c r="G259" t="s">
        <v>9</v>
      </c>
      <c r="H259" t="s">
        <v>16</v>
      </c>
      <c r="I259" t="s">
        <v>11</v>
      </c>
      <c r="K259">
        <v>10</v>
      </c>
      <c r="L259">
        <v>10</v>
      </c>
      <c r="M259" t="s">
        <v>11</v>
      </c>
      <c r="N259" t="s">
        <v>11</v>
      </c>
      <c r="O259">
        <f>VLOOKUP(A259,TableRC!A:K,11,0)</f>
        <v>1</v>
      </c>
      <c r="Q259" t="str">
        <f>VLOOKUP(A259,TableRC!A:G,7,0)</f>
        <v>Reify</v>
      </c>
      <c r="R259" t="e">
        <f>Q259-#REF!</f>
        <v>#VALUE!</v>
      </c>
      <c r="S259" t="str">
        <f t="shared" si="9"/>
        <v>ertyID</v>
      </c>
    </row>
    <row r="260" spans="1:19" x14ac:dyDescent="0.3">
      <c r="A260" t="str">
        <f t="shared" si="8"/>
        <v>t_objectproperties</v>
      </c>
      <c r="B260" t="s">
        <v>5</v>
      </c>
      <c r="C260" t="s">
        <v>6</v>
      </c>
      <c r="D260" t="s">
        <v>349</v>
      </c>
      <c r="E260" t="s">
        <v>120</v>
      </c>
      <c r="F260">
        <v>2</v>
      </c>
      <c r="G260" t="s">
        <v>14</v>
      </c>
      <c r="H260" t="s">
        <v>16</v>
      </c>
      <c r="I260" t="s">
        <v>11</v>
      </c>
      <c r="K260">
        <v>10</v>
      </c>
      <c r="L260">
        <v>10</v>
      </c>
      <c r="M260" t="s">
        <v>11</v>
      </c>
      <c r="N260" t="s">
        <v>11</v>
      </c>
      <c r="O260">
        <f>VLOOKUP(A260,TableRC!A:K,11,0)</f>
        <v>1</v>
      </c>
      <c r="Q260" t="str">
        <f>VLOOKUP(A260,TableRC!A:G,7,0)</f>
        <v>Reify</v>
      </c>
      <c r="R260" t="e">
        <f>Q260-#REF!</f>
        <v>#VALUE!</v>
      </c>
      <c r="S260" t="str">
        <f t="shared" si="9"/>
        <v>ect_ID</v>
      </c>
    </row>
    <row r="261" spans="1:19" x14ac:dyDescent="0.3">
      <c r="A261" t="str">
        <f t="shared" si="8"/>
        <v>t_objectproperties</v>
      </c>
      <c r="B261" t="s">
        <v>5</v>
      </c>
      <c r="C261" t="s">
        <v>6</v>
      </c>
      <c r="D261" t="s">
        <v>349</v>
      </c>
      <c r="E261" t="s">
        <v>78</v>
      </c>
      <c r="F261">
        <v>3</v>
      </c>
      <c r="G261" t="s">
        <v>14</v>
      </c>
      <c r="H261" t="s">
        <v>10</v>
      </c>
      <c r="I261">
        <v>255</v>
      </c>
      <c r="K261" t="s">
        <v>11</v>
      </c>
      <c r="L261" t="s">
        <v>11</v>
      </c>
      <c r="M261" t="s">
        <v>11</v>
      </c>
      <c r="N261" t="s">
        <v>12</v>
      </c>
      <c r="O261">
        <f>VLOOKUP(A261,TableRC!A:K,11,0)</f>
        <v>1</v>
      </c>
      <c r="Q261" t="str">
        <f>VLOOKUP(A261,TableRC!A:G,7,0)</f>
        <v>Reify</v>
      </c>
      <c r="R261" t="e">
        <f>Q261-#REF!</f>
        <v>#VALUE!</v>
      </c>
      <c r="S261" t="str">
        <f t="shared" si="9"/>
        <v>operty</v>
      </c>
    </row>
    <row r="262" spans="1:19" x14ac:dyDescent="0.3">
      <c r="A262" t="str">
        <f t="shared" si="8"/>
        <v>t_objectproperties</v>
      </c>
      <c r="B262" t="s">
        <v>5</v>
      </c>
      <c r="C262" t="s">
        <v>6</v>
      </c>
      <c r="D262" t="s">
        <v>349</v>
      </c>
      <c r="E262" t="s">
        <v>42</v>
      </c>
      <c r="F262">
        <v>4</v>
      </c>
      <c r="G262" t="s">
        <v>14</v>
      </c>
      <c r="H262" t="s">
        <v>10</v>
      </c>
      <c r="I262">
        <v>255</v>
      </c>
      <c r="K262" t="s">
        <v>11</v>
      </c>
      <c r="L262" t="s">
        <v>11</v>
      </c>
      <c r="M262" t="s">
        <v>11</v>
      </c>
      <c r="N262" t="s">
        <v>12</v>
      </c>
      <c r="O262">
        <f>VLOOKUP(A262,TableRC!A:K,11,0)</f>
        <v>1</v>
      </c>
      <c r="Q262" t="str">
        <f>VLOOKUP(A262,TableRC!A:G,7,0)</f>
        <v>Reify</v>
      </c>
      <c r="R262" t="e">
        <f>Q262-#REF!</f>
        <v>#VALUE!</v>
      </c>
      <c r="S262" t="str">
        <f t="shared" si="9"/>
        <v>Value</v>
      </c>
    </row>
    <row r="263" spans="1:19" x14ac:dyDescent="0.3">
      <c r="A263" t="str">
        <f t="shared" si="8"/>
        <v>t_objectproperties</v>
      </c>
      <c r="B263" t="s">
        <v>5</v>
      </c>
      <c r="C263" t="s">
        <v>6</v>
      </c>
      <c r="D263" t="s">
        <v>349</v>
      </c>
      <c r="E263" t="s">
        <v>20</v>
      </c>
      <c r="F263">
        <v>5</v>
      </c>
      <c r="G263" t="s">
        <v>14</v>
      </c>
      <c r="H263" t="s">
        <v>10</v>
      </c>
      <c r="I263">
        <v>-1</v>
      </c>
      <c r="K263" t="s">
        <v>11</v>
      </c>
      <c r="L263" t="s">
        <v>11</v>
      </c>
      <c r="M263" t="s">
        <v>11</v>
      </c>
      <c r="N263" t="s">
        <v>12</v>
      </c>
      <c r="O263">
        <f>VLOOKUP(A263,TableRC!A:K,11,0)</f>
        <v>1</v>
      </c>
      <c r="Q263" t="str">
        <f>VLOOKUP(A263,TableRC!A:G,7,0)</f>
        <v>Reify</v>
      </c>
      <c r="R263" t="e">
        <f>Q263-#REF!</f>
        <v>#VALUE!</v>
      </c>
      <c r="S263" t="str">
        <f t="shared" si="9"/>
        <v>Notes</v>
      </c>
    </row>
    <row r="264" spans="1:19" x14ac:dyDescent="0.3">
      <c r="A264" t="str">
        <f t="shared" si="8"/>
        <v>t_objectproperties</v>
      </c>
      <c r="B264" t="s">
        <v>5</v>
      </c>
      <c r="C264" t="s">
        <v>6</v>
      </c>
      <c r="D264" t="s">
        <v>349</v>
      </c>
      <c r="E264" t="s">
        <v>181</v>
      </c>
      <c r="F264">
        <v>6</v>
      </c>
      <c r="G264" t="s">
        <v>14</v>
      </c>
      <c r="H264" t="s">
        <v>10</v>
      </c>
      <c r="I264">
        <v>40</v>
      </c>
      <c r="K264" t="s">
        <v>11</v>
      </c>
      <c r="L264" t="s">
        <v>11</v>
      </c>
      <c r="M264" t="s">
        <v>11</v>
      </c>
      <c r="N264" t="s">
        <v>12</v>
      </c>
      <c r="O264">
        <f>VLOOKUP(A264,TableRC!A:K,11,0)</f>
        <v>1</v>
      </c>
      <c r="Q264" t="str">
        <f>VLOOKUP(A264,TableRC!A:G,7,0)</f>
        <v>Reify</v>
      </c>
      <c r="R264" t="e">
        <f>Q264-#REF!</f>
        <v>#VALUE!</v>
      </c>
      <c r="S264" t="str">
        <f t="shared" si="9"/>
        <v>a_guid</v>
      </c>
    </row>
    <row r="265" spans="1:19" x14ac:dyDescent="0.3">
      <c r="A265" t="str">
        <f t="shared" si="8"/>
        <v>t_objecttypes</v>
      </c>
      <c r="B265" t="s">
        <v>5</v>
      </c>
      <c r="C265" t="s">
        <v>6</v>
      </c>
      <c r="D265" t="s">
        <v>459</v>
      </c>
      <c r="E265" t="s">
        <v>152</v>
      </c>
      <c r="F265">
        <v>1</v>
      </c>
      <c r="G265" t="s">
        <v>9</v>
      </c>
      <c r="H265" t="s">
        <v>10</v>
      </c>
      <c r="I265">
        <v>50</v>
      </c>
      <c r="K265" t="s">
        <v>11</v>
      </c>
      <c r="L265" t="s">
        <v>11</v>
      </c>
      <c r="M265" t="s">
        <v>11</v>
      </c>
      <c r="N265" t="s">
        <v>12</v>
      </c>
      <c r="O265">
        <f>VLOOKUP(A265,TableRC!A:K,11,0)</f>
        <v>1</v>
      </c>
      <c r="Q265" t="str">
        <f>VLOOKUP(A265,TableRC!A:G,7,0)</f>
        <v>Reify</v>
      </c>
      <c r="R265" t="e">
        <f>Q265-#REF!</f>
        <v>#VALUE!</v>
      </c>
      <c r="S265" t="str">
        <f t="shared" si="9"/>
        <v>t_Type</v>
      </c>
    </row>
    <row r="266" spans="1:19" x14ac:dyDescent="0.3">
      <c r="A266" t="str">
        <f t="shared" si="8"/>
        <v>t_objecttypes</v>
      </c>
      <c r="B266" t="s">
        <v>5</v>
      </c>
      <c r="C266" t="s">
        <v>6</v>
      </c>
      <c r="D266" t="s">
        <v>459</v>
      </c>
      <c r="E266" t="s">
        <v>39</v>
      </c>
      <c r="F266">
        <v>2</v>
      </c>
      <c r="G266" t="s">
        <v>14</v>
      </c>
      <c r="H266" t="s">
        <v>10</v>
      </c>
      <c r="I266">
        <v>255</v>
      </c>
      <c r="K266" t="s">
        <v>11</v>
      </c>
      <c r="L266" t="s">
        <v>11</v>
      </c>
      <c r="M266" t="s">
        <v>11</v>
      </c>
      <c r="N266" t="s">
        <v>12</v>
      </c>
      <c r="O266">
        <f>VLOOKUP(A266,TableRC!A:K,11,0)</f>
        <v>1</v>
      </c>
      <c r="Q266" t="str">
        <f>VLOOKUP(A266,TableRC!A:G,7,0)</f>
        <v>Reify</v>
      </c>
      <c r="R266" t="e">
        <f>Q266-#REF!</f>
        <v>#VALUE!</v>
      </c>
      <c r="S266" t="str">
        <f t="shared" si="9"/>
        <v>iption</v>
      </c>
    </row>
    <row r="267" spans="1:19" x14ac:dyDescent="0.3">
      <c r="A267" t="str">
        <f t="shared" si="8"/>
        <v>t_objecttypes</v>
      </c>
      <c r="B267" t="s">
        <v>5</v>
      </c>
      <c r="C267" t="s">
        <v>6</v>
      </c>
      <c r="D267" t="s">
        <v>459</v>
      </c>
      <c r="E267" t="s">
        <v>460</v>
      </c>
      <c r="F267">
        <v>3</v>
      </c>
      <c r="G267" t="s">
        <v>9</v>
      </c>
      <c r="H267" t="s">
        <v>16</v>
      </c>
      <c r="I267" t="s">
        <v>11</v>
      </c>
      <c r="K267">
        <v>10</v>
      </c>
      <c r="L267">
        <v>10</v>
      </c>
      <c r="M267" t="s">
        <v>11</v>
      </c>
      <c r="N267" t="s">
        <v>11</v>
      </c>
      <c r="O267">
        <f>VLOOKUP(A267,TableRC!A:K,11,0)</f>
        <v>1</v>
      </c>
      <c r="Q267" t="str">
        <f>VLOOKUP(A267,TableRC!A:G,7,0)</f>
        <v>Reify</v>
      </c>
      <c r="R267" t="e">
        <f>Q267-#REF!</f>
        <v>#VALUE!</v>
      </c>
      <c r="S267" t="str">
        <f t="shared" si="9"/>
        <v>Object</v>
      </c>
    </row>
    <row r="268" spans="1:19" x14ac:dyDescent="0.3">
      <c r="A268" t="str">
        <f t="shared" si="8"/>
        <v>t_objecttypes</v>
      </c>
      <c r="B268" t="s">
        <v>5</v>
      </c>
      <c r="C268" t="s">
        <v>6</v>
      </c>
      <c r="D268" t="s">
        <v>459</v>
      </c>
      <c r="E268" t="s">
        <v>82</v>
      </c>
      <c r="F268">
        <v>4</v>
      </c>
      <c r="G268" t="s">
        <v>14</v>
      </c>
      <c r="H268" t="s">
        <v>16</v>
      </c>
      <c r="I268" t="s">
        <v>11</v>
      </c>
      <c r="K268">
        <v>10</v>
      </c>
      <c r="L268">
        <v>10</v>
      </c>
      <c r="M268" t="s">
        <v>11</v>
      </c>
      <c r="N268" t="s">
        <v>11</v>
      </c>
      <c r="O268">
        <f>VLOOKUP(A268,TableRC!A:K,11,0)</f>
        <v>1</v>
      </c>
      <c r="Q268" t="str">
        <f>VLOOKUP(A268,TableRC!A:G,7,0)</f>
        <v>Reify</v>
      </c>
      <c r="R268" t="e">
        <f>Q268-#REF!</f>
        <v>#VALUE!</v>
      </c>
      <c r="S268" t="str">
        <f t="shared" si="9"/>
        <v>mageID</v>
      </c>
    </row>
    <row r="269" spans="1:19" x14ac:dyDescent="0.3">
      <c r="A269" t="str">
        <f t="shared" si="8"/>
        <v>t_statustypes</v>
      </c>
      <c r="B269" t="s">
        <v>5</v>
      </c>
      <c r="C269" t="s">
        <v>6</v>
      </c>
      <c r="D269" t="s">
        <v>350</v>
      </c>
      <c r="E269" t="s">
        <v>91</v>
      </c>
      <c r="F269">
        <v>1</v>
      </c>
      <c r="G269" t="s">
        <v>9</v>
      </c>
      <c r="H269" t="s">
        <v>10</v>
      </c>
      <c r="I269">
        <v>50</v>
      </c>
      <c r="K269" t="s">
        <v>11</v>
      </c>
      <c r="L269" t="s">
        <v>11</v>
      </c>
      <c r="M269" t="s">
        <v>11</v>
      </c>
      <c r="N269" t="s">
        <v>12</v>
      </c>
      <c r="O269">
        <f>VLOOKUP(A269,TableRC!A:K,11,0)</f>
        <v>1</v>
      </c>
      <c r="Q269" t="str">
        <f>VLOOKUP(A269,TableRC!A:G,7,0)</f>
        <v>Diagram</v>
      </c>
      <c r="R269" t="e">
        <f>Q269-#REF!</f>
        <v>#VALUE!</v>
      </c>
      <c r="S269" t="str">
        <f t="shared" si="9"/>
        <v>Status</v>
      </c>
    </row>
    <row r="270" spans="1:19" x14ac:dyDescent="0.3">
      <c r="A270" t="str">
        <f t="shared" si="8"/>
        <v>t_statustypes</v>
      </c>
      <c r="B270" t="s">
        <v>5</v>
      </c>
      <c r="C270" t="s">
        <v>6</v>
      </c>
      <c r="D270" t="s">
        <v>350</v>
      </c>
      <c r="E270" t="s">
        <v>39</v>
      </c>
      <c r="F270">
        <v>2</v>
      </c>
      <c r="G270" t="s">
        <v>14</v>
      </c>
      <c r="H270" t="s">
        <v>10</v>
      </c>
      <c r="I270">
        <v>50</v>
      </c>
      <c r="K270" t="s">
        <v>11</v>
      </c>
      <c r="L270" t="s">
        <v>11</v>
      </c>
      <c r="M270" t="s">
        <v>11</v>
      </c>
      <c r="N270" t="s">
        <v>12</v>
      </c>
      <c r="O270">
        <f>VLOOKUP(A270,TableRC!A:K,11,0)</f>
        <v>1</v>
      </c>
      <c r="Q270" t="str">
        <f>VLOOKUP(A270,TableRC!A:G,7,0)</f>
        <v>Diagram</v>
      </c>
      <c r="R270" t="e">
        <f>Q270-#REF!</f>
        <v>#VALUE!</v>
      </c>
      <c r="S270" t="str">
        <f t="shared" si="9"/>
        <v>iption</v>
      </c>
    </row>
    <row r="271" spans="1:19" x14ac:dyDescent="0.3">
      <c r="A271" t="str">
        <f t="shared" si="8"/>
        <v>t_xref</v>
      </c>
      <c r="B271" t="s">
        <v>5</v>
      </c>
      <c r="C271" t="s">
        <v>6</v>
      </c>
      <c r="D271" t="s">
        <v>461</v>
      </c>
      <c r="E271" t="s">
        <v>462</v>
      </c>
      <c r="F271">
        <v>1</v>
      </c>
      <c r="G271" t="s">
        <v>9</v>
      </c>
      <c r="H271" t="s">
        <v>10</v>
      </c>
      <c r="I271">
        <v>255</v>
      </c>
      <c r="K271" t="s">
        <v>11</v>
      </c>
      <c r="L271" t="s">
        <v>11</v>
      </c>
      <c r="M271" t="s">
        <v>11</v>
      </c>
      <c r="N271" t="s">
        <v>12</v>
      </c>
      <c r="O271">
        <f>VLOOKUP(A271,TableRC!A:K,11,0)</f>
        <v>1</v>
      </c>
      <c r="Q271" t="str">
        <f>VLOOKUP(A271,TableRC!A:G,7,0)</f>
        <v>Reify</v>
      </c>
      <c r="R271" t="e">
        <f>Q271-#REF!</f>
        <v>#VALUE!</v>
      </c>
      <c r="S271" t="str">
        <f t="shared" si="9"/>
        <v>XrefID</v>
      </c>
    </row>
    <row r="272" spans="1:19" x14ac:dyDescent="0.3">
      <c r="A272" t="str">
        <f t="shared" si="8"/>
        <v>t_xref</v>
      </c>
      <c r="B272" t="s">
        <v>5</v>
      </c>
      <c r="C272" t="s">
        <v>6</v>
      </c>
      <c r="D272" t="s">
        <v>461</v>
      </c>
      <c r="E272" t="s">
        <v>13</v>
      </c>
      <c r="F272">
        <v>2</v>
      </c>
      <c r="G272" t="s">
        <v>14</v>
      </c>
      <c r="H272" t="s">
        <v>10</v>
      </c>
      <c r="I272">
        <v>255</v>
      </c>
      <c r="K272" t="s">
        <v>11</v>
      </c>
      <c r="L272" t="s">
        <v>11</v>
      </c>
      <c r="M272" t="s">
        <v>11</v>
      </c>
      <c r="N272" t="s">
        <v>12</v>
      </c>
      <c r="O272">
        <f>VLOOKUP(A272,TableRC!A:K,11,0)</f>
        <v>1</v>
      </c>
      <c r="Q272" t="str">
        <f>VLOOKUP(A272,TableRC!A:G,7,0)</f>
        <v>Reify</v>
      </c>
      <c r="R272" t="e">
        <f>Q272-#REF!</f>
        <v>#VALUE!</v>
      </c>
      <c r="S272" t="str">
        <f t="shared" si="9"/>
        <v>Name</v>
      </c>
    </row>
    <row r="273" spans="1:19" x14ac:dyDescent="0.3">
      <c r="A273" t="str">
        <f t="shared" si="8"/>
        <v>t_xref</v>
      </c>
      <c r="B273" t="s">
        <v>5</v>
      </c>
      <c r="C273" t="s">
        <v>6</v>
      </c>
      <c r="D273" t="s">
        <v>461</v>
      </c>
      <c r="E273" t="s">
        <v>36</v>
      </c>
      <c r="F273">
        <v>3</v>
      </c>
      <c r="G273" t="s">
        <v>14</v>
      </c>
      <c r="H273" t="s">
        <v>10</v>
      </c>
      <c r="I273">
        <v>255</v>
      </c>
      <c r="K273" t="s">
        <v>11</v>
      </c>
      <c r="L273" t="s">
        <v>11</v>
      </c>
      <c r="M273" t="s">
        <v>11</v>
      </c>
      <c r="N273" t="s">
        <v>12</v>
      </c>
      <c r="O273">
        <f>VLOOKUP(A273,TableRC!A:K,11,0)</f>
        <v>1</v>
      </c>
      <c r="Q273" t="str">
        <f>VLOOKUP(A273,TableRC!A:G,7,0)</f>
        <v>Reify</v>
      </c>
      <c r="R273" t="e">
        <f>Q273-#REF!</f>
        <v>#VALUE!</v>
      </c>
      <c r="S273" t="str">
        <f t="shared" si="9"/>
        <v>Type</v>
      </c>
    </row>
    <row r="274" spans="1:19" x14ac:dyDescent="0.3">
      <c r="A274" t="str">
        <f t="shared" si="8"/>
        <v>t_xref</v>
      </c>
      <c r="B274" t="s">
        <v>5</v>
      </c>
      <c r="C274" t="s">
        <v>6</v>
      </c>
      <c r="D274" t="s">
        <v>461</v>
      </c>
      <c r="E274" t="s">
        <v>170</v>
      </c>
      <c r="F274">
        <v>4</v>
      </c>
      <c r="G274" t="s">
        <v>14</v>
      </c>
      <c r="H274" t="s">
        <v>10</v>
      </c>
      <c r="I274">
        <v>255</v>
      </c>
      <c r="K274" t="s">
        <v>11</v>
      </c>
      <c r="L274" t="s">
        <v>11</v>
      </c>
      <c r="M274" t="s">
        <v>11</v>
      </c>
      <c r="N274" t="s">
        <v>12</v>
      </c>
      <c r="O274">
        <f>VLOOKUP(A274,TableRC!A:K,11,0)</f>
        <v>1</v>
      </c>
      <c r="Q274" t="str">
        <f>VLOOKUP(A274,TableRC!A:G,7,0)</f>
        <v>Reify</v>
      </c>
      <c r="R274" t="e">
        <f>Q274-#REF!</f>
        <v>#VALUE!</v>
      </c>
      <c r="S274" t="str">
        <f t="shared" si="9"/>
        <v>bility</v>
      </c>
    </row>
    <row r="275" spans="1:19" x14ac:dyDescent="0.3">
      <c r="A275" t="str">
        <f t="shared" si="8"/>
        <v>t_xref</v>
      </c>
      <c r="B275" t="s">
        <v>5</v>
      </c>
      <c r="C275" t="s">
        <v>6</v>
      </c>
      <c r="D275" t="s">
        <v>461</v>
      </c>
      <c r="E275" t="s">
        <v>463</v>
      </c>
      <c r="F275">
        <v>5</v>
      </c>
      <c r="G275" t="s">
        <v>14</v>
      </c>
      <c r="H275" t="s">
        <v>10</v>
      </c>
      <c r="I275">
        <v>255</v>
      </c>
      <c r="K275" t="s">
        <v>11</v>
      </c>
      <c r="L275" t="s">
        <v>11</v>
      </c>
      <c r="M275" t="s">
        <v>11</v>
      </c>
      <c r="N275" t="s">
        <v>12</v>
      </c>
      <c r="O275">
        <f>VLOOKUP(A275,TableRC!A:K,11,0)</f>
        <v>1</v>
      </c>
      <c r="Q275" t="str">
        <f>VLOOKUP(A275,TableRC!A:G,7,0)</f>
        <v>Reify</v>
      </c>
      <c r="R275" t="e">
        <f>Q275-#REF!</f>
        <v>#VALUE!</v>
      </c>
      <c r="S275" t="str">
        <f t="shared" si="9"/>
        <v>espace</v>
      </c>
    </row>
    <row r="276" spans="1:19" x14ac:dyDescent="0.3">
      <c r="A276" t="str">
        <f t="shared" si="8"/>
        <v>t_xref</v>
      </c>
      <c r="B276" t="s">
        <v>5</v>
      </c>
      <c r="C276" t="s">
        <v>6</v>
      </c>
      <c r="D276" t="s">
        <v>461</v>
      </c>
      <c r="E276" t="s">
        <v>85</v>
      </c>
      <c r="F276">
        <v>6</v>
      </c>
      <c r="G276" t="s">
        <v>14</v>
      </c>
      <c r="H276" t="s">
        <v>10</v>
      </c>
      <c r="I276">
        <v>255</v>
      </c>
      <c r="K276" t="s">
        <v>11</v>
      </c>
      <c r="L276" t="s">
        <v>11</v>
      </c>
      <c r="M276" t="s">
        <v>11</v>
      </c>
      <c r="N276" t="s">
        <v>12</v>
      </c>
      <c r="O276">
        <f>VLOOKUP(A276,TableRC!A:K,11,0)</f>
        <v>1</v>
      </c>
      <c r="Q276" t="str">
        <f>VLOOKUP(A276,TableRC!A:G,7,0)</f>
        <v>Reify</v>
      </c>
      <c r="R276" t="e">
        <f>Q276-#REF!</f>
        <v>#VALUE!</v>
      </c>
      <c r="S276" t="str">
        <f t="shared" si="9"/>
        <v>rement</v>
      </c>
    </row>
    <row r="277" spans="1:19" x14ac:dyDescent="0.3">
      <c r="A277" t="str">
        <f t="shared" si="8"/>
        <v>t_xref</v>
      </c>
      <c r="B277" t="s">
        <v>5</v>
      </c>
      <c r="C277" t="s">
        <v>6</v>
      </c>
      <c r="D277" t="s">
        <v>461</v>
      </c>
      <c r="E277" t="s">
        <v>116</v>
      </c>
      <c r="F277">
        <v>7</v>
      </c>
      <c r="G277" t="s">
        <v>14</v>
      </c>
      <c r="H277" t="s">
        <v>10</v>
      </c>
      <c r="I277">
        <v>255</v>
      </c>
      <c r="K277" t="s">
        <v>11</v>
      </c>
      <c r="L277" t="s">
        <v>11</v>
      </c>
      <c r="M277" t="s">
        <v>11</v>
      </c>
      <c r="N277" t="s">
        <v>12</v>
      </c>
      <c r="O277">
        <f>VLOOKUP(A277,TableRC!A:K,11,0)</f>
        <v>1</v>
      </c>
      <c r="Q277" t="str">
        <f>VLOOKUP(A277,TableRC!A:G,7,0)</f>
        <v>Reify</v>
      </c>
      <c r="R277" t="e">
        <f>Q277-#REF!</f>
        <v>#VALUE!</v>
      </c>
      <c r="S277" t="str">
        <f t="shared" si="9"/>
        <v>traint</v>
      </c>
    </row>
    <row r="278" spans="1:19" x14ac:dyDescent="0.3">
      <c r="A278" t="str">
        <f t="shared" si="8"/>
        <v>t_xref</v>
      </c>
      <c r="B278" t="s">
        <v>5</v>
      </c>
      <c r="C278" t="s">
        <v>6</v>
      </c>
      <c r="D278" t="s">
        <v>461</v>
      </c>
      <c r="E278" t="s">
        <v>464</v>
      </c>
      <c r="F278">
        <v>8</v>
      </c>
      <c r="G278" t="s">
        <v>14</v>
      </c>
      <c r="H278" t="s">
        <v>10</v>
      </c>
      <c r="I278">
        <v>255</v>
      </c>
      <c r="K278" t="s">
        <v>11</v>
      </c>
      <c r="L278" t="s">
        <v>11</v>
      </c>
      <c r="M278" t="s">
        <v>11</v>
      </c>
      <c r="N278" t="s">
        <v>12</v>
      </c>
      <c r="O278">
        <f>VLOOKUP(A278,TableRC!A:K,11,0)</f>
        <v>1</v>
      </c>
      <c r="Q278" t="str">
        <f>VLOOKUP(A278,TableRC!A:G,7,0)</f>
        <v>Reify</v>
      </c>
      <c r="R278" t="e">
        <f>Q278-#REF!</f>
        <v>#VALUE!</v>
      </c>
      <c r="S278" t="str">
        <f t="shared" si="9"/>
        <v>havior</v>
      </c>
    </row>
    <row r="279" spans="1:19" x14ac:dyDescent="0.3">
      <c r="A279" t="str">
        <f t="shared" si="8"/>
        <v>t_xref</v>
      </c>
      <c r="B279" t="s">
        <v>5</v>
      </c>
      <c r="C279" t="s">
        <v>6</v>
      </c>
      <c r="D279" t="s">
        <v>461</v>
      </c>
      <c r="E279" t="s">
        <v>465</v>
      </c>
      <c r="F279">
        <v>9</v>
      </c>
      <c r="G279" t="s">
        <v>14</v>
      </c>
      <c r="H279" t="s">
        <v>10</v>
      </c>
      <c r="I279">
        <v>255</v>
      </c>
      <c r="K279" t="s">
        <v>11</v>
      </c>
      <c r="L279" t="s">
        <v>11</v>
      </c>
      <c r="M279" t="s">
        <v>11</v>
      </c>
      <c r="N279" t="s">
        <v>12</v>
      </c>
      <c r="O279">
        <f>VLOOKUP(A279,TableRC!A:K,11,0)</f>
        <v>1</v>
      </c>
      <c r="Q279" t="str">
        <f>VLOOKUP(A279,TableRC!A:G,7,0)</f>
        <v>Reify</v>
      </c>
      <c r="R279" t="e">
        <f>Q279-#REF!</f>
        <v>#VALUE!</v>
      </c>
      <c r="S279" t="str">
        <f t="shared" si="9"/>
        <v>tition</v>
      </c>
    </row>
    <row r="280" spans="1:19" x14ac:dyDescent="0.3">
      <c r="A280" t="str">
        <f t="shared" si="8"/>
        <v>t_xref</v>
      </c>
      <c r="B280" t="s">
        <v>5</v>
      </c>
      <c r="C280" t="s">
        <v>6</v>
      </c>
      <c r="D280" t="s">
        <v>461</v>
      </c>
      <c r="E280" t="s">
        <v>39</v>
      </c>
      <c r="F280">
        <v>10</v>
      </c>
      <c r="G280" t="s">
        <v>14</v>
      </c>
      <c r="H280" t="s">
        <v>10</v>
      </c>
      <c r="I280">
        <v>-1</v>
      </c>
      <c r="K280" t="s">
        <v>11</v>
      </c>
      <c r="L280" t="s">
        <v>11</v>
      </c>
      <c r="M280" t="s">
        <v>11</v>
      </c>
      <c r="N280" t="s">
        <v>12</v>
      </c>
      <c r="O280">
        <f>VLOOKUP(A280,TableRC!A:K,11,0)</f>
        <v>1</v>
      </c>
      <c r="Q280" t="str">
        <f>VLOOKUP(A280,TableRC!A:G,7,0)</f>
        <v>Reify</v>
      </c>
      <c r="R280" t="e">
        <f>Q280-#REF!</f>
        <v>#VALUE!</v>
      </c>
      <c r="S280" t="str">
        <f t="shared" si="9"/>
        <v>iption</v>
      </c>
    </row>
    <row r="281" spans="1:19" x14ac:dyDescent="0.3">
      <c r="A281" t="str">
        <f t="shared" si="8"/>
        <v>t_xref</v>
      </c>
      <c r="B281" t="s">
        <v>5</v>
      </c>
      <c r="C281" t="s">
        <v>6</v>
      </c>
      <c r="D281" t="s">
        <v>461</v>
      </c>
      <c r="E281" t="s">
        <v>466</v>
      </c>
      <c r="F281">
        <v>11</v>
      </c>
      <c r="G281" t="s">
        <v>14</v>
      </c>
      <c r="H281" t="s">
        <v>10</v>
      </c>
      <c r="I281">
        <v>255</v>
      </c>
      <c r="K281" t="s">
        <v>11</v>
      </c>
      <c r="L281" t="s">
        <v>11</v>
      </c>
      <c r="M281" t="s">
        <v>11</v>
      </c>
      <c r="N281" t="s">
        <v>12</v>
      </c>
      <c r="O281">
        <f>VLOOKUP(A281,TableRC!A:K,11,0)</f>
        <v>1</v>
      </c>
      <c r="Q281" t="str">
        <f>VLOOKUP(A281,TableRC!A:G,7,0)</f>
        <v>Reify</v>
      </c>
      <c r="R281" t="e">
        <f>Q281-#REF!</f>
        <v>#VALUE!</v>
      </c>
      <c r="S281" t="str">
        <f t="shared" si="9"/>
        <v>Client</v>
      </c>
    </row>
    <row r="282" spans="1:19" x14ac:dyDescent="0.3">
      <c r="A282" t="str">
        <f t="shared" si="8"/>
        <v>t_xref</v>
      </c>
      <c r="B282" t="s">
        <v>5</v>
      </c>
      <c r="C282" t="s">
        <v>6</v>
      </c>
      <c r="D282" t="s">
        <v>461</v>
      </c>
      <c r="E282" t="s">
        <v>467</v>
      </c>
      <c r="F282">
        <v>12</v>
      </c>
      <c r="G282" t="s">
        <v>14</v>
      </c>
      <c r="H282" t="s">
        <v>10</v>
      </c>
      <c r="I282">
        <v>255</v>
      </c>
      <c r="K282" t="s">
        <v>11</v>
      </c>
      <c r="L282" t="s">
        <v>11</v>
      </c>
      <c r="M282" t="s">
        <v>11</v>
      </c>
      <c r="N282" t="s">
        <v>12</v>
      </c>
      <c r="O282">
        <f>VLOOKUP(A282,TableRC!A:K,11,0)</f>
        <v>1</v>
      </c>
      <c r="Q282" t="str">
        <f>VLOOKUP(A282,TableRC!A:G,7,0)</f>
        <v>Reify</v>
      </c>
      <c r="R282" t="e">
        <f>Q282-#REF!</f>
        <v>#VALUE!</v>
      </c>
      <c r="S282" t="str">
        <f t="shared" si="9"/>
        <v>pplier</v>
      </c>
    </row>
    <row r="283" spans="1:19" x14ac:dyDescent="0.3">
      <c r="A283" t="str">
        <f t="shared" si="8"/>
        <v>t_xref</v>
      </c>
      <c r="B283" t="s">
        <v>5</v>
      </c>
      <c r="C283" t="s">
        <v>6</v>
      </c>
      <c r="D283" t="s">
        <v>461</v>
      </c>
      <c r="E283" t="s">
        <v>468</v>
      </c>
      <c r="F283">
        <v>13</v>
      </c>
      <c r="G283" t="s">
        <v>14</v>
      </c>
      <c r="H283" t="s">
        <v>10</v>
      </c>
      <c r="I283">
        <v>255</v>
      </c>
      <c r="K283" t="s">
        <v>11</v>
      </c>
      <c r="L283" t="s">
        <v>11</v>
      </c>
      <c r="M283" t="s">
        <v>11</v>
      </c>
      <c r="N283" t="s">
        <v>12</v>
      </c>
      <c r="O283">
        <f>VLOOKUP(A283,TableRC!A:K,11,0)</f>
        <v>1</v>
      </c>
      <c r="Q283" t="str">
        <f>VLOOKUP(A283,TableRC!A:G,7,0)</f>
        <v>Reify</v>
      </c>
      <c r="R283" t="e">
        <f>Q283-#REF!</f>
        <v>#VALUE!</v>
      </c>
      <c r="S283" t="str">
        <f t="shared" si="9"/>
        <v>Link</v>
      </c>
    </row>
    <row r="284" spans="1:19" x14ac:dyDescent="0.3">
      <c r="A284" t="str">
        <f t="shared" si="8"/>
        <v>t_complexitytypes</v>
      </c>
      <c r="B284" t="s">
        <v>5</v>
      </c>
      <c r="C284" t="s">
        <v>6</v>
      </c>
      <c r="D284" t="s">
        <v>242</v>
      </c>
      <c r="E284" t="s">
        <v>158</v>
      </c>
      <c r="F284">
        <v>1</v>
      </c>
      <c r="G284" t="s">
        <v>9</v>
      </c>
      <c r="H284" t="s">
        <v>10</v>
      </c>
      <c r="I284">
        <v>50</v>
      </c>
      <c r="K284" t="s">
        <v>11</v>
      </c>
      <c r="L284" t="s">
        <v>11</v>
      </c>
      <c r="M284" t="s">
        <v>11</v>
      </c>
      <c r="N284" t="s">
        <v>12</v>
      </c>
      <c r="O284">
        <f>VLOOKUP(A284,TableRC!A:K,11,0)</f>
        <v>0</v>
      </c>
      <c r="Q284">
        <f>VLOOKUP(A284,TableRC!A:G,7,0)</f>
        <v>0</v>
      </c>
      <c r="R284" t="e">
        <f>Q284-#REF!</f>
        <v>#REF!</v>
      </c>
      <c r="S284" t="str">
        <f t="shared" si="9"/>
        <v>lexity</v>
      </c>
    </row>
    <row r="285" spans="1:19" x14ac:dyDescent="0.3">
      <c r="A285" t="str">
        <f t="shared" si="8"/>
        <v>t_complexitytypes</v>
      </c>
      <c r="B285" t="s">
        <v>5</v>
      </c>
      <c r="C285" t="s">
        <v>6</v>
      </c>
      <c r="D285" t="s">
        <v>242</v>
      </c>
      <c r="E285" t="s">
        <v>57</v>
      </c>
      <c r="F285">
        <v>2</v>
      </c>
      <c r="G285" t="s">
        <v>14</v>
      </c>
      <c r="H285" t="s">
        <v>16</v>
      </c>
      <c r="I285" t="s">
        <v>11</v>
      </c>
      <c r="K285">
        <v>10</v>
      </c>
      <c r="L285">
        <v>10</v>
      </c>
      <c r="M285" t="s">
        <v>11</v>
      </c>
      <c r="N285" t="s">
        <v>11</v>
      </c>
      <c r="O285">
        <f>VLOOKUP(A285,TableRC!A:K,11,0)</f>
        <v>0</v>
      </c>
      <c r="Q285">
        <f>VLOOKUP(A285,TableRC!A:G,7,0)</f>
        <v>0</v>
      </c>
      <c r="R285" t="e">
        <f>Q285-#REF!</f>
        <v>#REF!</v>
      </c>
      <c r="S285" t="str">
        <f t="shared" si="9"/>
        <v>Weight</v>
      </c>
    </row>
    <row r="286" spans="1:19" x14ac:dyDescent="0.3">
      <c r="A286" t="str">
        <f t="shared" si="8"/>
        <v>t_constants</v>
      </c>
      <c r="B286" t="s">
        <v>5</v>
      </c>
      <c r="C286" t="s">
        <v>6</v>
      </c>
      <c r="D286" t="s">
        <v>409</v>
      </c>
      <c r="E286" t="s">
        <v>410</v>
      </c>
      <c r="F286">
        <v>1</v>
      </c>
      <c r="G286" t="s">
        <v>9</v>
      </c>
      <c r="H286" t="s">
        <v>10</v>
      </c>
      <c r="I286">
        <v>50</v>
      </c>
      <c r="K286" t="s">
        <v>11</v>
      </c>
      <c r="L286" t="s">
        <v>11</v>
      </c>
      <c r="M286" t="s">
        <v>11</v>
      </c>
      <c r="N286" t="s">
        <v>12</v>
      </c>
      <c r="O286">
        <f>VLOOKUP(A286,TableRC!A:K,11,0)</f>
        <v>0</v>
      </c>
      <c r="Q286">
        <f>VLOOKUP(A286,TableRC!A:G,7,0)</f>
        <v>0</v>
      </c>
      <c r="R286" t="e">
        <f>Q286-#REF!</f>
        <v>#REF!</v>
      </c>
      <c r="S286" t="str">
        <f t="shared" si="9"/>
        <v>ntName</v>
      </c>
    </row>
    <row r="287" spans="1:19" x14ac:dyDescent="0.3">
      <c r="A287" t="str">
        <f t="shared" si="8"/>
        <v>t_constants</v>
      </c>
      <c r="B287" t="s">
        <v>5</v>
      </c>
      <c r="C287" t="s">
        <v>6</v>
      </c>
      <c r="D287" t="s">
        <v>409</v>
      </c>
      <c r="E287" t="s">
        <v>411</v>
      </c>
      <c r="F287">
        <v>2</v>
      </c>
      <c r="G287" t="s">
        <v>14</v>
      </c>
      <c r="H287" t="s">
        <v>10</v>
      </c>
      <c r="I287">
        <v>255</v>
      </c>
      <c r="K287" t="s">
        <v>11</v>
      </c>
      <c r="L287" t="s">
        <v>11</v>
      </c>
      <c r="M287" t="s">
        <v>11</v>
      </c>
      <c r="N287" t="s">
        <v>12</v>
      </c>
      <c r="O287">
        <f>VLOOKUP(A287,TableRC!A:K,11,0)</f>
        <v>0</v>
      </c>
      <c r="Q287">
        <f>VLOOKUP(A287,TableRC!A:G,7,0)</f>
        <v>0</v>
      </c>
      <c r="R287" t="e">
        <f>Q287-#REF!</f>
        <v>#REF!</v>
      </c>
      <c r="S287" t="str">
        <f t="shared" si="9"/>
        <v>tValue</v>
      </c>
    </row>
    <row r="288" spans="1:19" x14ac:dyDescent="0.3">
      <c r="A288" t="str">
        <f t="shared" si="8"/>
        <v>t_constrainttypes</v>
      </c>
      <c r="B288" t="s">
        <v>5</v>
      </c>
      <c r="C288" t="s">
        <v>6</v>
      </c>
      <c r="D288" t="s">
        <v>413</v>
      </c>
      <c r="E288" t="s">
        <v>116</v>
      </c>
      <c r="F288">
        <v>1</v>
      </c>
      <c r="G288" t="s">
        <v>9</v>
      </c>
      <c r="H288" t="s">
        <v>10</v>
      </c>
      <c r="I288">
        <v>16</v>
      </c>
      <c r="K288" t="s">
        <v>11</v>
      </c>
      <c r="L288" t="s">
        <v>11</v>
      </c>
      <c r="M288" t="s">
        <v>11</v>
      </c>
      <c r="N288" t="s">
        <v>12</v>
      </c>
      <c r="O288">
        <f>VLOOKUP(A288,TableRC!A:K,11,0)</f>
        <v>0</v>
      </c>
      <c r="Q288">
        <f>VLOOKUP(A288,TableRC!A:G,7,0)</f>
        <v>0</v>
      </c>
      <c r="R288" t="e">
        <f>Q288-#REF!</f>
        <v>#REF!</v>
      </c>
      <c r="S288" t="str">
        <f t="shared" si="9"/>
        <v>traint</v>
      </c>
    </row>
    <row r="289" spans="1:19" x14ac:dyDescent="0.3">
      <c r="A289" t="str">
        <f t="shared" si="8"/>
        <v>t_constrainttypes</v>
      </c>
      <c r="B289" t="s">
        <v>5</v>
      </c>
      <c r="C289" t="s">
        <v>6</v>
      </c>
      <c r="D289" t="s">
        <v>413</v>
      </c>
      <c r="E289" t="s">
        <v>39</v>
      </c>
      <c r="F289">
        <v>2</v>
      </c>
      <c r="G289" t="s">
        <v>14</v>
      </c>
      <c r="H289" t="s">
        <v>10</v>
      </c>
      <c r="I289">
        <v>50</v>
      </c>
      <c r="K289" t="s">
        <v>11</v>
      </c>
      <c r="L289" t="s">
        <v>11</v>
      </c>
      <c r="M289" t="s">
        <v>11</v>
      </c>
      <c r="N289" t="s">
        <v>12</v>
      </c>
      <c r="O289">
        <f>VLOOKUP(A289,TableRC!A:K,11,0)</f>
        <v>0</v>
      </c>
      <c r="Q289">
        <f>VLOOKUP(A289,TableRC!A:G,7,0)</f>
        <v>0</v>
      </c>
      <c r="R289" t="e">
        <f>Q289-#REF!</f>
        <v>#REF!</v>
      </c>
      <c r="S289" t="str">
        <f t="shared" si="9"/>
        <v>iption</v>
      </c>
    </row>
    <row r="290" spans="1:19" x14ac:dyDescent="0.3">
      <c r="A290" t="str">
        <f t="shared" si="8"/>
        <v>t_constrainttypes</v>
      </c>
      <c r="B290" t="s">
        <v>5</v>
      </c>
      <c r="C290" t="s">
        <v>6</v>
      </c>
      <c r="D290" t="s">
        <v>413</v>
      </c>
      <c r="E290" t="s">
        <v>20</v>
      </c>
      <c r="F290">
        <v>3</v>
      </c>
      <c r="G290" t="s">
        <v>14</v>
      </c>
      <c r="H290" t="s">
        <v>10</v>
      </c>
      <c r="I290">
        <v>-1</v>
      </c>
      <c r="K290" t="s">
        <v>11</v>
      </c>
      <c r="L290" t="s">
        <v>11</v>
      </c>
      <c r="M290" t="s">
        <v>11</v>
      </c>
      <c r="N290" t="s">
        <v>12</v>
      </c>
      <c r="O290">
        <f>VLOOKUP(A290,TableRC!A:K,11,0)</f>
        <v>0</v>
      </c>
      <c r="Q290">
        <f>VLOOKUP(A290,TableRC!A:G,7,0)</f>
        <v>0</v>
      </c>
      <c r="R290" t="e">
        <f>Q290-#REF!</f>
        <v>#REF!</v>
      </c>
      <c r="S290" t="str">
        <f t="shared" si="9"/>
        <v>Notes</v>
      </c>
    </row>
    <row r="291" spans="1:19" x14ac:dyDescent="0.3">
      <c r="A291" t="str">
        <f t="shared" si="8"/>
        <v>t_datatypes</v>
      </c>
      <c r="B291" t="s">
        <v>5</v>
      </c>
      <c r="C291" t="s">
        <v>6</v>
      </c>
      <c r="D291" t="s">
        <v>417</v>
      </c>
      <c r="E291" t="s">
        <v>36</v>
      </c>
      <c r="F291">
        <v>1</v>
      </c>
      <c r="G291" t="s">
        <v>14</v>
      </c>
      <c r="H291" t="s">
        <v>10</v>
      </c>
      <c r="I291">
        <v>50</v>
      </c>
      <c r="K291" t="s">
        <v>11</v>
      </c>
      <c r="L291" t="s">
        <v>11</v>
      </c>
      <c r="M291" t="s">
        <v>11</v>
      </c>
      <c r="N291" t="s">
        <v>12</v>
      </c>
      <c r="O291">
        <f>VLOOKUP(A291,TableRC!A:K,11,0)</f>
        <v>0</v>
      </c>
      <c r="Q291" t="str">
        <f>VLOOKUP(A291,TableRC!A:G,7,0)</f>
        <v>Unused</v>
      </c>
      <c r="R291" t="e">
        <f>Q291-#REF!</f>
        <v>#VALUE!</v>
      </c>
      <c r="S291" t="str">
        <f t="shared" si="9"/>
        <v>Type</v>
      </c>
    </row>
    <row r="292" spans="1:19" x14ac:dyDescent="0.3">
      <c r="A292" t="str">
        <f t="shared" si="8"/>
        <v>t_datatypes</v>
      </c>
      <c r="B292" t="s">
        <v>5</v>
      </c>
      <c r="C292" t="s">
        <v>6</v>
      </c>
      <c r="D292" t="s">
        <v>417</v>
      </c>
      <c r="E292" t="s">
        <v>418</v>
      </c>
      <c r="F292">
        <v>2</v>
      </c>
      <c r="G292" t="s">
        <v>14</v>
      </c>
      <c r="H292" t="s">
        <v>10</v>
      </c>
      <c r="I292">
        <v>50</v>
      </c>
      <c r="K292" t="s">
        <v>11</v>
      </c>
      <c r="L292" t="s">
        <v>11</v>
      </c>
      <c r="M292" t="s">
        <v>11</v>
      </c>
      <c r="N292" t="s">
        <v>12</v>
      </c>
      <c r="O292">
        <f>VLOOKUP(A292,TableRC!A:K,11,0)</f>
        <v>0</v>
      </c>
      <c r="Q292" t="str">
        <f>VLOOKUP(A292,TableRC!A:G,7,0)</f>
        <v>Unused</v>
      </c>
      <c r="R292" t="e">
        <f>Q292-#REF!</f>
        <v>#VALUE!</v>
      </c>
      <c r="S292" t="str">
        <f t="shared" si="9"/>
        <v>ctName</v>
      </c>
    </row>
    <row r="293" spans="1:19" x14ac:dyDescent="0.3">
      <c r="A293" t="str">
        <f t="shared" si="8"/>
        <v>t_datatypes</v>
      </c>
      <c r="B293" t="s">
        <v>5</v>
      </c>
      <c r="C293" t="s">
        <v>6</v>
      </c>
      <c r="D293" t="s">
        <v>417</v>
      </c>
      <c r="E293" t="s">
        <v>419</v>
      </c>
      <c r="F293">
        <v>3</v>
      </c>
      <c r="G293" t="s">
        <v>14</v>
      </c>
      <c r="H293" t="s">
        <v>10</v>
      </c>
      <c r="I293">
        <v>50</v>
      </c>
      <c r="K293" t="s">
        <v>11</v>
      </c>
      <c r="L293" t="s">
        <v>11</v>
      </c>
      <c r="M293" t="s">
        <v>11</v>
      </c>
      <c r="N293" t="s">
        <v>12</v>
      </c>
      <c r="O293">
        <f>VLOOKUP(A293,TableRC!A:K,11,0)</f>
        <v>0</v>
      </c>
      <c r="Q293" t="str">
        <f>VLOOKUP(A293,TableRC!A:G,7,0)</f>
        <v>Unused</v>
      </c>
      <c r="R293" t="e">
        <f>Q293-#REF!</f>
        <v>#VALUE!</v>
      </c>
      <c r="S293" t="str">
        <f t="shared" si="9"/>
        <v>taType</v>
      </c>
    </row>
    <row r="294" spans="1:19" x14ac:dyDescent="0.3">
      <c r="A294" t="str">
        <f t="shared" si="8"/>
        <v>t_datatypes</v>
      </c>
      <c r="B294" t="s">
        <v>5</v>
      </c>
      <c r="C294" t="s">
        <v>6</v>
      </c>
      <c r="D294" t="s">
        <v>417</v>
      </c>
      <c r="E294" t="s">
        <v>420</v>
      </c>
      <c r="F294">
        <v>4</v>
      </c>
      <c r="G294" t="s">
        <v>14</v>
      </c>
      <c r="H294" t="s">
        <v>16</v>
      </c>
      <c r="I294" t="s">
        <v>11</v>
      </c>
      <c r="K294">
        <v>10</v>
      </c>
      <c r="L294">
        <v>10</v>
      </c>
      <c r="M294" t="s">
        <v>11</v>
      </c>
      <c r="N294" t="s">
        <v>11</v>
      </c>
      <c r="O294">
        <f>VLOOKUP(A294,TableRC!A:K,11,0)</f>
        <v>0</v>
      </c>
      <c r="Q294" t="str">
        <f>VLOOKUP(A294,TableRC!A:G,7,0)</f>
        <v>Unused</v>
      </c>
      <c r="R294" t="e">
        <f>Q294-#REF!</f>
        <v>#VALUE!</v>
      </c>
      <c r="S294" t="str">
        <f t="shared" si="9"/>
        <v>Size</v>
      </c>
    </row>
    <row r="295" spans="1:19" x14ac:dyDescent="0.3">
      <c r="A295" t="str">
        <f t="shared" si="8"/>
        <v>t_datatypes</v>
      </c>
      <c r="B295" t="s">
        <v>5</v>
      </c>
      <c r="C295" t="s">
        <v>6</v>
      </c>
      <c r="D295" t="s">
        <v>417</v>
      </c>
      <c r="E295" t="s">
        <v>421</v>
      </c>
      <c r="F295">
        <v>5</v>
      </c>
      <c r="G295" t="s">
        <v>14</v>
      </c>
      <c r="H295" t="s">
        <v>16</v>
      </c>
      <c r="I295" t="s">
        <v>11</v>
      </c>
      <c r="K295">
        <v>10</v>
      </c>
      <c r="L295">
        <v>10</v>
      </c>
      <c r="M295" t="s">
        <v>11</v>
      </c>
      <c r="N295" t="s">
        <v>11</v>
      </c>
      <c r="O295">
        <f>VLOOKUP(A295,TableRC!A:K,11,0)</f>
        <v>0</v>
      </c>
      <c r="Q295" t="str">
        <f>VLOOKUP(A295,TableRC!A:G,7,0)</f>
        <v>Unused</v>
      </c>
      <c r="R295" t="e">
        <f>Q295-#REF!</f>
        <v>#VALUE!</v>
      </c>
      <c r="S295" t="str">
        <f t="shared" si="9"/>
        <v>MaxLen</v>
      </c>
    </row>
    <row r="296" spans="1:19" x14ac:dyDescent="0.3">
      <c r="A296" t="str">
        <f t="shared" si="8"/>
        <v>t_datatypes</v>
      </c>
      <c r="B296" t="s">
        <v>5</v>
      </c>
      <c r="C296" t="s">
        <v>6</v>
      </c>
      <c r="D296" t="s">
        <v>417</v>
      </c>
      <c r="E296" t="s">
        <v>422</v>
      </c>
      <c r="F296">
        <v>6</v>
      </c>
      <c r="G296" t="s">
        <v>14</v>
      </c>
      <c r="H296" t="s">
        <v>16</v>
      </c>
      <c r="I296" t="s">
        <v>11</v>
      </c>
      <c r="K296">
        <v>10</v>
      </c>
      <c r="L296">
        <v>10</v>
      </c>
      <c r="M296" t="s">
        <v>11</v>
      </c>
      <c r="N296" t="s">
        <v>11</v>
      </c>
      <c r="O296">
        <f>VLOOKUP(A296,TableRC!A:K,11,0)</f>
        <v>0</v>
      </c>
      <c r="Q296" t="str">
        <f>VLOOKUP(A296,TableRC!A:G,7,0)</f>
        <v>Unused</v>
      </c>
      <c r="R296" t="e">
        <f>Q296-#REF!</f>
        <v>#VALUE!</v>
      </c>
      <c r="S296" t="str">
        <f t="shared" si="9"/>
        <v>axPrec</v>
      </c>
    </row>
    <row r="297" spans="1:19" x14ac:dyDescent="0.3">
      <c r="A297" t="str">
        <f t="shared" si="8"/>
        <v>t_datatypes</v>
      </c>
      <c r="B297" t="s">
        <v>5</v>
      </c>
      <c r="C297" t="s">
        <v>6</v>
      </c>
      <c r="D297" t="s">
        <v>417</v>
      </c>
      <c r="E297" t="s">
        <v>423</v>
      </c>
      <c r="F297">
        <v>7</v>
      </c>
      <c r="G297" t="s">
        <v>14</v>
      </c>
      <c r="H297" t="s">
        <v>16</v>
      </c>
      <c r="I297" t="s">
        <v>11</v>
      </c>
      <c r="K297">
        <v>10</v>
      </c>
      <c r="L297">
        <v>10</v>
      </c>
      <c r="M297" t="s">
        <v>11</v>
      </c>
      <c r="N297" t="s">
        <v>11</v>
      </c>
      <c r="O297">
        <f>VLOOKUP(A297,TableRC!A:K,11,0)</f>
        <v>0</v>
      </c>
      <c r="Q297" t="str">
        <f>VLOOKUP(A297,TableRC!A:G,7,0)</f>
        <v>Unused</v>
      </c>
      <c r="R297" t="e">
        <f>Q297-#REF!</f>
        <v>#VALUE!</v>
      </c>
      <c r="S297" t="str">
        <f t="shared" si="9"/>
        <v>xScale</v>
      </c>
    </row>
    <row r="298" spans="1:19" x14ac:dyDescent="0.3">
      <c r="A298" t="str">
        <f t="shared" si="8"/>
        <v>t_datatypes</v>
      </c>
      <c r="B298" t="s">
        <v>5</v>
      </c>
      <c r="C298" t="s">
        <v>6</v>
      </c>
      <c r="D298" t="s">
        <v>417</v>
      </c>
      <c r="E298" t="s">
        <v>424</v>
      </c>
      <c r="F298">
        <v>8</v>
      </c>
      <c r="G298" t="s">
        <v>14</v>
      </c>
      <c r="H298" t="s">
        <v>16</v>
      </c>
      <c r="I298" t="s">
        <v>11</v>
      </c>
      <c r="K298">
        <v>10</v>
      </c>
      <c r="L298">
        <v>10</v>
      </c>
      <c r="M298" t="s">
        <v>11</v>
      </c>
      <c r="N298" t="s">
        <v>11</v>
      </c>
      <c r="O298">
        <f>VLOOKUP(A298,TableRC!A:K,11,0)</f>
        <v>0</v>
      </c>
      <c r="Q298" t="str">
        <f>VLOOKUP(A298,TableRC!A:G,7,0)</f>
        <v>Unused</v>
      </c>
      <c r="R298" t="e">
        <f>Q298-#REF!</f>
        <v>#VALUE!</v>
      </c>
      <c r="S298" t="str">
        <f t="shared" si="9"/>
        <v>ultLen</v>
      </c>
    </row>
    <row r="299" spans="1:19" x14ac:dyDescent="0.3">
      <c r="A299" t="str">
        <f t="shared" si="8"/>
        <v>t_datatypes</v>
      </c>
      <c r="B299" t="s">
        <v>5</v>
      </c>
      <c r="C299" t="s">
        <v>6</v>
      </c>
      <c r="D299" t="s">
        <v>417</v>
      </c>
      <c r="E299" t="s">
        <v>425</v>
      </c>
      <c r="F299">
        <v>9</v>
      </c>
      <c r="G299" t="s">
        <v>14</v>
      </c>
      <c r="H299" t="s">
        <v>16</v>
      </c>
      <c r="I299" t="s">
        <v>11</v>
      </c>
      <c r="K299">
        <v>10</v>
      </c>
      <c r="L299">
        <v>10</v>
      </c>
      <c r="M299" t="s">
        <v>11</v>
      </c>
      <c r="N299" t="s">
        <v>11</v>
      </c>
      <c r="O299">
        <f>VLOOKUP(A299,TableRC!A:K,11,0)</f>
        <v>0</v>
      </c>
      <c r="Q299" t="str">
        <f>VLOOKUP(A299,TableRC!A:G,7,0)</f>
        <v>Unused</v>
      </c>
      <c r="R299" t="e">
        <f>Q299-#REF!</f>
        <v>#VALUE!</v>
      </c>
      <c r="S299" t="str">
        <f t="shared" si="9"/>
        <v>ltPrec</v>
      </c>
    </row>
    <row r="300" spans="1:19" x14ac:dyDescent="0.3">
      <c r="A300" t="str">
        <f t="shared" si="8"/>
        <v>t_datatypes</v>
      </c>
      <c r="B300" t="s">
        <v>5</v>
      </c>
      <c r="C300" t="s">
        <v>6</v>
      </c>
      <c r="D300" t="s">
        <v>417</v>
      </c>
      <c r="E300" t="s">
        <v>426</v>
      </c>
      <c r="F300">
        <v>10</v>
      </c>
      <c r="G300" t="s">
        <v>14</v>
      </c>
      <c r="H300" t="s">
        <v>16</v>
      </c>
      <c r="I300" t="s">
        <v>11</v>
      </c>
      <c r="K300">
        <v>10</v>
      </c>
      <c r="L300">
        <v>10</v>
      </c>
      <c r="M300" t="s">
        <v>11</v>
      </c>
      <c r="N300" t="s">
        <v>11</v>
      </c>
      <c r="O300">
        <f>VLOOKUP(A300,TableRC!A:K,11,0)</f>
        <v>0</v>
      </c>
      <c r="Q300" t="str">
        <f>VLOOKUP(A300,TableRC!A:G,7,0)</f>
        <v>Unused</v>
      </c>
      <c r="R300" t="e">
        <f>Q300-#REF!</f>
        <v>#VALUE!</v>
      </c>
      <c r="S300" t="str">
        <f t="shared" si="9"/>
        <v>tScale</v>
      </c>
    </row>
    <row r="301" spans="1:19" x14ac:dyDescent="0.3">
      <c r="A301" t="str">
        <f t="shared" si="8"/>
        <v>t_datatypes</v>
      </c>
      <c r="B301" t="s">
        <v>5</v>
      </c>
      <c r="C301" t="s">
        <v>6</v>
      </c>
      <c r="D301" t="s">
        <v>417</v>
      </c>
      <c r="E301" t="s">
        <v>427</v>
      </c>
      <c r="F301">
        <v>11</v>
      </c>
      <c r="G301" t="s">
        <v>14</v>
      </c>
      <c r="H301" t="s">
        <v>16</v>
      </c>
      <c r="I301" t="s">
        <v>11</v>
      </c>
      <c r="K301">
        <v>10</v>
      </c>
      <c r="L301">
        <v>10</v>
      </c>
      <c r="M301" t="s">
        <v>11</v>
      </c>
      <c r="N301" t="s">
        <v>11</v>
      </c>
      <c r="O301">
        <f>VLOOKUP(A301,TableRC!A:K,11,0)</f>
        <v>0</v>
      </c>
      <c r="Q301" t="str">
        <f>VLOOKUP(A301,TableRC!A:G,7,0)</f>
        <v>Unused</v>
      </c>
      <c r="R301" t="e">
        <f>Q301-#REF!</f>
        <v>#VALUE!</v>
      </c>
      <c r="S301" t="str">
        <f t="shared" si="9"/>
        <v>User</v>
      </c>
    </row>
    <row r="302" spans="1:19" x14ac:dyDescent="0.3">
      <c r="A302" t="str">
        <f t="shared" si="8"/>
        <v>t_datatypes</v>
      </c>
      <c r="B302" t="s">
        <v>5</v>
      </c>
      <c r="C302" t="s">
        <v>6</v>
      </c>
      <c r="D302" t="s">
        <v>417</v>
      </c>
      <c r="E302" t="s">
        <v>145</v>
      </c>
      <c r="F302">
        <v>12</v>
      </c>
      <c r="G302" t="s">
        <v>14</v>
      </c>
      <c r="H302" t="s">
        <v>10</v>
      </c>
      <c r="I302">
        <v>255</v>
      </c>
      <c r="K302" t="s">
        <v>11</v>
      </c>
      <c r="L302" t="s">
        <v>11</v>
      </c>
      <c r="M302" t="s">
        <v>11</v>
      </c>
      <c r="N302" t="s">
        <v>12</v>
      </c>
      <c r="O302">
        <f>VLOOKUP(A302,TableRC!A:K,11,0)</f>
        <v>0</v>
      </c>
      <c r="Q302" t="str">
        <f>VLOOKUP(A302,TableRC!A:G,7,0)</f>
        <v>Unused</v>
      </c>
      <c r="R302" t="e">
        <f>Q302-#REF!</f>
        <v>#VALUE!</v>
      </c>
      <c r="S302" t="str">
        <f t="shared" si="9"/>
        <v>PDATA1</v>
      </c>
    </row>
    <row r="303" spans="1:19" x14ac:dyDescent="0.3">
      <c r="A303" t="str">
        <f t="shared" si="8"/>
        <v>t_datatypes</v>
      </c>
      <c r="B303" t="s">
        <v>5</v>
      </c>
      <c r="C303" t="s">
        <v>6</v>
      </c>
      <c r="D303" t="s">
        <v>417</v>
      </c>
      <c r="E303" t="s">
        <v>146</v>
      </c>
      <c r="F303">
        <v>13</v>
      </c>
      <c r="G303" t="s">
        <v>14</v>
      </c>
      <c r="H303" t="s">
        <v>10</v>
      </c>
      <c r="I303">
        <v>255</v>
      </c>
      <c r="K303" t="s">
        <v>11</v>
      </c>
      <c r="L303" t="s">
        <v>11</v>
      </c>
      <c r="M303" t="s">
        <v>11</v>
      </c>
      <c r="N303" t="s">
        <v>12</v>
      </c>
      <c r="O303">
        <f>VLOOKUP(A303,TableRC!A:K,11,0)</f>
        <v>0</v>
      </c>
      <c r="Q303" t="str">
        <f>VLOOKUP(A303,TableRC!A:G,7,0)</f>
        <v>Unused</v>
      </c>
      <c r="R303" t="e">
        <f>Q303-#REF!</f>
        <v>#VALUE!</v>
      </c>
      <c r="S303" t="str">
        <f t="shared" si="9"/>
        <v>PDATA2</v>
      </c>
    </row>
    <row r="304" spans="1:19" x14ac:dyDescent="0.3">
      <c r="A304" t="str">
        <f t="shared" si="8"/>
        <v>t_datatypes</v>
      </c>
      <c r="B304" t="s">
        <v>5</v>
      </c>
      <c r="C304" t="s">
        <v>6</v>
      </c>
      <c r="D304" t="s">
        <v>417</v>
      </c>
      <c r="E304" t="s">
        <v>147</v>
      </c>
      <c r="F304">
        <v>14</v>
      </c>
      <c r="G304" t="s">
        <v>14</v>
      </c>
      <c r="H304" t="s">
        <v>10</v>
      </c>
      <c r="I304">
        <v>255</v>
      </c>
      <c r="K304" t="s">
        <v>11</v>
      </c>
      <c r="L304" t="s">
        <v>11</v>
      </c>
      <c r="M304" t="s">
        <v>11</v>
      </c>
      <c r="N304" t="s">
        <v>12</v>
      </c>
      <c r="O304">
        <f>VLOOKUP(A304,TableRC!A:K,11,0)</f>
        <v>0</v>
      </c>
      <c r="Q304" t="str">
        <f>VLOOKUP(A304,TableRC!A:G,7,0)</f>
        <v>Unused</v>
      </c>
      <c r="R304" t="e">
        <f>Q304-#REF!</f>
        <v>#VALUE!</v>
      </c>
      <c r="S304" t="str">
        <f t="shared" si="9"/>
        <v>PDATA3</v>
      </c>
    </row>
    <row r="305" spans="1:19" x14ac:dyDescent="0.3">
      <c r="A305" t="str">
        <f t="shared" si="8"/>
        <v>t_datatypes</v>
      </c>
      <c r="B305" t="s">
        <v>5</v>
      </c>
      <c r="C305" t="s">
        <v>6</v>
      </c>
      <c r="D305" t="s">
        <v>417</v>
      </c>
      <c r="E305" t="s">
        <v>148</v>
      </c>
      <c r="F305">
        <v>15</v>
      </c>
      <c r="G305" t="s">
        <v>14</v>
      </c>
      <c r="H305" t="s">
        <v>10</v>
      </c>
      <c r="I305">
        <v>255</v>
      </c>
      <c r="K305" t="s">
        <v>11</v>
      </c>
      <c r="L305" t="s">
        <v>11</v>
      </c>
      <c r="M305" t="s">
        <v>11</v>
      </c>
      <c r="N305" t="s">
        <v>12</v>
      </c>
      <c r="O305">
        <f>VLOOKUP(A305,TableRC!A:K,11,0)</f>
        <v>0</v>
      </c>
      <c r="Q305" t="str">
        <f>VLOOKUP(A305,TableRC!A:G,7,0)</f>
        <v>Unused</v>
      </c>
      <c r="R305" t="e">
        <f>Q305-#REF!</f>
        <v>#VALUE!</v>
      </c>
      <c r="S305" t="str">
        <f t="shared" si="9"/>
        <v>PDATA4</v>
      </c>
    </row>
    <row r="306" spans="1:19" x14ac:dyDescent="0.3">
      <c r="A306" t="str">
        <f t="shared" si="8"/>
        <v>t_datatypes</v>
      </c>
      <c r="B306" t="s">
        <v>5</v>
      </c>
      <c r="C306" t="s">
        <v>6</v>
      </c>
      <c r="D306" t="s">
        <v>417</v>
      </c>
      <c r="E306" t="s">
        <v>428</v>
      </c>
      <c r="F306">
        <v>16</v>
      </c>
      <c r="G306" t="s">
        <v>14</v>
      </c>
      <c r="H306" t="s">
        <v>10</v>
      </c>
      <c r="I306">
        <v>50</v>
      </c>
      <c r="K306" t="s">
        <v>11</v>
      </c>
      <c r="L306" t="s">
        <v>11</v>
      </c>
      <c r="M306" t="s">
        <v>11</v>
      </c>
      <c r="N306" t="s">
        <v>12</v>
      </c>
      <c r="O306">
        <f>VLOOKUP(A306,TableRC!A:K,11,0)</f>
        <v>0</v>
      </c>
      <c r="Q306" t="str">
        <f>VLOOKUP(A306,TableRC!A:G,7,0)</f>
        <v>Unused</v>
      </c>
      <c r="R306" t="e">
        <f>Q306-#REF!</f>
        <v>#VALUE!</v>
      </c>
      <c r="S306" t="str">
        <f t="shared" si="9"/>
        <v>Length</v>
      </c>
    </row>
    <row r="307" spans="1:19" x14ac:dyDescent="0.3">
      <c r="A307" t="str">
        <f t="shared" si="8"/>
        <v>t_datatypes</v>
      </c>
      <c r="B307" t="s">
        <v>5</v>
      </c>
      <c r="C307" t="s">
        <v>6</v>
      </c>
      <c r="D307" t="s">
        <v>417</v>
      </c>
      <c r="E307" t="s">
        <v>429</v>
      </c>
      <c r="F307">
        <v>17</v>
      </c>
      <c r="G307" t="s">
        <v>14</v>
      </c>
      <c r="H307" t="s">
        <v>10</v>
      </c>
      <c r="I307">
        <v>255</v>
      </c>
      <c r="K307" t="s">
        <v>11</v>
      </c>
      <c r="L307" t="s">
        <v>11</v>
      </c>
      <c r="M307" t="s">
        <v>11</v>
      </c>
      <c r="N307" t="s">
        <v>12</v>
      </c>
      <c r="O307">
        <f>VLOOKUP(A307,TableRC!A:K,11,0)</f>
        <v>0</v>
      </c>
      <c r="Q307" t="str">
        <f>VLOOKUP(A307,TableRC!A:G,7,0)</f>
        <v>Unused</v>
      </c>
      <c r="R307" t="e">
        <f>Q307-#REF!</f>
        <v>#VALUE!</v>
      </c>
      <c r="S307" t="str">
        <f t="shared" si="9"/>
        <v>icType</v>
      </c>
    </row>
    <row r="308" spans="1:19" x14ac:dyDescent="0.3">
      <c r="A308" t="str">
        <f t="shared" si="8"/>
        <v>t_datatypes</v>
      </c>
      <c r="B308" t="s">
        <v>5</v>
      </c>
      <c r="C308" t="s">
        <v>6</v>
      </c>
      <c r="D308" t="s">
        <v>417</v>
      </c>
      <c r="E308" t="s">
        <v>430</v>
      </c>
      <c r="F308">
        <v>18</v>
      </c>
      <c r="G308" t="s">
        <v>9</v>
      </c>
      <c r="H308" t="s">
        <v>16</v>
      </c>
      <c r="I308" t="s">
        <v>11</v>
      </c>
      <c r="K308">
        <v>10</v>
      </c>
      <c r="L308">
        <v>10</v>
      </c>
      <c r="M308" t="s">
        <v>11</v>
      </c>
      <c r="N308" t="s">
        <v>11</v>
      </c>
      <c r="O308">
        <f>VLOOKUP(A308,TableRC!A:K,11,0)</f>
        <v>0</v>
      </c>
      <c r="Q308" t="str">
        <f>VLOOKUP(A308,TableRC!A:G,7,0)</f>
        <v>Unused</v>
      </c>
      <c r="R308" t="e">
        <f>Q308-#REF!</f>
        <v>#VALUE!</v>
      </c>
      <c r="S308" t="str">
        <f t="shared" si="9"/>
        <v>typeID</v>
      </c>
    </row>
    <row r="309" spans="1:19" x14ac:dyDescent="0.3">
      <c r="A309" t="str">
        <f t="shared" si="8"/>
        <v>t_ecf</v>
      </c>
      <c r="B309" t="s">
        <v>5</v>
      </c>
      <c r="C309" t="s">
        <v>6</v>
      </c>
      <c r="D309" t="s">
        <v>37</v>
      </c>
      <c r="E309" t="s">
        <v>38</v>
      </c>
      <c r="F309">
        <v>1</v>
      </c>
      <c r="G309" t="s">
        <v>9</v>
      </c>
      <c r="H309" t="s">
        <v>10</v>
      </c>
      <c r="I309">
        <v>12</v>
      </c>
      <c r="K309" t="s">
        <v>11</v>
      </c>
      <c r="L309" t="s">
        <v>11</v>
      </c>
      <c r="M309" t="s">
        <v>11</v>
      </c>
      <c r="N309" t="s">
        <v>12</v>
      </c>
      <c r="O309">
        <f>VLOOKUP(A309,TableRC!A:K,11,0)</f>
        <v>0</v>
      </c>
      <c r="Q309">
        <f>VLOOKUP(A309,TableRC!A:G,7,0)</f>
        <v>0</v>
      </c>
      <c r="R309" t="e">
        <f>Q309-#REF!</f>
        <v>#REF!</v>
      </c>
      <c r="S309" t="str">
        <f t="shared" si="9"/>
        <v>ECFID</v>
      </c>
    </row>
    <row r="310" spans="1:19" x14ac:dyDescent="0.3">
      <c r="A310" t="str">
        <f t="shared" si="8"/>
        <v>t_ecf</v>
      </c>
      <c r="B310" t="s">
        <v>5</v>
      </c>
      <c r="C310" t="s">
        <v>6</v>
      </c>
      <c r="D310" t="s">
        <v>37</v>
      </c>
      <c r="E310" t="s">
        <v>39</v>
      </c>
      <c r="F310">
        <v>2</v>
      </c>
      <c r="G310" t="s">
        <v>14</v>
      </c>
      <c r="H310" t="s">
        <v>10</v>
      </c>
      <c r="I310">
        <v>50</v>
      </c>
      <c r="K310" t="s">
        <v>11</v>
      </c>
      <c r="L310" t="s">
        <v>11</v>
      </c>
      <c r="M310" t="s">
        <v>11</v>
      </c>
      <c r="N310" t="s">
        <v>12</v>
      </c>
      <c r="O310">
        <f>VLOOKUP(A310,TableRC!A:K,11,0)</f>
        <v>0</v>
      </c>
      <c r="Q310">
        <f>VLOOKUP(A310,TableRC!A:G,7,0)</f>
        <v>0</v>
      </c>
      <c r="R310" t="e">
        <f>Q310-#REF!</f>
        <v>#REF!</v>
      </c>
      <c r="S310" t="str">
        <f t="shared" si="9"/>
        <v>iption</v>
      </c>
    </row>
    <row r="311" spans="1:19" x14ac:dyDescent="0.3">
      <c r="A311" t="str">
        <f t="shared" si="8"/>
        <v>t_ecf</v>
      </c>
      <c r="B311" t="s">
        <v>5</v>
      </c>
      <c r="C311" t="s">
        <v>6</v>
      </c>
      <c r="D311" t="s">
        <v>37</v>
      </c>
      <c r="E311" t="s">
        <v>40</v>
      </c>
      <c r="F311">
        <v>3</v>
      </c>
      <c r="G311" t="s">
        <v>14</v>
      </c>
      <c r="H311" t="s">
        <v>41</v>
      </c>
      <c r="I311" t="s">
        <v>11</v>
      </c>
      <c r="K311">
        <v>53</v>
      </c>
      <c r="L311">
        <v>2</v>
      </c>
      <c r="M311" t="s">
        <v>11</v>
      </c>
      <c r="N311" t="s">
        <v>11</v>
      </c>
      <c r="O311">
        <f>VLOOKUP(A311,TableRC!A:K,11,0)</f>
        <v>0</v>
      </c>
      <c r="Q311">
        <f>VLOOKUP(A311,TableRC!A:G,7,0)</f>
        <v>0</v>
      </c>
      <c r="R311" t="e">
        <f>Q311-#REF!</f>
        <v>#REF!</v>
      </c>
      <c r="S311" t="str">
        <f t="shared" si="9"/>
        <v>Weight</v>
      </c>
    </row>
    <row r="312" spans="1:19" x14ac:dyDescent="0.3">
      <c r="A312" t="str">
        <f t="shared" si="8"/>
        <v>t_ecf</v>
      </c>
      <c r="B312" t="s">
        <v>5</v>
      </c>
      <c r="C312" t="s">
        <v>6</v>
      </c>
      <c r="D312" t="s">
        <v>37</v>
      </c>
      <c r="E312" t="s">
        <v>42</v>
      </c>
      <c r="F312">
        <v>4</v>
      </c>
      <c r="G312" t="s">
        <v>14</v>
      </c>
      <c r="H312" t="s">
        <v>41</v>
      </c>
      <c r="I312" t="s">
        <v>11</v>
      </c>
      <c r="K312">
        <v>53</v>
      </c>
      <c r="L312">
        <v>2</v>
      </c>
      <c r="M312" t="s">
        <v>11</v>
      </c>
      <c r="N312" t="s">
        <v>11</v>
      </c>
      <c r="O312">
        <f>VLOOKUP(A312,TableRC!A:K,11,0)</f>
        <v>0</v>
      </c>
      <c r="Q312">
        <f>VLOOKUP(A312,TableRC!A:G,7,0)</f>
        <v>0</v>
      </c>
      <c r="R312" t="e">
        <f>Q312-#REF!</f>
        <v>#REF!</v>
      </c>
      <c r="S312" t="str">
        <f t="shared" si="9"/>
        <v>Value</v>
      </c>
    </row>
    <row r="313" spans="1:19" x14ac:dyDescent="0.3">
      <c r="A313" t="str">
        <f t="shared" si="8"/>
        <v>t_ecf</v>
      </c>
      <c r="B313" t="s">
        <v>5</v>
      </c>
      <c r="C313" t="s">
        <v>6</v>
      </c>
      <c r="D313" t="s">
        <v>37</v>
      </c>
      <c r="E313" t="s">
        <v>20</v>
      </c>
      <c r="F313">
        <v>5</v>
      </c>
      <c r="G313" t="s">
        <v>14</v>
      </c>
      <c r="H313" t="s">
        <v>10</v>
      </c>
      <c r="I313">
        <v>255</v>
      </c>
      <c r="K313" t="s">
        <v>11</v>
      </c>
      <c r="L313" t="s">
        <v>11</v>
      </c>
      <c r="M313" t="s">
        <v>11</v>
      </c>
      <c r="N313" t="s">
        <v>12</v>
      </c>
      <c r="O313">
        <f>VLOOKUP(A313,TableRC!A:K,11,0)</f>
        <v>0</v>
      </c>
      <c r="Q313">
        <f>VLOOKUP(A313,TableRC!A:G,7,0)</f>
        <v>0</v>
      </c>
      <c r="R313" t="e">
        <f>Q313-#REF!</f>
        <v>#REF!</v>
      </c>
      <c r="S313" t="str">
        <f t="shared" si="9"/>
        <v>Notes</v>
      </c>
    </row>
    <row r="314" spans="1:19" x14ac:dyDescent="0.3">
      <c r="A314" t="str">
        <f t="shared" si="8"/>
        <v>t_efforttypes</v>
      </c>
      <c r="B314" t="s">
        <v>5</v>
      </c>
      <c r="C314" t="s">
        <v>6</v>
      </c>
      <c r="D314" t="s">
        <v>55</v>
      </c>
      <c r="E314" t="s">
        <v>56</v>
      </c>
      <c r="F314">
        <v>1</v>
      </c>
      <c r="G314" t="s">
        <v>9</v>
      </c>
      <c r="H314" t="s">
        <v>10</v>
      </c>
      <c r="I314">
        <v>12</v>
      </c>
      <c r="K314" t="s">
        <v>11</v>
      </c>
      <c r="L314" t="s">
        <v>11</v>
      </c>
      <c r="M314" t="s">
        <v>11</v>
      </c>
      <c r="N314" t="s">
        <v>12</v>
      </c>
      <c r="O314">
        <f>VLOOKUP(A314,TableRC!A:K,11,0)</f>
        <v>0</v>
      </c>
      <c r="Q314">
        <f>VLOOKUP(A314,TableRC!A:G,7,0)</f>
        <v>0</v>
      </c>
      <c r="R314" t="e">
        <f>Q314-#REF!</f>
        <v>#REF!</v>
      </c>
      <c r="S314" t="str">
        <f t="shared" si="9"/>
        <v>rtType</v>
      </c>
    </row>
    <row r="315" spans="1:19" x14ac:dyDescent="0.3">
      <c r="A315" t="str">
        <f t="shared" si="8"/>
        <v>t_efforttypes</v>
      </c>
      <c r="B315" t="s">
        <v>5</v>
      </c>
      <c r="C315" t="s">
        <v>6</v>
      </c>
      <c r="D315" t="s">
        <v>55</v>
      </c>
      <c r="E315" t="s">
        <v>39</v>
      </c>
      <c r="F315">
        <v>2</v>
      </c>
      <c r="G315" t="s">
        <v>14</v>
      </c>
      <c r="H315" t="s">
        <v>10</v>
      </c>
      <c r="I315">
        <v>255</v>
      </c>
      <c r="K315" t="s">
        <v>11</v>
      </c>
      <c r="L315" t="s">
        <v>11</v>
      </c>
      <c r="M315" t="s">
        <v>11</v>
      </c>
      <c r="N315" t="s">
        <v>12</v>
      </c>
      <c r="O315">
        <f>VLOOKUP(A315,TableRC!A:K,11,0)</f>
        <v>0</v>
      </c>
      <c r="Q315">
        <f>VLOOKUP(A315,TableRC!A:G,7,0)</f>
        <v>0</v>
      </c>
      <c r="R315" t="e">
        <f>Q315-#REF!</f>
        <v>#REF!</v>
      </c>
      <c r="S315" t="str">
        <f t="shared" si="9"/>
        <v>iption</v>
      </c>
    </row>
    <row r="316" spans="1:19" x14ac:dyDescent="0.3">
      <c r="A316" t="str">
        <f t="shared" si="8"/>
        <v>t_efforttypes</v>
      </c>
      <c r="B316" t="s">
        <v>5</v>
      </c>
      <c r="C316" t="s">
        <v>6</v>
      </c>
      <c r="D316" t="s">
        <v>55</v>
      </c>
      <c r="E316" t="s">
        <v>57</v>
      </c>
      <c r="F316">
        <v>3</v>
      </c>
      <c r="G316" t="s">
        <v>14</v>
      </c>
      <c r="H316" t="s">
        <v>41</v>
      </c>
      <c r="I316" t="s">
        <v>11</v>
      </c>
      <c r="K316">
        <v>53</v>
      </c>
      <c r="L316">
        <v>2</v>
      </c>
      <c r="M316" t="s">
        <v>11</v>
      </c>
      <c r="N316" t="s">
        <v>11</v>
      </c>
      <c r="O316">
        <f>VLOOKUP(A316,TableRC!A:K,11,0)</f>
        <v>0</v>
      </c>
      <c r="Q316">
        <f>VLOOKUP(A316,TableRC!A:G,7,0)</f>
        <v>0</v>
      </c>
      <c r="R316" t="e">
        <f>Q316-#REF!</f>
        <v>#REF!</v>
      </c>
      <c r="S316" t="str">
        <f t="shared" si="9"/>
        <v>Weight</v>
      </c>
    </row>
    <row r="317" spans="1:19" x14ac:dyDescent="0.3">
      <c r="A317" t="str">
        <f t="shared" si="8"/>
        <v>t_efforttypes</v>
      </c>
      <c r="B317" t="s">
        <v>5</v>
      </c>
      <c r="C317" t="s">
        <v>6</v>
      </c>
      <c r="D317" t="s">
        <v>55</v>
      </c>
      <c r="E317" t="s">
        <v>20</v>
      </c>
      <c r="F317">
        <v>4</v>
      </c>
      <c r="G317" t="s">
        <v>14</v>
      </c>
      <c r="H317" t="s">
        <v>10</v>
      </c>
      <c r="I317">
        <v>255</v>
      </c>
      <c r="K317" t="s">
        <v>11</v>
      </c>
      <c r="L317" t="s">
        <v>11</v>
      </c>
      <c r="M317" t="s">
        <v>11</v>
      </c>
      <c r="N317" t="s">
        <v>12</v>
      </c>
      <c r="O317">
        <f>VLOOKUP(A317,TableRC!A:K,11,0)</f>
        <v>0</v>
      </c>
      <c r="Q317">
        <f>VLOOKUP(A317,TableRC!A:G,7,0)</f>
        <v>0</v>
      </c>
      <c r="R317" t="e">
        <f>Q317-#REF!</f>
        <v>#REF!</v>
      </c>
      <c r="S317" t="str">
        <f t="shared" si="9"/>
        <v>Notes</v>
      </c>
    </row>
    <row r="318" spans="1:19" x14ac:dyDescent="0.3">
      <c r="A318" t="str">
        <f t="shared" si="8"/>
        <v>t_genopt</v>
      </c>
      <c r="B318" t="s">
        <v>5</v>
      </c>
      <c r="C318" t="s">
        <v>6</v>
      </c>
      <c r="D318" t="s">
        <v>69</v>
      </c>
      <c r="E318" t="s">
        <v>64</v>
      </c>
      <c r="F318">
        <v>1</v>
      </c>
      <c r="G318" t="s">
        <v>14</v>
      </c>
      <c r="H318" t="s">
        <v>10</v>
      </c>
      <c r="I318">
        <v>12</v>
      </c>
      <c r="K318" t="s">
        <v>11</v>
      </c>
      <c r="L318" t="s">
        <v>11</v>
      </c>
      <c r="M318" t="s">
        <v>11</v>
      </c>
      <c r="N318" t="s">
        <v>12</v>
      </c>
      <c r="O318">
        <f>VLOOKUP(A318,TableRC!A:K,11,0)</f>
        <v>0</v>
      </c>
      <c r="Q318">
        <f>VLOOKUP(A318,TableRC!A:G,7,0)</f>
        <v>0</v>
      </c>
      <c r="R318" t="e">
        <f>Q318-#REF!</f>
        <v>#REF!</v>
      </c>
      <c r="S318" t="str">
        <f t="shared" si="9"/>
        <v>liesTo</v>
      </c>
    </row>
    <row r="319" spans="1:19" x14ac:dyDescent="0.3">
      <c r="A319" t="str">
        <f t="shared" si="8"/>
        <v>t_genopt</v>
      </c>
      <c r="B319" t="s">
        <v>5</v>
      </c>
      <c r="C319" t="s">
        <v>6</v>
      </c>
      <c r="D319" t="s">
        <v>69</v>
      </c>
      <c r="E319" t="s">
        <v>70</v>
      </c>
      <c r="F319">
        <v>2</v>
      </c>
      <c r="G319" t="s">
        <v>14</v>
      </c>
      <c r="H319" t="s">
        <v>10</v>
      </c>
      <c r="I319">
        <v>-1</v>
      </c>
      <c r="K319" t="s">
        <v>11</v>
      </c>
      <c r="L319" t="s">
        <v>11</v>
      </c>
      <c r="M319" t="s">
        <v>11</v>
      </c>
      <c r="N319" t="s">
        <v>12</v>
      </c>
      <c r="O319">
        <f>VLOOKUP(A319,TableRC!A:K,11,0)</f>
        <v>0</v>
      </c>
      <c r="Q319">
        <f>VLOOKUP(A319,TableRC!A:G,7,0)</f>
        <v>0</v>
      </c>
      <c r="R319" t="e">
        <f>Q319-#REF!</f>
        <v>#REF!</v>
      </c>
      <c r="S319" t="str">
        <f t="shared" si="9"/>
        <v>Option</v>
      </c>
    </row>
    <row r="320" spans="1:19" x14ac:dyDescent="0.3">
      <c r="A320" t="str">
        <f t="shared" si="8"/>
        <v>t_image</v>
      </c>
      <c r="B320" t="s">
        <v>5</v>
      </c>
      <c r="C320" t="s">
        <v>6</v>
      </c>
      <c r="D320" t="s">
        <v>81</v>
      </c>
      <c r="E320" t="s">
        <v>82</v>
      </c>
      <c r="F320">
        <v>1</v>
      </c>
      <c r="G320" t="s">
        <v>9</v>
      </c>
      <c r="H320" t="s">
        <v>16</v>
      </c>
      <c r="I320" t="s">
        <v>11</v>
      </c>
      <c r="K320">
        <v>10</v>
      </c>
      <c r="L320">
        <v>10</v>
      </c>
      <c r="M320" t="s">
        <v>11</v>
      </c>
      <c r="N320" t="s">
        <v>11</v>
      </c>
      <c r="O320">
        <f>VLOOKUP(A320,TableRC!A:K,11,0)</f>
        <v>0</v>
      </c>
      <c r="Q320">
        <f>VLOOKUP(A320,TableRC!A:G,7,0)</f>
        <v>0</v>
      </c>
      <c r="R320" t="e">
        <f>Q320-#REF!</f>
        <v>#REF!</v>
      </c>
      <c r="S320" t="str">
        <f t="shared" si="9"/>
        <v>mageID</v>
      </c>
    </row>
    <row r="321" spans="1:19" x14ac:dyDescent="0.3">
      <c r="A321" t="str">
        <f t="shared" si="8"/>
        <v>t_image</v>
      </c>
      <c r="B321" t="s">
        <v>5</v>
      </c>
      <c r="C321" t="s">
        <v>6</v>
      </c>
      <c r="D321" t="s">
        <v>81</v>
      </c>
      <c r="E321" t="s">
        <v>13</v>
      </c>
      <c r="F321">
        <v>2</v>
      </c>
      <c r="G321" t="s">
        <v>14</v>
      </c>
      <c r="H321" t="s">
        <v>10</v>
      </c>
      <c r="I321">
        <v>255</v>
      </c>
      <c r="K321" t="s">
        <v>11</v>
      </c>
      <c r="L321" t="s">
        <v>11</v>
      </c>
      <c r="M321" t="s">
        <v>11</v>
      </c>
      <c r="N321" t="s">
        <v>12</v>
      </c>
      <c r="O321">
        <f>VLOOKUP(A321,TableRC!A:K,11,0)</f>
        <v>0</v>
      </c>
      <c r="Q321">
        <f>VLOOKUP(A321,TableRC!A:G,7,0)</f>
        <v>0</v>
      </c>
      <c r="R321" t="e">
        <f>Q321-#REF!</f>
        <v>#REF!</v>
      </c>
      <c r="S321" t="str">
        <f t="shared" si="9"/>
        <v>Name</v>
      </c>
    </row>
    <row r="322" spans="1:19" x14ac:dyDescent="0.3">
      <c r="A322" t="str">
        <f t="shared" ref="A322:A385" si="10">D322</f>
        <v>t_image</v>
      </c>
      <c r="B322" t="s">
        <v>5</v>
      </c>
      <c r="C322" t="s">
        <v>6</v>
      </c>
      <c r="D322" t="s">
        <v>81</v>
      </c>
      <c r="E322" t="s">
        <v>36</v>
      </c>
      <c r="F322">
        <v>3</v>
      </c>
      <c r="G322" t="s">
        <v>14</v>
      </c>
      <c r="H322" t="s">
        <v>10</v>
      </c>
      <c r="I322">
        <v>255</v>
      </c>
      <c r="K322" t="s">
        <v>11</v>
      </c>
      <c r="L322" t="s">
        <v>11</v>
      </c>
      <c r="M322" t="s">
        <v>11</v>
      </c>
      <c r="N322" t="s">
        <v>12</v>
      </c>
      <c r="O322">
        <f>VLOOKUP(A322,TableRC!A:K,11,0)</f>
        <v>0</v>
      </c>
      <c r="Q322">
        <f>VLOOKUP(A322,TableRC!A:G,7,0)</f>
        <v>0</v>
      </c>
      <c r="R322" t="e">
        <f>Q322-#REF!</f>
        <v>#REF!</v>
      </c>
      <c r="S322" t="str">
        <f t="shared" ref="S322:S385" si="11">RIGHT(E322,6)</f>
        <v>Type</v>
      </c>
    </row>
    <row r="323" spans="1:19" x14ac:dyDescent="0.3">
      <c r="A323" t="str">
        <f t="shared" si="10"/>
        <v>t_image</v>
      </c>
      <c r="B323" t="s">
        <v>5</v>
      </c>
      <c r="C323" t="s">
        <v>6</v>
      </c>
      <c r="D323" t="s">
        <v>81</v>
      </c>
      <c r="E323" t="s">
        <v>83</v>
      </c>
      <c r="F323">
        <v>4</v>
      </c>
      <c r="G323" t="s">
        <v>14</v>
      </c>
      <c r="H323" t="s">
        <v>26</v>
      </c>
      <c r="I323">
        <v>2147483647</v>
      </c>
      <c r="K323" t="s">
        <v>11</v>
      </c>
      <c r="L323" t="s">
        <v>11</v>
      </c>
      <c r="M323" t="s">
        <v>11</v>
      </c>
      <c r="N323" t="s">
        <v>11</v>
      </c>
      <c r="O323">
        <f>VLOOKUP(A323,TableRC!A:K,11,0)</f>
        <v>0</v>
      </c>
      <c r="Q323">
        <f>VLOOKUP(A323,TableRC!A:G,7,0)</f>
        <v>0</v>
      </c>
      <c r="R323" t="e">
        <f>Q323-#REF!</f>
        <v>#REF!</v>
      </c>
      <c r="S323" t="str">
        <f t="shared" si="11"/>
        <v>Image</v>
      </c>
    </row>
    <row r="324" spans="1:19" x14ac:dyDescent="0.3">
      <c r="A324" t="str">
        <f t="shared" si="10"/>
        <v>t_implement</v>
      </c>
      <c r="B324" t="s">
        <v>5</v>
      </c>
      <c r="C324" t="s">
        <v>6</v>
      </c>
      <c r="D324" t="s">
        <v>86</v>
      </c>
      <c r="E324" t="s">
        <v>36</v>
      </c>
      <c r="F324">
        <v>1</v>
      </c>
      <c r="G324" t="s">
        <v>14</v>
      </c>
      <c r="H324" t="s">
        <v>10</v>
      </c>
      <c r="I324">
        <v>50</v>
      </c>
      <c r="K324" t="s">
        <v>11</v>
      </c>
      <c r="L324" t="s">
        <v>11</v>
      </c>
      <c r="M324" t="s">
        <v>11</v>
      </c>
      <c r="N324" t="s">
        <v>12</v>
      </c>
      <c r="O324">
        <f>VLOOKUP(A324,TableRC!A:K,11,0)</f>
        <v>0</v>
      </c>
      <c r="Q324">
        <f>VLOOKUP(A324,TableRC!A:G,7,0)</f>
        <v>0</v>
      </c>
      <c r="R324" t="e">
        <f>Q324-#REF!</f>
        <v>#REF!</v>
      </c>
      <c r="S324" t="str">
        <f t="shared" si="11"/>
        <v>Type</v>
      </c>
    </row>
    <row r="325" spans="1:19" x14ac:dyDescent="0.3">
      <c r="A325" t="str">
        <f t="shared" si="10"/>
        <v>t_lists</v>
      </c>
      <c r="B325" t="s">
        <v>5</v>
      </c>
      <c r="C325" t="s">
        <v>6</v>
      </c>
      <c r="D325" t="s">
        <v>107</v>
      </c>
      <c r="E325" t="s">
        <v>108</v>
      </c>
      <c r="F325">
        <v>1</v>
      </c>
      <c r="G325" t="s">
        <v>9</v>
      </c>
      <c r="H325" t="s">
        <v>10</v>
      </c>
      <c r="I325">
        <v>50</v>
      </c>
      <c r="K325" t="s">
        <v>11</v>
      </c>
      <c r="L325" t="s">
        <v>11</v>
      </c>
      <c r="M325" t="s">
        <v>11</v>
      </c>
      <c r="N325" t="s">
        <v>12</v>
      </c>
      <c r="O325">
        <f>VLOOKUP(A325,TableRC!A:K,11,0)</f>
        <v>0</v>
      </c>
      <c r="Q325">
        <f>VLOOKUP(A325,TableRC!A:G,7,0)</f>
        <v>0</v>
      </c>
      <c r="R325" t="e">
        <f>Q325-#REF!</f>
        <v>#REF!</v>
      </c>
      <c r="S325" t="str">
        <f t="shared" si="11"/>
        <v>ListID</v>
      </c>
    </row>
    <row r="326" spans="1:19" x14ac:dyDescent="0.3">
      <c r="A326" t="str">
        <f t="shared" si="10"/>
        <v>t_lists</v>
      </c>
      <c r="B326" t="s">
        <v>5</v>
      </c>
      <c r="C326" t="s">
        <v>6</v>
      </c>
      <c r="D326" t="s">
        <v>107</v>
      </c>
      <c r="E326" t="s">
        <v>65</v>
      </c>
      <c r="F326">
        <v>2</v>
      </c>
      <c r="G326" t="s">
        <v>9</v>
      </c>
      <c r="H326" t="s">
        <v>10</v>
      </c>
      <c r="I326">
        <v>100</v>
      </c>
      <c r="K326" t="s">
        <v>11</v>
      </c>
      <c r="L326" t="s">
        <v>11</v>
      </c>
      <c r="M326" t="s">
        <v>11</v>
      </c>
      <c r="N326" t="s">
        <v>12</v>
      </c>
      <c r="O326">
        <f>VLOOKUP(A326,TableRC!A:K,11,0)</f>
        <v>0</v>
      </c>
      <c r="Q326">
        <f>VLOOKUP(A326,TableRC!A:G,7,0)</f>
        <v>0</v>
      </c>
      <c r="R326" t="e">
        <f>Q326-#REF!</f>
        <v>#REF!</v>
      </c>
      <c r="S326" t="str">
        <f t="shared" si="11"/>
        <v>tegory</v>
      </c>
    </row>
    <row r="327" spans="1:19" x14ac:dyDescent="0.3">
      <c r="A327" t="str">
        <f t="shared" si="10"/>
        <v>t_lists</v>
      </c>
      <c r="B327" t="s">
        <v>5</v>
      </c>
      <c r="C327" t="s">
        <v>6</v>
      </c>
      <c r="D327" t="s">
        <v>107</v>
      </c>
      <c r="E327" t="s">
        <v>13</v>
      </c>
      <c r="F327">
        <v>3</v>
      </c>
      <c r="G327" t="s">
        <v>9</v>
      </c>
      <c r="H327" t="s">
        <v>10</v>
      </c>
      <c r="I327">
        <v>150</v>
      </c>
      <c r="K327" t="s">
        <v>11</v>
      </c>
      <c r="L327" t="s">
        <v>11</v>
      </c>
      <c r="M327" t="s">
        <v>11</v>
      </c>
      <c r="N327" t="s">
        <v>12</v>
      </c>
      <c r="O327">
        <f>VLOOKUP(A327,TableRC!A:K,11,0)</f>
        <v>0</v>
      </c>
      <c r="Q327">
        <f>VLOOKUP(A327,TableRC!A:G,7,0)</f>
        <v>0</v>
      </c>
      <c r="R327" t="e">
        <f>Q327-#REF!</f>
        <v>#REF!</v>
      </c>
      <c r="S327" t="str">
        <f t="shared" si="11"/>
        <v>Name</v>
      </c>
    </row>
    <row r="328" spans="1:19" x14ac:dyDescent="0.3">
      <c r="A328" t="str">
        <f t="shared" si="10"/>
        <v>t_lists</v>
      </c>
      <c r="B328" t="s">
        <v>5</v>
      </c>
      <c r="C328" t="s">
        <v>6</v>
      </c>
      <c r="D328" t="s">
        <v>107</v>
      </c>
      <c r="E328" t="s">
        <v>109</v>
      </c>
      <c r="F328">
        <v>4</v>
      </c>
      <c r="G328" t="s">
        <v>14</v>
      </c>
      <c r="H328" t="s">
        <v>16</v>
      </c>
      <c r="I328" t="s">
        <v>11</v>
      </c>
      <c r="K328">
        <v>10</v>
      </c>
      <c r="L328">
        <v>10</v>
      </c>
      <c r="M328" t="s">
        <v>11</v>
      </c>
      <c r="N328" t="s">
        <v>11</v>
      </c>
      <c r="O328">
        <f>VLOOKUP(A328,TableRC!A:K,11,0)</f>
        <v>0</v>
      </c>
      <c r="Q328">
        <f>VLOOKUP(A328,TableRC!A:G,7,0)</f>
        <v>0</v>
      </c>
      <c r="R328" t="e">
        <f>Q328-#REF!</f>
        <v>#REF!</v>
      </c>
      <c r="S328" t="str">
        <f t="shared" si="11"/>
        <v>NVal</v>
      </c>
    </row>
    <row r="329" spans="1:19" x14ac:dyDescent="0.3">
      <c r="A329" t="str">
        <f t="shared" si="10"/>
        <v>t_lists</v>
      </c>
      <c r="B329" t="s">
        <v>5</v>
      </c>
      <c r="C329" t="s">
        <v>6</v>
      </c>
      <c r="D329" t="s">
        <v>107</v>
      </c>
      <c r="E329" t="s">
        <v>20</v>
      </c>
      <c r="F329">
        <v>5</v>
      </c>
      <c r="G329" t="s">
        <v>14</v>
      </c>
      <c r="H329" t="s">
        <v>10</v>
      </c>
      <c r="I329">
        <v>-1</v>
      </c>
      <c r="K329" t="s">
        <v>11</v>
      </c>
      <c r="L329" t="s">
        <v>11</v>
      </c>
      <c r="M329" t="s">
        <v>11</v>
      </c>
      <c r="N329" t="s">
        <v>12</v>
      </c>
      <c r="O329">
        <f>VLOOKUP(A329,TableRC!A:K,11,0)</f>
        <v>0</v>
      </c>
      <c r="Q329">
        <f>VLOOKUP(A329,TableRC!A:G,7,0)</f>
        <v>0</v>
      </c>
      <c r="R329" t="e">
        <f>Q329-#REF!</f>
        <v>#REF!</v>
      </c>
      <c r="S329" t="str">
        <f t="shared" si="11"/>
        <v>Notes</v>
      </c>
    </row>
    <row r="330" spans="1:19" x14ac:dyDescent="0.3">
      <c r="A330" t="str">
        <f t="shared" si="10"/>
        <v>t_metrictypes</v>
      </c>
      <c r="B330" t="s">
        <v>5</v>
      </c>
      <c r="C330" t="s">
        <v>6</v>
      </c>
      <c r="D330" t="s">
        <v>149</v>
      </c>
      <c r="E330" t="s">
        <v>150</v>
      </c>
      <c r="F330">
        <v>1</v>
      </c>
      <c r="G330" t="s">
        <v>9</v>
      </c>
      <c r="H330" t="s">
        <v>10</v>
      </c>
      <c r="I330">
        <v>12</v>
      </c>
      <c r="K330" t="s">
        <v>11</v>
      </c>
      <c r="L330" t="s">
        <v>11</v>
      </c>
      <c r="M330" t="s">
        <v>11</v>
      </c>
      <c r="N330" t="s">
        <v>12</v>
      </c>
      <c r="O330">
        <f>VLOOKUP(A330,TableRC!A:K,11,0)</f>
        <v>0</v>
      </c>
      <c r="Q330">
        <f>VLOOKUP(A330,TableRC!A:G,7,0)</f>
        <v>0</v>
      </c>
      <c r="R330" t="e">
        <f>Q330-#REF!</f>
        <v>#REF!</v>
      </c>
      <c r="S330" t="str">
        <f t="shared" si="11"/>
        <v>Metric</v>
      </c>
    </row>
    <row r="331" spans="1:19" x14ac:dyDescent="0.3">
      <c r="A331" t="str">
        <f t="shared" si="10"/>
        <v>t_metrictypes</v>
      </c>
      <c r="B331" t="s">
        <v>5</v>
      </c>
      <c r="C331" t="s">
        <v>6</v>
      </c>
      <c r="D331" t="s">
        <v>149</v>
      </c>
      <c r="E331" t="s">
        <v>39</v>
      </c>
      <c r="F331">
        <v>2</v>
      </c>
      <c r="G331" t="s">
        <v>14</v>
      </c>
      <c r="H331" t="s">
        <v>10</v>
      </c>
      <c r="I331">
        <v>50</v>
      </c>
      <c r="K331" t="s">
        <v>11</v>
      </c>
      <c r="L331" t="s">
        <v>11</v>
      </c>
      <c r="M331" t="s">
        <v>11</v>
      </c>
      <c r="N331" t="s">
        <v>12</v>
      </c>
      <c r="O331">
        <f>VLOOKUP(A331,TableRC!A:K,11,0)</f>
        <v>0</v>
      </c>
      <c r="Q331">
        <f>VLOOKUP(A331,TableRC!A:G,7,0)</f>
        <v>0</v>
      </c>
      <c r="R331" t="e">
        <f>Q331-#REF!</f>
        <v>#REF!</v>
      </c>
      <c r="S331" t="str">
        <f t="shared" si="11"/>
        <v>iption</v>
      </c>
    </row>
    <row r="332" spans="1:19" x14ac:dyDescent="0.3">
      <c r="A332" t="str">
        <f t="shared" si="10"/>
        <v>t_metrictypes</v>
      </c>
      <c r="B332" t="s">
        <v>5</v>
      </c>
      <c r="C332" t="s">
        <v>6</v>
      </c>
      <c r="D332" t="s">
        <v>149</v>
      </c>
      <c r="E332" t="s">
        <v>57</v>
      </c>
      <c r="F332">
        <v>3</v>
      </c>
      <c r="G332" t="s">
        <v>14</v>
      </c>
      <c r="H332" t="s">
        <v>41</v>
      </c>
      <c r="I332" t="s">
        <v>11</v>
      </c>
      <c r="K332">
        <v>53</v>
      </c>
      <c r="L332">
        <v>2</v>
      </c>
      <c r="M332" t="s">
        <v>11</v>
      </c>
      <c r="N332" t="s">
        <v>11</v>
      </c>
      <c r="O332">
        <f>VLOOKUP(A332,TableRC!A:K,11,0)</f>
        <v>0</v>
      </c>
      <c r="Q332">
        <f>VLOOKUP(A332,TableRC!A:G,7,0)</f>
        <v>0</v>
      </c>
      <c r="R332" t="e">
        <f>Q332-#REF!</f>
        <v>#REF!</v>
      </c>
      <c r="S332" t="str">
        <f t="shared" si="11"/>
        <v>Weight</v>
      </c>
    </row>
    <row r="333" spans="1:19" x14ac:dyDescent="0.3">
      <c r="A333" t="str">
        <f t="shared" si="10"/>
        <v>t_metrictypes</v>
      </c>
      <c r="B333" t="s">
        <v>5</v>
      </c>
      <c r="C333" t="s">
        <v>6</v>
      </c>
      <c r="D333" t="s">
        <v>149</v>
      </c>
      <c r="E333" t="s">
        <v>20</v>
      </c>
      <c r="F333">
        <v>4</v>
      </c>
      <c r="G333" t="s">
        <v>14</v>
      </c>
      <c r="H333" t="s">
        <v>10</v>
      </c>
      <c r="I333">
        <v>255</v>
      </c>
      <c r="K333" t="s">
        <v>11</v>
      </c>
      <c r="L333" t="s">
        <v>11</v>
      </c>
      <c r="M333" t="s">
        <v>11</v>
      </c>
      <c r="N333" t="s">
        <v>12</v>
      </c>
      <c r="O333">
        <f>VLOOKUP(A333,TableRC!A:K,11,0)</f>
        <v>0</v>
      </c>
      <c r="Q333">
        <f>VLOOKUP(A333,TableRC!A:G,7,0)</f>
        <v>0</v>
      </c>
      <c r="R333" t="e">
        <f>Q333-#REF!</f>
        <v>#REF!</v>
      </c>
      <c r="S333" t="str">
        <f t="shared" si="11"/>
        <v>Notes</v>
      </c>
    </row>
    <row r="334" spans="1:19" x14ac:dyDescent="0.3">
      <c r="A334" t="str">
        <f t="shared" si="10"/>
        <v>t_ocf</v>
      </c>
      <c r="B334" t="s">
        <v>5</v>
      </c>
      <c r="C334" t="s">
        <v>6</v>
      </c>
      <c r="D334" t="s">
        <v>471</v>
      </c>
      <c r="E334" t="s">
        <v>472</v>
      </c>
      <c r="F334">
        <v>1</v>
      </c>
      <c r="G334" t="s">
        <v>14</v>
      </c>
      <c r="H334" t="s">
        <v>10</v>
      </c>
      <c r="I334">
        <v>50</v>
      </c>
      <c r="K334" t="s">
        <v>11</v>
      </c>
      <c r="L334" t="s">
        <v>11</v>
      </c>
      <c r="M334" t="s">
        <v>11</v>
      </c>
      <c r="N334" t="s">
        <v>12</v>
      </c>
      <c r="O334">
        <f>VLOOKUP(A334,TableRC!A:K,11,0)</f>
        <v>0</v>
      </c>
      <c r="Q334">
        <f>VLOOKUP(A334,TableRC!A:G,7,0)</f>
        <v>0</v>
      </c>
      <c r="R334" t="e">
        <f>Q334-#REF!</f>
        <v>#REF!</v>
      </c>
      <c r="S334" t="str">
        <f t="shared" si="11"/>
        <v>ctType</v>
      </c>
    </row>
    <row r="335" spans="1:19" x14ac:dyDescent="0.3">
      <c r="A335" t="str">
        <f t="shared" si="10"/>
        <v>t_ocf</v>
      </c>
      <c r="B335" t="s">
        <v>5</v>
      </c>
      <c r="C335" t="s">
        <v>6</v>
      </c>
      <c r="D335" t="s">
        <v>471</v>
      </c>
      <c r="E335" t="s">
        <v>473</v>
      </c>
      <c r="F335">
        <v>2</v>
      </c>
      <c r="G335" t="s">
        <v>14</v>
      </c>
      <c r="H335" t="s">
        <v>41</v>
      </c>
      <c r="I335" t="s">
        <v>11</v>
      </c>
      <c r="K335">
        <v>53</v>
      </c>
      <c r="L335">
        <v>2</v>
      </c>
      <c r="M335" t="s">
        <v>11</v>
      </c>
      <c r="N335" t="s">
        <v>11</v>
      </c>
      <c r="O335">
        <f>VLOOKUP(A335,TableRC!A:K,11,0)</f>
        <v>0</v>
      </c>
      <c r="Q335">
        <f>VLOOKUP(A335,TableRC!A:G,7,0)</f>
        <v>0</v>
      </c>
      <c r="R335" t="e">
        <f>Q335-#REF!</f>
        <v>#REF!</v>
      </c>
      <c r="S335" t="str">
        <f t="shared" si="11"/>
        <v>Weight</v>
      </c>
    </row>
    <row r="336" spans="1:19" x14ac:dyDescent="0.3">
      <c r="A336" t="str">
        <f t="shared" si="10"/>
        <v>t_problemtypes</v>
      </c>
      <c r="B336" t="s">
        <v>5</v>
      </c>
      <c r="C336" t="s">
        <v>6</v>
      </c>
      <c r="D336" t="s">
        <v>60</v>
      </c>
      <c r="E336" t="s">
        <v>61</v>
      </c>
      <c r="F336">
        <v>1</v>
      </c>
      <c r="G336" t="s">
        <v>9</v>
      </c>
      <c r="H336" t="s">
        <v>10</v>
      </c>
      <c r="I336">
        <v>12</v>
      </c>
      <c r="K336" t="s">
        <v>11</v>
      </c>
      <c r="L336" t="s">
        <v>11</v>
      </c>
      <c r="M336" t="s">
        <v>11</v>
      </c>
      <c r="N336" t="s">
        <v>12</v>
      </c>
      <c r="O336">
        <f>VLOOKUP(A336,TableRC!A:K,11,0)</f>
        <v>0</v>
      </c>
      <c r="Q336">
        <f>VLOOKUP(A336,TableRC!A:G,7,0)</f>
        <v>0</v>
      </c>
      <c r="R336" t="e">
        <f>Q336-#REF!</f>
        <v>#REF!</v>
      </c>
      <c r="S336" t="str">
        <f t="shared" si="11"/>
        <v>emType</v>
      </c>
    </row>
    <row r="337" spans="1:19" x14ac:dyDescent="0.3">
      <c r="A337" t="str">
        <f t="shared" si="10"/>
        <v>t_problemtypes</v>
      </c>
      <c r="B337" t="s">
        <v>5</v>
      </c>
      <c r="C337" t="s">
        <v>6</v>
      </c>
      <c r="D337" t="s">
        <v>60</v>
      </c>
      <c r="E337" t="s">
        <v>39</v>
      </c>
      <c r="F337">
        <v>2</v>
      </c>
      <c r="G337" t="s">
        <v>14</v>
      </c>
      <c r="H337" t="s">
        <v>10</v>
      </c>
      <c r="I337">
        <v>255</v>
      </c>
      <c r="K337" t="s">
        <v>11</v>
      </c>
      <c r="L337" t="s">
        <v>11</v>
      </c>
      <c r="M337" t="s">
        <v>11</v>
      </c>
      <c r="N337" t="s">
        <v>12</v>
      </c>
      <c r="O337">
        <f>VLOOKUP(A337,TableRC!A:K,11,0)</f>
        <v>0</v>
      </c>
      <c r="Q337">
        <f>VLOOKUP(A337,TableRC!A:G,7,0)</f>
        <v>0</v>
      </c>
      <c r="R337" t="e">
        <f>Q337-#REF!</f>
        <v>#REF!</v>
      </c>
      <c r="S337" t="str">
        <f t="shared" si="11"/>
        <v>iption</v>
      </c>
    </row>
    <row r="338" spans="1:19" x14ac:dyDescent="0.3">
      <c r="A338" t="str">
        <f t="shared" si="10"/>
        <v>t_problemtypes</v>
      </c>
      <c r="B338" t="s">
        <v>5</v>
      </c>
      <c r="C338" t="s">
        <v>6</v>
      </c>
      <c r="D338" t="s">
        <v>60</v>
      </c>
      <c r="E338" t="s">
        <v>57</v>
      </c>
      <c r="F338">
        <v>3</v>
      </c>
      <c r="G338" t="s">
        <v>14</v>
      </c>
      <c r="H338" t="s">
        <v>41</v>
      </c>
      <c r="I338" t="s">
        <v>11</v>
      </c>
      <c r="K338">
        <v>53</v>
      </c>
      <c r="L338">
        <v>2</v>
      </c>
      <c r="M338" t="s">
        <v>11</v>
      </c>
      <c r="N338" t="s">
        <v>11</v>
      </c>
      <c r="O338">
        <f>VLOOKUP(A338,TableRC!A:K,11,0)</f>
        <v>0</v>
      </c>
      <c r="Q338">
        <f>VLOOKUP(A338,TableRC!A:G,7,0)</f>
        <v>0</v>
      </c>
      <c r="R338" t="e">
        <f>Q338-#REF!</f>
        <v>#REF!</v>
      </c>
      <c r="S338" t="str">
        <f t="shared" si="11"/>
        <v>Weight</v>
      </c>
    </row>
    <row r="339" spans="1:19" x14ac:dyDescent="0.3">
      <c r="A339" t="str">
        <f t="shared" si="10"/>
        <v>t_problemtypes</v>
      </c>
      <c r="B339" t="s">
        <v>5</v>
      </c>
      <c r="C339" t="s">
        <v>6</v>
      </c>
      <c r="D339" t="s">
        <v>60</v>
      </c>
      <c r="E339" t="s">
        <v>20</v>
      </c>
      <c r="F339">
        <v>4</v>
      </c>
      <c r="G339" t="s">
        <v>14</v>
      </c>
      <c r="H339" t="s">
        <v>10</v>
      </c>
      <c r="I339">
        <v>255</v>
      </c>
      <c r="K339" t="s">
        <v>11</v>
      </c>
      <c r="L339" t="s">
        <v>11</v>
      </c>
      <c r="M339" t="s">
        <v>11</v>
      </c>
      <c r="N339" t="s">
        <v>12</v>
      </c>
      <c r="O339">
        <f>VLOOKUP(A339,TableRC!A:K,11,0)</f>
        <v>0</v>
      </c>
      <c r="Q339">
        <f>VLOOKUP(A339,TableRC!A:G,7,0)</f>
        <v>0</v>
      </c>
      <c r="R339" t="e">
        <f>Q339-#REF!</f>
        <v>#REF!</v>
      </c>
      <c r="S339" t="str">
        <f t="shared" si="11"/>
        <v>Notes</v>
      </c>
    </row>
    <row r="340" spans="1:19" x14ac:dyDescent="0.3">
      <c r="A340" t="str">
        <f t="shared" si="10"/>
        <v>t_projectroles</v>
      </c>
      <c r="B340" t="s">
        <v>5</v>
      </c>
      <c r="C340" t="s">
        <v>6</v>
      </c>
      <c r="D340" t="s">
        <v>71</v>
      </c>
      <c r="E340" t="s">
        <v>72</v>
      </c>
      <c r="F340">
        <v>1</v>
      </c>
      <c r="G340" t="s">
        <v>9</v>
      </c>
      <c r="H340" t="s">
        <v>10</v>
      </c>
      <c r="I340">
        <v>255</v>
      </c>
      <c r="K340" t="s">
        <v>11</v>
      </c>
      <c r="L340" t="s">
        <v>11</v>
      </c>
      <c r="M340" t="s">
        <v>11</v>
      </c>
      <c r="N340" t="s">
        <v>12</v>
      </c>
      <c r="O340">
        <f>VLOOKUP(A340,TableRC!A:K,11,0)</f>
        <v>0</v>
      </c>
      <c r="Q340">
        <f>VLOOKUP(A340,TableRC!A:G,7,0)</f>
        <v>0</v>
      </c>
      <c r="R340" t="e">
        <f>Q340-#REF!</f>
        <v>#REF!</v>
      </c>
      <c r="S340" t="str">
        <f t="shared" si="11"/>
        <v>Role</v>
      </c>
    </row>
    <row r="341" spans="1:19" x14ac:dyDescent="0.3">
      <c r="A341" t="str">
        <f t="shared" si="10"/>
        <v>t_projectroles</v>
      </c>
      <c r="B341" t="s">
        <v>5</v>
      </c>
      <c r="C341" t="s">
        <v>6</v>
      </c>
      <c r="D341" t="s">
        <v>71</v>
      </c>
      <c r="E341" t="s">
        <v>39</v>
      </c>
      <c r="F341">
        <v>2</v>
      </c>
      <c r="G341" t="s">
        <v>14</v>
      </c>
      <c r="H341" t="s">
        <v>10</v>
      </c>
      <c r="I341">
        <v>255</v>
      </c>
      <c r="K341" t="s">
        <v>11</v>
      </c>
      <c r="L341" t="s">
        <v>11</v>
      </c>
      <c r="M341" t="s">
        <v>11</v>
      </c>
      <c r="N341" t="s">
        <v>12</v>
      </c>
      <c r="O341">
        <f>VLOOKUP(A341,TableRC!A:K,11,0)</f>
        <v>0</v>
      </c>
      <c r="Q341">
        <f>VLOOKUP(A341,TableRC!A:G,7,0)</f>
        <v>0</v>
      </c>
      <c r="R341" t="e">
        <f>Q341-#REF!</f>
        <v>#REF!</v>
      </c>
      <c r="S341" t="str">
        <f t="shared" si="11"/>
        <v>iption</v>
      </c>
    </row>
    <row r="342" spans="1:19" x14ac:dyDescent="0.3">
      <c r="A342" t="str">
        <f t="shared" si="10"/>
        <v>t_projectroles</v>
      </c>
      <c r="B342" t="s">
        <v>5</v>
      </c>
      <c r="C342" t="s">
        <v>6</v>
      </c>
      <c r="D342" t="s">
        <v>71</v>
      </c>
      <c r="E342" t="s">
        <v>20</v>
      </c>
      <c r="F342">
        <v>3</v>
      </c>
      <c r="G342" t="s">
        <v>14</v>
      </c>
      <c r="H342" t="s">
        <v>10</v>
      </c>
      <c r="I342">
        <v>-1</v>
      </c>
      <c r="K342" t="s">
        <v>11</v>
      </c>
      <c r="L342" t="s">
        <v>11</v>
      </c>
      <c r="M342" t="s">
        <v>11</v>
      </c>
      <c r="N342" t="s">
        <v>12</v>
      </c>
      <c r="O342">
        <f>VLOOKUP(A342,TableRC!A:K,11,0)</f>
        <v>0</v>
      </c>
      <c r="Q342">
        <f>VLOOKUP(A342,TableRC!A:G,7,0)</f>
        <v>0</v>
      </c>
      <c r="R342" t="e">
        <f>Q342-#REF!</f>
        <v>#REF!</v>
      </c>
      <c r="S342" t="str">
        <f t="shared" si="11"/>
        <v>Notes</v>
      </c>
    </row>
    <row r="343" spans="1:19" x14ac:dyDescent="0.3">
      <c r="A343" t="str">
        <f t="shared" si="10"/>
        <v>t_requiretypes</v>
      </c>
      <c r="B343" t="s">
        <v>5</v>
      </c>
      <c r="C343" t="s">
        <v>6</v>
      </c>
      <c r="D343" t="s">
        <v>84</v>
      </c>
      <c r="E343" t="s">
        <v>85</v>
      </c>
      <c r="F343">
        <v>1</v>
      </c>
      <c r="G343" t="s">
        <v>9</v>
      </c>
      <c r="H343" t="s">
        <v>10</v>
      </c>
      <c r="I343">
        <v>12</v>
      </c>
      <c r="K343" t="s">
        <v>11</v>
      </c>
      <c r="L343" t="s">
        <v>11</v>
      </c>
      <c r="M343" t="s">
        <v>11</v>
      </c>
      <c r="N343" t="s">
        <v>12</v>
      </c>
      <c r="O343">
        <f>VLOOKUP(A343,TableRC!A:K,11,0)</f>
        <v>0</v>
      </c>
      <c r="Q343">
        <f>VLOOKUP(A343,TableRC!A:G,7,0)</f>
        <v>0</v>
      </c>
      <c r="R343" t="e">
        <f>Q343-#REF!</f>
        <v>#REF!</v>
      </c>
      <c r="S343" t="str">
        <f t="shared" si="11"/>
        <v>rement</v>
      </c>
    </row>
    <row r="344" spans="1:19" x14ac:dyDescent="0.3">
      <c r="A344" t="str">
        <f t="shared" si="10"/>
        <v>t_requiretypes</v>
      </c>
      <c r="B344" t="s">
        <v>5</v>
      </c>
      <c r="C344" t="s">
        <v>6</v>
      </c>
      <c r="D344" t="s">
        <v>84</v>
      </c>
      <c r="E344" t="s">
        <v>39</v>
      </c>
      <c r="F344">
        <v>2</v>
      </c>
      <c r="G344" t="s">
        <v>14</v>
      </c>
      <c r="H344" t="s">
        <v>10</v>
      </c>
      <c r="I344">
        <v>50</v>
      </c>
      <c r="K344" t="s">
        <v>11</v>
      </c>
      <c r="L344" t="s">
        <v>11</v>
      </c>
      <c r="M344" t="s">
        <v>11</v>
      </c>
      <c r="N344" t="s">
        <v>12</v>
      </c>
      <c r="O344">
        <f>VLOOKUP(A344,TableRC!A:K,11,0)</f>
        <v>0</v>
      </c>
      <c r="Q344">
        <f>VLOOKUP(A344,TableRC!A:G,7,0)</f>
        <v>0</v>
      </c>
      <c r="R344" t="e">
        <f>Q344-#REF!</f>
        <v>#REF!</v>
      </c>
      <c r="S344" t="str">
        <f t="shared" si="11"/>
        <v>iption</v>
      </c>
    </row>
    <row r="345" spans="1:19" x14ac:dyDescent="0.3">
      <c r="A345" t="str">
        <f t="shared" si="10"/>
        <v>t_requiretypes</v>
      </c>
      <c r="B345" t="s">
        <v>5</v>
      </c>
      <c r="C345" t="s">
        <v>6</v>
      </c>
      <c r="D345" t="s">
        <v>84</v>
      </c>
      <c r="E345" t="s">
        <v>57</v>
      </c>
      <c r="F345">
        <v>3</v>
      </c>
      <c r="G345" t="s">
        <v>14</v>
      </c>
      <c r="H345" t="s">
        <v>41</v>
      </c>
      <c r="I345" t="s">
        <v>11</v>
      </c>
      <c r="K345">
        <v>53</v>
      </c>
      <c r="L345">
        <v>2</v>
      </c>
      <c r="M345" t="s">
        <v>11</v>
      </c>
      <c r="N345" t="s">
        <v>11</v>
      </c>
      <c r="O345">
        <f>VLOOKUP(A345,TableRC!A:K,11,0)</f>
        <v>0</v>
      </c>
      <c r="Q345">
        <f>VLOOKUP(A345,TableRC!A:G,7,0)</f>
        <v>0</v>
      </c>
      <c r="R345" t="e">
        <f>Q345-#REF!</f>
        <v>#REF!</v>
      </c>
      <c r="S345" t="str">
        <f t="shared" si="11"/>
        <v>Weight</v>
      </c>
    </row>
    <row r="346" spans="1:19" x14ac:dyDescent="0.3">
      <c r="A346" t="str">
        <f t="shared" si="10"/>
        <v>t_requiretypes</v>
      </c>
      <c r="B346" t="s">
        <v>5</v>
      </c>
      <c r="C346" t="s">
        <v>6</v>
      </c>
      <c r="D346" t="s">
        <v>84</v>
      </c>
      <c r="E346" t="s">
        <v>20</v>
      </c>
      <c r="F346">
        <v>4</v>
      </c>
      <c r="G346" t="s">
        <v>14</v>
      </c>
      <c r="H346" t="s">
        <v>10</v>
      </c>
      <c r="I346">
        <v>255</v>
      </c>
      <c r="K346" t="s">
        <v>11</v>
      </c>
      <c r="L346" t="s">
        <v>11</v>
      </c>
      <c r="M346" t="s">
        <v>11</v>
      </c>
      <c r="N346" t="s">
        <v>12</v>
      </c>
      <c r="O346">
        <f>VLOOKUP(A346,TableRC!A:K,11,0)</f>
        <v>0</v>
      </c>
      <c r="Q346">
        <f>VLOOKUP(A346,TableRC!A:G,7,0)</f>
        <v>0</v>
      </c>
      <c r="R346" t="e">
        <f>Q346-#REF!</f>
        <v>#REF!</v>
      </c>
      <c r="S346" t="str">
        <f t="shared" si="11"/>
        <v>Notes</v>
      </c>
    </row>
    <row r="347" spans="1:19" x14ac:dyDescent="0.3">
      <c r="A347" t="str">
        <f t="shared" si="10"/>
        <v>t_scenariotypes</v>
      </c>
      <c r="B347" t="s">
        <v>5</v>
      </c>
      <c r="C347" t="s">
        <v>6</v>
      </c>
      <c r="D347" t="s">
        <v>232</v>
      </c>
      <c r="E347" t="s">
        <v>233</v>
      </c>
      <c r="F347">
        <v>1</v>
      </c>
      <c r="G347" t="s">
        <v>9</v>
      </c>
      <c r="H347" t="s">
        <v>10</v>
      </c>
      <c r="I347">
        <v>12</v>
      </c>
      <c r="K347" t="s">
        <v>11</v>
      </c>
      <c r="L347" t="s">
        <v>11</v>
      </c>
      <c r="M347" t="s">
        <v>11</v>
      </c>
      <c r="N347" t="s">
        <v>12</v>
      </c>
      <c r="O347">
        <f>VLOOKUP(A347,TableRC!A:K,11,0)</f>
        <v>0</v>
      </c>
      <c r="Q347">
        <f>VLOOKUP(A347,TableRC!A:G,7,0)</f>
        <v>0</v>
      </c>
      <c r="R347" t="e">
        <f>Q347-#REF!</f>
        <v>#REF!</v>
      </c>
      <c r="S347" t="str">
        <f t="shared" si="11"/>
        <v>ioType</v>
      </c>
    </row>
    <row r="348" spans="1:19" x14ac:dyDescent="0.3">
      <c r="A348" t="str">
        <f t="shared" si="10"/>
        <v>t_scenariotypes</v>
      </c>
      <c r="B348" t="s">
        <v>5</v>
      </c>
      <c r="C348" t="s">
        <v>6</v>
      </c>
      <c r="D348" t="s">
        <v>232</v>
      </c>
      <c r="E348" t="s">
        <v>39</v>
      </c>
      <c r="F348">
        <v>2</v>
      </c>
      <c r="G348" t="s">
        <v>14</v>
      </c>
      <c r="H348" t="s">
        <v>10</v>
      </c>
      <c r="I348">
        <v>50</v>
      </c>
      <c r="K348" t="s">
        <v>11</v>
      </c>
      <c r="L348" t="s">
        <v>11</v>
      </c>
      <c r="M348" t="s">
        <v>11</v>
      </c>
      <c r="N348" t="s">
        <v>12</v>
      </c>
      <c r="O348">
        <f>VLOOKUP(A348,TableRC!A:K,11,0)</f>
        <v>0</v>
      </c>
      <c r="Q348">
        <f>VLOOKUP(A348,TableRC!A:G,7,0)</f>
        <v>0</v>
      </c>
      <c r="R348" t="e">
        <f>Q348-#REF!</f>
        <v>#REF!</v>
      </c>
      <c r="S348" t="str">
        <f t="shared" si="11"/>
        <v>iption</v>
      </c>
    </row>
    <row r="349" spans="1:19" x14ac:dyDescent="0.3">
      <c r="A349" t="str">
        <f t="shared" si="10"/>
        <v>t_scenariotypes</v>
      </c>
      <c r="B349" t="s">
        <v>5</v>
      </c>
      <c r="C349" t="s">
        <v>6</v>
      </c>
      <c r="D349" t="s">
        <v>232</v>
      </c>
      <c r="E349" t="s">
        <v>57</v>
      </c>
      <c r="F349">
        <v>3</v>
      </c>
      <c r="G349" t="s">
        <v>14</v>
      </c>
      <c r="H349" t="s">
        <v>41</v>
      </c>
      <c r="I349" t="s">
        <v>11</v>
      </c>
      <c r="K349">
        <v>53</v>
      </c>
      <c r="L349">
        <v>2</v>
      </c>
      <c r="M349" t="s">
        <v>11</v>
      </c>
      <c r="N349" t="s">
        <v>11</v>
      </c>
      <c r="O349">
        <f>VLOOKUP(A349,TableRC!A:K,11,0)</f>
        <v>0</v>
      </c>
      <c r="Q349">
        <f>VLOOKUP(A349,TableRC!A:G,7,0)</f>
        <v>0</v>
      </c>
      <c r="R349" t="e">
        <f>Q349-#REF!</f>
        <v>#REF!</v>
      </c>
      <c r="S349" t="str">
        <f t="shared" si="11"/>
        <v>Weight</v>
      </c>
    </row>
    <row r="350" spans="1:19" x14ac:dyDescent="0.3">
      <c r="A350" t="str">
        <f t="shared" si="10"/>
        <v>t_scenariotypes</v>
      </c>
      <c r="B350" t="s">
        <v>5</v>
      </c>
      <c r="C350" t="s">
        <v>6</v>
      </c>
      <c r="D350" t="s">
        <v>232</v>
      </c>
      <c r="E350" t="s">
        <v>20</v>
      </c>
      <c r="F350">
        <v>4</v>
      </c>
      <c r="G350" t="s">
        <v>14</v>
      </c>
      <c r="H350" t="s">
        <v>10</v>
      </c>
      <c r="I350">
        <v>255</v>
      </c>
      <c r="K350" t="s">
        <v>11</v>
      </c>
      <c r="L350" t="s">
        <v>11</v>
      </c>
      <c r="M350" t="s">
        <v>11</v>
      </c>
      <c r="N350" t="s">
        <v>12</v>
      </c>
      <c r="O350">
        <f>VLOOKUP(A350,TableRC!A:K,11,0)</f>
        <v>0</v>
      </c>
      <c r="Q350">
        <f>VLOOKUP(A350,TableRC!A:G,7,0)</f>
        <v>0</v>
      </c>
      <c r="R350" t="e">
        <f>Q350-#REF!</f>
        <v>#REF!</v>
      </c>
      <c r="S350" t="str">
        <f t="shared" si="11"/>
        <v>Notes</v>
      </c>
    </row>
    <row r="351" spans="1:19" x14ac:dyDescent="0.3">
      <c r="A351" t="str">
        <f t="shared" si="10"/>
        <v>t_script</v>
      </c>
      <c r="B351" t="s">
        <v>5</v>
      </c>
      <c r="C351" t="s">
        <v>6</v>
      </c>
      <c r="D351" t="s">
        <v>235</v>
      </c>
      <c r="E351" t="s">
        <v>236</v>
      </c>
      <c r="F351">
        <v>1</v>
      </c>
      <c r="G351" t="s">
        <v>9</v>
      </c>
      <c r="H351" t="s">
        <v>16</v>
      </c>
      <c r="I351" t="s">
        <v>11</v>
      </c>
      <c r="K351">
        <v>10</v>
      </c>
      <c r="L351">
        <v>10</v>
      </c>
      <c r="M351" t="s">
        <v>11</v>
      </c>
      <c r="N351" t="s">
        <v>11</v>
      </c>
      <c r="O351">
        <f>VLOOKUP(A351,TableRC!A:K,11,0)</f>
        <v>0</v>
      </c>
      <c r="Q351">
        <f>VLOOKUP(A351,TableRC!A:G,7,0)</f>
        <v>0</v>
      </c>
      <c r="R351" t="e">
        <f>Q351-#REF!</f>
        <v>#REF!</v>
      </c>
      <c r="S351" t="str">
        <f t="shared" si="11"/>
        <v>riptID</v>
      </c>
    </row>
    <row r="352" spans="1:19" x14ac:dyDescent="0.3">
      <c r="A352" t="str">
        <f t="shared" si="10"/>
        <v>t_script</v>
      </c>
      <c r="B352" t="s">
        <v>5</v>
      </c>
      <c r="C352" t="s">
        <v>6</v>
      </c>
      <c r="D352" t="s">
        <v>235</v>
      </c>
      <c r="E352" t="s">
        <v>237</v>
      </c>
      <c r="F352">
        <v>2</v>
      </c>
      <c r="G352" t="s">
        <v>14</v>
      </c>
      <c r="H352" t="s">
        <v>10</v>
      </c>
      <c r="I352">
        <v>100</v>
      </c>
      <c r="K352" t="s">
        <v>11</v>
      </c>
      <c r="L352" t="s">
        <v>11</v>
      </c>
      <c r="M352" t="s">
        <v>11</v>
      </c>
      <c r="N352" t="s">
        <v>12</v>
      </c>
      <c r="O352">
        <f>VLOOKUP(A352,TableRC!A:K,11,0)</f>
        <v>0</v>
      </c>
      <c r="Q352">
        <f>VLOOKUP(A352,TableRC!A:G,7,0)</f>
        <v>0</v>
      </c>
      <c r="R352" t="e">
        <f>Q352-#REF!</f>
        <v>#REF!</v>
      </c>
      <c r="S352" t="str">
        <f t="shared" si="11"/>
        <v>tegory</v>
      </c>
    </row>
    <row r="353" spans="1:19" x14ac:dyDescent="0.3">
      <c r="A353" t="str">
        <f t="shared" si="10"/>
        <v>t_script</v>
      </c>
      <c r="B353" t="s">
        <v>5</v>
      </c>
      <c r="C353" t="s">
        <v>6</v>
      </c>
      <c r="D353" t="s">
        <v>235</v>
      </c>
      <c r="E353" t="s">
        <v>238</v>
      </c>
      <c r="F353">
        <v>3</v>
      </c>
      <c r="G353" t="s">
        <v>14</v>
      </c>
      <c r="H353" t="s">
        <v>10</v>
      </c>
      <c r="I353">
        <v>150</v>
      </c>
      <c r="K353" t="s">
        <v>11</v>
      </c>
      <c r="L353" t="s">
        <v>11</v>
      </c>
      <c r="M353" t="s">
        <v>11</v>
      </c>
      <c r="N353" t="s">
        <v>12</v>
      </c>
      <c r="O353">
        <f>VLOOKUP(A353,TableRC!A:K,11,0)</f>
        <v>0</v>
      </c>
      <c r="Q353">
        <f>VLOOKUP(A353,TableRC!A:G,7,0)</f>
        <v>0</v>
      </c>
      <c r="R353" t="e">
        <f>Q353-#REF!</f>
        <v>#REF!</v>
      </c>
      <c r="S353" t="str">
        <f t="shared" si="11"/>
        <v>ptName</v>
      </c>
    </row>
    <row r="354" spans="1:19" x14ac:dyDescent="0.3">
      <c r="A354" t="str">
        <f t="shared" si="10"/>
        <v>t_script</v>
      </c>
      <c r="B354" t="s">
        <v>5</v>
      </c>
      <c r="C354" t="s">
        <v>6</v>
      </c>
      <c r="D354" t="s">
        <v>235</v>
      </c>
      <c r="E354" t="s">
        <v>239</v>
      </c>
      <c r="F354">
        <v>4</v>
      </c>
      <c r="G354" t="s">
        <v>14</v>
      </c>
      <c r="H354" t="s">
        <v>10</v>
      </c>
      <c r="I354">
        <v>255</v>
      </c>
      <c r="K354" t="s">
        <v>11</v>
      </c>
      <c r="L354" t="s">
        <v>11</v>
      </c>
      <c r="M354" t="s">
        <v>11</v>
      </c>
      <c r="N354" t="s">
        <v>12</v>
      </c>
      <c r="O354">
        <f>VLOOKUP(A354,TableRC!A:K,11,0)</f>
        <v>0</v>
      </c>
      <c r="Q354">
        <f>VLOOKUP(A354,TableRC!A:G,7,0)</f>
        <v>0</v>
      </c>
      <c r="R354" t="e">
        <f>Q354-#REF!</f>
        <v>#REF!</v>
      </c>
      <c r="S354" t="str">
        <f t="shared" si="11"/>
        <v>Author</v>
      </c>
    </row>
    <row r="355" spans="1:19" x14ac:dyDescent="0.3">
      <c r="A355" t="str">
        <f t="shared" si="10"/>
        <v>t_script</v>
      </c>
      <c r="B355" t="s">
        <v>5</v>
      </c>
      <c r="C355" t="s">
        <v>6</v>
      </c>
      <c r="D355" t="s">
        <v>235</v>
      </c>
      <c r="E355" t="s">
        <v>20</v>
      </c>
      <c r="F355">
        <v>5</v>
      </c>
      <c r="G355" t="s">
        <v>14</v>
      </c>
      <c r="H355" t="s">
        <v>10</v>
      </c>
      <c r="I355">
        <v>-1</v>
      </c>
      <c r="K355" t="s">
        <v>11</v>
      </c>
      <c r="L355" t="s">
        <v>11</v>
      </c>
      <c r="M355" t="s">
        <v>11</v>
      </c>
      <c r="N355" t="s">
        <v>12</v>
      </c>
      <c r="O355">
        <f>VLOOKUP(A355,TableRC!A:K,11,0)</f>
        <v>0</v>
      </c>
      <c r="Q355">
        <f>VLOOKUP(A355,TableRC!A:G,7,0)</f>
        <v>0</v>
      </c>
      <c r="R355" t="e">
        <f>Q355-#REF!</f>
        <v>#REF!</v>
      </c>
      <c r="S355" t="str">
        <f t="shared" si="11"/>
        <v>Notes</v>
      </c>
    </row>
    <row r="356" spans="1:19" x14ac:dyDescent="0.3">
      <c r="A356" t="str">
        <f t="shared" si="10"/>
        <v>t_script</v>
      </c>
      <c r="B356" t="s">
        <v>5</v>
      </c>
      <c r="C356" t="s">
        <v>6</v>
      </c>
      <c r="D356" t="s">
        <v>235</v>
      </c>
      <c r="E356" t="s">
        <v>240</v>
      </c>
      <c r="F356">
        <v>6</v>
      </c>
      <c r="G356" t="s">
        <v>14</v>
      </c>
      <c r="H356" t="s">
        <v>10</v>
      </c>
      <c r="I356">
        <v>-1</v>
      </c>
      <c r="K356" t="s">
        <v>11</v>
      </c>
      <c r="L356" t="s">
        <v>11</v>
      </c>
      <c r="M356" t="s">
        <v>11</v>
      </c>
      <c r="N356" t="s">
        <v>12</v>
      </c>
      <c r="O356">
        <f>VLOOKUP(A356,TableRC!A:K,11,0)</f>
        <v>0</v>
      </c>
      <c r="Q356">
        <f>VLOOKUP(A356,TableRC!A:G,7,0)</f>
        <v>0</v>
      </c>
      <c r="R356" t="e">
        <f>Q356-#REF!</f>
        <v>#REF!</v>
      </c>
      <c r="S356" t="str">
        <f t="shared" si="11"/>
        <v>Script</v>
      </c>
    </row>
    <row r="357" spans="1:19" x14ac:dyDescent="0.3">
      <c r="A357" t="str">
        <f t="shared" si="10"/>
        <v>t_stereotypes</v>
      </c>
      <c r="B357" t="s">
        <v>5</v>
      </c>
      <c r="C357" t="s">
        <v>6</v>
      </c>
      <c r="D357" t="s">
        <v>357</v>
      </c>
      <c r="E357" t="s">
        <v>156</v>
      </c>
      <c r="F357">
        <v>1</v>
      </c>
      <c r="G357" t="s">
        <v>9</v>
      </c>
      <c r="H357" t="s">
        <v>47</v>
      </c>
      <c r="I357">
        <v>255</v>
      </c>
      <c r="K357" t="s">
        <v>11</v>
      </c>
      <c r="L357" t="s">
        <v>11</v>
      </c>
      <c r="M357" t="s">
        <v>11</v>
      </c>
      <c r="N357" t="s">
        <v>48</v>
      </c>
      <c r="O357">
        <f>VLOOKUP(A357,TableRC!A:K,11,0)</f>
        <v>0</v>
      </c>
      <c r="Q357" t="str">
        <f>VLOOKUP(A357,TableRC!A:G,7,0)</f>
        <v>Unused</v>
      </c>
      <c r="R357" t="e">
        <f>Q357-#REF!</f>
        <v>#VALUE!</v>
      </c>
      <c r="S357" t="str">
        <f t="shared" si="11"/>
        <v>eotype</v>
      </c>
    </row>
    <row r="358" spans="1:19" x14ac:dyDescent="0.3">
      <c r="A358" t="str">
        <f t="shared" si="10"/>
        <v>t_stereotypes</v>
      </c>
      <c r="B358" t="s">
        <v>5</v>
      </c>
      <c r="C358" t="s">
        <v>6</v>
      </c>
      <c r="D358" t="s">
        <v>357</v>
      </c>
      <c r="E358" t="s">
        <v>64</v>
      </c>
      <c r="F358">
        <v>2</v>
      </c>
      <c r="G358" t="s">
        <v>9</v>
      </c>
      <c r="H358" t="s">
        <v>47</v>
      </c>
      <c r="I358">
        <v>255</v>
      </c>
      <c r="K358" t="s">
        <v>11</v>
      </c>
      <c r="L358" t="s">
        <v>11</v>
      </c>
      <c r="M358" t="s">
        <v>11</v>
      </c>
      <c r="N358" t="s">
        <v>48</v>
      </c>
      <c r="O358">
        <f>VLOOKUP(A358,TableRC!A:K,11,0)</f>
        <v>0</v>
      </c>
      <c r="Q358" t="str">
        <f>VLOOKUP(A358,TableRC!A:G,7,0)</f>
        <v>Unused</v>
      </c>
      <c r="R358" t="e">
        <f>Q358-#REF!</f>
        <v>#VALUE!</v>
      </c>
      <c r="S358" t="str">
        <f t="shared" si="11"/>
        <v>liesTo</v>
      </c>
    </row>
    <row r="359" spans="1:19" x14ac:dyDescent="0.3">
      <c r="A359" t="str">
        <f t="shared" si="10"/>
        <v>t_stereotypes</v>
      </c>
      <c r="B359" t="s">
        <v>5</v>
      </c>
      <c r="C359" t="s">
        <v>6</v>
      </c>
      <c r="D359" t="s">
        <v>357</v>
      </c>
      <c r="E359" t="s">
        <v>39</v>
      </c>
      <c r="F359">
        <v>3</v>
      </c>
      <c r="G359" t="s">
        <v>14</v>
      </c>
      <c r="H359" t="s">
        <v>10</v>
      </c>
      <c r="I359">
        <v>255</v>
      </c>
      <c r="K359" t="s">
        <v>11</v>
      </c>
      <c r="L359" t="s">
        <v>11</v>
      </c>
      <c r="M359" t="s">
        <v>11</v>
      </c>
      <c r="N359" t="s">
        <v>12</v>
      </c>
      <c r="O359">
        <f>VLOOKUP(A359,TableRC!A:K,11,0)</f>
        <v>0</v>
      </c>
      <c r="Q359" t="str">
        <f>VLOOKUP(A359,TableRC!A:G,7,0)</f>
        <v>Unused</v>
      </c>
      <c r="R359" t="e">
        <f>Q359-#REF!</f>
        <v>#VALUE!</v>
      </c>
      <c r="S359" t="str">
        <f t="shared" si="11"/>
        <v>iption</v>
      </c>
    </row>
    <row r="360" spans="1:19" x14ac:dyDescent="0.3">
      <c r="A360" t="str">
        <f t="shared" si="10"/>
        <v>t_stereotypes</v>
      </c>
      <c r="B360" t="s">
        <v>5</v>
      </c>
      <c r="C360" t="s">
        <v>6</v>
      </c>
      <c r="D360" t="s">
        <v>357</v>
      </c>
      <c r="E360" t="s">
        <v>358</v>
      </c>
      <c r="F360">
        <v>4</v>
      </c>
      <c r="G360" t="s">
        <v>9</v>
      </c>
      <c r="H360" t="s">
        <v>16</v>
      </c>
      <c r="I360" t="s">
        <v>11</v>
      </c>
      <c r="K360">
        <v>10</v>
      </c>
      <c r="L360">
        <v>10</v>
      </c>
      <c r="M360" t="s">
        <v>11</v>
      </c>
      <c r="N360" t="s">
        <v>11</v>
      </c>
      <c r="O360">
        <f>VLOOKUP(A360,TableRC!A:K,11,0)</f>
        <v>0</v>
      </c>
      <c r="Q360" t="str">
        <f>VLOOKUP(A360,TableRC!A:G,7,0)</f>
        <v>Unused</v>
      </c>
      <c r="R360" t="e">
        <f>Q360-#REF!</f>
        <v>#VALUE!</v>
      </c>
      <c r="S360" t="str">
        <f t="shared" si="11"/>
        <v>nabled</v>
      </c>
    </row>
    <row r="361" spans="1:19" x14ac:dyDescent="0.3">
      <c r="A361" t="str">
        <f t="shared" si="10"/>
        <v>t_stereotypes</v>
      </c>
      <c r="B361" t="s">
        <v>5</v>
      </c>
      <c r="C361" t="s">
        <v>6</v>
      </c>
      <c r="D361" t="s">
        <v>357</v>
      </c>
      <c r="E361" t="s">
        <v>359</v>
      </c>
      <c r="F361">
        <v>5</v>
      </c>
      <c r="G361" t="s">
        <v>14</v>
      </c>
      <c r="H361" t="s">
        <v>10</v>
      </c>
      <c r="I361">
        <v>255</v>
      </c>
      <c r="K361" t="s">
        <v>11</v>
      </c>
      <c r="L361" t="s">
        <v>11</v>
      </c>
      <c r="M361" t="s">
        <v>11</v>
      </c>
      <c r="N361" t="s">
        <v>12</v>
      </c>
      <c r="O361">
        <f>VLOOKUP(A361,TableRC!A:K,11,0)</f>
        <v>0</v>
      </c>
      <c r="Q361" t="str">
        <f>VLOOKUP(A361,TableRC!A:G,7,0)</f>
        <v>Unused</v>
      </c>
      <c r="R361" t="e">
        <f>Q361-#REF!</f>
        <v>#VALUE!</v>
      </c>
      <c r="S361" t="str">
        <f t="shared" si="11"/>
        <v>MFPath</v>
      </c>
    </row>
    <row r="362" spans="1:19" x14ac:dyDescent="0.3">
      <c r="A362" t="str">
        <f t="shared" si="10"/>
        <v>t_stereotypes</v>
      </c>
      <c r="B362" t="s">
        <v>5</v>
      </c>
      <c r="C362" t="s">
        <v>6</v>
      </c>
      <c r="D362" t="s">
        <v>357</v>
      </c>
      <c r="E362" t="s">
        <v>360</v>
      </c>
      <c r="F362">
        <v>6</v>
      </c>
      <c r="G362" t="s">
        <v>14</v>
      </c>
      <c r="H362" t="s">
        <v>26</v>
      </c>
      <c r="I362">
        <v>2147483647</v>
      </c>
      <c r="K362" t="s">
        <v>11</v>
      </c>
      <c r="L362" t="s">
        <v>11</v>
      </c>
      <c r="M362" t="s">
        <v>11</v>
      </c>
      <c r="N362" t="s">
        <v>11</v>
      </c>
      <c r="O362">
        <f>VLOOKUP(A362,TableRC!A:K,11,0)</f>
        <v>0</v>
      </c>
      <c r="Q362" t="str">
        <f>VLOOKUP(A362,TableRC!A:G,7,0)</f>
        <v>Unused</v>
      </c>
      <c r="R362" t="e">
        <f>Q362-#REF!</f>
        <v>#VALUE!</v>
      </c>
      <c r="S362" t="str">
        <f t="shared" si="11"/>
        <v>tafile</v>
      </c>
    </row>
    <row r="363" spans="1:19" x14ac:dyDescent="0.3">
      <c r="A363" t="str">
        <f t="shared" si="10"/>
        <v>t_stereotypes</v>
      </c>
      <c r="B363" t="s">
        <v>5</v>
      </c>
      <c r="C363" t="s">
        <v>6</v>
      </c>
      <c r="D363" t="s">
        <v>357</v>
      </c>
      <c r="E363" t="s">
        <v>21</v>
      </c>
      <c r="F363">
        <v>7</v>
      </c>
      <c r="G363" t="s">
        <v>14</v>
      </c>
      <c r="H363" t="s">
        <v>10</v>
      </c>
      <c r="I363">
        <v>-1</v>
      </c>
      <c r="K363" t="s">
        <v>11</v>
      </c>
      <c r="L363" t="s">
        <v>11</v>
      </c>
      <c r="M363" t="s">
        <v>11</v>
      </c>
      <c r="N363" t="s">
        <v>12</v>
      </c>
      <c r="O363">
        <f>VLOOKUP(A363,TableRC!A:K,11,0)</f>
        <v>0</v>
      </c>
      <c r="Q363" t="str">
        <f>VLOOKUP(A363,TableRC!A:G,7,0)</f>
        <v>Unused</v>
      </c>
      <c r="R363" t="e">
        <f>Q363-#REF!</f>
        <v>#VALUE!</v>
      </c>
      <c r="S363" t="str">
        <f t="shared" si="11"/>
        <v>Style</v>
      </c>
    </row>
    <row r="364" spans="1:19" x14ac:dyDescent="0.3">
      <c r="A364" t="str">
        <f t="shared" si="10"/>
        <v>t_stereotypes</v>
      </c>
      <c r="B364" t="s">
        <v>5</v>
      </c>
      <c r="C364" t="s">
        <v>6</v>
      </c>
      <c r="D364" t="s">
        <v>357</v>
      </c>
      <c r="E364" t="s">
        <v>181</v>
      </c>
      <c r="F364">
        <v>8</v>
      </c>
      <c r="G364" t="s">
        <v>14</v>
      </c>
      <c r="H364" t="s">
        <v>10</v>
      </c>
      <c r="I364">
        <v>50</v>
      </c>
      <c r="K364" t="s">
        <v>11</v>
      </c>
      <c r="L364" t="s">
        <v>11</v>
      </c>
      <c r="M364" t="s">
        <v>11</v>
      </c>
      <c r="N364" t="s">
        <v>12</v>
      </c>
      <c r="O364">
        <f>VLOOKUP(A364,TableRC!A:K,11,0)</f>
        <v>0</v>
      </c>
      <c r="Q364" t="str">
        <f>VLOOKUP(A364,TableRC!A:G,7,0)</f>
        <v>Unused</v>
      </c>
      <c r="R364" t="e">
        <f>Q364-#REF!</f>
        <v>#VALUE!</v>
      </c>
      <c r="S364" t="str">
        <f t="shared" si="11"/>
        <v>a_guid</v>
      </c>
    </row>
    <row r="365" spans="1:19" x14ac:dyDescent="0.3">
      <c r="A365" t="str">
        <f t="shared" si="10"/>
        <v>t_stereotypes</v>
      </c>
      <c r="B365" t="s">
        <v>5</v>
      </c>
      <c r="C365" t="s">
        <v>6</v>
      </c>
      <c r="D365" t="s">
        <v>357</v>
      </c>
      <c r="E365" t="s">
        <v>361</v>
      </c>
      <c r="F365">
        <v>9</v>
      </c>
      <c r="G365" t="s">
        <v>14</v>
      </c>
      <c r="H365" t="s">
        <v>47</v>
      </c>
      <c r="I365">
        <v>100</v>
      </c>
      <c r="K365" t="s">
        <v>11</v>
      </c>
      <c r="L365" t="s">
        <v>11</v>
      </c>
      <c r="M365" t="s">
        <v>11</v>
      </c>
      <c r="N365" t="s">
        <v>48</v>
      </c>
      <c r="O365">
        <f>VLOOKUP(A365,TableRC!A:K,11,0)</f>
        <v>0</v>
      </c>
      <c r="Q365" t="str">
        <f>VLOOKUP(A365,TableRC!A:G,7,0)</f>
        <v>Unused</v>
      </c>
      <c r="R365" t="e">
        <f>Q365-#REF!</f>
        <v>#VALUE!</v>
      </c>
      <c r="S365" t="str">
        <f t="shared" si="11"/>
        <v>alType</v>
      </c>
    </row>
    <row r="366" spans="1:19" x14ac:dyDescent="0.3">
      <c r="A366" t="str">
        <f t="shared" si="10"/>
        <v>t_tcf</v>
      </c>
      <c r="B366" t="s">
        <v>5</v>
      </c>
      <c r="C366" t="s">
        <v>6</v>
      </c>
      <c r="D366" t="s">
        <v>382</v>
      </c>
      <c r="E366" t="s">
        <v>383</v>
      </c>
      <c r="F366">
        <v>1</v>
      </c>
      <c r="G366" t="s">
        <v>9</v>
      </c>
      <c r="H366" t="s">
        <v>10</v>
      </c>
      <c r="I366">
        <v>12</v>
      </c>
      <c r="K366" t="s">
        <v>11</v>
      </c>
      <c r="L366" t="s">
        <v>11</v>
      </c>
      <c r="M366" t="s">
        <v>11</v>
      </c>
      <c r="N366" t="s">
        <v>12</v>
      </c>
      <c r="O366">
        <f>VLOOKUP(A366,TableRC!A:K,11,0)</f>
        <v>0</v>
      </c>
      <c r="Q366">
        <f>VLOOKUP(A366,TableRC!A:G,7,0)</f>
        <v>0</v>
      </c>
      <c r="R366" t="e">
        <f>Q366-#REF!</f>
        <v>#REF!</v>
      </c>
      <c r="S366" t="str">
        <f t="shared" si="11"/>
        <v>TCFID</v>
      </c>
    </row>
    <row r="367" spans="1:19" x14ac:dyDescent="0.3">
      <c r="A367" t="str">
        <f t="shared" si="10"/>
        <v>t_tcf</v>
      </c>
      <c r="B367" t="s">
        <v>5</v>
      </c>
      <c r="C367" t="s">
        <v>6</v>
      </c>
      <c r="D367" t="s">
        <v>382</v>
      </c>
      <c r="E367" t="s">
        <v>39</v>
      </c>
      <c r="F367">
        <v>2</v>
      </c>
      <c r="G367" t="s">
        <v>14</v>
      </c>
      <c r="H367" t="s">
        <v>10</v>
      </c>
      <c r="I367">
        <v>50</v>
      </c>
      <c r="K367" t="s">
        <v>11</v>
      </c>
      <c r="L367" t="s">
        <v>11</v>
      </c>
      <c r="M367" t="s">
        <v>11</v>
      </c>
      <c r="N367" t="s">
        <v>12</v>
      </c>
      <c r="O367">
        <f>VLOOKUP(A367,TableRC!A:K,11,0)</f>
        <v>0</v>
      </c>
      <c r="Q367">
        <f>VLOOKUP(A367,TableRC!A:G,7,0)</f>
        <v>0</v>
      </c>
      <c r="R367" t="e">
        <f>Q367-#REF!</f>
        <v>#REF!</v>
      </c>
      <c r="S367" t="str">
        <f t="shared" si="11"/>
        <v>iption</v>
      </c>
    </row>
    <row r="368" spans="1:19" x14ac:dyDescent="0.3">
      <c r="A368" t="str">
        <f t="shared" si="10"/>
        <v>t_tcf</v>
      </c>
      <c r="B368" t="s">
        <v>5</v>
      </c>
      <c r="C368" t="s">
        <v>6</v>
      </c>
      <c r="D368" t="s">
        <v>382</v>
      </c>
      <c r="E368" t="s">
        <v>40</v>
      </c>
      <c r="F368">
        <v>3</v>
      </c>
      <c r="G368" t="s">
        <v>14</v>
      </c>
      <c r="H368" t="s">
        <v>41</v>
      </c>
      <c r="I368" t="s">
        <v>11</v>
      </c>
      <c r="K368">
        <v>53</v>
      </c>
      <c r="L368">
        <v>2</v>
      </c>
      <c r="M368" t="s">
        <v>11</v>
      </c>
      <c r="N368" t="s">
        <v>11</v>
      </c>
      <c r="O368">
        <f>VLOOKUP(A368,TableRC!A:K,11,0)</f>
        <v>0</v>
      </c>
      <c r="Q368">
        <f>VLOOKUP(A368,TableRC!A:G,7,0)</f>
        <v>0</v>
      </c>
      <c r="R368" t="e">
        <f>Q368-#REF!</f>
        <v>#REF!</v>
      </c>
      <c r="S368" t="str">
        <f t="shared" si="11"/>
        <v>Weight</v>
      </c>
    </row>
    <row r="369" spans="1:19" x14ac:dyDescent="0.3">
      <c r="A369" t="str">
        <f t="shared" si="10"/>
        <v>t_tcf</v>
      </c>
      <c r="B369" t="s">
        <v>5</v>
      </c>
      <c r="C369" t="s">
        <v>6</v>
      </c>
      <c r="D369" t="s">
        <v>382</v>
      </c>
      <c r="E369" t="s">
        <v>42</v>
      </c>
      <c r="F369">
        <v>4</v>
      </c>
      <c r="G369" t="s">
        <v>14</v>
      </c>
      <c r="H369" t="s">
        <v>41</v>
      </c>
      <c r="I369" t="s">
        <v>11</v>
      </c>
      <c r="K369">
        <v>53</v>
      </c>
      <c r="L369">
        <v>2</v>
      </c>
      <c r="M369" t="s">
        <v>11</v>
      </c>
      <c r="N369" t="s">
        <v>11</v>
      </c>
      <c r="O369">
        <f>VLOOKUP(A369,TableRC!A:K,11,0)</f>
        <v>0</v>
      </c>
      <c r="Q369">
        <f>VLOOKUP(A369,TableRC!A:G,7,0)</f>
        <v>0</v>
      </c>
      <c r="R369" t="e">
        <f>Q369-#REF!</f>
        <v>#REF!</v>
      </c>
      <c r="S369" t="str">
        <f t="shared" si="11"/>
        <v>Value</v>
      </c>
    </row>
    <row r="370" spans="1:19" x14ac:dyDescent="0.3">
      <c r="A370" t="str">
        <f t="shared" si="10"/>
        <v>t_tcf</v>
      </c>
      <c r="B370" t="s">
        <v>5</v>
      </c>
      <c r="C370" t="s">
        <v>6</v>
      </c>
      <c r="D370" t="s">
        <v>382</v>
      </c>
      <c r="E370" t="s">
        <v>20</v>
      </c>
      <c r="F370">
        <v>5</v>
      </c>
      <c r="G370" t="s">
        <v>14</v>
      </c>
      <c r="H370" t="s">
        <v>10</v>
      </c>
      <c r="I370">
        <v>255</v>
      </c>
      <c r="K370" t="s">
        <v>11</v>
      </c>
      <c r="L370" t="s">
        <v>11</v>
      </c>
      <c r="M370" t="s">
        <v>11</v>
      </c>
      <c r="N370" t="s">
        <v>12</v>
      </c>
      <c r="O370">
        <f>VLOOKUP(A370,TableRC!A:K,11,0)</f>
        <v>0</v>
      </c>
      <c r="Q370">
        <f>VLOOKUP(A370,TableRC!A:G,7,0)</f>
        <v>0</v>
      </c>
      <c r="R370" t="e">
        <f>Q370-#REF!</f>
        <v>#REF!</v>
      </c>
      <c r="S370" t="str">
        <f t="shared" si="11"/>
        <v>Notes</v>
      </c>
    </row>
    <row r="371" spans="1:19" x14ac:dyDescent="0.3">
      <c r="A371" t="str">
        <f t="shared" si="10"/>
        <v>t_testtypes</v>
      </c>
      <c r="B371" t="s">
        <v>5</v>
      </c>
      <c r="C371" t="s">
        <v>6</v>
      </c>
      <c r="D371" t="s">
        <v>412</v>
      </c>
      <c r="E371" t="s">
        <v>402</v>
      </c>
      <c r="F371">
        <v>1</v>
      </c>
      <c r="G371" t="s">
        <v>9</v>
      </c>
      <c r="H371" t="s">
        <v>10</v>
      </c>
      <c r="I371">
        <v>12</v>
      </c>
      <c r="K371" t="s">
        <v>11</v>
      </c>
      <c r="L371" t="s">
        <v>11</v>
      </c>
      <c r="M371" t="s">
        <v>11</v>
      </c>
      <c r="N371" t="s">
        <v>12</v>
      </c>
      <c r="O371">
        <f>VLOOKUP(A371,TableRC!A:K,11,0)</f>
        <v>0</v>
      </c>
      <c r="Q371">
        <f>VLOOKUP(A371,TableRC!A:G,7,0)</f>
        <v>0</v>
      </c>
      <c r="R371" t="e">
        <f>Q371-#REF!</f>
        <v>#REF!</v>
      </c>
      <c r="S371" t="str">
        <f t="shared" si="11"/>
        <v>stType</v>
      </c>
    </row>
    <row r="372" spans="1:19" x14ac:dyDescent="0.3">
      <c r="A372" t="str">
        <f t="shared" si="10"/>
        <v>t_testtypes</v>
      </c>
      <c r="B372" t="s">
        <v>5</v>
      </c>
      <c r="C372" t="s">
        <v>6</v>
      </c>
      <c r="D372" t="s">
        <v>412</v>
      </c>
      <c r="E372" t="s">
        <v>39</v>
      </c>
      <c r="F372">
        <v>2</v>
      </c>
      <c r="G372" t="s">
        <v>14</v>
      </c>
      <c r="H372" t="s">
        <v>10</v>
      </c>
      <c r="I372">
        <v>50</v>
      </c>
      <c r="K372" t="s">
        <v>11</v>
      </c>
      <c r="L372" t="s">
        <v>11</v>
      </c>
      <c r="M372" t="s">
        <v>11</v>
      </c>
      <c r="N372" t="s">
        <v>12</v>
      </c>
      <c r="O372">
        <f>VLOOKUP(A372,TableRC!A:K,11,0)</f>
        <v>0</v>
      </c>
      <c r="Q372">
        <f>VLOOKUP(A372,TableRC!A:G,7,0)</f>
        <v>0</v>
      </c>
      <c r="R372" t="e">
        <f>Q372-#REF!</f>
        <v>#REF!</v>
      </c>
      <c r="S372" t="str">
        <f t="shared" si="11"/>
        <v>iption</v>
      </c>
    </row>
    <row r="373" spans="1:19" x14ac:dyDescent="0.3">
      <c r="A373" t="str">
        <f t="shared" si="10"/>
        <v>t_testtypes</v>
      </c>
      <c r="B373" t="s">
        <v>5</v>
      </c>
      <c r="C373" t="s">
        <v>6</v>
      </c>
      <c r="D373" t="s">
        <v>412</v>
      </c>
      <c r="E373" t="s">
        <v>57</v>
      </c>
      <c r="F373">
        <v>3</v>
      </c>
      <c r="G373" t="s">
        <v>14</v>
      </c>
      <c r="H373" t="s">
        <v>41</v>
      </c>
      <c r="I373" t="s">
        <v>11</v>
      </c>
      <c r="K373">
        <v>53</v>
      </c>
      <c r="L373">
        <v>2</v>
      </c>
      <c r="M373" t="s">
        <v>11</v>
      </c>
      <c r="N373" t="s">
        <v>11</v>
      </c>
      <c r="O373">
        <f>VLOOKUP(A373,TableRC!A:K,11,0)</f>
        <v>0</v>
      </c>
      <c r="Q373">
        <f>VLOOKUP(A373,TableRC!A:G,7,0)</f>
        <v>0</v>
      </c>
      <c r="R373" t="e">
        <f>Q373-#REF!</f>
        <v>#REF!</v>
      </c>
      <c r="S373" t="str">
        <f t="shared" si="11"/>
        <v>Weight</v>
      </c>
    </row>
    <row r="374" spans="1:19" x14ac:dyDescent="0.3">
      <c r="A374" t="str">
        <f t="shared" si="10"/>
        <v>t_testtypes</v>
      </c>
      <c r="B374" t="s">
        <v>5</v>
      </c>
      <c r="C374" t="s">
        <v>6</v>
      </c>
      <c r="D374" t="s">
        <v>412</v>
      </c>
      <c r="E374" t="s">
        <v>20</v>
      </c>
      <c r="F374">
        <v>4</v>
      </c>
      <c r="G374" t="s">
        <v>14</v>
      </c>
      <c r="H374" t="s">
        <v>10</v>
      </c>
      <c r="I374">
        <v>255</v>
      </c>
      <c r="K374" t="s">
        <v>11</v>
      </c>
      <c r="L374" t="s">
        <v>11</v>
      </c>
      <c r="M374" t="s">
        <v>11</v>
      </c>
      <c r="N374" t="s">
        <v>12</v>
      </c>
      <c r="O374">
        <f>VLOOKUP(A374,TableRC!A:K,11,0)</f>
        <v>0</v>
      </c>
      <c r="Q374">
        <f>VLOOKUP(A374,TableRC!A:G,7,0)</f>
        <v>0</v>
      </c>
      <c r="R374" t="e">
        <f>Q374-#REF!</f>
        <v>#REF!</v>
      </c>
      <c r="S374" t="str">
        <f t="shared" si="11"/>
        <v>Notes</v>
      </c>
    </row>
    <row r="375" spans="1:19" x14ac:dyDescent="0.3">
      <c r="A375" t="str">
        <f t="shared" si="10"/>
        <v>t_xrefsystem</v>
      </c>
      <c r="B375" t="s">
        <v>5</v>
      </c>
      <c r="C375" t="s">
        <v>6</v>
      </c>
      <c r="D375" t="s">
        <v>469</v>
      </c>
      <c r="E375" t="s">
        <v>462</v>
      </c>
      <c r="F375">
        <v>1</v>
      </c>
      <c r="G375" t="s">
        <v>9</v>
      </c>
      <c r="H375" t="s">
        <v>10</v>
      </c>
      <c r="I375">
        <v>255</v>
      </c>
      <c r="K375" t="s">
        <v>11</v>
      </c>
      <c r="L375" t="s">
        <v>11</v>
      </c>
      <c r="M375" t="s">
        <v>11</v>
      </c>
      <c r="N375" t="s">
        <v>12</v>
      </c>
      <c r="O375">
        <f>VLOOKUP(A375,TableRC!A:K,11,0)</f>
        <v>0</v>
      </c>
      <c r="Q375">
        <f>VLOOKUP(A375,TableRC!A:G,7,0)</f>
        <v>0</v>
      </c>
      <c r="R375" t="e">
        <f>Q375-#REF!</f>
        <v>#REF!</v>
      </c>
      <c r="S375" t="str">
        <f t="shared" si="11"/>
        <v>XrefID</v>
      </c>
    </row>
    <row r="376" spans="1:19" x14ac:dyDescent="0.3">
      <c r="A376" t="str">
        <f t="shared" si="10"/>
        <v>t_xrefsystem</v>
      </c>
      <c r="B376" t="s">
        <v>5</v>
      </c>
      <c r="C376" t="s">
        <v>6</v>
      </c>
      <c r="D376" t="s">
        <v>469</v>
      </c>
      <c r="E376" t="s">
        <v>13</v>
      </c>
      <c r="F376">
        <v>2</v>
      </c>
      <c r="G376" t="s">
        <v>14</v>
      </c>
      <c r="H376" t="s">
        <v>10</v>
      </c>
      <c r="I376">
        <v>255</v>
      </c>
      <c r="K376" t="s">
        <v>11</v>
      </c>
      <c r="L376" t="s">
        <v>11</v>
      </c>
      <c r="M376" t="s">
        <v>11</v>
      </c>
      <c r="N376" t="s">
        <v>12</v>
      </c>
      <c r="O376">
        <f>VLOOKUP(A376,TableRC!A:K,11,0)</f>
        <v>0</v>
      </c>
      <c r="Q376">
        <f>VLOOKUP(A376,TableRC!A:G,7,0)</f>
        <v>0</v>
      </c>
      <c r="R376" t="e">
        <f>Q376-#REF!</f>
        <v>#REF!</v>
      </c>
      <c r="S376" t="str">
        <f t="shared" si="11"/>
        <v>Name</v>
      </c>
    </row>
    <row r="377" spans="1:19" x14ac:dyDescent="0.3">
      <c r="A377" t="str">
        <f t="shared" si="10"/>
        <v>t_xrefsystem</v>
      </c>
      <c r="B377" t="s">
        <v>5</v>
      </c>
      <c r="C377" t="s">
        <v>6</v>
      </c>
      <c r="D377" t="s">
        <v>469</v>
      </c>
      <c r="E377" t="s">
        <v>36</v>
      </c>
      <c r="F377">
        <v>3</v>
      </c>
      <c r="G377" t="s">
        <v>14</v>
      </c>
      <c r="H377" t="s">
        <v>10</v>
      </c>
      <c r="I377">
        <v>255</v>
      </c>
      <c r="K377" t="s">
        <v>11</v>
      </c>
      <c r="L377" t="s">
        <v>11</v>
      </c>
      <c r="M377" t="s">
        <v>11</v>
      </c>
      <c r="N377" t="s">
        <v>12</v>
      </c>
      <c r="O377">
        <f>VLOOKUP(A377,TableRC!A:K,11,0)</f>
        <v>0</v>
      </c>
      <c r="Q377">
        <f>VLOOKUP(A377,TableRC!A:G,7,0)</f>
        <v>0</v>
      </c>
      <c r="R377" t="e">
        <f>Q377-#REF!</f>
        <v>#REF!</v>
      </c>
      <c r="S377" t="str">
        <f t="shared" si="11"/>
        <v>Type</v>
      </c>
    </row>
    <row r="378" spans="1:19" x14ac:dyDescent="0.3">
      <c r="A378" t="str">
        <f t="shared" si="10"/>
        <v>t_xrefsystem</v>
      </c>
      <c r="B378" t="s">
        <v>5</v>
      </c>
      <c r="C378" t="s">
        <v>6</v>
      </c>
      <c r="D378" t="s">
        <v>469</v>
      </c>
      <c r="E378" t="s">
        <v>170</v>
      </c>
      <c r="F378">
        <v>4</v>
      </c>
      <c r="G378" t="s">
        <v>14</v>
      </c>
      <c r="H378" t="s">
        <v>10</v>
      </c>
      <c r="I378">
        <v>255</v>
      </c>
      <c r="K378" t="s">
        <v>11</v>
      </c>
      <c r="L378" t="s">
        <v>11</v>
      </c>
      <c r="M378" t="s">
        <v>11</v>
      </c>
      <c r="N378" t="s">
        <v>12</v>
      </c>
      <c r="O378">
        <f>VLOOKUP(A378,TableRC!A:K,11,0)</f>
        <v>0</v>
      </c>
      <c r="Q378">
        <f>VLOOKUP(A378,TableRC!A:G,7,0)</f>
        <v>0</v>
      </c>
      <c r="R378" t="e">
        <f>Q378-#REF!</f>
        <v>#REF!</v>
      </c>
      <c r="S378" t="str">
        <f t="shared" si="11"/>
        <v>bility</v>
      </c>
    </row>
    <row r="379" spans="1:19" x14ac:dyDescent="0.3">
      <c r="A379" t="str">
        <f t="shared" si="10"/>
        <v>t_xrefsystem</v>
      </c>
      <c r="B379" t="s">
        <v>5</v>
      </c>
      <c r="C379" t="s">
        <v>6</v>
      </c>
      <c r="D379" t="s">
        <v>469</v>
      </c>
      <c r="E379" t="s">
        <v>463</v>
      </c>
      <c r="F379">
        <v>5</v>
      </c>
      <c r="G379" t="s">
        <v>14</v>
      </c>
      <c r="H379" t="s">
        <v>10</v>
      </c>
      <c r="I379">
        <v>255</v>
      </c>
      <c r="K379" t="s">
        <v>11</v>
      </c>
      <c r="L379" t="s">
        <v>11</v>
      </c>
      <c r="M379" t="s">
        <v>11</v>
      </c>
      <c r="N379" t="s">
        <v>12</v>
      </c>
      <c r="O379">
        <f>VLOOKUP(A379,TableRC!A:K,11,0)</f>
        <v>0</v>
      </c>
      <c r="Q379">
        <f>VLOOKUP(A379,TableRC!A:G,7,0)</f>
        <v>0</v>
      </c>
      <c r="R379" t="e">
        <f>Q379-#REF!</f>
        <v>#REF!</v>
      </c>
      <c r="S379" t="str">
        <f t="shared" si="11"/>
        <v>espace</v>
      </c>
    </row>
    <row r="380" spans="1:19" x14ac:dyDescent="0.3">
      <c r="A380" t="str">
        <f t="shared" si="10"/>
        <v>t_xrefsystem</v>
      </c>
      <c r="B380" t="s">
        <v>5</v>
      </c>
      <c r="C380" t="s">
        <v>6</v>
      </c>
      <c r="D380" t="s">
        <v>469</v>
      </c>
      <c r="E380" t="s">
        <v>85</v>
      </c>
      <c r="F380">
        <v>6</v>
      </c>
      <c r="G380" t="s">
        <v>14</v>
      </c>
      <c r="H380" t="s">
        <v>10</v>
      </c>
      <c r="I380">
        <v>255</v>
      </c>
      <c r="K380" t="s">
        <v>11</v>
      </c>
      <c r="L380" t="s">
        <v>11</v>
      </c>
      <c r="M380" t="s">
        <v>11</v>
      </c>
      <c r="N380" t="s">
        <v>12</v>
      </c>
      <c r="O380">
        <f>VLOOKUP(A380,TableRC!A:K,11,0)</f>
        <v>0</v>
      </c>
      <c r="Q380">
        <f>VLOOKUP(A380,TableRC!A:G,7,0)</f>
        <v>0</v>
      </c>
      <c r="R380" t="e">
        <f>Q380-#REF!</f>
        <v>#REF!</v>
      </c>
      <c r="S380" t="str">
        <f t="shared" si="11"/>
        <v>rement</v>
      </c>
    </row>
    <row r="381" spans="1:19" x14ac:dyDescent="0.3">
      <c r="A381" t="str">
        <f t="shared" si="10"/>
        <v>t_xrefsystem</v>
      </c>
      <c r="B381" t="s">
        <v>5</v>
      </c>
      <c r="C381" t="s">
        <v>6</v>
      </c>
      <c r="D381" t="s">
        <v>469</v>
      </c>
      <c r="E381" t="s">
        <v>116</v>
      </c>
      <c r="F381">
        <v>7</v>
      </c>
      <c r="G381" t="s">
        <v>14</v>
      </c>
      <c r="H381" t="s">
        <v>10</v>
      </c>
      <c r="I381">
        <v>255</v>
      </c>
      <c r="K381" t="s">
        <v>11</v>
      </c>
      <c r="L381" t="s">
        <v>11</v>
      </c>
      <c r="M381" t="s">
        <v>11</v>
      </c>
      <c r="N381" t="s">
        <v>12</v>
      </c>
      <c r="O381">
        <f>VLOOKUP(A381,TableRC!A:K,11,0)</f>
        <v>0</v>
      </c>
      <c r="Q381">
        <f>VLOOKUP(A381,TableRC!A:G,7,0)</f>
        <v>0</v>
      </c>
      <c r="R381" t="e">
        <f>Q381-#REF!</f>
        <v>#REF!</v>
      </c>
      <c r="S381" t="str">
        <f t="shared" si="11"/>
        <v>traint</v>
      </c>
    </row>
    <row r="382" spans="1:19" x14ac:dyDescent="0.3">
      <c r="A382" t="str">
        <f t="shared" si="10"/>
        <v>t_xrefsystem</v>
      </c>
      <c r="B382" t="s">
        <v>5</v>
      </c>
      <c r="C382" t="s">
        <v>6</v>
      </c>
      <c r="D382" t="s">
        <v>469</v>
      </c>
      <c r="E382" t="s">
        <v>464</v>
      </c>
      <c r="F382">
        <v>8</v>
      </c>
      <c r="G382" t="s">
        <v>14</v>
      </c>
      <c r="H382" t="s">
        <v>10</v>
      </c>
      <c r="I382">
        <v>255</v>
      </c>
      <c r="K382" t="s">
        <v>11</v>
      </c>
      <c r="L382" t="s">
        <v>11</v>
      </c>
      <c r="M382" t="s">
        <v>11</v>
      </c>
      <c r="N382" t="s">
        <v>12</v>
      </c>
      <c r="O382">
        <f>VLOOKUP(A382,TableRC!A:K,11,0)</f>
        <v>0</v>
      </c>
      <c r="Q382">
        <f>VLOOKUP(A382,TableRC!A:G,7,0)</f>
        <v>0</v>
      </c>
      <c r="R382" t="e">
        <f>Q382-#REF!</f>
        <v>#REF!</v>
      </c>
      <c r="S382" t="str">
        <f t="shared" si="11"/>
        <v>havior</v>
      </c>
    </row>
    <row r="383" spans="1:19" x14ac:dyDescent="0.3">
      <c r="A383" t="str">
        <f t="shared" si="10"/>
        <v>t_xrefsystem</v>
      </c>
      <c r="B383" t="s">
        <v>5</v>
      </c>
      <c r="C383" t="s">
        <v>6</v>
      </c>
      <c r="D383" t="s">
        <v>469</v>
      </c>
      <c r="E383" t="s">
        <v>465</v>
      </c>
      <c r="F383">
        <v>9</v>
      </c>
      <c r="G383" t="s">
        <v>14</v>
      </c>
      <c r="H383" t="s">
        <v>10</v>
      </c>
      <c r="I383">
        <v>255</v>
      </c>
      <c r="K383" t="s">
        <v>11</v>
      </c>
      <c r="L383" t="s">
        <v>11</v>
      </c>
      <c r="M383" t="s">
        <v>11</v>
      </c>
      <c r="N383" t="s">
        <v>12</v>
      </c>
      <c r="O383">
        <f>VLOOKUP(A383,TableRC!A:K,11,0)</f>
        <v>0</v>
      </c>
      <c r="Q383">
        <f>VLOOKUP(A383,TableRC!A:G,7,0)</f>
        <v>0</v>
      </c>
      <c r="R383" t="e">
        <f>Q383-#REF!</f>
        <v>#REF!</v>
      </c>
      <c r="S383" t="str">
        <f t="shared" si="11"/>
        <v>tition</v>
      </c>
    </row>
    <row r="384" spans="1:19" x14ac:dyDescent="0.3">
      <c r="A384" t="str">
        <f t="shared" si="10"/>
        <v>t_xrefsystem</v>
      </c>
      <c r="B384" t="s">
        <v>5</v>
      </c>
      <c r="C384" t="s">
        <v>6</v>
      </c>
      <c r="D384" t="s">
        <v>469</v>
      </c>
      <c r="E384" t="s">
        <v>39</v>
      </c>
      <c r="F384">
        <v>10</v>
      </c>
      <c r="G384" t="s">
        <v>14</v>
      </c>
      <c r="H384" t="s">
        <v>10</v>
      </c>
      <c r="I384">
        <v>-1</v>
      </c>
      <c r="K384" t="s">
        <v>11</v>
      </c>
      <c r="L384" t="s">
        <v>11</v>
      </c>
      <c r="M384" t="s">
        <v>11</v>
      </c>
      <c r="N384" t="s">
        <v>12</v>
      </c>
      <c r="O384">
        <f>VLOOKUP(A384,TableRC!A:K,11,0)</f>
        <v>0</v>
      </c>
      <c r="Q384">
        <f>VLOOKUP(A384,TableRC!A:G,7,0)</f>
        <v>0</v>
      </c>
      <c r="R384" t="e">
        <f>Q384-#REF!</f>
        <v>#REF!</v>
      </c>
      <c r="S384" t="str">
        <f t="shared" si="11"/>
        <v>iption</v>
      </c>
    </row>
    <row r="385" spans="1:19" x14ac:dyDescent="0.3">
      <c r="A385" t="str">
        <f t="shared" si="10"/>
        <v>t_xrefsystem</v>
      </c>
      <c r="B385" t="s">
        <v>5</v>
      </c>
      <c r="C385" t="s">
        <v>6</v>
      </c>
      <c r="D385" t="s">
        <v>469</v>
      </c>
      <c r="E385" t="s">
        <v>466</v>
      </c>
      <c r="F385">
        <v>11</v>
      </c>
      <c r="G385" t="s">
        <v>14</v>
      </c>
      <c r="H385" t="s">
        <v>10</v>
      </c>
      <c r="I385">
        <v>255</v>
      </c>
      <c r="K385" t="s">
        <v>11</v>
      </c>
      <c r="L385" t="s">
        <v>11</v>
      </c>
      <c r="M385" t="s">
        <v>11</v>
      </c>
      <c r="N385" t="s">
        <v>12</v>
      </c>
      <c r="O385">
        <f>VLOOKUP(A385,TableRC!A:K,11,0)</f>
        <v>0</v>
      </c>
      <c r="Q385">
        <f>VLOOKUP(A385,TableRC!A:G,7,0)</f>
        <v>0</v>
      </c>
      <c r="R385" t="e">
        <f>Q385-#REF!</f>
        <v>#REF!</v>
      </c>
      <c r="S385" t="str">
        <f t="shared" si="11"/>
        <v>Client</v>
      </c>
    </row>
    <row r="386" spans="1:19" x14ac:dyDescent="0.3">
      <c r="A386" t="str">
        <f t="shared" ref="A386:A449" si="12">D386</f>
        <v>t_xrefsystem</v>
      </c>
      <c r="B386" t="s">
        <v>5</v>
      </c>
      <c r="C386" t="s">
        <v>6</v>
      </c>
      <c r="D386" t="s">
        <v>469</v>
      </c>
      <c r="E386" t="s">
        <v>467</v>
      </c>
      <c r="F386">
        <v>12</v>
      </c>
      <c r="G386" t="s">
        <v>14</v>
      </c>
      <c r="H386" t="s">
        <v>10</v>
      </c>
      <c r="I386">
        <v>255</v>
      </c>
      <c r="K386" t="s">
        <v>11</v>
      </c>
      <c r="L386" t="s">
        <v>11</v>
      </c>
      <c r="M386" t="s">
        <v>11</v>
      </c>
      <c r="N386" t="s">
        <v>12</v>
      </c>
      <c r="O386">
        <f>VLOOKUP(A386,TableRC!A:K,11,0)</f>
        <v>0</v>
      </c>
      <c r="Q386">
        <f>VLOOKUP(A386,TableRC!A:G,7,0)</f>
        <v>0</v>
      </c>
      <c r="R386" t="e">
        <f>Q386-#REF!</f>
        <v>#REF!</v>
      </c>
      <c r="S386" t="str">
        <f t="shared" ref="S386:S449" si="13">RIGHT(E386,6)</f>
        <v>pplier</v>
      </c>
    </row>
    <row r="387" spans="1:19" x14ac:dyDescent="0.3">
      <c r="A387" t="str">
        <f t="shared" si="12"/>
        <v>t_xrefsystem</v>
      </c>
      <c r="B387" t="s">
        <v>5</v>
      </c>
      <c r="C387" t="s">
        <v>6</v>
      </c>
      <c r="D387" t="s">
        <v>469</v>
      </c>
      <c r="E387" t="s">
        <v>468</v>
      </c>
      <c r="F387">
        <v>13</v>
      </c>
      <c r="G387" t="s">
        <v>14</v>
      </c>
      <c r="H387" t="s">
        <v>10</v>
      </c>
      <c r="I387">
        <v>255</v>
      </c>
      <c r="K387" t="s">
        <v>11</v>
      </c>
      <c r="L387" t="s">
        <v>11</v>
      </c>
      <c r="M387" t="s">
        <v>11</v>
      </c>
      <c r="N387" t="s">
        <v>12</v>
      </c>
      <c r="O387">
        <f>VLOOKUP(A387,TableRC!A:K,11,0)</f>
        <v>0</v>
      </c>
      <c r="Q387">
        <f>VLOOKUP(A387,TableRC!A:G,7,0)</f>
        <v>0</v>
      </c>
      <c r="R387" t="e">
        <f>Q387-#REF!</f>
        <v>#REF!</v>
      </c>
      <c r="S387" t="str">
        <f t="shared" si="13"/>
        <v>Link</v>
      </c>
    </row>
    <row r="388" spans="1:19" x14ac:dyDescent="0.3">
      <c r="A388" t="str">
        <f t="shared" si="12"/>
        <v>t_xrefsystem</v>
      </c>
      <c r="B388" t="s">
        <v>5</v>
      </c>
      <c r="C388" t="s">
        <v>6</v>
      </c>
      <c r="D388" t="s">
        <v>469</v>
      </c>
      <c r="E388" t="s">
        <v>470</v>
      </c>
      <c r="F388">
        <v>14</v>
      </c>
      <c r="G388" t="s">
        <v>14</v>
      </c>
      <c r="H388" t="s">
        <v>10</v>
      </c>
      <c r="I388">
        <v>50</v>
      </c>
      <c r="K388" t="s">
        <v>11</v>
      </c>
      <c r="L388" t="s">
        <v>11</v>
      </c>
      <c r="M388" t="s">
        <v>11</v>
      </c>
      <c r="N388" t="s">
        <v>12</v>
      </c>
      <c r="O388">
        <f>VLOOKUP(A388,TableRC!A:K,11,0)</f>
        <v>0</v>
      </c>
      <c r="Q388">
        <f>VLOOKUP(A388,TableRC!A:G,7,0)</f>
        <v>0</v>
      </c>
      <c r="R388" t="e">
        <f>Q388-#REF!</f>
        <v>#REF!</v>
      </c>
      <c r="S388" t="str">
        <f t="shared" si="13"/>
        <v>ToolID</v>
      </c>
    </row>
    <row r="389" spans="1:19" x14ac:dyDescent="0.3">
      <c r="A389" t="str">
        <f t="shared" si="12"/>
        <v>usys_system</v>
      </c>
      <c r="B389" t="s">
        <v>5</v>
      </c>
      <c r="C389" t="s">
        <v>6</v>
      </c>
      <c r="D389" t="s">
        <v>484</v>
      </c>
      <c r="E389" t="s">
        <v>78</v>
      </c>
      <c r="F389">
        <v>1</v>
      </c>
      <c r="G389" t="s">
        <v>9</v>
      </c>
      <c r="H389" t="s">
        <v>10</v>
      </c>
      <c r="I389">
        <v>50</v>
      </c>
      <c r="K389" t="s">
        <v>11</v>
      </c>
      <c r="L389" t="s">
        <v>11</v>
      </c>
      <c r="M389" t="s">
        <v>11</v>
      </c>
      <c r="N389" t="s">
        <v>12</v>
      </c>
      <c r="O389">
        <f>VLOOKUP(A389,TableRC!A:K,11,0)</f>
        <v>0</v>
      </c>
      <c r="Q389">
        <f>VLOOKUP(A389,TableRC!A:G,7,0)</f>
        <v>0</v>
      </c>
      <c r="R389" t="e">
        <f>Q389-#REF!</f>
        <v>#REF!</v>
      </c>
      <c r="S389" t="str">
        <f t="shared" si="13"/>
        <v>operty</v>
      </c>
    </row>
    <row r="390" spans="1:19" x14ac:dyDescent="0.3">
      <c r="A390" t="str">
        <f t="shared" si="12"/>
        <v>usys_system</v>
      </c>
      <c r="B390" t="s">
        <v>5</v>
      </c>
      <c r="C390" t="s">
        <v>6</v>
      </c>
      <c r="D390" t="s">
        <v>484</v>
      </c>
      <c r="E390" t="s">
        <v>42</v>
      </c>
      <c r="F390">
        <v>2</v>
      </c>
      <c r="G390" t="s">
        <v>14</v>
      </c>
      <c r="H390" t="s">
        <v>10</v>
      </c>
      <c r="I390">
        <v>50</v>
      </c>
      <c r="K390" t="s">
        <v>11</v>
      </c>
      <c r="L390" t="s">
        <v>11</v>
      </c>
      <c r="M390" t="s">
        <v>11</v>
      </c>
      <c r="N390" t="s">
        <v>12</v>
      </c>
      <c r="O390">
        <f>VLOOKUP(A390,TableRC!A:K,11,0)</f>
        <v>0</v>
      </c>
      <c r="Q390">
        <f>VLOOKUP(A390,TableRC!A:G,7,0)</f>
        <v>0</v>
      </c>
      <c r="R390" t="e">
        <f>Q390-#REF!</f>
        <v>#REF!</v>
      </c>
      <c r="S390" t="str">
        <f t="shared" si="13"/>
        <v>Value</v>
      </c>
    </row>
    <row r="391" spans="1:19" x14ac:dyDescent="0.3">
      <c r="A391" t="str">
        <f t="shared" si="12"/>
        <v>usysTables</v>
      </c>
      <c r="B391" t="s">
        <v>5</v>
      </c>
      <c r="C391" t="s">
        <v>6</v>
      </c>
      <c r="D391" t="s">
        <v>494</v>
      </c>
      <c r="E391" t="s">
        <v>486</v>
      </c>
      <c r="F391">
        <v>1</v>
      </c>
      <c r="G391" t="s">
        <v>9</v>
      </c>
      <c r="H391" t="s">
        <v>10</v>
      </c>
      <c r="I391">
        <v>50</v>
      </c>
      <c r="K391" t="s">
        <v>11</v>
      </c>
      <c r="L391" t="s">
        <v>11</v>
      </c>
      <c r="M391" t="s">
        <v>11</v>
      </c>
      <c r="N391" t="s">
        <v>12</v>
      </c>
      <c r="O391">
        <f>VLOOKUP(A391,TableRC!A:K,11,0)</f>
        <v>0</v>
      </c>
      <c r="Q391">
        <f>VLOOKUP(A391,TableRC!A:G,7,0)</f>
        <v>0</v>
      </c>
      <c r="R391" t="e">
        <f>Q391-#REF!</f>
        <v>#REF!</v>
      </c>
      <c r="S391" t="str">
        <f t="shared" si="13"/>
        <v>leName</v>
      </c>
    </row>
    <row r="392" spans="1:19" x14ac:dyDescent="0.3">
      <c r="A392" t="str">
        <f t="shared" si="12"/>
        <v>usysTables</v>
      </c>
      <c r="B392" t="s">
        <v>5</v>
      </c>
      <c r="C392" t="s">
        <v>6</v>
      </c>
      <c r="D392" t="s">
        <v>494</v>
      </c>
      <c r="E392" t="s">
        <v>488</v>
      </c>
      <c r="F392">
        <v>2</v>
      </c>
      <c r="G392" t="s">
        <v>14</v>
      </c>
      <c r="H392" t="s">
        <v>16</v>
      </c>
      <c r="I392" t="s">
        <v>11</v>
      </c>
      <c r="K392">
        <v>10</v>
      </c>
      <c r="L392">
        <v>10</v>
      </c>
      <c r="M392" t="s">
        <v>11</v>
      </c>
      <c r="N392" t="s">
        <v>11</v>
      </c>
      <c r="O392">
        <f>VLOOKUP(A392,TableRC!A:K,11,0)</f>
        <v>0</v>
      </c>
      <c r="Q392">
        <f>VLOOKUP(A392,TableRC!A:G,7,0)</f>
        <v>0</v>
      </c>
      <c r="R392" t="e">
        <f>Q392-#REF!</f>
        <v>#REF!</v>
      </c>
      <c r="S392" t="str">
        <f t="shared" si="13"/>
        <v>lOrder</v>
      </c>
    </row>
    <row r="393" spans="1:19" x14ac:dyDescent="0.3">
      <c r="A393" t="str">
        <f t="shared" si="12"/>
        <v>usysTables</v>
      </c>
      <c r="B393" t="s">
        <v>5</v>
      </c>
      <c r="C393" t="s">
        <v>6</v>
      </c>
      <c r="D393" t="s">
        <v>494</v>
      </c>
      <c r="E393" t="s">
        <v>495</v>
      </c>
      <c r="F393">
        <v>3</v>
      </c>
      <c r="G393" t="s">
        <v>14</v>
      </c>
      <c r="H393" t="s">
        <v>10</v>
      </c>
      <c r="I393">
        <v>50</v>
      </c>
      <c r="K393" t="s">
        <v>11</v>
      </c>
      <c r="L393" t="s">
        <v>11</v>
      </c>
      <c r="M393" t="s">
        <v>11</v>
      </c>
      <c r="N393" t="s">
        <v>12</v>
      </c>
      <c r="O393">
        <f>VLOOKUP(A393,TableRC!A:K,11,0)</f>
        <v>0</v>
      </c>
      <c r="Q393">
        <f>VLOOKUP(A393,TableRC!A:G,7,0)</f>
        <v>0</v>
      </c>
      <c r="R393" t="e">
        <f>Q393-#REF!</f>
        <v>#REF!</v>
      </c>
      <c r="S393" t="str">
        <f t="shared" si="13"/>
        <v>ayName</v>
      </c>
    </row>
    <row r="394" spans="1:19" x14ac:dyDescent="0.3">
      <c r="A394" t="str">
        <f t="shared" si="12"/>
        <v>usysTables</v>
      </c>
      <c r="B394" t="s">
        <v>5</v>
      </c>
      <c r="C394" t="s">
        <v>6</v>
      </c>
      <c r="D394" t="s">
        <v>494</v>
      </c>
      <c r="E394" t="s">
        <v>496</v>
      </c>
      <c r="F394">
        <v>4</v>
      </c>
      <c r="G394" t="s">
        <v>14</v>
      </c>
      <c r="H394" t="s">
        <v>10</v>
      </c>
      <c r="I394">
        <v>50</v>
      </c>
      <c r="K394" t="s">
        <v>11</v>
      </c>
      <c r="L394" t="s">
        <v>11</v>
      </c>
      <c r="M394" t="s">
        <v>11</v>
      </c>
      <c r="N394" t="s">
        <v>12</v>
      </c>
      <c r="O394">
        <f>VLOOKUP(A394,TableRC!A:K,11,0)</f>
        <v>0</v>
      </c>
      <c r="Q394">
        <f>VLOOKUP(A394,TableRC!A:G,7,0)</f>
        <v>0</v>
      </c>
      <c r="R394" t="e">
        <f>Q394-#REF!</f>
        <v>#REF!</v>
      </c>
      <c r="S394" t="str">
        <f t="shared" si="13"/>
        <v>romVer</v>
      </c>
    </row>
    <row r="395" spans="1:19" x14ac:dyDescent="0.3">
      <c r="A395" t="str">
        <f t="shared" si="12"/>
        <v>usysTables</v>
      </c>
      <c r="B395" t="s">
        <v>5</v>
      </c>
      <c r="C395" t="s">
        <v>6</v>
      </c>
      <c r="D395" t="s">
        <v>494</v>
      </c>
      <c r="E395" t="s">
        <v>497</v>
      </c>
      <c r="F395">
        <v>5</v>
      </c>
      <c r="G395" t="s">
        <v>14</v>
      </c>
      <c r="H395" t="s">
        <v>10</v>
      </c>
      <c r="I395">
        <v>50</v>
      </c>
      <c r="K395" t="s">
        <v>11</v>
      </c>
      <c r="L395" t="s">
        <v>11</v>
      </c>
      <c r="M395" t="s">
        <v>11</v>
      </c>
      <c r="N395" t="s">
        <v>12</v>
      </c>
      <c r="O395">
        <f>VLOOKUP(A395,TableRC!A:K,11,0)</f>
        <v>0</v>
      </c>
      <c r="Q395">
        <f>VLOOKUP(A395,TableRC!A:G,7,0)</f>
        <v>0</v>
      </c>
      <c r="R395" t="e">
        <f>Q395-#REF!</f>
        <v>#REF!</v>
      </c>
      <c r="S395" t="str">
        <f t="shared" si="13"/>
        <v>ToVer</v>
      </c>
    </row>
    <row r="396" spans="1:19" x14ac:dyDescent="0.3">
      <c r="A396" t="str">
        <f t="shared" si="12"/>
        <v>t_attributeconstraints</v>
      </c>
      <c r="B396" t="s">
        <v>5</v>
      </c>
      <c r="C396" t="s">
        <v>6</v>
      </c>
      <c r="D396" t="s">
        <v>212</v>
      </c>
      <c r="E396" t="s">
        <v>120</v>
      </c>
      <c r="F396">
        <v>1</v>
      </c>
      <c r="G396" t="s">
        <v>14</v>
      </c>
      <c r="H396" t="s">
        <v>16</v>
      </c>
      <c r="I396" t="s">
        <v>11</v>
      </c>
      <c r="K396">
        <v>10</v>
      </c>
      <c r="L396">
        <v>10</v>
      </c>
      <c r="M396" t="s">
        <v>11</v>
      </c>
      <c r="N396" t="s">
        <v>11</v>
      </c>
      <c r="O396">
        <f>VLOOKUP(A396,TableRC!A:K,11,0)</f>
        <v>0</v>
      </c>
      <c r="Q396">
        <f>VLOOKUP(A396,TableRC!A:G,7,0)</f>
        <v>0</v>
      </c>
      <c r="S396" t="str">
        <f t="shared" si="13"/>
        <v>ect_ID</v>
      </c>
    </row>
    <row r="397" spans="1:19" x14ac:dyDescent="0.3">
      <c r="A397" t="str">
        <f t="shared" si="12"/>
        <v>t_attributeconstraints</v>
      </c>
      <c r="B397" t="s">
        <v>5</v>
      </c>
      <c r="C397" t="s">
        <v>6</v>
      </c>
      <c r="D397" t="s">
        <v>212</v>
      </c>
      <c r="E397" t="s">
        <v>116</v>
      </c>
      <c r="F397">
        <v>2</v>
      </c>
      <c r="G397" t="s">
        <v>9</v>
      </c>
      <c r="H397" t="s">
        <v>10</v>
      </c>
      <c r="I397">
        <v>255</v>
      </c>
      <c r="K397" t="s">
        <v>11</v>
      </c>
      <c r="L397" t="s">
        <v>11</v>
      </c>
      <c r="M397" t="s">
        <v>11</v>
      </c>
      <c r="N397" t="s">
        <v>12</v>
      </c>
      <c r="O397">
        <f>VLOOKUP(A397,TableRC!A:K,11,0)</f>
        <v>0</v>
      </c>
      <c r="Q397">
        <f>VLOOKUP(A397,TableRC!A:G,7,0)</f>
        <v>0</v>
      </c>
      <c r="S397" t="str">
        <f t="shared" si="13"/>
        <v>traint</v>
      </c>
    </row>
    <row r="398" spans="1:19" x14ac:dyDescent="0.3">
      <c r="A398" t="str">
        <f t="shared" si="12"/>
        <v>t_attributeconstraints</v>
      </c>
      <c r="B398" t="s">
        <v>5</v>
      </c>
      <c r="C398" t="s">
        <v>6</v>
      </c>
      <c r="D398" t="s">
        <v>212</v>
      </c>
      <c r="E398" t="s">
        <v>213</v>
      </c>
      <c r="F398">
        <v>3</v>
      </c>
      <c r="G398" t="s">
        <v>14</v>
      </c>
      <c r="H398" t="s">
        <v>10</v>
      </c>
      <c r="I398">
        <v>255</v>
      </c>
      <c r="K398" t="s">
        <v>11</v>
      </c>
      <c r="L398" t="s">
        <v>11</v>
      </c>
      <c r="M398" t="s">
        <v>11</v>
      </c>
      <c r="N398" t="s">
        <v>12</v>
      </c>
      <c r="O398">
        <f>VLOOKUP(A398,TableRC!A:K,11,0)</f>
        <v>0</v>
      </c>
      <c r="Q398">
        <f>VLOOKUP(A398,TableRC!A:G,7,0)</f>
        <v>0</v>
      </c>
      <c r="S398" t="str">
        <f t="shared" si="13"/>
        <v>ttName</v>
      </c>
    </row>
    <row r="399" spans="1:19" x14ac:dyDescent="0.3">
      <c r="A399" t="str">
        <f t="shared" si="12"/>
        <v>t_attributeconstraints</v>
      </c>
      <c r="B399" t="s">
        <v>5</v>
      </c>
      <c r="C399" t="s">
        <v>6</v>
      </c>
      <c r="D399" t="s">
        <v>212</v>
      </c>
      <c r="E399" t="s">
        <v>36</v>
      </c>
      <c r="F399">
        <v>4</v>
      </c>
      <c r="G399" t="s">
        <v>14</v>
      </c>
      <c r="H399" t="s">
        <v>10</v>
      </c>
      <c r="I399">
        <v>255</v>
      </c>
      <c r="K399" t="s">
        <v>11</v>
      </c>
      <c r="L399" t="s">
        <v>11</v>
      </c>
      <c r="M399" t="s">
        <v>11</v>
      </c>
      <c r="N399" t="s">
        <v>12</v>
      </c>
      <c r="O399">
        <f>VLOOKUP(A399,TableRC!A:K,11,0)</f>
        <v>0</v>
      </c>
      <c r="Q399">
        <f>VLOOKUP(A399,TableRC!A:G,7,0)</f>
        <v>0</v>
      </c>
      <c r="S399" t="str">
        <f t="shared" si="13"/>
        <v>Type</v>
      </c>
    </row>
    <row r="400" spans="1:19" x14ac:dyDescent="0.3">
      <c r="A400" t="str">
        <f t="shared" si="12"/>
        <v>t_attributeconstraints</v>
      </c>
      <c r="B400" t="s">
        <v>5</v>
      </c>
      <c r="C400" t="s">
        <v>6</v>
      </c>
      <c r="D400" t="s">
        <v>212</v>
      </c>
      <c r="E400" t="s">
        <v>20</v>
      </c>
      <c r="F400">
        <v>5</v>
      </c>
      <c r="G400" t="s">
        <v>14</v>
      </c>
      <c r="H400" t="s">
        <v>10</v>
      </c>
      <c r="I400">
        <v>-1</v>
      </c>
      <c r="K400" t="s">
        <v>11</v>
      </c>
      <c r="L400" t="s">
        <v>11</v>
      </c>
      <c r="M400" t="s">
        <v>11</v>
      </c>
      <c r="N400" t="s">
        <v>12</v>
      </c>
      <c r="O400">
        <f>VLOOKUP(A400,TableRC!A:K,11,0)</f>
        <v>0</v>
      </c>
      <c r="Q400">
        <f>VLOOKUP(A400,TableRC!A:G,7,0)</f>
        <v>0</v>
      </c>
      <c r="S400" t="str">
        <f t="shared" si="13"/>
        <v>Notes</v>
      </c>
    </row>
    <row r="401" spans="1:19" x14ac:dyDescent="0.3">
      <c r="A401" t="str">
        <f t="shared" si="12"/>
        <v>t_attributeconstraints</v>
      </c>
      <c r="B401" t="s">
        <v>5</v>
      </c>
      <c r="C401" t="s">
        <v>6</v>
      </c>
      <c r="D401" t="s">
        <v>212</v>
      </c>
      <c r="E401" t="s">
        <v>205</v>
      </c>
      <c r="F401">
        <v>6</v>
      </c>
      <c r="G401" t="s">
        <v>9</v>
      </c>
      <c r="H401" t="s">
        <v>16</v>
      </c>
      <c r="I401" t="s">
        <v>11</v>
      </c>
      <c r="K401">
        <v>10</v>
      </c>
      <c r="L401">
        <v>10</v>
      </c>
      <c r="M401" t="s">
        <v>11</v>
      </c>
      <c r="N401" t="s">
        <v>11</v>
      </c>
      <c r="O401">
        <f>VLOOKUP(A401,TableRC!A:K,11,0)</f>
        <v>0</v>
      </c>
      <c r="Q401">
        <f>VLOOKUP(A401,TableRC!A:G,7,0)</f>
        <v>0</v>
      </c>
      <c r="S401" t="str">
        <f t="shared" si="13"/>
        <v>ID</v>
      </c>
    </row>
    <row r="402" spans="1:19" x14ac:dyDescent="0.3">
      <c r="A402" t="str">
        <f t="shared" si="12"/>
        <v>t_authors</v>
      </c>
      <c r="B402" t="s">
        <v>5</v>
      </c>
      <c r="C402" t="s">
        <v>6</v>
      </c>
      <c r="D402" t="s">
        <v>218</v>
      </c>
      <c r="E402" t="s">
        <v>219</v>
      </c>
      <c r="F402">
        <v>1</v>
      </c>
      <c r="G402" t="s">
        <v>9</v>
      </c>
      <c r="H402" t="s">
        <v>10</v>
      </c>
      <c r="I402">
        <v>255</v>
      </c>
      <c r="K402" t="s">
        <v>11</v>
      </c>
      <c r="L402" t="s">
        <v>11</v>
      </c>
      <c r="M402" t="s">
        <v>11</v>
      </c>
      <c r="N402" t="s">
        <v>12</v>
      </c>
      <c r="O402">
        <f>VLOOKUP(A402,TableRC!A:K,11,0)</f>
        <v>0</v>
      </c>
      <c r="Q402">
        <f>VLOOKUP(A402,TableRC!A:G,7,0)</f>
        <v>0</v>
      </c>
      <c r="S402" t="str">
        <f t="shared" si="13"/>
        <v>orName</v>
      </c>
    </row>
    <row r="403" spans="1:19" x14ac:dyDescent="0.3">
      <c r="A403" t="str">
        <f t="shared" si="12"/>
        <v>t_authors</v>
      </c>
      <c r="B403" t="s">
        <v>5</v>
      </c>
      <c r="C403" t="s">
        <v>6</v>
      </c>
      <c r="D403" t="s">
        <v>218</v>
      </c>
      <c r="E403" t="s">
        <v>106</v>
      </c>
      <c r="F403">
        <v>2</v>
      </c>
      <c r="G403" t="s">
        <v>14</v>
      </c>
      <c r="H403" t="s">
        <v>10</v>
      </c>
      <c r="I403">
        <v>255</v>
      </c>
      <c r="K403" t="s">
        <v>11</v>
      </c>
      <c r="L403" t="s">
        <v>11</v>
      </c>
      <c r="M403" t="s">
        <v>11</v>
      </c>
      <c r="N403" t="s">
        <v>12</v>
      </c>
      <c r="O403">
        <f>VLOOKUP(A403,TableRC!A:K,11,0)</f>
        <v>0</v>
      </c>
      <c r="Q403">
        <f>VLOOKUP(A403,TableRC!A:G,7,0)</f>
        <v>0</v>
      </c>
      <c r="S403" t="str">
        <f t="shared" si="13"/>
        <v>Roles</v>
      </c>
    </row>
    <row r="404" spans="1:19" x14ac:dyDescent="0.3">
      <c r="A404" t="str">
        <f t="shared" si="12"/>
        <v>t_authors</v>
      </c>
      <c r="B404" t="s">
        <v>5</v>
      </c>
      <c r="C404" t="s">
        <v>6</v>
      </c>
      <c r="D404" t="s">
        <v>218</v>
      </c>
      <c r="E404" t="s">
        <v>20</v>
      </c>
      <c r="F404">
        <v>3</v>
      </c>
      <c r="G404" t="s">
        <v>14</v>
      </c>
      <c r="H404" t="s">
        <v>10</v>
      </c>
      <c r="I404">
        <v>255</v>
      </c>
      <c r="K404" t="s">
        <v>11</v>
      </c>
      <c r="L404" t="s">
        <v>11</v>
      </c>
      <c r="M404" t="s">
        <v>11</v>
      </c>
      <c r="N404" t="s">
        <v>12</v>
      </c>
      <c r="O404">
        <f>VLOOKUP(A404,TableRC!A:K,11,0)</f>
        <v>0</v>
      </c>
      <c r="Q404">
        <f>VLOOKUP(A404,TableRC!A:G,7,0)</f>
        <v>0</v>
      </c>
      <c r="S404" t="str">
        <f t="shared" si="13"/>
        <v>Notes</v>
      </c>
    </row>
    <row r="405" spans="1:19" x14ac:dyDescent="0.3">
      <c r="A405" t="str">
        <f t="shared" si="12"/>
        <v>t_category</v>
      </c>
      <c r="B405" t="s">
        <v>5</v>
      </c>
      <c r="C405" t="s">
        <v>6</v>
      </c>
      <c r="D405" t="s">
        <v>230</v>
      </c>
      <c r="E405" t="s">
        <v>231</v>
      </c>
      <c r="F405">
        <v>1</v>
      </c>
      <c r="G405" t="s">
        <v>9</v>
      </c>
      <c r="H405" t="s">
        <v>16</v>
      </c>
      <c r="I405" t="s">
        <v>11</v>
      </c>
      <c r="K405">
        <v>10</v>
      </c>
      <c r="L405">
        <v>10</v>
      </c>
      <c r="M405" t="s">
        <v>11</v>
      </c>
      <c r="N405" t="s">
        <v>11</v>
      </c>
      <c r="O405">
        <f>VLOOKUP(A405,TableRC!A:K,11,0)</f>
        <v>0</v>
      </c>
      <c r="Q405">
        <f>VLOOKUP(A405,TableRC!A:G,7,0)</f>
        <v>0</v>
      </c>
      <c r="S405" t="str">
        <f t="shared" si="13"/>
        <v>goryID</v>
      </c>
    </row>
    <row r="406" spans="1:19" x14ac:dyDescent="0.3">
      <c r="A406" t="str">
        <f t="shared" si="12"/>
        <v>t_category</v>
      </c>
      <c r="B406" t="s">
        <v>5</v>
      </c>
      <c r="C406" t="s">
        <v>6</v>
      </c>
      <c r="D406" t="s">
        <v>230</v>
      </c>
      <c r="E406" t="s">
        <v>13</v>
      </c>
      <c r="F406">
        <v>2</v>
      </c>
      <c r="G406" t="s">
        <v>14</v>
      </c>
      <c r="H406" t="s">
        <v>10</v>
      </c>
      <c r="I406">
        <v>255</v>
      </c>
      <c r="K406" t="s">
        <v>11</v>
      </c>
      <c r="L406" t="s">
        <v>11</v>
      </c>
      <c r="M406" t="s">
        <v>11</v>
      </c>
      <c r="N406" t="s">
        <v>12</v>
      </c>
      <c r="O406">
        <f>VLOOKUP(A406,TableRC!A:K,11,0)</f>
        <v>0</v>
      </c>
      <c r="Q406">
        <f>VLOOKUP(A406,TableRC!A:G,7,0)</f>
        <v>0</v>
      </c>
      <c r="S406" t="str">
        <f t="shared" si="13"/>
        <v>Name</v>
      </c>
    </row>
    <row r="407" spans="1:19" x14ac:dyDescent="0.3">
      <c r="A407" t="str">
        <f t="shared" si="12"/>
        <v>t_category</v>
      </c>
      <c r="B407" t="s">
        <v>5</v>
      </c>
      <c r="C407" t="s">
        <v>6</v>
      </c>
      <c r="D407" t="s">
        <v>230</v>
      </c>
      <c r="E407" t="s">
        <v>36</v>
      </c>
      <c r="F407">
        <v>3</v>
      </c>
      <c r="G407" t="s">
        <v>14</v>
      </c>
      <c r="H407" t="s">
        <v>10</v>
      </c>
      <c r="I407">
        <v>255</v>
      </c>
      <c r="K407" t="s">
        <v>11</v>
      </c>
      <c r="L407" t="s">
        <v>11</v>
      </c>
      <c r="M407" t="s">
        <v>11</v>
      </c>
      <c r="N407" t="s">
        <v>12</v>
      </c>
      <c r="O407">
        <f>VLOOKUP(A407,TableRC!A:K,11,0)</f>
        <v>0</v>
      </c>
      <c r="Q407">
        <f>VLOOKUP(A407,TableRC!A:G,7,0)</f>
        <v>0</v>
      </c>
      <c r="S407" t="str">
        <f t="shared" si="13"/>
        <v>Type</v>
      </c>
    </row>
    <row r="408" spans="1:19" x14ac:dyDescent="0.3">
      <c r="A408" t="str">
        <f t="shared" si="12"/>
        <v>t_category</v>
      </c>
      <c r="B408" t="s">
        <v>5</v>
      </c>
      <c r="C408" t="s">
        <v>6</v>
      </c>
      <c r="D408" t="s">
        <v>230</v>
      </c>
      <c r="E408" t="s">
        <v>217</v>
      </c>
      <c r="F408">
        <v>4</v>
      </c>
      <c r="G408" t="s">
        <v>14</v>
      </c>
      <c r="H408" t="s">
        <v>10</v>
      </c>
      <c r="I408">
        <v>-1</v>
      </c>
      <c r="K408" t="s">
        <v>11</v>
      </c>
      <c r="L408" t="s">
        <v>11</v>
      </c>
      <c r="M408" t="s">
        <v>11</v>
      </c>
      <c r="N408" t="s">
        <v>12</v>
      </c>
      <c r="O408">
        <f>VLOOKUP(A408,TableRC!A:K,11,0)</f>
        <v>0</v>
      </c>
      <c r="Q408">
        <f>VLOOKUP(A408,TableRC!A:G,7,0)</f>
        <v>0</v>
      </c>
      <c r="S408" t="str">
        <f t="shared" si="13"/>
        <v>NOTES</v>
      </c>
    </row>
    <row r="409" spans="1:19" x14ac:dyDescent="0.3">
      <c r="A409" t="str">
        <f t="shared" si="12"/>
        <v>t_clients</v>
      </c>
      <c r="B409" t="s">
        <v>5</v>
      </c>
      <c r="C409" t="s">
        <v>6</v>
      </c>
      <c r="D409" t="s">
        <v>234</v>
      </c>
      <c r="E409" t="s">
        <v>13</v>
      </c>
      <c r="F409">
        <v>1</v>
      </c>
      <c r="G409" t="s">
        <v>9</v>
      </c>
      <c r="H409" t="s">
        <v>10</v>
      </c>
      <c r="I409">
        <v>255</v>
      </c>
      <c r="K409" t="s">
        <v>11</v>
      </c>
      <c r="L409" t="s">
        <v>11</v>
      </c>
      <c r="M409" t="s">
        <v>11</v>
      </c>
      <c r="N409" t="s">
        <v>12</v>
      </c>
      <c r="O409">
        <f>VLOOKUP(A409,TableRC!A:K,11,0)</f>
        <v>0</v>
      </c>
      <c r="Q409">
        <f>VLOOKUP(A409,TableRC!A:G,7,0)</f>
        <v>0</v>
      </c>
      <c r="S409" t="str">
        <f t="shared" si="13"/>
        <v>Name</v>
      </c>
    </row>
    <row r="410" spans="1:19" x14ac:dyDescent="0.3">
      <c r="A410" t="str">
        <f t="shared" si="12"/>
        <v>t_clients</v>
      </c>
      <c r="B410" t="s">
        <v>5</v>
      </c>
      <c r="C410" t="s">
        <v>6</v>
      </c>
      <c r="D410" t="s">
        <v>234</v>
      </c>
      <c r="E410" t="s">
        <v>100</v>
      </c>
      <c r="F410">
        <v>2</v>
      </c>
      <c r="G410" t="s">
        <v>14</v>
      </c>
      <c r="H410" t="s">
        <v>10</v>
      </c>
      <c r="I410">
        <v>255</v>
      </c>
      <c r="K410" t="s">
        <v>11</v>
      </c>
      <c r="L410" t="s">
        <v>11</v>
      </c>
      <c r="M410" t="s">
        <v>11</v>
      </c>
      <c r="N410" t="s">
        <v>12</v>
      </c>
      <c r="O410">
        <f>VLOOKUP(A410,TableRC!A:K,11,0)</f>
        <v>0</v>
      </c>
      <c r="Q410">
        <f>VLOOKUP(A410,TableRC!A:G,7,0)</f>
        <v>0</v>
      </c>
      <c r="S410" t="str">
        <f t="shared" si="13"/>
        <v>sation</v>
      </c>
    </row>
    <row r="411" spans="1:19" x14ac:dyDescent="0.3">
      <c r="A411" t="str">
        <f t="shared" si="12"/>
        <v>t_clients</v>
      </c>
      <c r="B411" t="s">
        <v>5</v>
      </c>
      <c r="C411" t="s">
        <v>6</v>
      </c>
      <c r="D411" t="s">
        <v>234</v>
      </c>
      <c r="E411" t="s">
        <v>101</v>
      </c>
      <c r="F411">
        <v>3</v>
      </c>
      <c r="G411" t="s">
        <v>14</v>
      </c>
      <c r="H411" t="s">
        <v>10</v>
      </c>
      <c r="I411">
        <v>50</v>
      </c>
      <c r="K411" t="s">
        <v>11</v>
      </c>
      <c r="L411" t="s">
        <v>11</v>
      </c>
      <c r="M411" t="s">
        <v>11</v>
      </c>
      <c r="N411" t="s">
        <v>12</v>
      </c>
      <c r="O411">
        <f>VLOOKUP(A411,TableRC!A:K,11,0)</f>
        <v>0</v>
      </c>
      <c r="Q411">
        <f>VLOOKUP(A411,TableRC!A:G,7,0)</f>
        <v>0</v>
      </c>
      <c r="S411" t="str">
        <f t="shared" si="13"/>
        <v>Phone1</v>
      </c>
    </row>
    <row r="412" spans="1:19" x14ac:dyDescent="0.3">
      <c r="A412" t="str">
        <f t="shared" si="12"/>
        <v>t_clients</v>
      </c>
      <c r="B412" t="s">
        <v>5</v>
      </c>
      <c r="C412" t="s">
        <v>6</v>
      </c>
      <c r="D412" t="s">
        <v>234</v>
      </c>
      <c r="E412" t="s">
        <v>102</v>
      </c>
      <c r="F412">
        <v>4</v>
      </c>
      <c r="G412" t="s">
        <v>14</v>
      </c>
      <c r="H412" t="s">
        <v>10</v>
      </c>
      <c r="I412">
        <v>50</v>
      </c>
      <c r="K412" t="s">
        <v>11</v>
      </c>
      <c r="L412" t="s">
        <v>11</v>
      </c>
      <c r="M412" t="s">
        <v>11</v>
      </c>
      <c r="N412" t="s">
        <v>12</v>
      </c>
      <c r="O412">
        <f>VLOOKUP(A412,TableRC!A:K,11,0)</f>
        <v>0</v>
      </c>
      <c r="Q412">
        <f>VLOOKUP(A412,TableRC!A:G,7,0)</f>
        <v>0</v>
      </c>
      <c r="S412" t="str">
        <f t="shared" si="13"/>
        <v>Phone2</v>
      </c>
    </row>
    <row r="413" spans="1:19" x14ac:dyDescent="0.3">
      <c r="A413" t="str">
        <f t="shared" si="12"/>
        <v>t_clients</v>
      </c>
      <c r="B413" t="s">
        <v>5</v>
      </c>
      <c r="C413" t="s">
        <v>6</v>
      </c>
      <c r="D413" t="s">
        <v>234</v>
      </c>
      <c r="E413" t="s">
        <v>103</v>
      </c>
      <c r="F413">
        <v>5</v>
      </c>
      <c r="G413" t="s">
        <v>14</v>
      </c>
      <c r="H413" t="s">
        <v>10</v>
      </c>
      <c r="I413">
        <v>50</v>
      </c>
      <c r="K413" t="s">
        <v>11</v>
      </c>
      <c r="L413" t="s">
        <v>11</v>
      </c>
      <c r="M413" t="s">
        <v>11</v>
      </c>
      <c r="N413" t="s">
        <v>12</v>
      </c>
      <c r="O413">
        <f>VLOOKUP(A413,TableRC!A:K,11,0)</f>
        <v>0</v>
      </c>
      <c r="Q413">
        <f>VLOOKUP(A413,TableRC!A:G,7,0)</f>
        <v>0</v>
      </c>
      <c r="S413" t="str">
        <f t="shared" si="13"/>
        <v>Mobile</v>
      </c>
    </row>
    <row r="414" spans="1:19" x14ac:dyDescent="0.3">
      <c r="A414" t="str">
        <f t="shared" si="12"/>
        <v>t_clients</v>
      </c>
      <c r="B414" t="s">
        <v>5</v>
      </c>
      <c r="C414" t="s">
        <v>6</v>
      </c>
      <c r="D414" t="s">
        <v>234</v>
      </c>
      <c r="E414" t="s">
        <v>104</v>
      </c>
      <c r="F414">
        <v>6</v>
      </c>
      <c r="G414" t="s">
        <v>14</v>
      </c>
      <c r="H414" t="s">
        <v>10</v>
      </c>
      <c r="I414">
        <v>50</v>
      </c>
      <c r="K414" t="s">
        <v>11</v>
      </c>
      <c r="L414" t="s">
        <v>11</v>
      </c>
      <c r="M414" t="s">
        <v>11</v>
      </c>
      <c r="N414" t="s">
        <v>12</v>
      </c>
      <c r="O414">
        <f>VLOOKUP(A414,TableRC!A:K,11,0)</f>
        <v>0</v>
      </c>
      <c r="Q414">
        <f>VLOOKUP(A414,TableRC!A:G,7,0)</f>
        <v>0</v>
      </c>
      <c r="S414" t="str">
        <f t="shared" si="13"/>
        <v>Fax</v>
      </c>
    </row>
    <row r="415" spans="1:19" x14ac:dyDescent="0.3">
      <c r="A415" t="str">
        <f t="shared" si="12"/>
        <v>t_clients</v>
      </c>
      <c r="B415" t="s">
        <v>5</v>
      </c>
      <c r="C415" t="s">
        <v>6</v>
      </c>
      <c r="D415" t="s">
        <v>234</v>
      </c>
      <c r="E415" t="s">
        <v>105</v>
      </c>
      <c r="F415">
        <v>7</v>
      </c>
      <c r="G415" t="s">
        <v>14</v>
      </c>
      <c r="H415" t="s">
        <v>10</v>
      </c>
      <c r="I415">
        <v>50</v>
      </c>
      <c r="K415" t="s">
        <v>11</v>
      </c>
      <c r="L415" t="s">
        <v>11</v>
      </c>
      <c r="M415" t="s">
        <v>11</v>
      </c>
      <c r="N415" t="s">
        <v>12</v>
      </c>
      <c r="O415">
        <f>VLOOKUP(A415,TableRC!A:K,11,0)</f>
        <v>0</v>
      </c>
      <c r="Q415">
        <f>VLOOKUP(A415,TableRC!A:G,7,0)</f>
        <v>0</v>
      </c>
      <c r="S415" t="str">
        <f t="shared" si="13"/>
        <v>Email</v>
      </c>
    </row>
    <row r="416" spans="1:19" x14ac:dyDescent="0.3">
      <c r="A416" t="str">
        <f t="shared" si="12"/>
        <v>t_clients</v>
      </c>
      <c r="B416" t="s">
        <v>5</v>
      </c>
      <c r="C416" t="s">
        <v>6</v>
      </c>
      <c r="D416" t="s">
        <v>234</v>
      </c>
      <c r="E416" t="s">
        <v>106</v>
      </c>
      <c r="F416">
        <v>8</v>
      </c>
      <c r="G416" t="s">
        <v>14</v>
      </c>
      <c r="H416" t="s">
        <v>10</v>
      </c>
      <c r="I416">
        <v>255</v>
      </c>
      <c r="K416" t="s">
        <v>11</v>
      </c>
      <c r="L416" t="s">
        <v>11</v>
      </c>
      <c r="M416" t="s">
        <v>11</v>
      </c>
      <c r="N416" t="s">
        <v>12</v>
      </c>
      <c r="O416">
        <f>VLOOKUP(A416,TableRC!A:K,11,0)</f>
        <v>0</v>
      </c>
      <c r="Q416">
        <f>VLOOKUP(A416,TableRC!A:G,7,0)</f>
        <v>0</v>
      </c>
      <c r="S416" t="str">
        <f t="shared" si="13"/>
        <v>Roles</v>
      </c>
    </row>
    <row r="417" spans="1:19" x14ac:dyDescent="0.3">
      <c r="A417" t="str">
        <f t="shared" si="12"/>
        <v>t_clients</v>
      </c>
      <c r="B417" t="s">
        <v>5</v>
      </c>
      <c r="C417" t="s">
        <v>6</v>
      </c>
      <c r="D417" t="s">
        <v>234</v>
      </c>
      <c r="E417" t="s">
        <v>20</v>
      </c>
      <c r="F417">
        <v>9</v>
      </c>
      <c r="G417" t="s">
        <v>14</v>
      </c>
      <c r="H417" t="s">
        <v>10</v>
      </c>
      <c r="I417">
        <v>255</v>
      </c>
      <c r="K417" t="s">
        <v>11</v>
      </c>
      <c r="L417" t="s">
        <v>11</v>
      </c>
      <c r="M417" t="s">
        <v>11</v>
      </c>
      <c r="N417" t="s">
        <v>12</v>
      </c>
      <c r="O417">
        <f>VLOOKUP(A417,TableRC!A:K,11,0)</f>
        <v>0</v>
      </c>
      <c r="Q417">
        <f>VLOOKUP(A417,TableRC!A:G,7,0)</f>
        <v>0</v>
      </c>
      <c r="S417" t="str">
        <f t="shared" si="13"/>
        <v>Notes</v>
      </c>
    </row>
    <row r="418" spans="1:19" x14ac:dyDescent="0.3">
      <c r="A418" t="str">
        <f t="shared" si="12"/>
        <v>t_connectorconstraint</v>
      </c>
      <c r="B418" t="s">
        <v>5</v>
      </c>
      <c r="C418" t="s">
        <v>6</v>
      </c>
      <c r="D418" t="s">
        <v>386</v>
      </c>
      <c r="E418" t="s">
        <v>115</v>
      </c>
      <c r="F418">
        <v>1</v>
      </c>
      <c r="G418" t="s">
        <v>9</v>
      </c>
      <c r="H418" t="s">
        <v>16</v>
      </c>
      <c r="I418" t="s">
        <v>11</v>
      </c>
      <c r="K418">
        <v>10</v>
      </c>
      <c r="L418">
        <v>10</v>
      </c>
      <c r="M418" t="s">
        <v>11</v>
      </c>
      <c r="N418" t="s">
        <v>11</v>
      </c>
      <c r="O418">
        <f>VLOOKUP(A418,TableRC!A:K,11,0)</f>
        <v>0</v>
      </c>
      <c r="Q418">
        <f>VLOOKUP(A418,TableRC!A:G,7,0)</f>
        <v>0</v>
      </c>
      <c r="S418" t="str">
        <f t="shared" si="13"/>
        <v>ctorID</v>
      </c>
    </row>
    <row r="419" spans="1:19" x14ac:dyDescent="0.3">
      <c r="A419" t="str">
        <f t="shared" si="12"/>
        <v>t_connectorconstraint</v>
      </c>
      <c r="B419" t="s">
        <v>5</v>
      </c>
      <c r="C419" t="s">
        <v>6</v>
      </c>
      <c r="D419" t="s">
        <v>386</v>
      </c>
      <c r="E419" t="s">
        <v>116</v>
      </c>
      <c r="F419">
        <v>2</v>
      </c>
      <c r="G419" t="s">
        <v>9</v>
      </c>
      <c r="H419" t="s">
        <v>10</v>
      </c>
      <c r="I419">
        <v>255</v>
      </c>
      <c r="K419" t="s">
        <v>11</v>
      </c>
      <c r="L419" t="s">
        <v>11</v>
      </c>
      <c r="M419" t="s">
        <v>11</v>
      </c>
      <c r="N419" t="s">
        <v>12</v>
      </c>
      <c r="O419">
        <f>VLOOKUP(A419,TableRC!A:K,11,0)</f>
        <v>0</v>
      </c>
      <c r="Q419">
        <f>VLOOKUP(A419,TableRC!A:G,7,0)</f>
        <v>0</v>
      </c>
      <c r="S419" t="str">
        <f t="shared" si="13"/>
        <v>traint</v>
      </c>
    </row>
    <row r="420" spans="1:19" x14ac:dyDescent="0.3">
      <c r="A420" t="str">
        <f t="shared" si="12"/>
        <v>t_connectorconstraint</v>
      </c>
      <c r="B420" t="s">
        <v>5</v>
      </c>
      <c r="C420" t="s">
        <v>6</v>
      </c>
      <c r="D420" t="s">
        <v>386</v>
      </c>
      <c r="E420" t="s">
        <v>118</v>
      </c>
      <c r="F420">
        <v>3</v>
      </c>
      <c r="G420" t="s">
        <v>14</v>
      </c>
      <c r="H420" t="s">
        <v>10</v>
      </c>
      <c r="I420">
        <v>50</v>
      </c>
      <c r="K420" t="s">
        <v>11</v>
      </c>
      <c r="L420" t="s">
        <v>11</v>
      </c>
      <c r="M420" t="s">
        <v>11</v>
      </c>
      <c r="N420" t="s">
        <v>12</v>
      </c>
      <c r="O420">
        <f>VLOOKUP(A420,TableRC!A:K,11,0)</f>
        <v>0</v>
      </c>
      <c r="Q420">
        <f>VLOOKUP(A420,TableRC!A:G,7,0)</f>
        <v>0</v>
      </c>
      <c r="S420" t="str">
        <f t="shared" si="13"/>
        <v>ntType</v>
      </c>
    </row>
    <row r="421" spans="1:19" x14ac:dyDescent="0.3">
      <c r="A421" t="str">
        <f t="shared" si="12"/>
        <v>t_connectorconstraint</v>
      </c>
      <c r="B421" t="s">
        <v>5</v>
      </c>
      <c r="C421" t="s">
        <v>6</v>
      </c>
      <c r="D421" t="s">
        <v>386</v>
      </c>
      <c r="E421" t="s">
        <v>20</v>
      </c>
      <c r="F421">
        <v>4</v>
      </c>
      <c r="G421" t="s">
        <v>14</v>
      </c>
      <c r="H421" t="s">
        <v>10</v>
      </c>
      <c r="I421">
        <v>-1</v>
      </c>
      <c r="K421" t="s">
        <v>11</v>
      </c>
      <c r="L421" t="s">
        <v>11</v>
      </c>
      <c r="M421" t="s">
        <v>11</v>
      </c>
      <c r="N421" t="s">
        <v>12</v>
      </c>
      <c r="O421">
        <f>VLOOKUP(A421,TableRC!A:K,11,0)</f>
        <v>0</v>
      </c>
      <c r="Q421">
        <f>VLOOKUP(A421,TableRC!A:G,7,0)</f>
        <v>0</v>
      </c>
      <c r="S421" t="str">
        <f t="shared" si="13"/>
        <v>Notes</v>
      </c>
    </row>
    <row r="422" spans="1:19" x14ac:dyDescent="0.3">
      <c r="A422" t="str">
        <f t="shared" si="12"/>
        <v>t_connectortag</v>
      </c>
      <c r="B422" t="s">
        <v>5</v>
      </c>
      <c r="C422" t="s">
        <v>6</v>
      </c>
      <c r="D422" t="s">
        <v>393</v>
      </c>
      <c r="E422" t="s">
        <v>215</v>
      </c>
      <c r="F422">
        <v>1</v>
      </c>
      <c r="G422" t="s">
        <v>9</v>
      </c>
      <c r="H422" t="s">
        <v>16</v>
      </c>
      <c r="I422" t="s">
        <v>11</v>
      </c>
      <c r="K422">
        <v>10</v>
      </c>
      <c r="L422">
        <v>10</v>
      </c>
      <c r="M422" t="s">
        <v>11</v>
      </c>
      <c r="N422" t="s">
        <v>11</v>
      </c>
      <c r="O422">
        <f>VLOOKUP(A422,TableRC!A:K,11,0)</f>
        <v>0</v>
      </c>
      <c r="Q422">
        <f>VLOOKUP(A422,TableRC!A:G,7,0)</f>
        <v>0</v>
      </c>
      <c r="S422" t="str">
        <f t="shared" si="13"/>
        <v>ertyID</v>
      </c>
    </row>
    <row r="423" spans="1:19" x14ac:dyDescent="0.3">
      <c r="A423" t="str">
        <f t="shared" si="12"/>
        <v>t_connectortag</v>
      </c>
      <c r="B423" t="s">
        <v>5</v>
      </c>
      <c r="C423" t="s">
        <v>6</v>
      </c>
      <c r="D423" t="s">
        <v>393</v>
      </c>
      <c r="E423" t="s">
        <v>22</v>
      </c>
      <c r="F423">
        <v>2</v>
      </c>
      <c r="G423" t="s">
        <v>14</v>
      </c>
      <c r="H423" t="s">
        <v>16</v>
      </c>
      <c r="I423" t="s">
        <v>11</v>
      </c>
      <c r="K423">
        <v>10</v>
      </c>
      <c r="L423">
        <v>10</v>
      </c>
      <c r="M423" t="s">
        <v>11</v>
      </c>
      <c r="N423" t="s">
        <v>11</v>
      </c>
      <c r="O423">
        <f>VLOOKUP(A423,TableRC!A:K,11,0)</f>
        <v>0</v>
      </c>
      <c r="Q423">
        <f>VLOOKUP(A423,TableRC!A:G,7,0)</f>
        <v>0</v>
      </c>
      <c r="S423" t="str">
        <f t="shared" si="13"/>
        <v>mentID</v>
      </c>
    </row>
    <row r="424" spans="1:19" x14ac:dyDescent="0.3">
      <c r="A424" t="str">
        <f t="shared" si="12"/>
        <v>t_connectortag</v>
      </c>
      <c r="B424" t="s">
        <v>5</v>
      </c>
      <c r="C424" t="s">
        <v>6</v>
      </c>
      <c r="D424" t="s">
        <v>393</v>
      </c>
      <c r="E424" t="s">
        <v>78</v>
      </c>
      <c r="F424">
        <v>3</v>
      </c>
      <c r="G424" t="s">
        <v>14</v>
      </c>
      <c r="H424" t="s">
        <v>10</v>
      </c>
      <c r="I424">
        <v>255</v>
      </c>
      <c r="K424" t="s">
        <v>11</v>
      </c>
      <c r="L424" t="s">
        <v>11</v>
      </c>
      <c r="M424" t="s">
        <v>11</v>
      </c>
      <c r="N424" t="s">
        <v>12</v>
      </c>
      <c r="O424">
        <f>VLOOKUP(A424,TableRC!A:K,11,0)</f>
        <v>0</v>
      </c>
      <c r="Q424">
        <f>VLOOKUP(A424,TableRC!A:G,7,0)</f>
        <v>0</v>
      </c>
      <c r="S424" t="str">
        <f t="shared" si="13"/>
        <v>operty</v>
      </c>
    </row>
    <row r="425" spans="1:19" x14ac:dyDescent="0.3">
      <c r="A425" t="str">
        <f t="shared" si="12"/>
        <v>t_connectortag</v>
      </c>
      <c r="B425" t="s">
        <v>5</v>
      </c>
      <c r="C425" t="s">
        <v>6</v>
      </c>
      <c r="D425" t="s">
        <v>393</v>
      </c>
      <c r="E425" t="s">
        <v>216</v>
      </c>
      <c r="F425">
        <v>4</v>
      </c>
      <c r="G425" t="s">
        <v>14</v>
      </c>
      <c r="H425" t="s">
        <v>10</v>
      </c>
      <c r="I425">
        <v>255</v>
      </c>
      <c r="K425" t="s">
        <v>11</v>
      </c>
      <c r="L425" t="s">
        <v>11</v>
      </c>
      <c r="M425" t="s">
        <v>11</v>
      </c>
      <c r="N425" t="s">
        <v>12</v>
      </c>
      <c r="O425">
        <f>VLOOKUP(A425,TableRC!A:K,11,0)</f>
        <v>0</v>
      </c>
      <c r="Q425">
        <f>VLOOKUP(A425,TableRC!A:G,7,0)</f>
        <v>0</v>
      </c>
      <c r="S425" t="str">
        <f t="shared" si="13"/>
        <v>VALUE</v>
      </c>
    </row>
    <row r="426" spans="1:19" x14ac:dyDescent="0.3">
      <c r="A426" t="str">
        <f t="shared" si="12"/>
        <v>t_connectortag</v>
      </c>
      <c r="B426" t="s">
        <v>5</v>
      </c>
      <c r="C426" t="s">
        <v>6</v>
      </c>
      <c r="D426" t="s">
        <v>393</v>
      </c>
      <c r="E426" t="s">
        <v>217</v>
      </c>
      <c r="F426">
        <v>5</v>
      </c>
      <c r="G426" t="s">
        <v>14</v>
      </c>
      <c r="H426" t="s">
        <v>10</v>
      </c>
      <c r="I426">
        <v>-1</v>
      </c>
      <c r="K426" t="s">
        <v>11</v>
      </c>
      <c r="L426" t="s">
        <v>11</v>
      </c>
      <c r="M426" t="s">
        <v>11</v>
      </c>
      <c r="N426" t="s">
        <v>12</v>
      </c>
      <c r="O426">
        <f>VLOOKUP(A426,TableRC!A:K,11,0)</f>
        <v>0</v>
      </c>
      <c r="Q426">
        <f>VLOOKUP(A426,TableRC!A:G,7,0)</f>
        <v>0</v>
      </c>
      <c r="S426" t="str">
        <f t="shared" si="13"/>
        <v>NOTES</v>
      </c>
    </row>
    <row r="427" spans="1:19" x14ac:dyDescent="0.3">
      <c r="A427" t="str">
        <f t="shared" si="12"/>
        <v>t_connectortag</v>
      </c>
      <c r="B427" t="s">
        <v>5</v>
      </c>
      <c r="C427" t="s">
        <v>6</v>
      </c>
      <c r="D427" t="s">
        <v>393</v>
      </c>
      <c r="E427" t="s">
        <v>181</v>
      </c>
      <c r="F427">
        <v>6</v>
      </c>
      <c r="G427" t="s">
        <v>14</v>
      </c>
      <c r="H427" t="s">
        <v>10</v>
      </c>
      <c r="I427">
        <v>40</v>
      </c>
      <c r="K427" t="s">
        <v>11</v>
      </c>
      <c r="L427" t="s">
        <v>11</v>
      </c>
      <c r="M427" t="s">
        <v>11</v>
      </c>
      <c r="N427" t="s">
        <v>12</v>
      </c>
      <c r="O427">
        <f>VLOOKUP(A427,TableRC!A:K,11,0)</f>
        <v>0</v>
      </c>
      <c r="Q427">
        <f>VLOOKUP(A427,TableRC!A:G,7,0)</f>
        <v>0</v>
      </c>
      <c r="S427" t="str">
        <f t="shared" si="13"/>
        <v>a_guid</v>
      </c>
    </row>
    <row r="428" spans="1:19" x14ac:dyDescent="0.3">
      <c r="A428" t="str">
        <f t="shared" si="12"/>
        <v>t_files</v>
      </c>
      <c r="B428" t="s">
        <v>5</v>
      </c>
      <c r="C428" t="s">
        <v>6</v>
      </c>
      <c r="D428" t="s">
        <v>62</v>
      </c>
      <c r="E428" t="s">
        <v>63</v>
      </c>
      <c r="F428">
        <v>1</v>
      </c>
      <c r="G428" t="s">
        <v>9</v>
      </c>
      <c r="H428" t="s">
        <v>10</v>
      </c>
      <c r="I428">
        <v>50</v>
      </c>
      <c r="K428" t="s">
        <v>11</v>
      </c>
      <c r="L428" t="s">
        <v>11</v>
      </c>
      <c r="M428" t="s">
        <v>11</v>
      </c>
      <c r="N428" t="s">
        <v>12</v>
      </c>
      <c r="O428">
        <f>VLOOKUP(A428,TableRC!A:K,11,0)</f>
        <v>0</v>
      </c>
      <c r="Q428">
        <f>VLOOKUP(A428,TableRC!A:G,7,0)</f>
        <v>0</v>
      </c>
      <c r="S428" t="str">
        <f t="shared" si="13"/>
        <v>FileID</v>
      </c>
    </row>
    <row r="429" spans="1:19" x14ac:dyDescent="0.3">
      <c r="A429" t="str">
        <f t="shared" si="12"/>
        <v>t_files</v>
      </c>
      <c r="B429" t="s">
        <v>5</v>
      </c>
      <c r="C429" t="s">
        <v>6</v>
      </c>
      <c r="D429" t="s">
        <v>62</v>
      </c>
      <c r="E429" t="s">
        <v>64</v>
      </c>
      <c r="F429">
        <v>2</v>
      </c>
      <c r="G429" t="s">
        <v>9</v>
      </c>
      <c r="H429" t="s">
        <v>10</v>
      </c>
      <c r="I429">
        <v>50</v>
      </c>
      <c r="K429" t="s">
        <v>11</v>
      </c>
      <c r="L429" t="s">
        <v>11</v>
      </c>
      <c r="M429" t="s">
        <v>11</v>
      </c>
      <c r="N429" t="s">
        <v>12</v>
      </c>
      <c r="O429">
        <f>VLOOKUP(A429,TableRC!A:K,11,0)</f>
        <v>0</v>
      </c>
      <c r="Q429">
        <f>VLOOKUP(A429,TableRC!A:G,7,0)</f>
        <v>0</v>
      </c>
      <c r="S429" t="str">
        <f t="shared" si="13"/>
        <v>liesTo</v>
      </c>
    </row>
    <row r="430" spans="1:19" x14ac:dyDescent="0.3">
      <c r="A430" t="str">
        <f t="shared" si="12"/>
        <v>t_files</v>
      </c>
      <c r="B430" t="s">
        <v>5</v>
      </c>
      <c r="C430" t="s">
        <v>6</v>
      </c>
      <c r="D430" t="s">
        <v>62</v>
      </c>
      <c r="E430" t="s">
        <v>65</v>
      </c>
      <c r="F430">
        <v>3</v>
      </c>
      <c r="G430" t="s">
        <v>9</v>
      </c>
      <c r="H430" t="s">
        <v>10</v>
      </c>
      <c r="I430">
        <v>100</v>
      </c>
      <c r="K430" t="s">
        <v>11</v>
      </c>
      <c r="L430" t="s">
        <v>11</v>
      </c>
      <c r="M430" t="s">
        <v>11</v>
      </c>
      <c r="N430" t="s">
        <v>12</v>
      </c>
      <c r="O430">
        <f>VLOOKUP(A430,TableRC!A:K,11,0)</f>
        <v>0</v>
      </c>
      <c r="Q430">
        <f>VLOOKUP(A430,TableRC!A:G,7,0)</f>
        <v>0</v>
      </c>
      <c r="S430" t="str">
        <f t="shared" si="13"/>
        <v>tegory</v>
      </c>
    </row>
    <row r="431" spans="1:19" x14ac:dyDescent="0.3">
      <c r="A431" t="str">
        <f t="shared" si="12"/>
        <v>t_files</v>
      </c>
      <c r="B431" t="s">
        <v>5</v>
      </c>
      <c r="C431" t="s">
        <v>6</v>
      </c>
      <c r="D431" t="s">
        <v>62</v>
      </c>
      <c r="E431" t="s">
        <v>13</v>
      </c>
      <c r="F431">
        <v>4</v>
      </c>
      <c r="G431" t="s">
        <v>9</v>
      </c>
      <c r="H431" t="s">
        <v>10</v>
      </c>
      <c r="I431">
        <v>150</v>
      </c>
      <c r="K431" t="s">
        <v>11</v>
      </c>
      <c r="L431" t="s">
        <v>11</v>
      </c>
      <c r="M431" t="s">
        <v>11</v>
      </c>
      <c r="N431" t="s">
        <v>12</v>
      </c>
      <c r="O431">
        <f>VLOOKUP(A431,TableRC!A:K,11,0)</f>
        <v>0</v>
      </c>
      <c r="Q431">
        <f>VLOOKUP(A431,TableRC!A:G,7,0)</f>
        <v>0</v>
      </c>
      <c r="S431" t="str">
        <f t="shared" si="13"/>
        <v>Name</v>
      </c>
    </row>
    <row r="432" spans="1:19" x14ac:dyDescent="0.3">
      <c r="A432" t="str">
        <f t="shared" si="12"/>
        <v>t_files</v>
      </c>
      <c r="B432" t="s">
        <v>5</v>
      </c>
      <c r="C432" t="s">
        <v>6</v>
      </c>
      <c r="D432" t="s">
        <v>62</v>
      </c>
      <c r="E432" t="s">
        <v>66</v>
      </c>
      <c r="F432">
        <v>5</v>
      </c>
      <c r="G432" t="s">
        <v>14</v>
      </c>
      <c r="H432" t="s">
        <v>10</v>
      </c>
      <c r="I432">
        <v>255</v>
      </c>
      <c r="K432" t="s">
        <v>11</v>
      </c>
      <c r="L432" t="s">
        <v>11</v>
      </c>
      <c r="M432" t="s">
        <v>11</v>
      </c>
      <c r="N432" t="s">
        <v>12</v>
      </c>
      <c r="O432">
        <f>VLOOKUP(A432,TableRC!A:K,11,0)</f>
        <v>0</v>
      </c>
      <c r="Q432">
        <f>VLOOKUP(A432,TableRC!A:G,7,0)</f>
        <v>0</v>
      </c>
      <c r="S432" t="str">
        <f t="shared" si="13"/>
        <v>File</v>
      </c>
    </row>
    <row r="433" spans="1:19" x14ac:dyDescent="0.3">
      <c r="A433" t="str">
        <f t="shared" si="12"/>
        <v>t_files</v>
      </c>
      <c r="B433" t="s">
        <v>5</v>
      </c>
      <c r="C433" t="s">
        <v>6</v>
      </c>
      <c r="D433" t="s">
        <v>62</v>
      </c>
      <c r="E433" t="s">
        <v>20</v>
      </c>
      <c r="F433">
        <v>6</v>
      </c>
      <c r="G433" t="s">
        <v>14</v>
      </c>
      <c r="H433" t="s">
        <v>10</v>
      </c>
      <c r="I433">
        <v>-1</v>
      </c>
      <c r="K433" t="s">
        <v>11</v>
      </c>
      <c r="L433" t="s">
        <v>11</v>
      </c>
      <c r="M433" t="s">
        <v>11</v>
      </c>
      <c r="N433" t="s">
        <v>12</v>
      </c>
      <c r="O433">
        <f>VLOOKUP(A433,TableRC!A:K,11,0)</f>
        <v>0</v>
      </c>
      <c r="Q433">
        <f>VLOOKUP(A433,TableRC!A:G,7,0)</f>
        <v>0</v>
      </c>
      <c r="S433" t="str">
        <f t="shared" si="13"/>
        <v>Notes</v>
      </c>
    </row>
    <row r="434" spans="1:19" x14ac:dyDescent="0.3">
      <c r="A434" t="str">
        <f t="shared" si="12"/>
        <v>t_files</v>
      </c>
      <c r="B434" t="s">
        <v>5</v>
      </c>
      <c r="C434" t="s">
        <v>6</v>
      </c>
      <c r="D434" t="s">
        <v>62</v>
      </c>
      <c r="E434" t="s">
        <v>67</v>
      </c>
      <c r="F434">
        <v>7</v>
      </c>
      <c r="G434" t="s">
        <v>14</v>
      </c>
      <c r="H434" t="s">
        <v>33</v>
      </c>
      <c r="I434" t="s">
        <v>11</v>
      </c>
      <c r="K434" t="s">
        <v>11</v>
      </c>
      <c r="L434" t="s">
        <v>11</v>
      </c>
      <c r="M434">
        <v>3</v>
      </c>
      <c r="N434" t="s">
        <v>11</v>
      </c>
      <c r="O434">
        <f>VLOOKUP(A434,TableRC!A:K,11,0)</f>
        <v>0</v>
      </c>
      <c r="Q434">
        <f>VLOOKUP(A434,TableRC!A:G,7,0)</f>
        <v>0</v>
      </c>
      <c r="S434" t="str">
        <f t="shared" si="13"/>
        <v>leDate</v>
      </c>
    </row>
    <row r="435" spans="1:19" x14ac:dyDescent="0.3">
      <c r="A435" t="str">
        <f t="shared" si="12"/>
        <v>t_files</v>
      </c>
      <c r="B435" t="s">
        <v>5</v>
      </c>
      <c r="C435" t="s">
        <v>6</v>
      </c>
      <c r="D435" t="s">
        <v>62</v>
      </c>
      <c r="E435" t="s">
        <v>68</v>
      </c>
      <c r="F435">
        <v>8</v>
      </c>
      <c r="G435" t="s">
        <v>14</v>
      </c>
      <c r="H435" t="s">
        <v>16</v>
      </c>
      <c r="I435" t="s">
        <v>11</v>
      </c>
      <c r="K435">
        <v>10</v>
      </c>
      <c r="L435">
        <v>10</v>
      </c>
      <c r="M435" t="s">
        <v>11</v>
      </c>
      <c r="N435" t="s">
        <v>11</v>
      </c>
      <c r="O435">
        <f>VLOOKUP(A435,TableRC!A:K,11,0)</f>
        <v>0</v>
      </c>
      <c r="Q435">
        <f>VLOOKUP(A435,TableRC!A:G,7,0)</f>
        <v>0</v>
      </c>
      <c r="S435" t="str">
        <f t="shared" si="13"/>
        <v>leSize</v>
      </c>
    </row>
    <row r="436" spans="1:19" x14ac:dyDescent="0.3">
      <c r="A436" t="str">
        <f t="shared" si="12"/>
        <v>t_glossary</v>
      </c>
      <c r="B436" t="s">
        <v>5</v>
      </c>
      <c r="C436" t="s">
        <v>6</v>
      </c>
      <c r="D436" t="s">
        <v>73</v>
      </c>
      <c r="E436" t="s">
        <v>74</v>
      </c>
      <c r="F436">
        <v>1</v>
      </c>
      <c r="G436" t="s">
        <v>14</v>
      </c>
      <c r="H436" t="s">
        <v>10</v>
      </c>
      <c r="I436">
        <v>255</v>
      </c>
      <c r="K436" t="s">
        <v>11</v>
      </c>
      <c r="L436" t="s">
        <v>11</v>
      </c>
      <c r="M436" t="s">
        <v>11</v>
      </c>
      <c r="N436" t="s">
        <v>12</v>
      </c>
      <c r="O436">
        <f>VLOOKUP(A436,TableRC!A:K,11,0)</f>
        <v>0</v>
      </c>
      <c r="Q436">
        <f>VLOOKUP(A436,TableRC!A:G,7,0)</f>
        <v>0</v>
      </c>
      <c r="S436" t="str">
        <f t="shared" si="13"/>
        <v>Term</v>
      </c>
    </row>
    <row r="437" spans="1:19" x14ac:dyDescent="0.3">
      <c r="A437" t="str">
        <f t="shared" si="12"/>
        <v>t_glossary</v>
      </c>
      <c r="B437" t="s">
        <v>5</v>
      </c>
      <c r="C437" t="s">
        <v>6</v>
      </c>
      <c r="D437" t="s">
        <v>73</v>
      </c>
      <c r="E437" t="s">
        <v>36</v>
      </c>
      <c r="F437">
        <v>2</v>
      </c>
      <c r="G437" t="s">
        <v>14</v>
      </c>
      <c r="H437" t="s">
        <v>10</v>
      </c>
      <c r="I437">
        <v>255</v>
      </c>
      <c r="K437" t="s">
        <v>11</v>
      </c>
      <c r="L437" t="s">
        <v>11</v>
      </c>
      <c r="M437" t="s">
        <v>11</v>
      </c>
      <c r="N437" t="s">
        <v>12</v>
      </c>
      <c r="O437">
        <f>VLOOKUP(A437,TableRC!A:K,11,0)</f>
        <v>0</v>
      </c>
      <c r="Q437">
        <f>VLOOKUP(A437,TableRC!A:G,7,0)</f>
        <v>0</v>
      </c>
      <c r="S437" t="str">
        <f t="shared" si="13"/>
        <v>Type</v>
      </c>
    </row>
    <row r="438" spans="1:19" x14ac:dyDescent="0.3">
      <c r="A438" t="str">
        <f t="shared" si="12"/>
        <v>t_glossary</v>
      </c>
      <c r="B438" t="s">
        <v>5</v>
      </c>
      <c r="C438" t="s">
        <v>6</v>
      </c>
      <c r="D438" t="s">
        <v>73</v>
      </c>
      <c r="E438" t="s">
        <v>75</v>
      </c>
      <c r="F438">
        <v>3</v>
      </c>
      <c r="G438" t="s">
        <v>14</v>
      </c>
      <c r="H438" t="s">
        <v>10</v>
      </c>
      <c r="I438">
        <v>-1</v>
      </c>
      <c r="K438" t="s">
        <v>11</v>
      </c>
      <c r="L438" t="s">
        <v>11</v>
      </c>
      <c r="M438" t="s">
        <v>11</v>
      </c>
      <c r="N438" t="s">
        <v>12</v>
      </c>
      <c r="O438">
        <f>VLOOKUP(A438,TableRC!A:K,11,0)</f>
        <v>0</v>
      </c>
      <c r="Q438">
        <f>VLOOKUP(A438,TableRC!A:G,7,0)</f>
        <v>0</v>
      </c>
      <c r="S438" t="str">
        <f t="shared" si="13"/>
        <v>eaning</v>
      </c>
    </row>
    <row r="439" spans="1:19" x14ac:dyDescent="0.3">
      <c r="A439" t="str">
        <f t="shared" si="12"/>
        <v>t_glossary</v>
      </c>
      <c r="B439" t="s">
        <v>5</v>
      </c>
      <c r="C439" t="s">
        <v>6</v>
      </c>
      <c r="D439" t="s">
        <v>73</v>
      </c>
      <c r="E439" t="s">
        <v>76</v>
      </c>
      <c r="F439">
        <v>4</v>
      </c>
      <c r="G439" t="s">
        <v>9</v>
      </c>
      <c r="H439" t="s">
        <v>16</v>
      </c>
      <c r="I439" t="s">
        <v>11</v>
      </c>
      <c r="K439">
        <v>10</v>
      </c>
      <c r="L439">
        <v>10</v>
      </c>
      <c r="M439" t="s">
        <v>11</v>
      </c>
      <c r="N439" t="s">
        <v>11</v>
      </c>
      <c r="O439">
        <f>VLOOKUP(A439,TableRC!A:K,11,0)</f>
        <v>0</v>
      </c>
      <c r="Q439">
        <f>VLOOKUP(A439,TableRC!A:G,7,0)</f>
        <v>0</v>
      </c>
      <c r="S439" t="str">
        <f t="shared" si="13"/>
        <v>saryID</v>
      </c>
    </row>
    <row r="440" spans="1:19" x14ac:dyDescent="0.3">
      <c r="A440" t="str">
        <f t="shared" si="12"/>
        <v>t_html</v>
      </c>
      <c r="B440" t="s">
        <v>5</v>
      </c>
      <c r="C440" t="s">
        <v>6</v>
      </c>
      <c r="D440" t="s">
        <v>79</v>
      </c>
      <c r="E440" t="s">
        <v>36</v>
      </c>
      <c r="F440">
        <v>1</v>
      </c>
      <c r="G440" t="s">
        <v>14</v>
      </c>
      <c r="H440" t="s">
        <v>10</v>
      </c>
      <c r="I440">
        <v>50</v>
      </c>
      <c r="K440" t="s">
        <v>11</v>
      </c>
      <c r="L440" t="s">
        <v>11</v>
      </c>
      <c r="M440" t="s">
        <v>11</v>
      </c>
      <c r="N440" t="s">
        <v>12</v>
      </c>
      <c r="O440">
        <f>VLOOKUP(A440,TableRC!A:K,11,0)</f>
        <v>0</v>
      </c>
      <c r="Q440">
        <f>VLOOKUP(A440,TableRC!A:G,7,0)</f>
        <v>0</v>
      </c>
      <c r="S440" t="str">
        <f t="shared" si="13"/>
        <v>Type</v>
      </c>
    </row>
    <row r="441" spans="1:19" x14ac:dyDescent="0.3">
      <c r="A441" t="str">
        <f t="shared" si="12"/>
        <v>t_html</v>
      </c>
      <c r="B441" t="s">
        <v>5</v>
      </c>
      <c r="C441" t="s">
        <v>6</v>
      </c>
      <c r="D441" t="s">
        <v>79</v>
      </c>
      <c r="E441" t="s">
        <v>80</v>
      </c>
      <c r="F441">
        <v>2</v>
      </c>
      <c r="G441" t="s">
        <v>14</v>
      </c>
      <c r="H441" t="s">
        <v>10</v>
      </c>
      <c r="I441">
        <v>-1</v>
      </c>
      <c r="K441" t="s">
        <v>11</v>
      </c>
      <c r="L441" t="s">
        <v>11</v>
      </c>
      <c r="M441" t="s">
        <v>11</v>
      </c>
      <c r="N441" t="s">
        <v>12</v>
      </c>
      <c r="O441">
        <f>VLOOKUP(A441,TableRC!A:K,11,0)</f>
        <v>0</v>
      </c>
      <c r="Q441">
        <f>VLOOKUP(A441,TableRC!A:G,7,0)</f>
        <v>0</v>
      </c>
      <c r="S441" t="str">
        <f t="shared" si="13"/>
        <v>mplate</v>
      </c>
    </row>
    <row r="442" spans="1:19" x14ac:dyDescent="0.3">
      <c r="A442" t="str">
        <f t="shared" si="12"/>
        <v>t_issues</v>
      </c>
      <c r="B442" t="s">
        <v>5</v>
      </c>
      <c r="C442" t="s">
        <v>6</v>
      </c>
      <c r="D442" t="s">
        <v>87</v>
      </c>
      <c r="E442" t="s">
        <v>88</v>
      </c>
      <c r="F442">
        <v>1</v>
      </c>
      <c r="G442" t="s">
        <v>14</v>
      </c>
      <c r="H442" t="s">
        <v>10</v>
      </c>
      <c r="I442">
        <v>255</v>
      </c>
      <c r="K442" t="s">
        <v>11</v>
      </c>
      <c r="L442" t="s">
        <v>11</v>
      </c>
      <c r="M442" t="s">
        <v>11</v>
      </c>
      <c r="N442" t="s">
        <v>12</v>
      </c>
      <c r="O442">
        <f>VLOOKUP(A442,TableRC!A:K,11,0)</f>
        <v>0</v>
      </c>
      <c r="Q442">
        <f>VLOOKUP(A442,TableRC!A:G,7,0)</f>
        <v>0</v>
      </c>
      <c r="S442" t="str">
        <f t="shared" si="13"/>
        <v>Issue</v>
      </c>
    </row>
    <row r="443" spans="1:19" x14ac:dyDescent="0.3">
      <c r="A443" t="str">
        <f t="shared" si="12"/>
        <v>t_issues</v>
      </c>
      <c r="B443" t="s">
        <v>5</v>
      </c>
      <c r="C443" t="s">
        <v>6</v>
      </c>
      <c r="D443" t="s">
        <v>87</v>
      </c>
      <c r="E443" t="s">
        <v>89</v>
      </c>
      <c r="F443">
        <v>2</v>
      </c>
      <c r="G443" t="s">
        <v>14</v>
      </c>
      <c r="H443" t="s">
        <v>33</v>
      </c>
      <c r="I443" t="s">
        <v>11</v>
      </c>
      <c r="K443" t="s">
        <v>11</v>
      </c>
      <c r="L443" t="s">
        <v>11</v>
      </c>
      <c r="M443">
        <v>3</v>
      </c>
      <c r="N443" t="s">
        <v>11</v>
      </c>
      <c r="O443">
        <f>VLOOKUP(A443,TableRC!A:K,11,0)</f>
        <v>0</v>
      </c>
      <c r="Q443">
        <f>VLOOKUP(A443,TableRC!A:G,7,0)</f>
        <v>0</v>
      </c>
      <c r="S443" t="str">
        <f t="shared" si="13"/>
        <v>ueDate</v>
      </c>
    </row>
    <row r="444" spans="1:19" x14ac:dyDescent="0.3">
      <c r="A444" t="str">
        <f t="shared" si="12"/>
        <v>t_issues</v>
      </c>
      <c r="B444" t="s">
        <v>5</v>
      </c>
      <c r="C444" t="s">
        <v>6</v>
      </c>
      <c r="D444" t="s">
        <v>87</v>
      </c>
      <c r="E444" t="s">
        <v>90</v>
      </c>
      <c r="F444">
        <v>3</v>
      </c>
      <c r="G444" t="s">
        <v>14</v>
      </c>
      <c r="H444" t="s">
        <v>10</v>
      </c>
      <c r="I444">
        <v>255</v>
      </c>
      <c r="K444" t="s">
        <v>11</v>
      </c>
      <c r="L444" t="s">
        <v>11</v>
      </c>
      <c r="M444" t="s">
        <v>11</v>
      </c>
      <c r="N444" t="s">
        <v>12</v>
      </c>
      <c r="O444">
        <f>VLOOKUP(A444,TableRC!A:K,11,0)</f>
        <v>0</v>
      </c>
      <c r="Q444">
        <f>VLOOKUP(A444,TableRC!A:G,7,0)</f>
        <v>0</v>
      </c>
      <c r="S444" t="str">
        <f t="shared" si="13"/>
        <v>Owner</v>
      </c>
    </row>
    <row r="445" spans="1:19" x14ac:dyDescent="0.3">
      <c r="A445" t="str">
        <f t="shared" si="12"/>
        <v>t_issues</v>
      </c>
      <c r="B445" t="s">
        <v>5</v>
      </c>
      <c r="C445" t="s">
        <v>6</v>
      </c>
      <c r="D445" t="s">
        <v>87</v>
      </c>
      <c r="E445" t="s">
        <v>91</v>
      </c>
      <c r="F445">
        <v>4</v>
      </c>
      <c r="G445" t="s">
        <v>14</v>
      </c>
      <c r="H445" t="s">
        <v>10</v>
      </c>
      <c r="I445">
        <v>50</v>
      </c>
      <c r="K445" t="s">
        <v>11</v>
      </c>
      <c r="L445" t="s">
        <v>11</v>
      </c>
      <c r="M445" t="s">
        <v>11</v>
      </c>
      <c r="N445" t="s">
        <v>12</v>
      </c>
      <c r="O445">
        <f>VLOOKUP(A445,TableRC!A:K,11,0)</f>
        <v>0</v>
      </c>
      <c r="Q445">
        <f>VLOOKUP(A445,TableRC!A:G,7,0)</f>
        <v>0</v>
      </c>
      <c r="S445" t="str">
        <f t="shared" si="13"/>
        <v>Status</v>
      </c>
    </row>
    <row r="446" spans="1:19" x14ac:dyDescent="0.3">
      <c r="A446" t="str">
        <f t="shared" si="12"/>
        <v>t_issues</v>
      </c>
      <c r="B446" t="s">
        <v>5</v>
      </c>
      <c r="C446" t="s">
        <v>6</v>
      </c>
      <c r="D446" t="s">
        <v>87</v>
      </c>
      <c r="E446" t="s">
        <v>20</v>
      </c>
      <c r="F446">
        <v>5</v>
      </c>
      <c r="G446" t="s">
        <v>14</v>
      </c>
      <c r="H446" t="s">
        <v>10</v>
      </c>
      <c r="I446">
        <v>-1</v>
      </c>
      <c r="K446" t="s">
        <v>11</v>
      </c>
      <c r="L446" t="s">
        <v>11</v>
      </c>
      <c r="M446" t="s">
        <v>11</v>
      </c>
      <c r="N446" t="s">
        <v>12</v>
      </c>
      <c r="O446">
        <f>VLOOKUP(A446,TableRC!A:K,11,0)</f>
        <v>0</v>
      </c>
      <c r="Q446">
        <f>VLOOKUP(A446,TableRC!A:G,7,0)</f>
        <v>0</v>
      </c>
      <c r="S446" t="str">
        <f t="shared" si="13"/>
        <v>Notes</v>
      </c>
    </row>
    <row r="447" spans="1:19" x14ac:dyDescent="0.3">
      <c r="A447" t="str">
        <f t="shared" si="12"/>
        <v>t_issues</v>
      </c>
      <c r="B447" t="s">
        <v>5</v>
      </c>
      <c r="C447" t="s">
        <v>6</v>
      </c>
      <c r="D447" t="s">
        <v>87</v>
      </c>
      <c r="E447" t="s">
        <v>92</v>
      </c>
      <c r="F447">
        <v>6</v>
      </c>
      <c r="G447" t="s">
        <v>14</v>
      </c>
      <c r="H447" t="s">
        <v>10</v>
      </c>
      <c r="I447">
        <v>255</v>
      </c>
      <c r="K447" t="s">
        <v>11</v>
      </c>
      <c r="L447" t="s">
        <v>11</v>
      </c>
      <c r="M447" t="s">
        <v>11</v>
      </c>
      <c r="N447" t="s">
        <v>12</v>
      </c>
      <c r="O447">
        <f>VLOOKUP(A447,TableRC!A:K,11,0)</f>
        <v>0</v>
      </c>
      <c r="Q447">
        <f>VLOOKUP(A447,TableRC!A:G,7,0)</f>
        <v>0</v>
      </c>
      <c r="S447" t="str">
        <f t="shared" si="13"/>
        <v>solver</v>
      </c>
    </row>
    <row r="448" spans="1:19" x14ac:dyDescent="0.3">
      <c r="A448" t="str">
        <f t="shared" si="12"/>
        <v>t_issues</v>
      </c>
      <c r="B448" t="s">
        <v>5</v>
      </c>
      <c r="C448" t="s">
        <v>6</v>
      </c>
      <c r="D448" t="s">
        <v>87</v>
      </c>
      <c r="E448" t="s">
        <v>93</v>
      </c>
      <c r="F448">
        <v>7</v>
      </c>
      <c r="G448" t="s">
        <v>14</v>
      </c>
      <c r="H448" t="s">
        <v>33</v>
      </c>
      <c r="I448" t="s">
        <v>11</v>
      </c>
      <c r="K448" t="s">
        <v>11</v>
      </c>
      <c r="L448" t="s">
        <v>11</v>
      </c>
      <c r="M448">
        <v>3</v>
      </c>
      <c r="N448" t="s">
        <v>11</v>
      </c>
      <c r="O448">
        <f>VLOOKUP(A448,TableRC!A:K,11,0)</f>
        <v>0</v>
      </c>
      <c r="Q448">
        <f>VLOOKUP(A448,TableRC!A:G,7,0)</f>
        <v>0</v>
      </c>
      <c r="S448" t="str">
        <f t="shared" si="13"/>
        <v>solved</v>
      </c>
    </row>
    <row r="449" spans="1:19" x14ac:dyDescent="0.3">
      <c r="A449" t="str">
        <f t="shared" si="12"/>
        <v>t_issues</v>
      </c>
      <c r="B449" t="s">
        <v>5</v>
      </c>
      <c r="C449" t="s">
        <v>6</v>
      </c>
      <c r="D449" t="s">
        <v>87</v>
      </c>
      <c r="E449" t="s">
        <v>94</v>
      </c>
      <c r="F449">
        <v>8</v>
      </c>
      <c r="G449" t="s">
        <v>14</v>
      </c>
      <c r="H449" t="s">
        <v>10</v>
      </c>
      <c r="I449">
        <v>-1</v>
      </c>
      <c r="K449" t="s">
        <v>11</v>
      </c>
      <c r="L449" t="s">
        <v>11</v>
      </c>
      <c r="M449" t="s">
        <v>11</v>
      </c>
      <c r="N449" t="s">
        <v>12</v>
      </c>
      <c r="O449">
        <f>VLOOKUP(A449,TableRC!A:K,11,0)</f>
        <v>0</v>
      </c>
      <c r="Q449">
        <f>VLOOKUP(A449,TableRC!A:G,7,0)</f>
        <v>0</v>
      </c>
      <c r="S449" t="str">
        <f t="shared" si="13"/>
        <v>lution</v>
      </c>
    </row>
    <row r="450" spans="1:19" x14ac:dyDescent="0.3">
      <c r="A450" t="str">
        <f t="shared" ref="A450:A513" si="14">D450</f>
        <v>t_issues</v>
      </c>
      <c r="B450" t="s">
        <v>5</v>
      </c>
      <c r="C450" t="s">
        <v>6</v>
      </c>
      <c r="D450" t="s">
        <v>87</v>
      </c>
      <c r="E450" t="s">
        <v>95</v>
      </c>
      <c r="F450">
        <v>9</v>
      </c>
      <c r="G450" t="s">
        <v>9</v>
      </c>
      <c r="H450" t="s">
        <v>16</v>
      </c>
      <c r="I450" t="s">
        <v>11</v>
      </c>
      <c r="K450">
        <v>10</v>
      </c>
      <c r="L450">
        <v>10</v>
      </c>
      <c r="M450" t="s">
        <v>11</v>
      </c>
      <c r="N450" t="s">
        <v>11</v>
      </c>
      <c r="O450">
        <f>VLOOKUP(A450,TableRC!A:K,11,0)</f>
        <v>0</v>
      </c>
      <c r="Q450">
        <f>VLOOKUP(A450,TableRC!A:G,7,0)</f>
        <v>0</v>
      </c>
      <c r="S450" t="str">
        <f t="shared" ref="S450:S513" si="15">RIGHT(E450,6)</f>
        <v>ssueID</v>
      </c>
    </row>
    <row r="451" spans="1:19" x14ac:dyDescent="0.3">
      <c r="A451" t="str">
        <f t="shared" si="14"/>
        <v>t_issues</v>
      </c>
      <c r="B451" t="s">
        <v>5</v>
      </c>
      <c r="C451" t="s">
        <v>6</v>
      </c>
      <c r="D451" t="s">
        <v>87</v>
      </c>
      <c r="E451" t="s">
        <v>65</v>
      </c>
      <c r="F451">
        <v>10</v>
      </c>
      <c r="G451" t="s">
        <v>14</v>
      </c>
      <c r="H451" t="s">
        <v>10</v>
      </c>
      <c r="I451">
        <v>255</v>
      </c>
      <c r="K451" t="s">
        <v>11</v>
      </c>
      <c r="L451" t="s">
        <v>11</v>
      </c>
      <c r="M451" t="s">
        <v>11</v>
      </c>
      <c r="N451" t="s">
        <v>12</v>
      </c>
      <c r="O451">
        <f>VLOOKUP(A451,TableRC!A:K,11,0)</f>
        <v>0</v>
      </c>
      <c r="Q451">
        <f>VLOOKUP(A451,TableRC!A:G,7,0)</f>
        <v>0</v>
      </c>
      <c r="S451" t="str">
        <f t="shared" si="15"/>
        <v>tegory</v>
      </c>
    </row>
    <row r="452" spans="1:19" x14ac:dyDescent="0.3">
      <c r="A452" t="str">
        <f t="shared" si="14"/>
        <v>t_issues</v>
      </c>
      <c r="B452" t="s">
        <v>5</v>
      </c>
      <c r="C452" t="s">
        <v>6</v>
      </c>
      <c r="D452" t="s">
        <v>87</v>
      </c>
      <c r="E452" t="s">
        <v>96</v>
      </c>
      <c r="F452">
        <v>11</v>
      </c>
      <c r="G452" t="s">
        <v>14</v>
      </c>
      <c r="H452" t="s">
        <v>10</v>
      </c>
      <c r="I452">
        <v>50</v>
      </c>
      <c r="K452" t="s">
        <v>11</v>
      </c>
      <c r="L452" t="s">
        <v>11</v>
      </c>
      <c r="M452" t="s">
        <v>11</v>
      </c>
      <c r="N452" t="s">
        <v>12</v>
      </c>
      <c r="O452">
        <f>VLOOKUP(A452,TableRC!A:K,11,0)</f>
        <v>0</v>
      </c>
      <c r="Q452">
        <f>VLOOKUP(A452,TableRC!A:G,7,0)</f>
        <v>0</v>
      </c>
      <c r="S452" t="str">
        <f t="shared" si="15"/>
        <v>iority</v>
      </c>
    </row>
    <row r="453" spans="1:19" x14ac:dyDescent="0.3">
      <c r="A453" t="str">
        <f t="shared" si="14"/>
        <v>t_issues</v>
      </c>
      <c r="B453" t="s">
        <v>5</v>
      </c>
      <c r="C453" t="s">
        <v>6</v>
      </c>
      <c r="D453" t="s">
        <v>87</v>
      </c>
      <c r="E453" t="s">
        <v>97</v>
      </c>
      <c r="F453">
        <v>12</v>
      </c>
      <c r="G453" t="s">
        <v>14</v>
      </c>
      <c r="H453" t="s">
        <v>10</v>
      </c>
      <c r="I453">
        <v>50</v>
      </c>
      <c r="K453" t="s">
        <v>11</v>
      </c>
      <c r="L453" t="s">
        <v>11</v>
      </c>
      <c r="M453" t="s">
        <v>11</v>
      </c>
      <c r="N453" t="s">
        <v>12</v>
      </c>
      <c r="O453">
        <f>VLOOKUP(A453,TableRC!A:K,11,0)</f>
        <v>0</v>
      </c>
      <c r="Q453">
        <f>VLOOKUP(A453,TableRC!A:G,7,0)</f>
        <v>0</v>
      </c>
      <c r="S453" t="str">
        <f t="shared" si="15"/>
        <v>verity</v>
      </c>
    </row>
    <row r="454" spans="1:19" x14ac:dyDescent="0.3">
      <c r="A454" t="str">
        <f t="shared" si="14"/>
        <v>t_issues</v>
      </c>
      <c r="B454" t="s">
        <v>5</v>
      </c>
      <c r="C454" t="s">
        <v>6</v>
      </c>
      <c r="D454" t="s">
        <v>87</v>
      </c>
      <c r="E454" t="s">
        <v>98</v>
      </c>
      <c r="F454">
        <v>13</v>
      </c>
      <c r="G454" t="s">
        <v>14</v>
      </c>
      <c r="H454" t="s">
        <v>10</v>
      </c>
      <c r="I454">
        <v>100</v>
      </c>
      <c r="K454" t="s">
        <v>11</v>
      </c>
      <c r="L454" t="s">
        <v>11</v>
      </c>
      <c r="M454" t="s">
        <v>11</v>
      </c>
      <c r="N454" t="s">
        <v>12</v>
      </c>
      <c r="O454">
        <f>VLOOKUP(A454,TableRC!A:K,11,0)</f>
        <v>0</v>
      </c>
      <c r="Q454">
        <f>VLOOKUP(A454,TableRC!A:G,7,0)</f>
        <v>0</v>
      </c>
      <c r="S454" t="str">
        <f t="shared" si="15"/>
        <v>ueType</v>
      </c>
    </row>
    <row r="455" spans="1:19" x14ac:dyDescent="0.3">
      <c r="A455" t="str">
        <f t="shared" si="14"/>
        <v>t_mainttypes</v>
      </c>
      <c r="B455" t="s">
        <v>5</v>
      </c>
      <c r="C455" t="s">
        <v>6</v>
      </c>
      <c r="D455" t="s">
        <v>112</v>
      </c>
      <c r="E455" t="s">
        <v>113</v>
      </c>
      <c r="F455">
        <v>1</v>
      </c>
      <c r="G455" t="s">
        <v>9</v>
      </c>
      <c r="H455" t="s">
        <v>10</v>
      </c>
      <c r="I455">
        <v>12</v>
      </c>
      <c r="K455" t="s">
        <v>11</v>
      </c>
      <c r="L455" t="s">
        <v>11</v>
      </c>
      <c r="M455" t="s">
        <v>11</v>
      </c>
      <c r="N455" t="s">
        <v>12</v>
      </c>
      <c r="O455">
        <f>VLOOKUP(A455,TableRC!A:K,11,0)</f>
        <v>0</v>
      </c>
      <c r="Q455">
        <f>VLOOKUP(A455,TableRC!A:G,7,0)</f>
        <v>0</v>
      </c>
      <c r="S455" t="str">
        <f t="shared" si="15"/>
        <v>ntType</v>
      </c>
    </row>
    <row r="456" spans="1:19" x14ac:dyDescent="0.3">
      <c r="A456" t="str">
        <f t="shared" si="14"/>
        <v>t_mainttypes</v>
      </c>
      <c r="B456" t="s">
        <v>5</v>
      </c>
      <c r="C456" t="s">
        <v>6</v>
      </c>
      <c r="D456" t="s">
        <v>112</v>
      </c>
      <c r="E456" t="s">
        <v>39</v>
      </c>
      <c r="F456">
        <v>2</v>
      </c>
      <c r="G456" t="s">
        <v>14</v>
      </c>
      <c r="H456" t="s">
        <v>10</v>
      </c>
      <c r="I456">
        <v>50</v>
      </c>
      <c r="K456" t="s">
        <v>11</v>
      </c>
      <c r="L456" t="s">
        <v>11</v>
      </c>
      <c r="M456" t="s">
        <v>11</v>
      </c>
      <c r="N456" t="s">
        <v>12</v>
      </c>
      <c r="O456">
        <f>VLOOKUP(A456,TableRC!A:K,11,0)</f>
        <v>0</v>
      </c>
      <c r="Q456">
        <f>VLOOKUP(A456,TableRC!A:G,7,0)</f>
        <v>0</v>
      </c>
      <c r="S456" t="str">
        <f t="shared" si="15"/>
        <v>iption</v>
      </c>
    </row>
    <row r="457" spans="1:19" x14ac:dyDescent="0.3">
      <c r="A457" t="str">
        <f t="shared" si="14"/>
        <v>t_mainttypes</v>
      </c>
      <c r="B457" t="s">
        <v>5</v>
      </c>
      <c r="C457" t="s">
        <v>6</v>
      </c>
      <c r="D457" t="s">
        <v>112</v>
      </c>
      <c r="E457" t="s">
        <v>57</v>
      </c>
      <c r="F457">
        <v>3</v>
      </c>
      <c r="G457" t="s">
        <v>14</v>
      </c>
      <c r="H457" t="s">
        <v>41</v>
      </c>
      <c r="I457" t="s">
        <v>11</v>
      </c>
      <c r="K457">
        <v>53</v>
      </c>
      <c r="L457">
        <v>2</v>
      </c>
      <c r="M457" t="s">
        <v>11</v>
      </c>
      <c r="N457" t="s">
        <v>11</v>
      </c>
      <c r="O457">
        <f>VLOOKUP(A457,TableRC!A:K,11,0)</f>
        <v>0</v>
      </c>
      <c r="Q457">
        <f>VLOOKUP(A457,TableRC!A:G,7,0)</f>
        <v>0</v>
      </c>
      <c r="S457" t="str">
        <f t="shared" si="15"/>
        <v>Weight</v>
      </c>
    </row>
    <row r="458" spans="1:19" x14ac:dyDescent="0.3">
      <c r="A458" t="str">
        <f t="shared" si="14"/>
        <v>t_mainttypes</v>
      </c>
      <c r="B458" t="s">
        <v>5</v>
      </c>
      <c r="C458" t="s">
        <v>6</v>
      </c>
      <c r="D458" t="s">
        <v>112</v>
      </c>
      <c r="E458" t="s">
        <v>20</v>
      </c>
      <c r="F458">
        <v>4</v>
      </c>
      <c r="G458" t="s">
        <v>14</v>
      </c>
      <c r="H458" t="s">
        <v>10</v>
      </c>
      <c r="I458">
        <v>255</v>
      </c>
      <c r="K458" t="s">
        <v>11</v>
      </c>
      <c r="L458" t="s">
        <v>11</v>
      </c>
      <c r="M458" t="s">
        <v>11</v>
      </c>
      <c r="N458" t="s">
        <v>12</v>
      </c>
      <c r="O458">
        <f>VLOOKUP(A458,TableRC!A:K,11,0)</f>
        <v>0</v>
      </c>
      <c r="Q458">
        <f>VLOOKUP(A458,TableRC!A:G,7,0)</f>
        <v>0</v>
      </c>
      <c r="S458" t="str">
        <f t="shared" si="15"/>
        <v>Notes</v>
      </c>
    </row>
    <row r="459" spans="1:19" x14ac:dyDescent="0.3">
      <c r="A459" t="str">
        <f t="shared" si="14"/>
        <v>t_method</v>
      </c>
      <c r="B459" t="s">
        <v>5</v>
      </c>
      <c r="C459" t="s">
        <v>6</v>
      </c>
      <c r="D459" t="s">
        <v>119</v>
      </c>
      <c r="E459" t="s">
        <v>120</v>
      </c>
      <c r="F459">
        <v>1</v>
      </c>
      <c r="G459" t="s">
        <v>9</v>
      </c>
      <c r="H459" t="s">
        <v>16</v>
      </c>
      <c r="I459" t="s">
        <v>11</v>
      </c>
      <c r="K459">
        <v>10</v>
      </c>
      <c r="L459">
        <v>10</v>
      </c>
      <c r="M459" t="s">
        <v>11</v>
      </c>
      <c r="N459" t="s">
        <v>11</v>
      </c>
      <c r="O459">
        <f>VLOOKUP(A459,TableRC!A:K,11,0)</f>
        <v>0</v>
      </c>
      <c r="Q459">
        <f>VLOOKUP(A459,TableRC!A:G,7,0)</f>
        <v>0</v>
      </c>
      <c r="S459" t="str">
        <f t="shared" si="15"/>
        <v>ect_ID</v>
      </c>
    </row>
    <row r="460" spans="1:19" x14ac:dyDescent="0.3">
      <c r="A460" t="str">
        <f t="shared" si="14"/>
        <v>t_method</v>
      </c>
      <c r="B460" t="s">
        <v>5</v>
      </c>
      <c r="C460" t="s">
        <v>6</v>
      </c>
      <c r="D460" t="s">
        <v>119</v>
      </c>
      <c r="E460" t="s">
        <v>13</v>
      </c>
      <c r="F460">
        <v>2</v>
      </c>
      <c r="G460" t="s">
        <v>9</v>
      </c>
      <c r="H460" t="s">
        <v>10</v>
      </c>
      <c r="I460">
        <v>255</v>
      </c>
      <c r="K460" t="s">
        <v>11</v>
      </c>
      <c r="L460" t="s">
        <v>11</v>
      </c>
      <c r="M460" t="s">
        <v>11</v>
      </c>
      <c r="N460" t="s">
        <v>12</v>
      </c>
      <c r="O460">
        <f>VLOOKUP(A460,TableRC!A:K,11,0)</f>
        <v>0</v>
      </c>
      <c r="Q460">
        <f>VLOOKUP(A460,TableRC!A:G,7,0)</f>
        <v>0</v>
      </c>
      <c r="S460" t="str">
        <f t="shared" si="15"/>
        <v>Name</v>
      </c>
    </row>
    <row r="461" spans="1:19" x14ac:dyDescent="0.3">
      <c r="A461" t="str">
        <f t="shared" si="14"/>
        <v>t_method</v>
      </c>
      <c r="B461" t="s">
        <v>5</v>
      </c>
      <c r="C461" t="s">
        <v>6</v>
      </c>
      <c r="D461" t="s">
        <v>119</v>
      </c>
      <c r="E461" t="s">
        <v>121</v>
      </c>
      <c r="F461">
        <v>3</v>
      </c>
      <c r="G461" t="s">
        <v>14</v>
      </c>
      <c r="H461" t="s">
        <v>10</v>
      </c>
      <c r="I461">
        <v>50</v>
      </c>
      <c r="K461" t="s">
        <v>11</v>
      </c>
      <c r="L461" t="s">
        <v>11</v>
      </c>
      <c r="M461" t="s">
        <v>11</v>
      </c>
      <c r="N461" t="s">
        <v>12</v>
      </c>
      <c r="O461">
        <f>VLOOKUP(A461,TableRC!A:K,11,0)</f>
        <v>0</v>
      </c>
      <c r="Q461">
        <f>VLOOKUP(A461,TableRC!A:G,7,0)</f>
        <v>0</v>
      </c>
      <c r="S461" t="str">
        <f t="shared" si="15"/>
        <v>Scope</v>
      </c>
    </row>
    <row r="462" spans="1:19" x14ac:dyDescent="0.3">
      <c r="A462" t="str">
        <f t="shared" si="14"/>
        <v>t_method</v>
      </c>
      <c r="B462" t="s">
        <v>5</v>
      </c>
      <c r="C462" t="s">
        <v>6</v>
      </c>
      <c r="D462" t="s">
        <v>119</v>
      </c>
      <c r="E462" t="s">
        <v>36</v>
      </c>
      <c r="F462">
        <v>4</v>
      </c>
      <c r="G462" t="s">
        <v>14</v>
      </c>
      <c r="H462" t="s">
        <v>10</v>
      </c>
      <c r="I462">
        <v>50</v>
      </c>
      <c r="K462" t="s">
        <v>11</v>
      </c>
      <c r="L462" t="s">
        <v>11</v>
      </c>
      <c r="M462" t="s">
        <v>11</v>
      </c>
      <c r="N462" t="s">
        <v>12</v>
      </c>
      <c r="O462">
        <f>VLOOKUP(A462,TableRC!A:K,11,0)</f>
        <v>0</v>
      </c>
      <c r="Q462">
        <f>VLOOKUP(A462,TableRC!A:G,7,0)</f>
        <v>0</v>
      </c>
      <c r="S462" t="str">
        <f t="shared" si="15"/>
        <v>Type</v>
      </c>
    </row>
    <row r="463" spans="1:19" x14ac:dyDescent="0.3">
      <c r="A463" t="str">
        <f t="shared" si="14"/>
        <v>t_objectconstraint</v>
      </c>
      <c r="B463" t="s">
        <v>5</v>
      </c>
      <c r="C463" t="s">
        <v>6</v>
      </c>
      <c r="D463" t="s">
        <v>241</v>
      </c>
      <c r="E463" t="s">
        <v>120</v>
      </c>
      <c r="F463">
        <v>1</v>
      </c>
      <c r="G463" t="s">
        <v>9</v>
      </c>
      <c r="H463" t="s">
        <v>16</v>
      </c>
      <c r="I463" t="s">
        <v>11</v>
      </c>
      <c r="K463">
        <v>10</v>
      </c>
      <c r="L463">
        <v>10</v>
      </c>
      <c r="M463" t="s">
        <v>11</v>
      </c>
      <c r="N463" t="s">
        <v>11</v>
      </c>
      <c r="O463">
        <f>VLOOKUP(A463,TableRC!A:K,11,0)</f>
        <v>0</v>
      </c>
      <c r="Q463">
        <f>VLOOKUP(A463,TableRC!A:G,7,0)</f>
        <v>0</v>
      </c>
      <c r="S463" t="str">
        <f t="shared" si="15"/>
        <v>ect_ID</v>
      </c>
    </row>
    <row r="464" spans="1:19" x14ac:dyDescent="0.3">
      <c r="A464" t="str">
        <f t="shared" si="14"/>
        <v>t_objectconstraint</v>
      </c>
      <c r="B464" t="s">
        <v>5</v>
      </c>
      <c r="C464" t="s">
        <v>6</v>
      </c>
      <c r="D464" t="s">
        <v>241</v>
      </c>
      <c r="E464" t="s">
        <v>116</v>
      </c>
      <c r="F464">
        <v>2</v>
      </c>
      <c r="G464" t="s">
        <v>9</v>
      </c>
      <c r="H464" t="s">
        <v>10</v>
      </c>
      <c r="I464">
        <v>255</v>
      </c>
      <c r="K464" t="s">
        <v>11</v>
      </c>
      <c r="L464" t="s">
        <v>11</v>
      </c>
      <c r="M464" t="s">
        <v>11</v>
      </c>
      <c r="N464" t="s">
        <v>12</v>
      </c>
      <c r="O464">
        <f>VLOOKUP(A464,TableRC!A:K,11,0)</f>
        <v>0</v>
      </c>
      <c r="Q464">
        <f>VLOOKUP(A464,TableRC!A:G,7,0)</f>
        <v>0</v>
      </c>
      <c r="S464" t="str">
        <f t="shared" si="15"/>
        <v>traint</v>
      </c>
    </row>
    <row r="465" spans="1:19" x14ac:dyDescent="0.3">
      <c r="A465" t="str">
        <f t="shared" si="14"/>
        <v>t_objectconstraint</v>
      </c>
      <c r="B465" t="s">
        <v>5</v>
      </c>
      <c r="C465" t="s">
        <v>6</v>
      </c>
      <c r="D465" t="s">
        <v>241</v>
      </c>
      <c r="E465" t="s">
        <v>118</v>
      </c>
      <c r="F465">
        <v>3</v>
      </c>
      <c r="G465" t="s">
        <v>9</v>
      </c>
      <c r="H465" t="s">
        <v>10</v>
      </c>
      <c r="I465">
        <v>30</v>
      </c>
      <c r="K465" t="s">
        <v>11</v>
      </c>
      <c r="L465" t="s">
        <v>11</v>
      </c>
      <c r="M465" t="s">
        <v>11</v>
      </c>
      <c r="N465" t="s">
        <v>12</v>
      </c>
      <c r="O465">
        <f>VLOOKUP(A465,TableRC!A:K,11,0)</f>
        <v>0</v>
      </c>
      <c r="Q465">
        <f>VLOOKUP(A465,TableRC!A:G,7,0)</f>
        <v>0</v>
      </c>
      <c r="S465" t="str">
        <f t="shared" si="15"/>
        <v>ntType</v>
      </c>
    </row>
    <row r="466" spans="1:19" x14ac:dyDescent="0.3">
      <c r="A466" t="str">
        <f t="shared" si="14"/>
        <v>t_objectconstraint</v>
      </c>
      <c r="B466" t="s">
        <v>5</v>
      </c>
      <c r="C466" t="s">
        <v>6</v>
      </c>
      <c r="D466" t="s">
        <v>241</v>
      </c>
      <c r="E466" t="s">
        <v>40</v>
      </c>
      <c r="F466">
        <v>4</v>
      </c>
      <c r="G466" t="s">
        <v>14</v>
      </c>
      <c r="H466" t="s">
        <v>41</v>
      </c>
      <c r="I466" t="s">
        <v>11</v>
      </c>
      <c r="K466">
        <v>53</v>
      </c>
      <c r="L466">
        <v>2</v>
      </c>
      <c r="M466" t="s">
        <v>11</v>
      </c>
      <c r="N466" t="s">
        <v>11</v>
      </c>
      <c r="O466">
        <f>VLOOKUP(A466,TableRC!A:K,11,0)</f>
        <v>0</v>
      </c>
      <c r="Q466">
        <f>VLOOKUP(A466,TableRC!A:G,7,0)</f>
        <v>0</v>
      </c>
      <c r="S466" t="str">
        <f t="shared" si="15"/>
        <v>Weight</v>
      </c>
    </row>
    <row r="467" spans="1:19" x14ac:dyDescent="0.3">
      <c r="A467" t="str">
        <f t="shared" si="14"/>
        <v>t_objectconstraint</v>
      </c>
      <c r="B467" t="s">
        <v>5</v>
      </c>
      <c r="C467" t="s">
        <v>6</v>
      </c>
      <c r="D467" t="s">
        <v>241</v>
      </c>
      <c r="E467" t="s">
        <v>20</v>
      </c>
      <c r="F467">
        <v>5</v>
      </c>
      <c r="G467" t="s">
        <v>14</v>
      </c>
      <c r="H467" t="s">
        <v>10</v>
      </c>
      <c r="I467">
        <v>-1</v>
      </c>
      <c r="K467" t="s">
        <v>11</v>
      </c>
      <c r="L467" t="s">
        <v>11</v>
      </c>
      <c r="M467" t="s">
        <v>11</v>
      </c>
      <c r="N467" t="s">
        <v>12</v>
      </c>
      <c r="O467">
        <f>VLOOKUP(A467,TableRC!A:K,11,0)</f>
        <v>0</v>
      </c>
      <c r="Q467">
        <f>VLOOKUP(A467,TableRC!A:G,7,0)</f>
        <v>0</v>
      </c>
      <c r="S467" t="str">
        <f t="shared" si="15"/>
        <v>Notes</v>
      </c>
    </row>
    <row r="468" spans="1:19" x14ac:dyDescent="0.3">
      <c r="A468" t="str">
        <f t="shared" si="14"/>
        <v>t_objectconstraint</v>
      </c>
      <c r="B468" t="s">
        <v>5</v>
      </c>
      <c r="C468" t="s">
        <v>6</v>
      </c>
      <c r="D468" t="s">
        <v>241</v>
      </c>
      <c r="E468" t="s">
        <v>91</v>
      </c>
      <c r="F468">
        <v>6</v>
      </c>
      <c r="G468" t="s">
        <v>14</v>
      </c>
      <c r="H468" t="s">
        <v>10</v>
      </c>
      <c r="I468">
        <v>50</v>
      </c>
      <c r="K468" t="s">
        <v>11</v>
      </c>
      <c r="L468" t="s">
        <v>11</v>
      </c>
      <c r="M468" t="s">
        <v>11</v>
      </c>
      <c r="N468" t="s">
        <v>12</v>
      </c>
      <c r="O468">
        <f>VLOOKUP(A468,TableRC!A:K,11,0)</f>
        <v>0</v>
      </c>
      <c r="Q468">
        <f>VLOOKUP(A468,TableRC!A:G,7,0)</f>
        <v>0</v>
      </c>
      <c r="S468" t="str">
        <f t="shared" si="15"/>
        <v>Status</v>
      </c>
    </row>
    <row r="469" spans="1:19" x14ac:dyDescent="0.3">
      <c r="A469" t="str">
        <f t="shared" si="14"/>
        <v>t_objecteffort</v>
      </c>
      <c r="B469" t="s">
        <v>5</v>
      </c>
      <c r="C469" t="s">
        <v>6</v>
      </c>
      <c r="D469" t="s">
        <v>312</v>
      </c>
      <c r="E469" t="s">
        <v>120</v>
      </c>
      <c r="F469">
        <v>1</v>
      </c>
      <c r="G469" t="s">
        <v>9</v>
      </c>
      <c r="H469" t="s">
        <v>16</v>
      </c>
      <c r="I469" t="s">
        <v>11</v>
      </c>
      <c r="K469">
        <v>10</v>
      </c>
      <c r="L469">
        <v>10</v>
      </c>
      <c r="M469" t="s">
        <v>11</v>
      </c>
      <c r="N469" t="s">
        <v>11</v>
      </c>
      <c r="O469">
        <f>VLOOKUP(A469,TableRC!A:K,11,0)</f>
        <v>0</v>
      </c>
      <c r="Q469">
        <f>VLOOKUP(A469,TableRC!A:G,7,0)</f>
        <v>0</v>
      </c>
      <c r="S469" t="str">
        <f t="shared" si="15"/>
        <v>ect_ID</v>
      </c>
    </row>
    <row r="470" spans="1:19" x14ac:dyDescent="0.3">
      <c r="A470" t="str">
        <f t="shared" si="14"/>
        <v>t_objecteffort</v>
      </c>
      <c r="B470" t="s">
        <v>5</v>
      </c>
      <c r="C470" t="s">
        <v>6</v>
      </c>
      <c r="D470" t="s">
        <v>312</v>
      </c>
      <c r="E470" t="s">
        <v>159</v>
      </c>
      <c r="F470">
        <v>2</v>
      </c>
      <c r="G470" t="s">
        <v>9</v>
      </c>
      <c r="H470" t="s">
        <v>10</v>
      </c>
      <c r="I470">
        <v>255</v>
      </c>
      <c r="K470" t="s">
        <v>11</v>
      </c>
      <c r="L470" t="s">
        <v>11</v>
      </c>
      <c r="M470" t="s">
        <v>11</v>
      </c>
      <c r="N470" t="s">
        <v>12</v>
      </c>
      <c r="O470">
        <f>VLOOKUP(A470,TableRC!A:K,11,0)</f>
        <v>0</v>
      </c>
      <c r="Q470">
        <f>VLOOKUP(A470,TableRC!A:G,7,0)</f>
        <v>0</v>
      </c>
      <c r="S470" t="str">
        <f t="shared" si="15"/>
        <v>Effort</v>
      </c>
    </row>
    <row r="471" spans="1:19" x14ac:dyDescent="0.3">
      <c r="A471" t="str">
        <f t="shared" si="14"/>
        <v>t_objecteffort</v>
      </c>
      <c r="B471" t="s">
        <v>5</v>
      </c>
      <c r="C471" t="s">
        <v>6</v>
      </c>
      <c r="D471" t="s">
        <v>312</v>
      </c>
      <c r="E471" t="s">
        <v>56</v>
      </c>
      <c r="F471">
        <v>3</v>
      </c>
      <c r="G471" t="s">
        <v>14</v>
      </c>
      <c r="H471" t="s">
        <v>10</v>
      </c>
      <c r="I471">
        <v>12</v>
      </c>
      <c r="K471" t="s">
        <v>11</v>
      </c>
      <c r="L471" t="s">
        <v>11</v>
      </c>
      <c r="M471" t="s">
        <v>11</v>
      </c>
      <c r="N471" t="s">
        <v>12</v>
      </c>
      <c r="O471">
        <f>VLOOKUP(A471,TableRC!A:K,11,0)</f>
        <v>0</v>
      </c>
      <c r="Q471">
        <f>VLOOKUP(A471,TableRC!A:G,7,0)</f>
        <v>0</v>
      </c>
      <c r="S471" t="str">
        <f t="shared" si="15"/>
        <v>rtType</v>
      </c>
    </row>
    <row r="472" spans="1:19" x14ac:dyDescent="0.3">
      <c r="A472" t="str">
        <f t="shared" si="14"/>
        <v>t_objecteffort</v>
      </c>
      <c r="B472" t="s">
        <v>5</v>
      </c>
      <c r="C472" t="s">
        <v>6</v>
      </c>
      <c r="D472" t="s">
        <v>312</v>
      </c>
      <c r="E472" t="s">
        <v>313</v>
      </c>
      <c r="F472">
        <v>4</v>
      </c>
      <c r="G472" t="s">
        <v>14</v>
      </c>
      <c r="H472" t="s">
        <v>41</v>
      </c>
      <c r="I472" t="s">
        <v>11</v>
      </c>
      <c r="K472">
        <v>53</v>
      </c>
      <c r="L472">
        <v>2</v>
      </c>
      <c r="M472" t="s">
        <v>11</v>
      </c>
      <c r="N472" t="s">
        <v>11</v>
      </c>
      <c r="O472">
        <f>VLOOKUP(A472,TableRC!A:K,11,0)</f>
        <v>0</v>
      </c>
      <c r="Q472">
        <f>VLOOKUP(A472,TableRC!A:G,7,0)</f>
        <v>0</v>
      </c>
      <c r="S472" t="str">
        <f t="shared" si="15"/>
        <v>EValue</v>
      </c>
    </row>
    <row r="473" spans="1:19" x14ac:dyDescent="0.3">
      <c r="A473" t="str">
        <f t="shared" si="14"/>
        <v>t_objecteffort</v>
      </c>
      <c r="B473" t="s">
        <v>5</v>
      </c>
      <c r="C473" t="s">
        <v>6</v>
      </c>
      <c r="D473" t="s">
        <v>312</v>
      </c>
      <c r="E473" t="s">
        <v>20</v>
      </c>
      <c r="F473">
        <v>5</v>
      </c>
      <c r="G473" t="s">
        <v>14</v>
      </c>
      <c r="H473" t="s">
        <v>10</v>
      </c>
      <c r="I473">
        <v>-1</v>
      </c>
      <c r="K473" t="s">
        <v>11</v>
      </c>
      <c r="L473" t="s">
        <v>11</v>
      </c>
      <c r="M473" t="s">
        <v>11</v>
      </c>
      <c r="N473" t="s">
        <v>12</v>
      </c>
      <c r="O473">
        <f>VLOOKUP(A473,TableRC!A:K,11,0)</f>
        <v>0</v>
      </c>
      <c r="Q473">
        <f>VLOOKUP(A473,TableRC!A:G,7,0)</f>
        <v>0</v>
      </c>
      <c r="S473" t="str">
        <f t="shared" si="15"/>
        <v>Notes</v>
      </c>
    </row>
    <row r="474" spans="1:19" x14ac:dyDescent="0.3">
      <c r="A474" t="str">
        <f t="shared" si="14"/>
        <v>t_objectfiles</v>
      </c>
      <c r="B474" t="s">
        <v>5</v>
      </c>
      <c r="C474" t="s">
        <v>6</v>
      </c>
      <c r="D474" t="s">
        <v>322</v>
      </c>
      <c r="E474" t="s">
        <v>120</v>
      </c>
      <c r="F474">
        <v>1</v>
      </c>
      <c r="G474" t="s">
        <v>9</v>
      </c>
      <c r="H474" t="s">
        <v>16</v>
      </c>
      <c r="I474" t="s">
        <v>11</v>
      </c>
      <c r="K474">
        <v>10</v>
      </c>
      <c r="L474">
        <v>10</v>
      </c>
      <c r="M474" t="s">
        <v>11</v>
      </c>
      <c r="N474" t="s">
        <v>11</v>
      </c>
      <c r="O474">
        <f>VLOOKUP(A474,TableRC!A:K,11,0)</f>
        <v>0</v>
      </c>
      <c r="Q474">
        <f>VLOOKUP(A474,TableRC!A:G,7,0)</f>
        <v>0</v>
      </c>
      <c r="S474" t="str">
        <f t="shared" si="15"/>
        <v>ect_ID</v>
      </c>
    </row>
    <row r="475" spans="1:19" x14ac:dyDescent="0.3">
      <c r="A475" t="str">
        <f t="shared" si="14"/>
        <v>t_objectfiles</v>
      </c>
      <c r="B475" t="s">
        <v>5</v>
      </c>
      <c r="C475" t="s">
        <v>6</v>
      </c>
      <c r="D475" t="s">
        <v>322</v>
      </c>
      <c r="E475" t="s">
        <v>323</v>
      </c>
      <c r="F475">
        <v>2</v>
      </c>
      <c r="G475" t="s">
        <v>9</v>
      </c>
      <c r="H475" t="s">
        <v>10</v>
      </c>
      <c r="I475">
        <v>255</v>
      </c>
      <c r="K475" t="s">
        <v>11</v>
      </c>
      <c r="L475" t="s">
        <v>11</v>
      </c>
      <c r="M475" t="s">
        <v>11</v>
      </c>
      <c r="N475" t="s">
        <v>12</v>
      </c>
      <c r="O475">
        <f>VLOOKUP(A475,TableRC!A:K,11,0)</f>
        <v>0</v>
      </c>
      <c r="Q475">
        <f>VLOOKUP(A475,TableRC!A:G,7,0)</f>
        <v>0</v>
      </c>
      <c r="S475" t="str">
        <f t="shared" si="15"/>
        <v>leName</v>
      </c>
    </row>
    <row r="476" spans="1:19" x14ac:dyDescent="0.3">
      <c r="A476" t="str">
        <f t="shared" si="14"/>
        <v>t_objectfiles</v>
      </c>
      <c r="B476" t="s">
        <v>5</v>
      </c>
      <c r="C476" t="s">
        <v>6</v>
      </c>
      <c r="D476" t="s">
        <v>322</v>
      </c>
      <c r="E476" t="s">
        <v>36</v>
      </c>
      <c r="F476">
        <v>3</v>
      </c>
      <c r="G476" t="s">
        <v>14</v>
      </c>
      <c r="H476" t="s">
        <v>10</v>
      </c>
      <c r="I476">
        <v>50</v>
      </c>
      <c r="K476" t="s">
        <v>11</v>
      </c>
      <c r="L476" t="s">
        <v>11</v>
      </c>
      <c r="M476" t="s">
        <v>11</v>
      </c>
      <c r="N476" t="s">
        <v>12</v>
      </c>
      <c r="O476">
        <f>VLOOKUP(A476,TableRC!A:K,11,0)</f>
        <v>0</v>
      </c>
      <c r="Q476">
        <f>VLOOKUP(A476,TableRC!A:G,7,0)</f>
        <v>0</v>
      </c>
      <c r="S476" t="str">
        <f t="shared" si="15"/>
        <v>Type</v>
      </c>
    </row>
    <row r="477" spans="1:19" x14ac:dyDescent="0.3">
      <c r="A477" t="str">
        <f t="shared" si="14"/>
        <v>t_objectfiles</v>
      </c>
      <c r="B477" t="s">
        <v>5</v>
      </c>
      <c r="C477" t="s">
        <v>6</v>
      </c>
      <c r="D477" t="s">
        <v>322</v>
      </c>
      <c r="E477" t="s">
        <v>155</v>
      </c>
      <c r="F477">
        <v>4</v>
      </c>
      <c r="G477" t="s">
        <v>14</v>
      </c>
      <c r="H477" t="s">
        <v>10</v>
      </c>
      <c r="I477">
        <v>-1</v>
      </c>
      <c r="K477" t="s">
        <v>11</v>
      </c>
      <c r="L477" t="s">
        <v>11</v>
      </c>
      <c r="M477" t="s">
        <v>11</v>
      </c>
      <c r="N477" t="s">
        <v>12</v>
      </c>
      <c r="O477">
        <f>VLOOKUP(A477,TableRC!A:K,11,0)</f>
        <v>0</v>
      </c>
      <c r="Q477">
        <f>VLOOKUP(A477,TableRC!A:G,7,0)</f>
        <v>0</v>
      </c>
      <c r="S477" t="str">
        <f t="shared" si="15"/>
        <v>Note</v>
      </c>
    </row>
    <row r="478" spans="1:19" x14ac:dyDescent="0.3">
      <c r="A478" t="str">
        <f t="shared" si="14"/>
        <v>t_objectfiles</v>
      </c>
      <c r="B478" t="s">
        <v>5</v>
      </c>
      <c r="C478" t="s">
        <v>6</v>
      </c>
      <c r="D478" t="s">
        <v>322</v>
      </c>
      <c r="E478" t="s">
        <v>68</v>
      </c>
      <c r="F478">
        <v>5</v>
      </c>
      <c r="G478" t="s">
        <v>14</v>
      </c>
      <c r="H478" t="s">
        <v>10</v>
      </c>
      <c r="I478">
        <v>255</v>
      </c>
      <c r="K478" t="s">
        <v>11</v>
      </c>
      <c r="L478" t="s">
        <v>11</v>
      </c>
      <c r="M478" t="s">
        <v>11</v>
      </c>
      <c r="N478" t="s">
        <v>12</v>
      </c>
      <c r="O478">
        <f>VLOOKUP(A478,TableRC!A:K,11,0)</f>
        <v>0</v>
      </c>
      <c r="Q478">
        <f>VLOOKUP(A478,TableRC!A:G,7,0)</f>
        <v>0</v>
      </c>
      <c r="S478" t="str">
        <f t="shared" si="15"/>
        <v>leSize</v>
      </c>
    </row>
    <row r="479" spans="1:19" x14ac:dyDescent="0.3">
      <c r="A479" t="str">
        <f t="shared" si="14"/>
        <v>t_objectfiles</v>
      </c>
      <c r="B479" t="s">
        <v>5</v>
      </c>
      <c r="C479" t="s">
        <v>6</v>
      </c>
      <c r="D479" t="s">
        <v>322</v>
      </c>
      <c r="E479" t="s">
        <v>67</v>
      </c>
      <c r="F479">
        <v>6</v>
      </c>
      <c r="G479" t="s">
        <v>14</v>
      </c>
      <c r="H479" t="s">
        <v>10</v>
      </c>
      <c r="I479">
        <v>255</v>
      </c>
      <c r="K479" t="s">
        <v>11</v>
      </c>
      <c r="L479" t="s">
        <v>11</v>
      </c>
      <c r="M479" t="s">
        <v>11</v>
      </c>
      <c r="N479" t="s">
        <v>12</v>
      </c>
      <c r="O479">
        <f>VLOOKUP(A479,TableRC!A:K,11,0)</f>
        <v>0</v>
      </c>
      <c r="Q479">
        <f>VLOOKUP(A479,TableRC!A:G,7,0)</f>
        <v>0</v>
      </c>
      <c r="S479" t="str">
        <f t="shared" si="15"/>
        <v>leDate</v>
      </c>
    </row>
    <row r="480" spans="1:19" x14ac:dyDescent="0.3">
      <c r="A480" t="str">
        <f t="shared" si="14"/>
        <v>t_objectmetrics</v>
      </c>
      <c r="B480" t="s">
        <v>5</v>
      </c>
      <c r="C480" t="s">
        <v>6</v>
      </c>
      <c r="D480" t="s">
        <v>325</v>
      </c>
      <c r="E480" t="s">
        <v>120</v>
      </c>
      <c r="F480">
        <v>1</v>
      </c>
      <c r="G480" t="s">
        <v>9</v>
      </c>
      <c r="H480" t="s">
        <v>16</v>
      </c>
      <c r="I480" t="s">
        <v>11</v>
      </c>
      <c r="K480">
        <v>10</v>
      </c>
      <c r="L480">
        <v>10</v>
      </c>
      <c r="M480" t="s">
        <v>11</v>
      </c>
      <c r="N480" t="s">
        <v>11</v>
      </c>
      <c r="O480">
        <f>VLOOKUP(A480,TableRC!A:K,11,0)</f>
        <v>0</v>
      </c>
      <c r="Q480">
        <f>VLOOKUP(A480,TableRC!A:G,7,0)</f>
        <v>0</v>
      </c>
      <c r="S480" t="str">
        <f t="shared" si="15"/>
        <v>ect_ID</v>
      </c>
    </row>
    <row r="481" spans="1:19" x14ac:dyDescent="0.3">
      <c r="A481" t="str">
        <f t="shared" si="14"/>
        <v>t_objectmetrics</v>
      </c>
      <c r="B481" t="s">
        <v>5</v>
      </c>
      <c r="C481" t="s">
        <v>6</v>
      </c>
      <c r="D481" t="s">
        <v>325</v>
      </c>
      <c r="E481" t="s">
        <v>150</v>
      </c>
      <c r="F481">
        <v>2</v>
      </c>
      <c r="G481" t="s">
        <v>9</v>
      </c>
      <c r="H481" t="s">
        <v>10</v>
      </c>
      <c r="I481">
        <v>255</v>
      </c>
      <c r="K481" t="s">
        <v>11</v>
      </c>
      <c r="L481" t="s">
        <v>11</v>
      </c>
      <c r="M481" t="s">
        <v>11</v>
      </c>
      <c r="N481" t="s">
        <v>12</v>
      </c>
      <c r="O481">
        <f>VLOOKUP(A481,TableRC!A:K,11,0)</f>
        <v>0</v>
      </c>
      <c r="Q481">
        <f>VLOOKUP(A481,TableRC!A:G,7,0)</f>
        <v>0</v>
      </c>
      <c r="S481" t="str">
        <f t="shared" si="15"/>
        <v>Metric</v>
      </c>
    </row>
    <row r="482" spans="1:19" x14ac:dyDescent="0.3">
      <c r="A482" t="str">
        <f t="shared" si="14"/>
        <v>t_objectmetrics</v>
      </c>
      <c r="B482" t="s">
        <v>5</v>
      </c>
      <c r="C482" t="s">
        <v>6</v>
      </c>
      <c r="D482" t="s">
        <v>325</v>
      </c>
      <c r="E482" t="s">
        <v>326</v>
      </c>
      <c r="F482">
        <v>3</v>
      </c>
      <c r="G482" t="s">
        <v>14</v>
      </c>
      <c r="H482" t="s">
        <v>10</v>
      </c>
      <c r="I482">
        <v>12</v>
      </c>
      <c r="K482" t="s">
        <v>11</v>
      </c>
      <c r="L482" t="s">
        <v>11</v>
      </c>
      <c r="M482" t="s">
        <v>11</v>
      </c>
      <c r="N482" t="s">
        <v>12</v>
      </c>
      <c r="O482">
        <f>VLOOKUP(A482,TableRC!A:K,11,0)</f>
        <v>0</v>
      </c>
      <c r="Q482">
        <f>VLOOKUP(A482,TableRC!A:G,7,0)</f>
        <v>0</v>
      </c>
      <c r="S482" t="str">
        <f t="shared" si="15"/>
        <v>icType</v>
      </c>
    </row>
    <row r="483" spans="1:19" x14ac:dyDescent="0.3">
      <c r="A483" t="str">
        <f t="shared" si="14"/>
        <v>t_objectmetrics</v>
      </c>
      <c r="B483" t="s">
        <v>5</v>
      </c>
      <c r="C483" t="s">
        <v>6</v>
      </c>
      <c r="D483" t="s">
        <v>325</v>
      </c>
      <c r="E483" t="s">
        <v>313</v>
      </c>
      <c r="F483">
        <v>4</v>
      </c>
      <c r="G483" t="s">
        <v>14</v>
      </c>
      <c r="H483" t="s">
        <v>41</v>
      </c>
      <c r="I483" t="s">
        <v>11</v>
      </c>
      <c r="K483">
        <v>53</v>
      </c>
      <c r="L483">
        <v>2</v>
      </c>
      <c r="M483" t="s">
        <v>11</v>
      </c>
      <c r="N483" t="s">
        <v>11</v>
      </c>
      <c r="O483">
        <f>VLOOKUP(A483,TableRC!A:K,11,0)</f>
        <v>0</v>
      </c>
      <c r="Q483">
        <f>VLOOKUP(A483,TableRC!A:G,7,0)</f>
        <v>0</v>
      </c>
      <c r="S483" t="str">
        <f t="shared" si="15"/>
        <v>EValue</v>
      </c>
    </row>
    <row r="484" spans="1:19" x14ac:dyDescent="0.3">
      <c r="A484" t="str">
        <f t="shared" si="14"/>
        <v>t_objectmetrics</v>
      </c>
      <c r="B484" t="s">
        <v>5</v>
      </c>
      <c r="C484" t="s">
        <v>6</v>
      </c>
      <c r="D484" t="s">
        <v>325</v>
      </c>
      <c r="E484" t="s">
        <v>20</v>
      </c>
      <c r="F484">
        <v>5</v>
      </c>
      <c r="G484" t="s">
        <v>14</v>
      </c>
      <c r="H484" t="s">
        <v>10</v>
      </c>
      <c r="I484">
        <v>-1</v>
      </c>
      <c r="K484" t="s">
        <v>11</v>
      </c>
      <c r="L484" t="s">
        <v>11</v>
      </c>
      <c r="M484" t="s">
        <v>11</v>
      </c>
      <c r="N484" t="s">
        <v>12</v>
      </c>
      <c r="O484">
        <f>VLOOKUP(A484,TableRC!A:K,11,0)</f>
        <v>0</v>
      </c>
      <c r="Q484">
        <f>VLOOKUP(A484,TableRC!A:G,7,0)</f>
        <v>0</v>
      </c>
      <c r="S484" t="str">
        <f t="shared" si="15"/>
        <v>Notes</v>
      </c>
    </row>
    <row r="485" spans="1:19" x14ac:dyDescent="0.3">
      <c r="A485" t="str">
        <f t="shared" si="14"/>
        <v>t_objectproblems</v>
      </c>
      <c r="B485" t="s">
        <v>5</v>
      </c>
      <c r="C485" t="s">
        <v>6</v>
      </c>
      <c r="D485" t="s">
        <v>334</v>
      </c>
      <c r="E485" t="s">
        <v>120</v>
      </c>
      <c r="F485">
        <v>1</v>
      </c>
      <c r="G485" t="s">
        <v>9</v>
      </c>
      <c r="H485" t="s">
        <v>16</v>
      </c>
      <c r="I485" t="s">
        <v>11</v>
      </c>
      <c r="K485">
        <v>10</v>
      </c>
      <c r="L485">
        <v>10</v>
      </c>
      <c r="M485" t="s">
        <v>11</v>
      </c>
      <c r="N485" t="s">
        <v>11</v>
      </c>
      <c r="O485">
        <f>VLOOKUP(A485,TableRC!A:K,11,0)</f>
        <v>0</v>
      </c>
      <c r="Q485">
        <f>VLOOKUP(A485,TableRC!A:G,7,0)</f>
        <v>0</v>
      </c>
      <c r="S485" t="str">
        <f t="shared" si="15"/>
        <v>ect_ID</v>
      </c>
    </row>
    <row r="486" spans="1:19" x14ac:dyDescent="0.3">
      <c r="A486" t="str">
        <f t="shared" si="14"/>
        <v>t_objectproblems</v>
      </c>
      <c r="B486" t="s">
        <v>5</v>
      </c>
      <c r="C486" t="s">
        <v>6</v>
      </c>
      <c r="D486" t="s">
        <v>334</v>
      </c>
      <c r="E486" t="s">
        <v>335</v>
      </c>
      <c r="F486">
        <v>2</v>
      </c>
      <c r="G486" t="s">
        <v>9</v>
      </c>
      <c r="H486" t="s">
        <v>47</v>
      </c>
      <c r="I486">
        <v>255</v>
      </c>
      <c r="K486" t="s">
        <v>11</v>
      </c>
      <c r="L486" t="s">
        <v>11</v>
      </c>
      <c r="M486" t="s">
        <v>11</v>
      </c>
      <c r="N486" t="s">
        <v>48</v>
      </c>
      <c r="O486">
        <f>VLOOKUP(A486,TableRC!A:K,11,0)</f>
        <v>0</v>
      </c>
      <c r="Q486">
        <f>VLOOKUP(A486,TableRC!A:G,7,0)</f>
        <v>0</v>
      </c>
      <c r="S486" t="str">
        <f t="shared" si="15"/>
        <v>roblem</v>
      </c>
    </row>
    <row r="487" spans="1:19" x14ac:dyDescent="0.3">
      <c r="A487" t="str">
        <f t="shared" si="14"/>
        <v>t_objectproblems</v>
      </c>
      <c r="B487" t="s">
        <v>5</v>
      </c>
      <c r="C487" t="s">
        <v>6</v>
      </c>
      <c r="D487" t="s">
        <v>334</v>
      </c>
      <c r="E487" t="s">
        <v>61</v>
      </c>
      <c r="F487">
        <v>3</v>
      </c>
      <c r="G487" t="s">
        <v>9</v>
      </c>
      <c r="H487" t="s">
        <v>47</v>
      </c>
      <c r="I487">
        <v>255</v>
      </c>
      <c r="K487" t="s">
        <v>11</v>
      </c>
      <c r="L487" t="s">
        <v>11</v>
      </c>
      <c r="M487" t="s">
        <v>11</v>
      </c>
      <c r="N487" t="s">
        <v>48</v>
      </c>
      <c r="O487">
        <f>VLOOKUP(A487,TableRC!A:K,11,0)</f>
        <v>0</v>
      </c>
      <c r="Q487">
        <f>VLOOKUP(A487,TableRC!A:G,7,0)</f>
        <v>0</v>
      </c>
      <c r="S487" t="str">
        <f t="shared" si="15"/>
        <v>emType</v>
      </c>
    </row>
    <row r="488" spans="1:19" x14ac:dyDescent="0.3">
      <c r="A488" t="str">
        <f t="shared" si="14"/>
        <v>t_objectproblems</v>
      </c>
      <c r="B488" t="s">
        <v>5</v>
      </c>
      <c r="C488" t="s">
        <v>6</v>
      </c>
      <c r="D488" t="s">
        <v>334</v>
      </c>
      <c r="E488" t="s">
        <v>336</v>
      </c>
      <c r="F488">
        <v>4</v>
      </c>
      <c r="G488" t="s">
        <v>14</v>
      </c>
      <c r="H488" t="s">
        <v>33</v>
      </c>
      <c r="I488" t="s">
        <v>11</v>
      </c>
      <c r="K488" t="s">
        <v>11</v>
      </c>
      <c r="L488" t="s">
        <v>11</v>
      </c>
      <c r="M488">
        <v>3</v>
      </c>
      <c r="N488" t="s">
        <v>11</v>
      </c>
      <c r="O488">
        <f>VLOOKUP(A488,TableRC!A:K,11,0)</f>
        <v>0</v>
      </c>
      <c r="Q488">
        <f>VLOOKUP(A488,TableRC!A:G,7,0)</f>
        <v>0</v>
      </c>
      <c r="S488" t="str">
        <f t="shared" si="15"/>
        <v>ported</v>
      </c>
    </row>
    <row r="489" spans="1:19" x14ac:dyDescent="0.3">
      <c r="A489" t="str">
        <f t="shared" si="14"/>
        <v>t_objectproblems</v>
      </c>
      <c r="B489" t="s">
        <v>5</v>
      </c>
      <c r="C489" t="s">
        <v>6</v>
      </c>
      <c r="D489" t="s">
        <v>334</v>
      </c>
      <c r="E489" t="s">
        <v>91</v>
      </c>
      <c r="F489">
        <v>5</v>
      </c>
      <c r="G489" t="s">
        <v>14</v>
      </c>
      <c r="H489" t="s">
        <v>10</v>
      </c>
      <c r="I489">
        <v>50</v>
      </c>
      <c r="K489" t="s">
        <v>11</v>
      </c>
      <c r="L489" t="s">
        <v>11</v>
      </c>
      <c r="M489" t="s">
        <v>11</v>
      </c>
      <c r="N489" t="s">
        <v>12</v>
      </c>
      <c r="O489">
        <f>VLOOKUP(A489,TableRC!A:K,11,0)</f>
        <v>0</v>
      </c>
      <c r="Q489">
        <f>VLOOKUP(A489,TableRC!A:G,7,0)</f>
        <v>0</v>
      </c>
      <c r="S489" t="str">
        <f t="shared" si="15"/>
        <v>Status</v>
      </c>
    </row>
    <row r="490" spans="1:19" x14ac:dyDescent="0.3">
      <c r="A490" t="str">
        <f t="shared" si="14"/>
        <v>t_objectproblems</v>
      </c>
      <c r="B490" t="s">
        <v>5</v>
      </c>
      <c r="C490" t="s">
        <v>6</v>
      </c>
      <c r="D490" t="s">
        <v>334</v>
      </c>
      <c r="E490" t="s">
        <v>337</v>
      </c>
      <c r="F490">
        <v>6</v>
      </c>
      <c r="G490" t="s">
        <v>14</v>
      </c>
      <c r="H490" t="s">
        <v>10</v>
      </c>
      <c r="I490">
        <v>-1</v>
      </c>
      <c r="K490" t="s">
        <v>11</v>
      </c>
      <c r="L490" t="s">
        <v>11</v>
      </c>
      <c r="M490" t="s">
        <v>11</v>
      </c>
      <c r="N490" t="s">
        <v>12</v>
      </c>
      <c r="O490">
        <f>VLOOKUP(A490,TableRC!A:K,11,0)</f>
        <v>0</v>
      </c>
      <c r="Q490">
        <f>VLOOKUP(A490,TableRC!A:G,7,0)</f>
        <v>0</v>
      </c>
      <c r="S490" t="str">
        <f t="shared" si="15"/>
        <v>mNotes</v>
      </c>
    </row>
    <row r="491" spans="1:19" x14ac:dyDescent="0.3">
      <c r="A491" t="str">
        <f t="shared" si="14"/>
        <v>t_objectproblems</v>
      </c>
      <c r="B491" t="s">
        <v>5</v>
      </c>
      <c r="C491" t="s">
        <v>6</v>
      </c>
      <c r="D491" t="s">
        <v>334</v>
      </c>
      <c r="E491" t="s">
        <v>338</v>
      </c>
      <c r="F491">
        <v>7</v>
      </c>
      <c r="G491" t="s">
        <v>14</v>
      </c>
      <c r="H491" t="s">
        <v>10</v>
      </c>
      <c r="I491">
        <v>255</v>
      </c>
      <c r="K491" t="s">
        <v>11</v>
      </c>
      <c r="L491" t="s">
        <v>11</v>
      </c>
      <c r="M491" t="s">
        <v>11</v>
      </c>
      <c r="N491" t="s">
        <v>12</v>
      </c>
      <c r="O491">
        <f>VLOOKUP(A491,TableRC!A:K,11,0)</f>
        <v>0</v>
      </c>
      <c r="Q491">
        <f>VLOOKUP(A491,TableRC!A:G,7,0)</f>
        <v>0</v>
      </c>
      <c r="S491" t="str">
        <f t="shared" si="15"/>
        <v>rtedBy</v>
      </c>
    </row>
    <row r="492" spans="1:19" x14ac:dyDescent="0.3">
      <c r="A492" t="str">
        <f t="shared" si="14"/>
        <v>t_objectproblems</v>
      </c>
      <c r="B492" t="s">
        <v>5</v>
      </c>
      <c r="C492" t="s">
        <v>6</v>
      </c>
      <c r="D492" t="s">
        <v>334</v>
      </c>
      <c r="E492" t="s">
        <v>339</v>
      </c>
      <c r="F492">
        <v>8</v>
      </c>
      <c r="G492" t="s">
        <v>14</v>
      </c>
      <c r="H492" t="s">
        <v>10</v>
      </c>
      <c r="I492">
        <v>255</v>
      </c>
      <c r="K492" t="s">
        <v>11</v>
      </c>
      <c r="L492" t="s">
        <v>11</v>
      </c>
      <c r="M492" t="s">
        <v>11</v>
      </c>
      <c r="N492" t="s">
        <v>12</v>
      </c>
      <c r="O492">
        <f>VLOOKUP(A492,TableRC!A:K,11,0)</f>
        <v>0</v>
      </c>
      <c r="Q492">
        <f>VLOOKUP(A492,TableRC!A:G,7,0)</f>
        <v>0</v>
      </c>
      <c r="S492" t="str">
        <f t="shared" si="15"/>
        <v>lvedBy</v>
      </c>
    </row>
    <row r="493" spans="1:19" x14ac:dyDescent="0.3">
      <c r="A493" t="str">
        <f t="shared" si="14"/>
        <v>t_objectproblems</v>
      </c>
      <c r="B493" t="s">
        <v>5</v>
      </c>
      <c r="C493" t="s">
        <v>6</v>
      </c>
      <c r="D493" t="s">
        <v>334</v>
      </c>
      <c r="E493" t="s">
        <v>93</v>
      </c>
      <c r="F493">
        <v>9</v>
      </c>
      <c r="G493" t="s">
        <v>14</v>
      </c>
      <c r="H493" t="s">
        <v>33</v>
      </c>
      <c r="I493" t="s">
        <v>11</v>
      </c>
      <c r="K493" t="s">
        <v>11</v>
      </c>
      <c r="L493" t="s">
        <v>11</v>
      </c>
      <c r="M493">
        <v>3</v>
      </c>
      <c r="N493" t="s">
        <v>11</v>
      </c>
      <c r="O493">
        <f>VLOOKUP(A493,TableRC!A:K,11,0)</f>
        <v>0</v>
      </c>
      <c r="Q493">
        <f>VLOOKUP(A493,TableRC!A:G,7,0)</f>
        <v>0</v>
      </c>
      <c r="S493" t="str">
        <f t="shared" si="15"/>
        <v>solved</v>
      </c>
    </row>
    <row r="494" spans="1:19" x14ac:dyDescent="0.3">
      <c r="A494" t="str">
        <f t="shared" si="14"/>
        <v>t_objectproblems</v>
      </c>
      <c r="B494" t="s">
        <v>5</v>
      </c>
      <c r="C494" t="s">
        <v>6</v>
      </c>
      <c r="D494" t="s">
        <v>334</v>
      </c>
      <c r="E494" t="s">
        <v>29</v>
      </c>
      <c r="F494">
        <v>10</v>
      </c>
      <c r="G494" t="s">
        <v>14</v>
      </c>
      <c r="H494" t="s">
        <v>10</v>
      </c>
      <c r="I494">
        <v>50</v>
      </c>
      <c r="K494" t="s">
        <v>11</v>
      </c>
      <c r="L494" t="s">
        <v>11</v>
      </c>
      <c r="M494" t="s">
        <v>11</v>
      </c>
      <c r="N494" t="s">
        <v>12</v>
      </c>
      <c r="O494">
        <f>VLOOKUP(A494,TableRC!A:K,11,0)</f>
        <v>0</v>
      </c>
      <c r="Q494">
        <f>VLOOKUP(A494,TableRC!A:G,7,0)</f>
        <v>0</v>
      </c>
      <c r="S494" t="str">
        <f t="shared" si="15"/>
        <v>ersion</v>
      </c>
    </row>
    <row r="495" spans="1:19" x14ac:dyDescent="0.3">
      <c r="A495" t="str">
        <f t="shared" si="14"/>
        <v>t_objectproblems</v>
      </c>
      <c r="B495" t="s">
        <v>5</v>
      </c>
      <c r="C495" t="s">
        <v>6</v>
      </c>
      <c r="D495" t="s">
        <v>334</v>
      </c>
      <c r="E495" t="s">
        <v>340</v>
      </c>
      <c r="F495">
        <v>11</v>
      </c>
      <c r="G495" t="s">
        <v>14</v>
      </c>
      <c r="H495" t="s">
        <v>10</v>
      </c>
      <c r="I495">
        <v>-1</v>
      </c>
      <c r="K495" t="s">
        <v>11</v>
      </c>
      <c r="L495" t="s">
        <v>11</v>
      </c>
      <c r="M495" t="s">
        <v>11</v>
      </c>
      <c r="N495" t="s">
        <v>12</v>
      </c>
      <c r="O495">
        <f>VLOOKUP(A495,TableRC!A:K,11,0)</f>
        <v>0</v>
      </c>
      <c r="Q495">
        <f>VLOOKUP(A495,TableRC!A:G,7,0)</f>
        <v>0</v>
      </c>
      <c r="S495" t="str">
        <f t="shared" si="15"/>
        <v>rNotes</v>
      </c>
    </row>
    <row r="496" spans="1:19" x14ac:dyDescent="0.3">
      <c r="A496" t="str">
        <f t="shared" si="14"/>
        <v>t_objectproblems</v>
      </c>
      <c r="B496" t="s">
        <v>5</v>
      </c>
      <c r="C496" t="s">
        <v>6</v>
      </c>
      <c r="D496" t="s">
        <v>334</v>
      </c>
      <c r="E496" t="s">
        <v>96</v>
      </c>
      <c r="F496">
        <v>12</v>
      </c>
      <c r="G496" t="s">
        <v>14</v>
      </c>
      <c r="H496" t="s">
        <v>10</v>
      </c>
      <c r="I496">
        <v>50</v>
      </c>
      <c r="K496" t="s">
        <v>11</v>
      </c>
      <c r="L496" t="s">
        <v>11</v>
      </c>
      <c r="M496" t="s">
        <v>11</v>
      </c>
      <c r="N496" t="s">
        <v>12</v>
      </c>
      <c r="O496">
        <f>VLOOKUP(A496,TableRC!A:K,11,0)</f>
        <v>0</v>
      </c>
      <c r="Q496">
        <f>VLOOKUP(A496,TableRC!A:G,7,0)</f>
        <v>0</v>
      </c>
      <c r="S496" t="str">
        <f t="shared" si="15"/>
        <v>iority</v>
      </c>
    </row>
    <row r="497" spans="1:19" x14ac:dyDescent="0.3">
      <c r="A497" t="str">
        <f t="shared" si="14"/>
        <v>t_objectproblems</v>
      </c>
      <c r="B497" t="s">
        <v>5</v>
      </c>
      <c r="C497" t="s">
        <v>6</v>
      </c>
      <c r="D497" t="s">
        <v>334</v>
      </c>
      <c r="E497" t="s">
        <v>97</v>
      </c>
      <c r="F497">
        <v>13</v>
      </c>
      <c r="G497" t="s">
        <v>14</v>
      </c>
      <c r="H497" t="s">
        <v>10</v>
      </c>
      <c r="I497">
        <v>50</v>
      </c>
      <c r="K497" t="s">
        <v>11</v>
      </c>
      <c r="L497" t="s">
        <v>11</v>
      </c>
      <c r="M497" t="s">
        <v>11</v>
      </c>
      <c r="N497" t="s">
        <v>12</v>
      </c>
      <c r="O497">
        <f>VLOOKUP(A497,TableRC!A:K,11,0)</f>
        <v>0</v>
      </c>
      <c r="Q497">
        <f>VLOOKUP(A497,TableRC!A:G,7,0)</f>
        <v>0</v>
      </c>
      <c r="S497" t="str">
        <f t="shared" si="15"/>
        <v>verity</v>
      </c>
    </row>
    <row r="498" spans="1:19" x14ac:dyDescent="0.3">
      <c r="A498" t="str">
        <f t="shared" si="14"/>
        <v>t_objectrequires</v>
      </c>
      <c r="B498" t="s">
        <v>5</v>
      </c>
      <c r="C498" t="s">
        <v>6</v>
      </c>
      <c r="D498" t="s">
        <v>351</v>
      </c>
      <c r="E498" t="s">
        <v>352</v>
      </c>
      <c r="F498">
        <v>1</v>
      </c>
      <c r="G498" t="s">
        <v>9</v>
      </c>
      <c r="H498" t="s">
        <v>16</v>
      </c>
      <c r="I498" t="s">
        <v>11</v>
      </c>
      <c r="K498">
        <v>10</v>
      </c>
      <c r="L498">
        <v>10</v>
      </c>
      <c r="M498" t="s">
        <v>11</v>
      </c>
      <c r="N498" t="s">
        <v>11</v>
      </c>
      <c r="O498">
        <f>VLOOKUP(A498,TableRC!A:K,11,0)</f>
        <v>0</v>
      </c>
      <c r="Q498">
        <f>VLOOKUP(A498,TableRC!A:G,7,0)</f>
        <v>0</v>
      </c>
      <c r="S498" t="str">
        <f t="shared" si="15"/>
        <v>ReqID</v>
      </c>
    </row>
    <row r="499" spans="1:19" x14ac:dyDescent="0.3">
      <c r="A499" t="str">
        <f t="shared" si="14"/>
        <v>t_objectrequires</v>
      </c>
      <c r="B499" t="s">
        <v>5</v>
      </c>
      <c r="C499" t="s">
        <v>6</v>
      </c>
      <c r="D499" t="s">
        <v>351</v>
      </c>
      <c r="E499" t="s">
        <v>120</v>
      </c>
      <c r="F499">
        <v>2</v>
      </c>
      <c r="G499" t="s">
        <v>14</v>
      </c>
      <c r="H499" t="s">
        <v>16</v>
      </c>
      <c r="I499" t="s">
        <v>11</v>
      </c>
      <c r="K499">
        <v>10</v>
      </c>
      <c r="L499">
        <v>10</v>
      </c>
      <c r="M499" t="s">
        <v>11</v>
      </c>
      <c r="N499" t="s">
        <v>11</v>
      </c>
      <c r="O499">
        <f>VLOOKUP(A499,TableRC!A:K,11,0)</f>
        <v>0</v>
      </c>
      <c r="Q499">
        <f>VLOOKUP(A499,TableRC!A:G,7,0)</f>
        <v>0</v>
      </c>
      <c r="S499" t="str">
        <f t="shared" si="15"/>
        <v>ect_ID</v>
      </c>
    </row>
    <row r="500" spans="1:19" x14ac:dyDescent="0.3">
      <c r="A500" t="str">
        <f t="shared" si="14"/>
        <v>t_objectrequires</v>
      </c>
      <c r="B500" t="s">
        <v>5</v>
      </c>
      <c r="C500" t="s">
        <v>6</v>
      </c>
      <c r="D500" t="s">
        <v>351</v>
      </c>
      <c r="E500" t="s">
        <v>85</v>
      </c>
      <c r="F500">
        <v>3</v>
      </c>
      <c r="G500" t="s">
        <v>14</v>
      </c>
      <c r="H500" t="s">
        <v>10</v>
      </c>
      <c r="I500">
        <v>255</v>
      </c>
      <c r="K500" t="s">
        <v>11</v>
      </c>
      <c r="L500" t="s">
        <v>11</v>
      </c>
      <c r="M500" t="s">
        <v>11</v>
      </c>
      <c r="N500" t="s">
        <v>12</v>
      </c>
      <c r="O500">
        <f>VLOOKUP(A500,TableRC!A:K,11,0)</f>
        <v>0</v>
      </c>
      <c r="Q500">
        <f>VLOOKUP(A500,TableRC!A:G,7,0)</f>
        <v>0</v>
      </c>
      <c r="S500" t="str">
        <f t="shared" si="15"/>
        <v>rement</v>
      </c>
    </row>
    <row r="501" spans="1:19" x14ac:dyDescent="0.3">
      <c r="A501" t="str">
        <f t="shared" si="14"/>
        <v>t_objectrequires</v>
      </c>
      <c r="B501" t="s">
        <v>5</v>
      </c>
      <c r="C501" t="s">
        <v>6</v>
      </c>
      <c r="D501" t="s">
        <v>351</v>
      </c>
      <c r="E501" t="s">
        <v>353</v>
      </c>
      <c r="F501">
        <v>4</v>
      </c>
      <c r="G501" t="s">
        <v>14</v>
      </c>
      <c r="H501" t="s">
        <v>10</v>
      </c>
      <c r="I501">
        <v>255</v>
      </c>
      <c r="K501" t="s">
        <v>11</v>
      </c>
      <c r="L501" t="s">
        <v>11</v>
      </c>
      <c r="M501" t="s">
        <v>11</v>
      </c>
      <c r="N501" t="s">
        <v>12</v>
      </c>
      <c r="O501">
        <f>VLOOKUP(A501,TableRC!A:K,11,0)</f>
        <v>0</v>
      </c>
      <c r="Q501">
        <f>VLOOKUP(A501,TableRC!A:G,7,0)</f>
        <v>0</v>
      </c>
      <c r="S501" t="str">
        <f t="shared" si="15"/>
        <v>eqType</v>
      </c>
    </row>
    <row r="502" spans="1:19" x14ac:dyDescent="0.3">
      <c r="A502" t="str">
        <f t="shared" si="14"/>
        <v>t_objectrequires</v>
      </c>
      <c r="B502" t="s">
        <v>5</v>
      </c>
      <c r="C502" t="s">
        <v>6</v>
      </c>
      <c r="D502" t="s">
        <v>351</v>
      </c>
      <c r="E502" t="s">
        <v>91</v>
      </c>
      <c r="F502">
        <v>5</v>
      </c>
      <c r="G502" t="s">
        <v>14</v>
      </c>
      <c r="H502" t="s">
        <v>10</v>
      </c>
      <c r="I502">
        <v>50</v>
      </c>
      <c r="K502" t="s">
        <v>11</v>
      </c>
      <c r="L502" t="s">
        <v>11</v>
      </c>
      <c r="M502" t="s">
        <v>11</v>
      </c>
      <c r="N502" t="s">
        <v>12</v>
      </c>
      <c r="O502">
        <f>VLOOKUP(A502,TableRC!A:K,11,0)</f>
        <v>0</v>
      </c>
      <c r="Q502">
        <f>VLOOKUP(A502,TableRC!A:G,7,0)</f>
        <v>0</v>
      </c>
      <c r="S502" t="str">
        <f t="shared" si="15"/>
        <v>Status</v>
      </c>
    </row>
    <row r="503" spans="1:19" x14ac:dyDescent="0.3">
      <c r="A503" t="str">
        <f t="shared" si="14"/>
        <v>t_objectrequires</v>
      </c>
      <c r="B503" t="s">
        <v>5</v>
      </c>
      <c r="C503" t="s">
        <v>6</v>
      </c>
      <c r="D503" t="s">
        <v>351</v>
      </c>
      <c r="E503" t="s">
        <v>20</v>
      </c>
      <c r="F503">
        <v>6</v>
      </c>
      <c r="G503" t="s">
        <v>14</v>
      </c>
      <c r="H503" t="s">
        <v>10</v>
      </c>
      <c r="I503">
        <v>-1</v>
      </c>
      <c r="K503" t="s">
        <v>11</v>
      </c>
      <c r="L503" t="s">
        <v>11</v>
      </c>
      <c r="M503" t="s">
        <v>11</v>
      </c>
      <c r="N503" t="s">
        <v>12</v>
      </c>
      <c r="O503">
        <f>VLOOKUP(A503,TableRC!A:K,11,0)</f>
        <v>0</v>
      </c>
      <c r="Q503">
        <f>VLOOKUP(A503,TableRC!A:G,7,0)</f>
        <v>0</v>
      </c>
      <c r="S503" t="str">
        <f t="shared" si="15"/>
        <v>Notes</v>
      </c>
    </row>
    <row r="504" spans="1:19" x14ac:dyDescent="0.3">
      <c r="A504" t="str">
        <f t="shared" si="14"/>
        <v>t_objectrequires</v>
      </c>
      <c r="B504" t="s">
        <v>5</v>
      </c>
      <c r="C504" t="s">
        <v>6</v>
      </c>
      <c r="D504" t="s">
        <v>351</v>
      </c>
      <c r="E504" t="s">
        <v>354</v>
      </c>
      <c r="F504">
        <v>7</v>
      </c>
      <c r="G504" t="s">
        <v>14</v>
      </c>
      <c r="H504" t="s">
        <v>10</v>
      </c>
      <c r="I504">
        <v>50</v>
      </c>
      <c r="K504" t="s">
        <v>11</v>
      </c>
      <c r="L504" t="s">
        <v>11</v>
      </c>
      <c r="M504" t="s">
        <v>11</v>
      </c>
      <c r="N504" t="s">
        <v>12</v>
      </c>
      <c r="O504">
        <f>VLOOKUP(A504,TableRC!A:K,11,0)</f>
        <v>0</v>
      </c>
      <c r="Q504">
        <f>VLOOKUP(A504,TableRC!A:G,7,0)</f>
        <v>0</v>
      </c>
      <c r="S504" t="str">
        <f t="shared" si="15"/>
        <v>bility</v>
      </c>
    </row>
    <row r="505" spans="1:19" x14ac:dyDescent="0.3">
      <c r="A505" t="str">
        <f t="shared" si="14"/>
        <v>t_objectrequires</v>
      </c>
      <c r="B505" t="s">
        <v>5</v>
      </c>
      <c r="C505" t="s">
        <v>6</v>
      </c>
      <c r="D505" t="s">
        <v>351</v>
      </c>
      <c r="E505" t="s">
        <v>355</v>
      </c>
      <c r="F505">
        <v>8</v>
      </c>
      <c r="G505" t="s">
        <v>14</v>
      </c>
      <c r="H505" t="s">
        <v>10</v>
      </c>
      <c r="I505">
        <v>50</v>
      </c>
      <c r="K505" t="s">
        <v>11</v>
      </c>
      <c r="L505" t="s">
        <v>11</v>
      </c>
      <c r="M505" t="s">
        <v>11</v>
      </c>
      <c r="N505" t="s">
        <v>12</v>
      </c>
      <c r="O505">
        <f>VLOOKUP(A505,TableRC!A:K,11,0)</f>
        <v>0</v>
      </c>
      <c r="Q505">
        <f>VLOOKUP(A505,TableRC!A:G,7,0)</f>
        <v>0</v>
      </c>
      <c r="S505" t="str">
        <f t="shared" si="15"/>
        <v>iculty</v>
      </c>
    </row>
    <row r="506" spans="1:19" x14ac:dyDescent="0.3">
      <c r="A506" t="str">
        <f t="shared" si="14"/>
        <v>t_objectrequires</v>
      </c>
      <c r="B506" t="s">
        <v>5</v>
      </c>
      <c r="C506" t="s">
        <v>6</v>
      </c>
      <c r="D506" t="s">
        <v>351</v>
      </c>
      <c r="E506" t="s">
        <v>96</v>
      </c>
      <c r="F506">
        <v>9</v>
      </c>
      <c r="G506" t="s">
        <v>14</v>
      </c>
      <c r="H506" t="s">
        <v>10</v>
      </c>
      <c r="I506">
        <v>50</v>
      </c>
      <c r="K506" t="s">
        <v>11</v>
      </c>
      <c r="L506" t="s">
        <v>11</v>
      </c>
      <c r="M506" t="s">
        <v>11</v>
      </c>
      <c r="N506" t="s">
        <v>12</v>
      </c>
      <c r="O506">
        <f>VLOOKUP(A506,TableRC!A:K,11,0)</f>
        <v>0</v>
      </c>
      <c r="Q506">
        <f>VLOOKUP(A506,TableRC!A:G,7,0)</f>
        <v>0</v>
      </c>
      <c r="S506" t="str">
        <f t="shared" si="15"/>
        <v>iority</v>
      </c>
    </row>
    <row r="507" spans="1:19" x14ac:dyDescent="0.3">
      <c r="A507" t="str">
        <f t="shared" si="14"/>
        <v>t_objectrequires</v>
      </c>
      <c r="B507" t="s">
        <v>5</v>
      </c>
      <c r="C507" t="s">
        <v>6</v>
      </c>
      <c r="D507" t="s">
        <v>351</v>
      </c>
      <c r="E507" t="s">
        <v>356</v>
      </c>
      <c r="F507">
        <v>10</v>
      </c>
      <c r="G507" t="s">
        <v>14</v>
      </c>
      <c r="H507" t="s">
        <v>33</v>
      </c>
      <c r="I507" t="s">
        <v>11</v>
      </c>
      <c r="K507" t="s">
        <v>11</v>
      </c>
      <c r="L507" t="s">
        <v>11</v>
      </c>
      <c r="M507">
        <v>3</v>
      </c>
      <c r="N507" t="s">
        <v>11</v>
      </c>
      <c r="O507">
        <f>VLOOKUP(A507,TableRC!A:K,11,0)</f>
        <v>0</v>
      </c>
      <c r="Q507">
        <f>VLOOKUP(A507,TableRC!A:G,7,0)</f>
        <v>0</v>
      </c>
      <c r="S507" t="str">
        <f t="shared" si="15"/>
        <v>Update</v>
      </c>
    </row>
    <row r="508" spans="1:19" x14ac:dyDescent="0.3">
      <c r="A508" t="str">
        <f t="shared" si="14"/>
        <v>t_objectresource</v>
      </c>
      <c r="B508" t="s">
        <v>5</v>
      </c>
      <c r="C508" t="s">
        <v>6</v>
      </c>
      <c r="D508" t="s">
        <v>365</v>
      </c>
      <c r="E508" t="s">
        <v>120</v>
      </c>
      <c r="F508">
        <v>1</v>
      </c>
      <c r="G508" t="s">
        <v>9</v>
      </c>
      <c r="H508" t="s">
        <v>16</v>
      </c>
      <c r="I508" t="s">
        <v>11</v>
      </c>
      <c r="K508">
        <v>10</v>
      </c>
      <c r="L508">
        <v>10</v>
      </c>
      <c r="M508" t="s">
        <v>11</v>
      </c>
      <c r="N508" t="s">
        <v>11</v>
      </c>
      <c r="O508">
        <f>VLOOKUP(A508,TableRC!A:K,11,0)</f>
        <v>0</v>
      </c>
      <c r="Q508">
        <f>VLOOKUP(A508,TableRC!A:G,7,0)</f>
        <v>0</v>
      </c>
      <c r="S508" t="str">
        <f t="shared" si="15"/>
        <v>ect_ID</v>
      </c>
    </row>
    <row r="509" spans="1:19" x14ac:dyDescent="0.3">
      <c r="A509" t="str">
        <f t="shared" si="14"/>
        <v>t_objectresource</v>
      </c>
      <c r="B509" t="s">
        <v>5</v>
      </c>
      <c r="C509" t="s">
        <v>6</v>
      </c>
      <c r="D509" t="s">
        <v>365</v>
      </c>
      <c r="E509" t="s">
        <v>366</v>
      </c>
      <c r="F509">
        <v>2</v>
      </c>
      <c r="G509" t="s">
        <v>9</v>
      </c>
      <c r="H509" t="s">
        <v>47</v>
      </c>
      <c r="I509">
        <v>255</v>
      </c>
      <c r="K509" t="s">
        <v>11</v>
      </c>
      <c r="L509" t="s">
        <v>11</v>
      </c>
      <c r="M509" t="s">
        <v>11</v>
      </c>
      <c r="N509" t="s">
        <v>48</v>
      </c>
      <c r="O509">
        <f>VLOOKUP(A509,TableRC!A:K,11,0)</f>
        <v>0</v>
      </c>
      <c r="Q509">
        <f>VLOOKUP(A509,TableRC!A:G,7,0)</f>
        <v>0</v>
      </c>
      <c r="S509" t="str">
        <f t="shared" si="15"/>
        <v>source</v>
      </c>
    </row>
    <row r="510" spans="1:19" x14ac:dyDescent="0.3">
      <c r="A510" t="str">
        <f t="shared" si="14"/>
        <v>t_objectresource</v>
      </c>
      <c r="B510" t="s">
        <v>5</v>
      </c>
      <c r="C510" t="s">
        <v>6</v>
      </c>
      <c r="D510" t="s">
        <v>365</v>
      </c>
      <c r="E510" t="s">
        <v>72</v>
      </c>
      <c r="F510">
        <v>3</v>
      </c>
      <c r="G510" t="s">
        <v>9</v>
      </c>
      <c r="H510" t="s">
        <v>47</v>
      </c>
      <c r="I510">
        <v>255</v>
      </c>
      <c r="K510" t="s">
        <v>11</v>
      </c>
      <c r="L510" t="s">
        <v>11</v>
      </c>
      <c r="M510" t="s">
        <v>11</v>
      </c>
      <c r="N510" t="s">
        <v>48</v>
      </c>
      <c r="O510">
        <f>VLOOKUP(A510,TableRC!A:K,11,0)</f>
        <v>0</v>
      </c>
      <c r="Q510">
        <f>VLOOKUP(A510,TableRC!A:G,7,0)</f>
        <v>0</v>
      </c>
      <c r="S510" t="str">
        <f t="shared" si="15"/>
        <v>Role</v>
      </c>
    </row>
    <row r="511" spans="1:19" x14ac:dyDescent="0.3">
      <c r="A511" t="str">
        <f t="shared" si="14"/>
        <v>t_objectresource</v>
      </c>
      <c r="B511" t="s">
        <v>5</v>
      </c>
      <c r="C511" t="s">
        <v>6</v>
      </c>
      <c r="D511" t="s">
        <v>365</v>
      </c>
      <c r="E511" t="s">
        <v>367</v>
      </c>
      <c r="F511">
        <v>4</v>
      </c>
      <c r="G511" t="s">
        <v>14</v>
      </c>
      <c r="H511" t="s">
        <v>41</v>
      </c>
      <c r="I511" t="s">
        <v>11</v>
      </c>
      <c r="K511">
        <v>53</v>
      </c>
      <c r="L511">
        <v>2</v>
      </c>
      <c r="M511" t="s">
        <v>11</v>
      </c>
      <c r="N511" t="s">
        <v>11</v>
      </c>
      <c r="O511">
        <f>VLOOKUP(A511,TableRC!A:K,11,0)</f>
        <v>0</v>
      </c>
      <c r="Q511">
        <f>VLOOKUP(A511,TableRC!A:G,7,0)</f>
        <v>0</v>
      </c>
      <c r="S511" t="str">
        <f t="shared" si="15"/>
        <v>Time</v>
      </c>
    </row>
    <row r="512" spans="1:19" x14ac:dyDescent="0.3">
      <c r="A512" t="str">
        <f t="shared" si="14"/>
        <v>t_objectresource</v>
      </c>
      <c r="B512" t="s">
        <v>5</v>
      </c>
      <c r="C512" t="s">
        <v>6</v>
      </c>
      <c r="D512" t="s">
        <v>365</v>
      </c>
      <c r="E512" t="s">
        <v>20</v>
      </c>
      <c r="F512">
        <v>5</v>
      </c>
      <c r="G512" t="s">
        <v>14</v>
      </c>
      <c r="H512" t="s">
        <v>10</v>
      </c>
      <c r="I512">
        <v>-1</v>
      </c>
      <c r="K512" t="s">
        <v>11</v>
      </c>
      <c r="L512" t="s">
        <v>11</v>
      </c>
      <c r="M512" t="s">
        <v>11</v>
      </c>
      <c r="N512" t="s">
        <v>12</v>
      </c>
      <c r="O512">
        <f>VLOOKUP(A512,TableRC!A:K,11,0)</f>
        <v>0</v>
      </c>
      <c r="Q512">
        <f>VLOOKUP(A512,TableRC!A:G,7,0)</f>
        <v>0</v>
      </c>
      <c r="S512" t="str">
        <f t="shared" si="15"/>
        <v>Notes</v>
      </c>
    </row>
    <row r="513" spans="1:19" x14ac:dyDescent="0.3">
      <c r="A513" t="str">
        <f t="shared" si="14"/>
        <v>t_objectresource</v>
      </c>
      <c r="B513" t="s">
        <v>5</v>
      </c>
      <c r="C513" t="s">
        <v>6</v>
      </c>
      <c r="D513" t="s">
        <v>365</v>
      </c>
      <c r="E513" t="s">
        <v>368</v>
      </c>
      <c r="F513">
        <v>6</v>
      </c>
      <c r="G513" t="s">
        <v>14</v>
      </c>
      <c r="H513" t="s">
        <v>369</v>
      </c>
      <c r="I513" t="s">
        <v>11</v>
      </c>
      <c r="K513">
        <v>5</v>
      </c>
      <c r="L513">
        <v>10</v>
      </c>
      <c r="M513" t="s">
        <v>11</v>
      </c>
      <c r="N513" t="s">
        <v>11</v>
      </c>
      <c r="O513">
        <f>VLOOKUP(A513,TableRC!A:K,11,0)</f>
        <v>0</v>
      </c>
      <c r="Q513">
        <f>VLOOKUP(A513,TableRC!A:G,7,0)</f>
        <v>0</v>
      </c>
      <c r="S513" t="str">
        <f t="shared" si="15"/>
        <v>mplete</v>
      </c>
    </row>
    <row r="514" spans="1:19" x14ac:dyDescent="0.3">
      <c r="A514" t="str">
        <f t="shared" ref="A514:A577" si="16">D514</f>
        <v>t_objectresource</v>
      </c>
      <c r="B514" t="s">
        <v>5</v>
      </c>
      <c r="C514" t="s">
        <v>6</v>
      </c>
      <c r="D514" t="s">
        <v>365</v>
      </c>
      <c r="E514" t="s">
        <v>370</v>
      </c>
      <c r="F514">
        <v>7</v>
      </c>
      <c r="G514" t="s">
        <v>14</v>
      </c>
      <c r="H514" t="s">
        <v>33</v>
      </c>
      <c r="I514" t="s">
        <v>11</v>
      </c>
      <c r="K514" t="s">
        <v>11</v>
      </c>
      <c r="L514" t="s">
        <v>11</v>
      </c>
      <c r="M514">
        <v>3</v>
      </c>
      <c r="N514" t="s">
        <v>11</v>
      </c>
      <c r="O514">
        <f>VLOOKUP(A514,TableRC!A:K,11,0)</f>
        <v>0</v>
      </c>
      <c r="Q514">
        <f>VLOOKUP(A514,TableRC!A:G,7,0)</f>
        <v>0</v>
      </c>
      <c r="S514" t="str">
        <f t="shared" ref="S514:S577" si="17">RIGHT(E514,6)</f>
        <v>eStart</v>
      </c>
    </row>
    <row r="515" spans="1:19" x14ac:dyDescent="0.3">
      <c r="A515" t="str">
        <f t="shared" si="16"/>
        <v>t_objectresource</v>
      </c>
      <c r="B515" t="s">
        <v>5</v>
      </c>
      <c r="C515" t="s">
        <v>6</v>
      </c>
      <c r="D515" t="s">
        <v>365</v>
      </c>
      <c r="E515" t="s">
        <v>371</v>
      </c>
      <c r="F515">
        <v>8</v>
      </c>
      <c r="G515" t="s">
        <v>14</v>
      </c>
      <c r="H515" t="s">
        <v>33</v>
      </c>
      <c r="I515" t="s">
        <v>11</v>
      </c>
      <c r="K515" t="s">
        <v>11</v>
      </c>
      <c r="L515" t="s">
        <v>11</v>
      </c>
      <c r="M515">
        <v>3</v>
      </c>
      <c r="N515" t="s">
        <v>11</v>
      </c>
      <c r="O515">
        <f>VLOOKUP(A515,TableRC!A:K,11,0)</f>
        <v>0</v>
      </c>
      <c r="Q515">
        <f>VLOOKUP(A515,TableRC!A:G,7,0)</f>
        <v>0</v>
      </c>
      <c r="S515" t="str">
        <f t="shared" si="17"/>
        <v>ateEnd</v>
      </c>
    </row>
    <row r="516" spans="1:19" x14ac:dyDescent="0.3">
      <c r="A516" t="str">
        <f t="shared" si="16"/>
        <v>t_objectresource</v>
      </c>
      <c r="B516" t="s">
        <v>5</v>
      </c>
      <c r="C516" t="s">
        <v>6</v>
      </c>
      <c r="D516" t="s">
        <v>365</v>
      </c>
      <c r="E516" t="s">
        <v>372</v>
      </c>
      <c r="F516">
        <v>9</v>
      </c>
      <c r="G516" t="s">
        <v>14</v>
      </c>
      <c r="H516" t="s">
        <v>10</v>
      </c>
      <c r="I516">
        <v>-1</v>
      </c>
      <c r="K516" t="s">
        <v>11</v>
      </c>
      <c r="L516" t="s">
        <v>11</v>
      </c>
      <c r="M516" t="s">
        <v>11</v>
      </c>
      <c r="N516" t="s">
        <v>12</v>
      </c>
      <c r="O516">
        <f>VLOOKUP(A516,TableRC!A:K,11,0)</f>
        <v>0</v>
      </c>
      <c r="Q516">
        <f>VLOOKUP(A516,TableRC!A:G,7,0)</f>
        <v>0</v>
      </c>
      <c r="S516" t="str">
        <f t="shared" si="17"/>
        <v>istory</v>
      </c>
    </row>
    <row r="517" spans="1:19" x14ac:dyDescent="0.3">
      <c r="A517" t="str">
        <f t="shared" si="16"/>
        <v>t_objectresource</v>
      </c>
      <c r="B517" t="s">
        <v>5</v>
      </c>
      <c r="C517" t="s">
        <v>6</v>
      </c>
      <c r="D517" t="s">
        <v>365</v>
      </c>
      <c r="E517" t="s">
        <v>373</v>
      </c>
      <c r="F517">
        <v>10</v>
      </c>
      <c r="G517" t="s">
        <v>14</v>
      </c>
      <c r="H517" t="s">
        <v>16</v>
      </c>
      <c r="I517" t="s">
        <v>11</v>
      </c>
      <c r="K517">
        <v>10</v>
      </c>
      <c r="L517">
        <v>10</v>
      </c>
      <c r="M517" t="s">
        <v>11</v>
      </c>
      <c r="N517" t="s">
        <v>11</v>
      </c>
      <c r="O517">
        <f>VLOOKUP(A517,TableRC!A:K,11,0)</f>
        <v>0</v>
      </c>
      <c r="Q517">
        <f>VLOOKUP(A517,TableRC!A:G,7,0)</f>
        <v>0</v>
      </c>
      <c r="S517" t="str">
        <f t="shared" si="17"/>
        <v>dHours</v>
      </c>
    </row>
    <row r="518" spans="1:19" x14ac:dyDescent="0.3">
      <c r="A518" t="str">
        <f t="shared" si="16"/>
        <v>t_objectresource</v>
      </c>
      <c r="B518" t="s">
        <v>5</v>
      </c>
      <c r="C518" t="s">
        <v>6</v>
      </c>
      <c r="D518" t="s">
        <v>365</v>
      </c>
      <c r="E518" t="s">
        <v>374</v>
      </c>
      <c r="F518">
        <v>11</v>
      </c>
      <c r="G518" t="s">
        <v>14</v>
      </c>
      <c r="H518" t="s">
        <v>16</v>
      </c>
      <c r="I518" t="s">
        <v>11</v>
      </c>
      <c r="K518">
        <v>10</v>
      </c>
      <c r="L518">
        <v>10</v>
      </c>
      <c r="M518" t="s">
        <v>11</v>
      </c>
      <c r="N518" t="s">
        <v>11</v>
      </c>
      <c r="O518">
        <f>VLOOKUP(A518,TableRC!A:K,11,0)</f>
        <v>0</v>
      </c>
      <c r="Q518">
        <f>VLOOKUP(A518,TableRC!A:G,7,0)</f>
        <v>0</v>
      </c>
      <c r="S518" t="str">
        <f t="shared" si="17"/>
        <v>lHours</v>
      </c>
    </row>
    <row r="519" spans="1:19" x14ac:dyDescent="0.3">
      <c r="A519" t="str">
        <f t="shared" si="16"/>
        <v>t_objectrisks</v>
      </c>
      <c r="B519" t="s">
        <v>5</v>
      </c>
      <c r="C519" t="s">
        <v>6</v>
      </c>
      <c r="D519" t="s">
        <v>384</v>
      </c>
      <c r="E519" t="s">
        <v>120</v>
      </c>
      <c r="F519">
        <v>1</v>
      </c>
      <c r="G519" t="s">
        <v>9</v>
      </c>
      <c r="H519" t="s">
        <v>16</v>
      </c>
      <c r="I519" t="s">
        <v>11</v>
      </c>
      <c r="K519">
        <v>10</v>
      </c>
      <c r="L519">
        <v>10</v>
      </c>
      <c r="M519" t="s">
        <v>11</v>
      </c>
      <c r="N519" t="s">
        <v>11</v>
      </c>
      <c r="O519">
        <f>VLOOKUP(A519,TableRC!A:K,11,0)</f>
        <v>0</v>
      </c>
      <c r="Q519">
        <f>VLOOKUP(A519,TableRC!A:G,7,0)</f>
        <v>0</v>
      </c>
      <c r="S519" t="str">
        <f t="shared" si="17"/>
        <v>ect_ID</v>
      </c>
    </row>
    <row r="520" spans="1:19" x14ac:dyDescent="0.3">
      <c r="A520" t="str">
        <f t="shared" si="16"/>
        <v>t_objectrisks</v>
      </c>
      <c r="B520" t="s">
        <v>5</v>
      </c>
      <c r="C520" t="s">
        <v>6</v>
      </c>
      <c r="D520" t="s">
        <v>384</v>
      </c>
      <c r="E520" t="s">
        <v>111</v>
      </c>
      <c r="F520">
        <v>2</v>
      </c>
      <c r="G520" t="s">
        <v>9</v>
      </c>
      <c r="H520" t="s">
        <v>10</v>
      </c>
      <c r="I520">
        <v>255</v>
      </c>
      <c r="K520" t="s">
        <v>11</v>
      </c>
      <c r="L520" t="s">
        <v>11</v>
      </c>
      <c r="M520" t="s">
        <v>11</v>
      </c>
      <c r="N520" t="s">
        <v>12</v>
      </c>
      <c r="O520">
        <f>VLOOKUP(A520,TableRC!A:K,11,0)</f>
        <v>0</v>
      </c>
      <c r="Q520">
        <f>VLOOKUP(A520,TableRC!A:G,7,0)</f>
        <v>0</v>
      </c>
      <c r="S520" t="str">
        <f t="shared" si="17"/>
        <v>Risk</v>
      </c>
    </row>
    <row r="521" spans="1:19" x14ac:dyDescent="0.3">
      <c r="A521" t="str">
        <f t="shared" si="16"/>
        <v>t_objectrisks</v>
      </c>
      <c r="B521" t="s">
        <v>5</v>
      </c>
      <c r="C521" t="s">
        <v>6</v>
      </c>
      <c r="D521" t="s">
        <v>384</v>
      </c>
      <c r="E521" t="s">
        <v>385</v>
      </c>
      <c r="F521">
        <v>3</v>
      </c>
      <c r="G521" t="s">
        <v>14</v>
      </c>
      <c r="H521" t="s">
        <v>10</v>
      </c>
      <c r="I521">
        <v>12</v>
      </c>
      <c r="K521" t="s">
        <v>11</v>
      </c>
      <c r="L521" t="s">
        <v>11</v>
      </c>
      <c r="M521" t="s">
        <v>11</v>
      </c>
      <c r="N521" t="s">
        <v>12</v>
      </c>
      <c r="O521">
        <f>VLOOKUP(A521,TableRC!A:K,11,0)</f>
        <v>0</v>
      </c>
      <c r="Q521">
        <f>VLOOKUP(A521,TableRC!A:G,7,0)</f>
        <v>0</v>
      </c>
      <c r="S521" t="str">
        <f t="shared" si="17"/>
        <v>skType</v>
      </c>
    </row>
    <row r="522" spans="1:19" x14ac:dyDescent="0.3">
      <c r="A522" t="str">
        <f t="shared" si="16"/>
        <v>t_objectrisks</v>
      </c>
      <c r="B522" t="s">
        <v>5</v>
      </c>
      <c r="C522" t="s">
        <v>6</v>
      </c>
      <c r="D522" t="s">
        <v>384</v>
      </c>
      <c r="E522" t="s">
        <v>313</v>
      </c>
      <c r="F522">
        <v>4</v>
      </c>
      <c r="G522" t="s">
        <v>14</v>
      </c>
      <c r="H522" t="s">
        <v>41</v>
      </c>
      <c r="I522" t="s">
        <v>11</v>
      </c>
      <c r="K522">
        <v>53</v>
      </c>
      <c r="L522">
        <v>2</v>
      </c>
      <c r="M522" t="s">
        <v>11</v>
      </c>
      <c r="N522" t="s">
        <v>11</v>
      </c>
      <c r="O522">
        <f>VLOOKUP(A522,TableRC!A:K,11,0)</f>
        <v>0</v>
      </c>
      <c r="Q522">
        <f>VLOOKUP(A522,TableRC!A:G,7,0)</f>
        <v>0</v>
      </c>
      <c r="S522" t="str">
        <f t="shared" si="17"/>
        <v>EValue</v>
      </c>
    </row>
    <row r="523" spans="1:19" x14ac:dyDescent="0.3">
      <c r="A523" t="str">
        <f t="shared" si="16"/>
        <v>t_objectrisks</v>
      </c>
      <c r="B523" t="s">
        <v>5</v>
      </c>
      <c r="C523" t="s">
        <v>6</v>
      </c>
      <c r="D523" t="s">
        <v>384</v>
      </c>
      <c r="E523" t="s">
        <v>20</v>
      </c>
      <c r="F523">
        <v>5</v>
      </c>
      <c r="G523" t="s">
        <v>14</v>
      </c>
      <c r="H523" t="s">
        <v>10</v>
      </c>
      <c r="I523">
        <v>-1</v>
      </c>
      <c r="K523" t="s">
        <v>11</v>
      </c>
      <c r="L523" t="s">
        <v>11</v>
      </c>
      <c r="M523" t="s">
        <v>11</v>
      </c>
      <c r="N523" t="s">
        <v>12</v>
      </c>
      <c r="O523">
        <f>VLOOKUP(A523,TableRC!A:K,11,0)</f>
        <v>0</v>
      </c>
      <c r="Q523">
        <f>VLOOKUP(A523,TableRC!A:G,7,0)</f>
        <v>0</v>
      </c>
      <c r="S523" t="str">
        <f t="shared" si="17"/>
        <v>Notes</v>
      </c>
    </row>
    <row r="524" spans="1:19" x14ac:dyDescent="0.3">
      <c r="A524" t="str">
        <f t="shared" si="16"/>
        <v>t_objectscenarios</v>
      </c>
      <c r="B524" t="s">
        <v>5</v>
      </c>
      <c r="C524" t="s">
        <v>6</v>
      </c>
      <c r="D524" t="s">
        <v>390</v>
      </c>
      <c r="E524" t="s">
        <v>120</v>
      </c>
      <c r="F524">
        <v>1</v>
      </c>
      <c r="G524" t="s">
        <v>9</v>
      </c>
      <c r="H524" t="s">
        <v>16</v>
      </c>
      <c r="I524" t="s">
        <v>11</v>
      </c>
      <c r="K524">
        <v>10</v>
      </c>
      <c r="L524">
        <v>10</v>
      </c>
      <c r="M524" t="s">
        <v>11</v>
      </c>
      <c r="N524" t="s">
        <v>11</v>
      </c>
      <c r="O524">
        <f>VLOOKUP(A524,TableRC!A:K,11,0)</f>
        <v>0</v>
      </c>
      <c r="Q524">
        <f>VLOOKUP(A524,TableRC!A:G,7,0)</f>
        <v>0</v>
      </c>
      <c r="S524" t="str">
        <f t="shared" si="17"/>
        <v>ect_ID</v>
      </c>
    </row>
    <row r="525" spans="1:19" x14ac:dyDescent="0.3">
      <c r="A525" t="str">
        <f t="shared" si="16"/>
        <v>t_objectscenarios</v>
      </c>
      <c r="B525" t="s">
        <v>5</v>
      </c>
      <c r="C525" t="s">
        <v>6</v>
      </c>
      <c r="D525" t="s">
        <v>390</v>
      </c>
      <c r="E525" t="s">
        <v>391</v>
      </c>
      <c r="F525">
        <v>2</v>
      </c>
      <c r="G525" t="s">
        <v>9</v>
      </c>
      <c r="H525" t="s">
        <v>10</v>
      </c>
      <c r="I525">
        <v>255</v>
      </c>
      <c r="K525" t="s">
        <v>11</v>
      </c>
      <c r="L525" t="s">
        <v>11</v>
      </c>
      <c r="M525" t="s">
        <v>11</v>
      </c>
      <c r="N525" t="s">
        <v>12</v>
      </c>
      <c r="O525">
        <f>VLOOKUP(A525,TableRC!A:K,11,0)</f>
        <v>0</v>
      </c>
      <c r="Q525">
        <f>VLOOKUP(A525,TableRC!A:G,7,0)</f>
        <v>0</v>
      </c>
      <c r="S525" t="str">
        <f t="shared" si="17"/>
        <v>enario</v>
      </c>
    </row>
    <row r="526" spans="1:19" x14ac:dyDescent="0.3">
      <c r="A526" t="str">
        <f t="shared" si="16"/>
        <v>t_objectscenarios</v>
      </c>
      <c r="B526" t="s">
        <v>5</v>
      </c>
      <c r="C526" t="s">
        <v>6</v>
      </c>
      <c r="D526" t="s">
        <v>390</v>
      </c>
      <c r="E526" t="s">
        <v>233</v>
      </c>
      <c r="F526">
        <v>3</v>
      </c>
      <c r="G526" t="s">
        <v>14</v>
      </c>
      <c r="H526" t="s">
        <v>10</v>
      </c>
      <c r="I526">
        <v>12</v>
      </c>
      <c r="K526" t="s">
        <v>11</v>
      </c>
      <c r="L526" t="s">
        <v>11</v>
      </c>
      <c r="M526" t="s">
        <v>11</v>
      </c>
      <c r="N526" t="s">
        <v>12</v>
      </c>
      <c r="O526">
        <f>VLOOKUP(A526,TableRC!A:K,11,0)</f>
        <v>0</v>
      </c>
      <c r="Q526">
        <f>VLOOKUP(A526,TableRC!A:G,7,0)</f>
        <v>0</v>
      </c>
      <c r="S526" t="str">
        <f t="shared" si="17"/>
        <v>ioType</v>
      </c>
    </row>
    <row r="527" spans="1:19" x14ac:dyDescent="0.3">
      <c r="A527" t="str">
        <f t="shared" si="16"/>
        <v>t_objectscenarios</v>
      </c>
      <c r="B527" t="s">
        <v>5</v>
      </c>
      <c r="C527" t="s">
        <v>6</v>
      </c>
      <c r="D527" t="s">
        <v>390</v>
      </c>
      <c r="E527" t="s">
        <v>313</v>
      </c>
      <c r="F527">
        <v>4</v>
      </c>
      <c r="G527" t="s">
        <v>14</v>
      </c>
      <c r="H527" t="s">
        <v>41</v>
      </c>
      <c r="I527" t="s">
        <v>11</v>
      </c>
      <c r="K527">
        <v>53</v>
      </c>
      <c r="L527">
        <v>2</v>
      </c>
      <c r="M527" t="s">
        <v>11</v>
      </c>
      <c r="N527" t="s">
        <v>11</v>
      </c>
      <c r="O527">
        <f>VLOOKUP(A527,TableRC!A:K,11,0)</f>
        <v>0</v>
      </c>
      <c r="Q527">
        <f>VLOOKUP(A527,TableRC!A:G,7,0)</f>
        <v>0</v>
      </c>
      <c r="S527" t="str">
        <f t="shared" si="17"/>
        <v>EValue</v>
      </c>
    </row>
    <row r="528" spans="1:19" x14ac:dyDescent="0.3">
      <c r="A528" t="str">
        <f t="shared" si="16"/>
        <v>t_objectscenarios</v>
      </c>
      <c r="B528" t="s">
        <v>5</v>
      </c>
      <c r="C528" t="s">
        <v>6</v>
      </c>
      <c r="D528" t="s">
        <v>390</v>
      </c>
      <c r="E528" t="s">
        <v>20</v>
      </c>
      <c r="F528">
        <v>5</v>
      </c>
      <c r="G528" t="s">
        <v>14</v>
      </c>
      <c r="H528" t="s">
        <v>10</v>
      </c>
      <c r="I528">
        <v>-1</v>
      </c>
      <c r="K528" t="s">
        <v>11</v>
      </c>
      <c r="L528" t="s">
        <v>11</v>
      </c>
      <c r="M528" t="s">
        <v>11</v>
      </c>
      <c r="N528" t="s">
        <v>12</v>
      </c>
      <c r="O528">
        <f>VLOOKUP(A528,TableRC!A:K,11,0)</f>
        <v>0</v>
      </c>
      <c r="Q528">
        <f>VLOOKUP(A528,TableRC!A:G,7,0)</f>
        <v>0</v>
      </c>
      <c r="S528" t="str">
        <f t="shared" si="17"/>
        <v>Notes</v>
      </c>
    </row>
    <row r="529" spans="1:19" x14ac:dyDescent="0.3">
      <c r="A529" t="str">
        <f t="shared" si="16"/>
        <v>t_objectscenarios</v>
      </c>
      <c r="B529" t="s">
        <v>5</v>
      </c>
      <c r="C529" t="s">
        <v>6</v>
      </c>
      <c r="D529" t="s">
        <v>390</v>
      </c>
      <c r="E529" t="s">
        <v>392</v>
      </c>
      <c r="F529">
        <v>6</v>
      </c>
      <c r="G529" t="s">
        <v>14</v>
      </c>
      <c r="H529" t="s">
        <v>10</v>
      </c>
      <c r="I529">
        <v>-1</v>
      </c>
      <c r="K529" t="s">
        <v>11</v>
      </c>
      <c r="L529" t="s">
        <v>11</v>
      </c>
      <c r="M529" t="s">
        <v>11</v>
      </c>
      <c r="N529" t="s">
        <v>12</v>
      </c>
      <c r="O529">
        <f>VLOOKUP(A529,TableRC!A:K,11,0)</f>
        <v>0</v>
      </c>
      <c r="Q529">
        <f>VLOOKUP(A529,TableRC!A:G,7,0)</f>
        <v>0</v>
      </c>
      <c r="S529" t="str">
        <f t="shared" si="17"/>
        <v>ontent</v>
      </c>
    </row>
    <row r="530" spans="1:19" x14ac:dyDescent="0.3">
      <c r="A530" t="str">
        <f t="shared" si="16"/>
        <v>t_objectscenarios</v>
      </c>
      <c r="B530" t="s">
        <v>5</v>
      </c>
      <c r="C530" t="s">
        <v>6</v>
      </c>
      <c r="D530" t="s">
        <v>390</v>
      </c>
      <c r="E530" t="s">
        <v>181</v>
      </c>
      <c r="F530">
        <v>7</v>
      </c>
      <c r="G530" t="s">
        <v>14</v>
      </c>
      <c r="H530" t="s">
        <v>10</v>
      </c>
      <c r="I530">
        <v>40</v>
      </c>
      <c r="K530" t="s">
        <v>11</v>
      </c>
      <c r="L530" t="s">
        <v>11</v>
      </c>
      <c r="M530" t="s">
        <v>11</v>
      </c>
      <c r="N530" t="s">
        <v>12</v>
      </c>
      <c r="O530">
        <f>VLOOKUP(A530,TableRC!A:K,11,0)</f>
        <v>0</v>
      </c>
      <c r="Q530">
        <f>VLOOKUP(A530,TableRC!A:G,7,0)</f>
        <v>0</v>
      </c>
      <c r="S530" t="str">
        <f t="shared" si="17"/>
        <v>a_guid</v>
      </c>
    </row>
    <row r="531" spans="1:19" x14ac:dyDescent="0.3">
      <c r="A531" t="str">
        <f t="shared" si="16"/>
        <v>t_objecttests</v>
      </c>
      <c r="B531" t="s">
        <v>5</v>
      </c>
      <c r="C531" t="s">
        <v>6</v>
      </c>
      <c r="D531" t="s">
        <v>400</v>
      </c>
      <c r="E531" t="s">
        <v>120</v>
      </c>
      <c r="F531">
        <v>1</v>
      </c>
      <c r="G531" t="s">
        <v>9</v>
      </c>
      <c r="H531" t="s">
        <v>16</v>
      </c>
      <c r="I531" t="s">
        <v>11</v>
      </c>
      <c r="K531">
        <v>10</v>
      </c>
      <c r="L531">
        <v>10</v>
      </c>
      <c r="M531" t="s">
        <v>11</v>
      </c>
      <c r="N531" t="s">
        <v>11</v>
      </c>
      <c r="O531">
        <f>VLOOKUP(A531,TableRC!A:K,11,0)</f>
        <v>0</v>
      </c>
      <c r="Q531">
        <f>VLOOKUP(A531,TableRC!A:G,7,0)</f>
        <v>0</v>
      </c>
      <c r="S531" t="str">
        <f t="shared" si="17"/>
        <v>ect_ID</v>
      </c>
    </row>
    <row r="532" spans="1:19" x14ac:dyDescent="0.3">
      <c r="A532" t="str">
        <f t="shared" si="16"/>
        <v>t_objecttests</v>
      </c>
      <c r="B532" t="s">
        <v>5</v>
      </c>
      <c r="C532" t="s">
        <v>6</v>
      </c>
      <c r="D532" t="s">
        <v>400</v>
      </c>
      <c r="E532" t="s">
        <v>401</v>
      </c>
      <c r="F532">
        <v>2</v>
      </c>
      <c r="G532" t="s">
        <v>9</v>
      </c>
      <c r="H532" t="s">
        <v>10</v>
      </c>
      <c r="I532">
        <v>255</v>
      </c>
      <c r="K532" t="s">
        <v>11</v>
      </c>
      <c r="L532" t="s">
        <v>11</v>
      </c>
      <c r="M532" t="s">
        <v>11</v>
      </c>
      <c r="N532" t="s">
        <v>12</v>
      </c>
      <c r="O532">
        <f>VLOOKUP(A532,TableRC!A:K,11,0)</f>
        <v>0</v>
      </c>
      <c r="Q532">
        <f>VLOOKUP(A532,TableRC!A:G,7,0)</f>
        <v>0</v>
      </c>
      <c r="S532" t="str">
        <f t="shared" si="17"/>
        <v>Test</v>
      </c>
    </row>
    <row r="533" spans="1:19" x14ac:dyDescent="0.3">
      <c r="A533" t="str">
        <f t="shared" si="16"/>
        <v>t_objecttests</v>
      </c>
      <c r="B533" t="s">
        <v>5</v>
      </c>
      <c r="C533" t="s">
        <v>6</v>
      </c>
      <c r="D533" t="s">
        <v>400</v>
      </c>
      <c r="E533" t="s">
        <v>395</v>
      </c>
      <c r="F533">
        <v>3</v>
      </c>
      <c r="G533" t="s">
        <v>9</v>
      </c>
      <c r="H533" t="s">
        <v>16</v>
      </c>
      <c r="I533" t="s">
        <v>11</v>
      </c>
      <c r="K533">
        <v>10</v>
      </c>
      <c r="L533">
        <v>10</v>
      </c>
      <c r="M533" t="s">
        <v>11</v>
      </c>
      <c r="N533" t="s">
        <v>11</v>
      </c>
      <c r="O533">
        <f>VLOOKUP(A533,TableRC!A:K,11,0)</f>
        <v>0</v>
      </c>
      <c r="Q533">
        <f>VLOOKUP(A533,TableRC!A:G,7,0)</f>
        <v>0</v>
      </c>
      <c r="S533" t="str">
        <f t="shared" si="17"/>
        <v>tClass</v>
      </c>
    </row>
    <row r="534" spans="1:19" x14ac:dyDescent="0.3">
      <c r="A534" t="str">
        <f t="shared" si="16"/>
        <v>t_objecttests</v>
      </c>
      <c r="B534" t="s">
        <v>5</v>
      </c>
      <c r="C534" t="s">
        <v>6</v>
      </c>
      <c r="D534" t="s">
        <v>400</v>
      </c>
      <c r="E534" t="s">
        <v>402</v>
      </c>
      <c r="F534">
        <v>4</v>
      </c>
      <c r="G534" t="s">
        <v>14</v>
      </c>
      <c r="H534" t="s">
        <v>10</v>
      </c>
      <c r="I534">
        <v>50</v>
      </c>
      <c r="K534" t="s">
        <v>11</v>
      </c>
      <c r="L534" t="s">
        <v>11</v>
      </c>
      <c r="M534" t="s">
        <v>11</v>
      </c>
      <c r="N534" t="s">
        <v>12</v>
      </c>
      <c r="O534">
        <f>VLOOKUP(A534,TableRC!A:K,11,0)</f>
        <v>0</v>
      </c>
      <c r="Q534">
        <f>VLOOKUP(A534,TableRC!A:G,7,0)</f>
        <v>0</v>
      </c>
      <c r="S534" t="str">
        <f t="shared" si="17"/>
        <v>stType</v>
      </c>
    </row>
    <row r="535" spans="1:19" x14ac:dyDescent="0.3">
      <c r="A535" t="str">
        <f t="shared" si="16"/>
        <v>t_objecttests</v>
      </c>
      <c r="B535" t="s">
        <v>5</v>
      </c>
      <c r="C535" t="s">
        <v>6</v>
      </c>
      <c r="D535" t="s">
        <v>400</v>
      </c>
      <c r="E535" t="s">
        <v>20</v>
      </c>
      <c r="F535">
        <v>5</v>
      </c>
      <c r="G535" t="s">
        <v>14</v>
      </c>
      <c r="H535" t="s">
        <v>10</v>
      </c>
      <c r="I535">
        <v>-1</v>
      </c>
      <c r="K535" t="s">
        <v>11</v>
      </c>
      <c r="L535" t="s">
        <v>11</v>
      </c>
      <c r="M535" t="s">
        <v>11</v>
      </c>
      <c r="N535" t="s">
        <v>12</v>
      </c>
      <c r="O535">
        <f>VLOOKUP(A535,TableRC!A:K,11,0)</f>
        <v>0</v>
      </c>
      <c r="Q535">
        <f>VLOOKUP(A535,TableRC!A:G,7,0)</f>
        <v>0</v>
      </c>
      <c r="S535" t="str">
        <f t="shared" si="17"/>
        <v>Notes</v>
      </c>
    </row>
    <row r="536" spans="1:19" x14ac:dyDescent="0.3">
      <c r="A536" t="str">
        <f t="shared" si="16"/>
        <v>t_objecttests</v>
      </c>
      <c r="B536" t="s">
        <v>5</v>
      </c>
      <c r="C536" t="s">
        <v>6</v>
      </c>
      <c r="D536" t="s">
        <v>400</v>
      </c>
      <c r="E536" t="s">
        <v>403</v>
      </c>
      <c r="F536">
        <v>6</v>
      </c>
      <c r="G536" t="s">
        <v>14</v>
      </c>
      <c r="H536" t="s">
        <v>10</v>
      </c>
      <c r="I536">
        <v>-1</v>
      </c>
      <c r="K536" t="s">
        <v>11</v>
      </c>
      <c r="L536" t="s">
        <v>11</v>
      </c>
      <c r="M536" t="s">
        <v>11</v>
      </c>
      <c r="N536" t="s">
        <v>12</v>
      </c>
      <c r="O536">
        <f>VLOOKUP(A536,TableRC!A:K,11,0)</f>
        <v>0</v>
      </c>
      <c r="Q536">
        <f>VLOOKUP(A536,TableRC!A:G,7,0)</f>
        <v>0</v>
      </c>
      <c r="S536" t="str">
        <f t="shared" si="17"/>
        <v>utData</v>
      </c>
    </row>
    <row r="537" spans="1:19" x14ac:dyDescent="0.3">
      <c r="A537" t="str">
        <f t="shared" si="16"/>
        <v>t_objecttests</v>
      </c>
      <c r="B537" t="s">
        <v>5</v>
      </c>
      <c r="C537" t="s">
        <v>6</v>
      </c>
      <c r="D537" t="s">
        <v>400</v>
      </c>
      <c r="E537" t="s">
        <v>404</v>
      </c>
      <c r="F537">
        <v>7</v>
      </c>
      <c r="G537" t="s">
        <v>14</v>
      </c>
      <c r="H537" t="s">
        <v>10</v>
      </c>
      <c r="I537">
        <v>-1</v>
      </c>
      <c r="K537" t="s">
        <v>11</v>
      </c>
      <c r="L537" t="s">
        <v>11</v>
      </c>
      <c r="M537" t="s">
        <v>11</v>
      </c>
      <c r="N537" t="s">
        <v>12</v>
      </c>
      <c r="O537">
        <f>VLOOKUP(A537,TableRC!A:K,11,0)</f>
        <v>0</v>
      </c>
      <c r="Q537">
        <f>VLOOKUP(A537,TableRC!A:G,7,0)</f>
        <v>0</v>
      </c>
      <c r="S537" t="str">
        <f t="shared" si="17"/>
        <v>iteria</v>
      </c>
    </row>
    <row r="538" spans="1:19" x14ac:dyDescent="0.3">
      <c r="A538" t="str">
        <f t="shared" si="16"/>
        <v>t_objecttests</v>
      </c>
      <c r="B538" t="s">
        <v>5</v>
      </c>
      <c r="C538" t="s">
        <v>6</v>
      </c>
      <c r="D538" t="s">
        <v>400</v>
      </c>
      <c r="E538" t="s">
        <v>91</v>
      </c>
      <c r="F538">
        <v>8</v>
      </c>
      <c r="G538" t="s">
        <v>14</v>
      </c>
      <c r="H538" t="s">
        <v>10</v>
      </c>
      <c r="I538">
        <v>32</v>
      </c>
      <c r="K538" t="s">
        <v>11</v>
      </c>
      <c r="L538" t="s">
        <v>11</v>
      </c>
      <c r="M538" t="s">
        <v>11</v>
      </c>
      <c r="N538" t="s">
        <v>12</v>
      </c>
      <c r="O538">
        <f>VLOOKUP(A538,TableRC!A:K,11,0)</f>
        <v>0</v>
      </c>
      <c r="Q538">
        <f>VLOOKUP(A538,TableRC!A:G,7,0)</f>
        <v>0</v>
      </c>
      <c r="S538" t="str">
        <f t="shared" si="17"/>
        <v>Status</v>
      </c>
    </row>
    <row r="539" spans="1:19" x14ac:dyDescent="0.3">
      <c r="A539" t="str">
        <f t="shared" si="16"/>
        <v>t_objecttests</v>
      </c>
      <c r="B539" t="s">
        <v>5</v>
      </c>
      <c r="C539" t="s">
        <v>6</v>
      </c>
      <c r="D539" t="s">
        <v>400</v>
      </c>
      <c r="E539" t="s">
        <v>405</v>
      </c>
      <c r="F539">
        <v>9</v>
      </c>
      <c r="G539" t="s">
        <v>14</v>
      </c>
      <c r="H539" t="s">
        <v>33</v>
      </c>
      <c r="I539" t="s">
        <v>11</v>
      </c>
      <c r="K539" t="s">
        <v>11</v>
      </c>
      <c r="L539" t="s">
        <v>11</v>
      </c>
      <c r="M539">
        <v>3</v>
      </c>
      <c r="N539" t="s">
        <v>11</v>
      </c>
      <c r="O539">
        <f>VLOOKUP(A539,TableRC!A:K,11,0)</f>
        <v>0</v>
      </c>
      <c r="Q539">
        <f>VLOOKUP(A539,TableRC!A:G,7,0)</f>
        <v>0</v>
      </c>
      <c r="S539" t="str">
        <f t="shared" si="17"/>
        <v>ateRun</v>
      </c>
    </row>
    <row r="540" spans="1:19" x14ac:dyDescent="0.3">
      <c r="A540" t="str">
        <f t="shared" si="16"/>
        <v>t_objecttests</v>
      </c>
      <c r="B540" t="s">
        <v>5</v>
      </c>
      <c r="C540" t="s">
        <v>6</v>
      </c>
      <c r="D540" t="s">
        <v>400</v>
      </c>
      <c r="E540" t="s">
        <v>406</v>
      </c>
      <c r="F540">
        <v>10</v>
      </c>
      <c r="G540" t="s">
        <v>14</v>
      </c>
      <c r="H540" t="s">
        <v>10</v>
      </c>
      <c r="I540">
        <v>-1</v>
      </c>
      <c r="K540" t="s">
        <v>11</v>
      </c>
      <c r="L540" t="s">
        <v>11</v>
      </c>
      <c r="M540" t="s">
        <v>11</v>
      </c>
      <c r="N540" t="s">
        <v>12</v>
      </c>
      <c r="O540">
        <f>VLOOKUP(A540,TableRC!A:K,11,0)</f>
        <v>0</v>
      </c>
      <c r="Q540">
        <f>VLOOKUP(A540,TableRC!A:G,7,0)</f>
        <v>0</v>
      </c>
      <c r="S540" t="str">
        <f t="shared" si="17"/>
        <v>esults</v>
      </c>
    </row>
    <row r="541" spans="1:19" x14ac:dyDescent="0.3">
      <c r="A541" t="str">
        <f t="shared" si="16"/>
        <v>t_objecttests</v>
      </c>
      <c r="B541" t="s">
        <v>5</v>
      </c>
      <c r="C541" t="s">
        <v>6</v>
      </c>
      <c r="D541" t="s">
        <v>400</v>
      </c>
      <c r="E541" t="s">
        <v>407</v>
      </c>
      <c r="F541">
        <v>11</v>
      </c>
      <c r="G541" t="s">
        <v>14</v>
      </c>
      <c r="H541" t="s">
        <v>10</v>
      </c>
      <c r="I541">
        <v>255</v>
      </c>
      <c r="K541" t="s">
        <v>11</v>
      </c>
      <c r="L541" t="s">
        <v>11</v>
      </c>
      <c r="M541" t="s">
        <v>11</v>
      </c>
      <c r="N541" t="s">
        <v>12</v>
      </c>
      <c r="O541">
        <f>VLOOKUP(A541,TableRC!A:K,11,0)</f>
        <v>0</v>
      </c>
      <c r="Q541">
        <f>VLOOKUP(A541,TableRC!A:G,7,0)</f>
        <v>0</v>
      </c>
      <c r="S541" t="str">
        <f t="shared" si="17"/>
        <v>RunBy</v>
      </c>
    </row>
    <row r="542" spans="1:19" x14ac:dyDescent="0.3">
      <c r="A542" t="str">
        <f t="shared" si="16"/>
        <v>t_objecttests</v>
      </c>
      <c r="B542" t="s">
        <v>5</v>
      </c>
      <c r="C542" t="s">
        <v>6</v>
      </c>
      <c r="D542" t="s">
        <v>400</v>
      </c>
      <c r="E542" t="s">
        <v>408</v>
      </c>
      <c r="F542">
        <v>12</v>
      </c>
      <c r="G542" t="s">
        <v>14</v>
      </c>
      <c r="H542" t="s">
        <v>10</v>
      </c>
      <c r="I542">
        <v>255</v>
      </c>
      <c r="K542" t="s">
        <v>11</v>
      </c>
      <c r="L542" t="s">
        <v>11</v>
      </c>
      <c r="M542" t="s">
        <v>11</v>
      </c>
      <c r="N542" t="s">
        <v>12</v>
      </c>
      <c r="O542">
        <f>VLOOKUP(A542,TableRC!A:K,11,0)</f>
        <v>0</v>
      </c>
      <c r="Q542">
        <f>VLOOKUP(A542,TableRC!A:G,7,0)</f>
        <v>0</v>
      </c>
      <c r="S542" t="str">
        <f t="shared" si="17"/>
        <v>heckBy</v>
      </c>
    </row>
    <row r="543" spans="1:19" x14ac:dyDescent="0.3">
      <c r="A543" t="str">
        <f t="shared" si="16"/>
        <v>t_objecttrx</v>
      </c>
      <c r="B543" t="s">
        <v>5</v>
      </c>
      <c r="C543" t="s">
        <v>6</v>
      </c>
      <c r="D543" t="s">
        <v>431</v>
      </c>
      <c r="E543" t="s">
        <v>120</v>
      </c>
      <c r="F543">
        <v>1</v>
      </c>
      <c r="G543" t="s">
        <v>9</v>
      </c>
      <c r="H543" t="s">
        <v>16</v>
      </c>
      <c r="I543" t="s">
        <v>11</v>
      </c>
      <c r="K543">
        <v>10</v>
      </c>
      <c r="L543">
        <v>10</v>
      </c>
      <c r="M543" t="s">
        <v>11</v>
      </c>
      <c r="N543" t="s">
        <v>11</v>
      </c>
      <c r="O543">
        <f>VLOOKUP(A543,TableRC!A:K,11,0)</f>
        <v>0</v>
      </c>
      <c r="Q543">
        <f>VLOOKUP(A543,TableRC!A:G,7,0)</f>
        <v>0</v>
      </c>
      <c r="S543" t="str">
        <f t="shared" si="17"/>
        <v>ect_ID</v>
      </c>
    </row>
    <row r="544" spans="1:19" x14ac:dyDescent="0.3">
      <c r="A544" t="str">
        <f t="shared" si="16"/>
        <v>t_objecttrx</v>
      </c>
      <c r="B544" t="s">
        <v>5</v>
      </c>
      <c r="C544" t="s">
        <v>6</v>
      </c>
      <c r="D544" t="s">
        <v>431</v>
      </c>
      <c r="E544" t="s">
        <v>415</v>
      </c>
      <c r="F544">
        <v>2</v>
      </c>
      <c r="G544" t="s">
        <v>9</v>
      </c>
      <c r="H544" t="s">
        <v>10</v>
      </c>
      <c r="I544">
        <v>255</v>
      </c>
      <c r="K544" t="s">
        <v>11</v>
      </c>
      <c r="L544" t="s">
        <v>11</v>
      </c>
      <c r="M544" t="s">
        <v>11</v>
      </c>
      <c r="N544" t="s">
        <v>12</v>
      </c>
      <c r="O544">
        <f>VLOOKUP(A544,TableRC!A:K,11,0)</f>
        <v>0</v>
      </c>
      <c r="Q544">
        <f>VLOOKUP(A544,TableRC!A:G,7,0)</f>
        <v>0</v>
      </c>
      <c r="S544" t="str">
        <f t="shared" si="17"/>
        <v>TRX</v>
      </c>
    </row>
    <row r="545" spans="1:19" x14ac:dyDescent="0.3">
      <c r="A545" t="str">
        <f t="shared" si="16"/>
        <v>t_objecttrx</v>
      </c>
      <c r="B545" t="s">
        <v>5</v>
      </c>
      <c r="C545" t="s">
        <v>6</v>
      </c>
      <c r="D545" t="s">
        <v>431</v>
      </c>
      <c r="E545" t="s">
        <v>432</v>
      </c>
      <c r="F545">
        <v>3</v>
      </c>
      <c r="G545" t="s">
        <v>9</v>
      </c>
      <c r="H545" t="s">
        <v>10</v>
      </c>
      <c r="I545">
        <v>12</v>
      </c>
      <c r="K545" t="s">
        <v>11</v>
      </c>
      <c r="L545" t="s">
        <v>11</v>
      </c>
      <c r="M545" t="s">
        <v>11</v>
      </c>
      <c r="N545" t="s">
        <v>12</v>
      </c>
      <c r="O545">
        <f>VLOOKUP(A545,TableRC!A:K,11,0)</f>
        <v>0</v>
      </c>
      <c r="Q545">
        <f>VLOOKUP(A545,TableRC!A:G,7,0)</f>
        <v>0</v>
      </c>
      <c r="S545" t="str">
        <f t="shared" si="17"/>
        <v>RXType</v>
      </c>
    </row>
    <row r="546" spans="1:19" x14ac:dyDescent="0.3">
      <c r="A546" t="str">
        <f t="shared" si="16"/>
        <v>t_objecttrx</v>
      </c>
      <c r="B546" t="s">
        <v>5</v>
      </c>
      <c r="C546" t="s">
        <v>6</v>
      </c>
      <c r="D546" t="s">
        <v>431</v>
      </c>
      <c r="E546" t="s">
        <v>40</v>
      </c>
      <c r="F546">
        <v>4</v>
      </c>
      <c r="G546" t="s">
        <v>14</v>
      </c>
      <c r="H546" t="s">
        <v>41</v>
      </c>
      <c r="I546" t="s">
        <v>11</v>
      </c>
      <c r="K546">
        <v>53</v>
      </c>
      <c r="L546">
        <v>2</v>
      </c>
      <c r="M546" t="s">
        <v>11</v>
      </c>
      <c r="N546" t="s">
        <v>11</v>
      </c>
      <c r="O546">
        <f>VLOOKUP(A546,TableRC!A:K,11,0)</f>
        <v>0</v>
      </c>
      <c r="Q546">
        <f>VLOOKUP(A546,TableRC!A:G,7,0)</f>
        <v>0</v>
      </c>
      <c r="S546" t="str">
        <f t="shared" si="17"/>
        <v>Weight</v>
      </c>
    </row>
    <row r="547" spans="1:19" x14ac:dyDescent="0.3">
      <c r="A547" t="str">
        <f t="shared" si="16"/>
        <v>t_objecttrx</v>
      </c>
      <c r="B547" t="s">
        <v>5</v>
      </c>
      <c r="C547" t="s">
        <v>6</v>
      </c>
      <c r="D547" t="s">
        <v>431</v>
      </c>
      <c r="E547" t="s">
        <v>20</v>
      </c>
      <c r="F547">
        <v>5</v>
      </c>
      <c r="G547" t="s">
        <v>14</v>
      </c>
      <c r="H547" t="s">
        <v>10</v>
      </c>
      <c r="I547">
        <v>-1</v>
      </c>
      <c r="K547" t="s">
        <v>11</v>
      </c>
      <c r="L547" t="s">
        <v>11</v>
      </c>
      <c r="M547" t="s">
        <v>11</v>
      </c>
      <c r="N547" t="s">
        <v>12</v>
      </c>
      <c r="O547">
        <f>VLOOKUP(A547,TableRC!A:K,11,0)</f>
        <v>0</v>
      </c>
      <c r="Q547">
        <f>VLOOKUP(A547,TableRC!A:G,7,0)</f>
        <v>0</v>
      </c>
      <c r="S547" t="str">
        <f t="shared" si="17"/>
        <v>Notes</v>
      </c>
    </row>
    <row r="548" spans="1:19" x14ac:dyDescent="0.3">
      <c r="A548" t="str">
        <f t="shared" si="16"/>
        <v>t_operation</v>
      </c>
      <c r="B548" t="s">
        <v>5</v>
      </c>
      <c r="C548" t="s">
        <v>6</v>
      </c>
      <c r="D548" t="s">
        <v>475</v>
      </c>
      <c r="E548" t="s">
        <v>476</v>
      </c>
      <c r="F548">
        <v>1</v>
      </c>
      <c r="G548" t="s">
        <v>9</v>
      </c>
      <c r="H548" t="s">
        <v>16</v>
      </c>
      <c r="I548" t="s">
        <v>11</v>
      </c>
      <c r="K548">
        <v>10</v>
      </c>
      <c r="L548">
        <v>10</v>
      </c>
      <c r="M548" t="s">
        <v>11</v>
      </c>
      <c r="N548" t="s">
        <v>11</v>
      </c>
      <c r="O548">
        <f>VLOOKUP(A548,TableRC!A:K,11,0)</f>
        <v>0</v>
      </c>
      <c r="Q548">
        <f>VLOOKUP(A548,TableRC!A:G,7,0)</f>
        <v>0</v>
      </c>
      <c r="S548" t="str">
        <f t="shared" si="17"/>
        <v>tionID</v>
      </c>
    </row>
    <row r="549" spans="1:19" x14ac:dyDescent="0.3">
      <c r="A549" t="str">
        <f t="shared" si="16"/>
        <v>t_operation</v>
      </c>
      <c r="B549" t="s">
        <v>5</v>
      </c>
      <c r="C549" t="s">
        <v>6</v>
      </c>
      <c r="D549" t="s">
        <v>475</v>
      </c>
      <c r="E549" t="s">
        <v>120</v>
      </c>
      <c r="F549">
        <v>2</v>
      </c>
      <c r="G549" t="s">
        <v>14</v>
      </c>
      <c r="H549" t="s">
        <v>16</v>
      </c>
      <c r="I549" t="s">
        <v>11</v>
      </c>
      <c r="K549">
        <v>10</v>
      </c>
      <c r="L549">
        <v>10</v>
      </c>
      <c r="M549" t="s">
        <v>11</v>
      </c>
      <c r="N549" t="s">
        <v>11</v>
      </c>
      <c r="O549">
        <f>VLOOKUP(A549,TableRC!A:K,11,0)</f>
        <v>0</v>
      </c>
      <c r="Q549">
        <f>VLOOKUP(A549,TableRC!A:G,7,0)</f>
        <v>0</v>
      </c>
      <c r="S549" t="str">
        <f t="shared" si="17"/>
        <v>ect_ID</v>
      </c>
    </row>
    <row r="550" spans="1:19" x14ac:dyDescent="0.3">
      <c r="A550" t="str">
        <f t="shared" si="16"/>
        <v>t_operation</v>
      </c>
      <c r="B550" t="s">
        <v>5</v>
      </c>
      <c r="C550" t="s">
        <v>6</v>
      </c>
      <c r="D550" t="s">
        <v>475</v>
      </c>
      <c r="E550" t="s">
        <v>13</v>
      </c>
      <c r="F550">
        <v>3</v>
      </c>
      <c r="G550" t="s">
        <v>14</v>
      </c>
      <c r="H550" t="s">
        <v>10</v>
      </c>
      <c r="I550">
        <v>255</v>
      </c>
      <c r="K550" t="s">
        <v>11</v>
      </c>
      <c r="L550" t="s">
        <v>11</v>
      </c>
      <c r="M550" t="s">
        <v>11</v>
      </c>
      <c r="N550" t="s">
        <v>12</v>
      </c>
      <c r="O550">
        <f>VLOOKUP(A550,TableRC!A:K,11,0)</f>
        <v>0</v>
      </c>
      <c r="Q550">
        <f>VLOOKUP(A550,TableRC!A:G,7,0)</f>
        <v>0</v>
      </c>
      <c r="S550" t="str">
        <f t="shared" si="17"/>
        <v>Name</v>
      </c>
    </row>
    <row r="551" spans="1:19" x14ac:dyDescent="0.3">
      <c r="A551" t="str">
        <f t="shared" si="16"/>
        <v>t_operation</v>
      </c>
      <c r="B551" t="s">
        <v>5</v>
      </c>
      <c r="C551" t="s">
        <v>6</v>
      </c>
      <c r="D551" t="s">
        <v>475</v>
      </c>
      <c r="E551" t="s">
        <v>121</v>
      </c>
      <c r="F551">
        <v>4</v>
      </c>
      <c r="G551" t="s">
        <v>14</v>
      </c>
      <c r="H551" t="s">
        <v>10</v>
      </c>
      <c r="I551">
        <v>50</v>
      </c>
      <c r="K551" t="s">
        <v>11</v>
      </c>
      <c r="L551" t="s">
        <v>11</v>
      </c>
      <c r="M551" t="s">
        <v>11</v>
      </c>
      <c r="N551" t="s">
        <v>12</v>
      </c>
      <c r="O551">
        <f>VLOOKUP(A551,TableRC!A:K,11,0)</f>
        <v>0</v>
      </c>
      <c r="Q551">
        <f>VLOOKUP(A551,TableRC!A:G,7,0)</f>
        <v>0</v>
      </c>
      <c r="S551" t="str">
        <f t="shared" si="17"/>
        <v>Scope</v>
      </c>
    </row>
    <row r="552" spans="1:19" x14ac:dyDescent="0.3">
      <c r="A552" t="str">
        <f t="shared" si="16"/>
        <v>t_operation</v>
      </c>
      <c r="B552" t="s">
        <v>5</v>
      </c>
      <c r="C552" t="s">
        <v>6</v>
      </c>
      <c r="D552" t="s">
        <v>475</v>
      </c>
      <c r="E552" t="s">
        <v>36</v>
      </c>
      <c r="F552">
        <v>5</v>
      </c>
      <c r="G552" t="s">
        <v>14</v>
      </c>
      <c r="H552" t="s">
        <v>10</v>
      </c>
      <c r="I552">
        <v>255</v>
      </c>
      <c r="K552" t="s">
        <v>11</v>
      </c>
      <c r="L552" t="s">
        <v>11</v>
      </c>
      <c r="M552" t="s">
        <v>11</v>
      </c>
      <c r="N552" t="s">
        <v>12</v>
      </c>
      <c r="O552">
        <f>VLOOKUP(A552,TableRC!A:K,11,0)</f>
        <v>0</v>
      </c>
      <c r="Q552">
        <f>VLOOKUP(A552,TableRC!A:G,7,0)</f>
        <v>0</v>
      </c>
      <c r="S552" t="str">
        <f t="shared" si="17"/>
        <v>Type</v>
      </c>
    </row>
    <row r="553" spans="1:19" x14ac:dyDescent="0.3">
      <c r="A553" t="str">
        <f t="shared" si="16"/>
        <v>t_operation</v>
      </c>
      <c r="B553" t="s">
        <v>5</v>
      </c>
      <c r="C553" t="s">
        <v>6</v>
      </c>
      <c r="D553" t="s">
        <v>475</v>
      </c>
      <c r="E553" t="s">
        <v>477</v>
      </c>
      <c r="F553">
        <v>6</v>
      </c>
      <c r="G553" t="s">
        <v>14</v>
      </c>
      <c r="H553" t="s">
        <v>10</v>
      </c>
      <c r="I553">
        <v>1</v>
      </c>
      <c r="K553" t="s">
        <v>11</v>
      </c>
      <c r="L553" t="s">
        <v>11</v>
      </c>
      <c r="M553" t="s">
        <v>11</v>
      </c>
      <c r="N553" t="s">
        <v>12</v>
      </c>
      <c r="O553">
        <f>VLOOKUP(A553,TableRC!A:K,11,0)</f>
        <v>0</v>
      </c>
      <c r="Q553">
        <f>VLOOKUP(A553,TableRC!A:G,7,0)</f>
        <v>0</v>
      </c>
      <c r="S553" t="str">
        <f t="shared" si="17"/>
        <v>nArray</v>
      </c>
    </row>
    <row r="554" spans="1:19" x14ac:dyDescent="0.3">
      <c r="A554" t="str">
        <f t="shared" si="16"/>
        <v>t_operation</v>
      </c>
      <c r="B554" t="s">
        <v>5</v>
      </c>
      <c r="C554" t="s">
        <v>6</v>
      </c>
      <c r="D554" t="s">
        <v>475</v>
      </c>
      <c r="E554" t="s">
        <v>156</v>
      </c>
      <c r="F554">
        <v>7</v>
      </c>
      <c r="G554" t="s">
        <v>14</v>
      </c>
      <c r="H554" t="s">
        <v>10</v>
      </c>
      <c r="I554">
        <v>50</v>
      </c>
      <c r="K554" t="s">
        <v>11</v>
      </c>
      <c r="L554" t="s">
        <v>11</v>
      </c>
      <c r="M554" t="s">
        <v>11</v>
      </c>
      <c r="N554" t="s">
        <v>12</v>
      </c>
      <c r="O554">
        <f>VLOOKUP(A554,TableRC!A:K,11,0)</f>
        <v>0</v>
      </c>
      <c r="Q554">
        <f>VLOOKUP(A554,TableRC!A:G,7,0)</f>
        <v>0</v>
      </c>
      <c r="S554" t="str">
        <f t="shared" si="17"/>
        <v>eotype</v>
      </c>
    </row>
    <row r="555" spans="1:19" x14ac:dyDescent="0.3">
      <c r="A555" t="str">
        <f t="shared" si="16"/>
        <v>t_operation</v>
      </c>
      <c r="B555" t="s">
        <v>5</v>
      </c>
      <c r="C555" t="s">
        <v>6</v>
      </c>
      <c r="D555" t="s">
        <v>475</v>
      </c>
      <c r="E555" t="s">
        <v>197</v>
      </c>
      <c r="F555">
        <v>8</v>
      </c>
      <c r="G555" t="s">
        <v>14</v>
      </c>
      <c r="H555" t="s">
        <v>10</v>
      </c>
      <c r="I555">
        <v>1</v>
      </c>
      <c r="K555" t="s">
        <v>11</v>
      </c>
      <c r="L555" t="s">
        <v>11</v>
      </c>
      <c r="M555" t="s">
        <v>11</v>
      </c>
      <c r="N555" t="s">
        <v>12</v>
      </c>
      <c r="O555">
        <f>VLOOKUP(A555,TableRC!A:K,11,0)</f>
        <v>0</v>
      </c>
      <c r="Q555">
        <f>VLOOKUP(A555,TableRC!A:G,7,0)</f>
        <v>0</v>
      </c>
      <c r="S555" t="str">
        <f t="shared" si="17"/>
        <v>Static</v>
      </c>
    </row>
    <row r="556" spans="1:19" x14ac:dyDescent="0.3">
      <c r="A556" t="str">
        <f t="shared" si="16"/>
        <v>t_operation</v>
      </c>
      <c r="B556" t="s">
        <v>5</v>
      </c>
      <c r="C556" t="s">
        <v>6</v>
      </c>
      <c r="D556" t="s">
        <v>475</v>
      </c>
      <c r="E556" t="s">
        <v>169</v>
      </c>
      <c r="F556">
        <v>9</v>
      </c>
      <c r="G556" t="s">
        <v>14</v>
      </c>
      <c r="H556" t="s">
        <v>10</v>
      </c>
      <c r="I556">
        <v>50</v>
      </c>
      <c r="K556" t="s">
        <v>11</v>
      </c>
      <c r="L556" t="s">
        <v>11</v>
      </c>
      <c r="M556" t="s">
        <v>11</v>
      </c>
      <c r="N556" t="s">
        <v>12</v>
      </c>
      <c r="O556">
        <f>VLOOKUP(A556,TableRC!A:K,11,0)</f>
        <v>0</v>
      </c>
      <c r="Q556">
        <f>VLOOKUP(A556,TableRC!A:G,7,0)</f>
        <v>0</v>
      </c>
      <c r="S556" t="str">
        <f t="shared" si="17"/>
        <v>rrency</v>
      </c>
    </row>
    <row r="557" spans="1:19" x14ac:dyDescent="0.3">
      <c r="A557" t="str">
        <f t="shared" si="16"/>
        <v>t_operation</v>
      </c>
      <c r="B557" t="s">
        <v>5</v>
      </c>
      <c r="C557" t="s">
        <v>6</v>
      </c>
      <c r="D557" t="s">
        <v>475</v>
      </c>
      <c r="E557" t="s">
        <v>20</v>
      </c>
      <c r="F557">
        <v>10</v>
      </c>
      <c r="G557" t="s">
        <v>14</v>
      </c>
      <c r="H557" t="s">
        <v>10</v>
      </c>
      <c r="I557">
        <v>-1</v>
      </c>
      <c r="K557" t="s">
        <v>11</v>
      </c>
      <c r="L557" t="s">
        <v>11</v>
      </c>
      <c r="M557" t="s">
        <v>11</v>
      </c>
      <c r="N557" t="s">
        <v>12</v>
      </c>
      <c r="O557">
        <f>VLOOKUP(A557,TableRC!A:K,11,0)</f>
        <v>0</v>
      </c>
      <c r="Q557">
        <f>VLOOKUP(A557,TableRC!A:G,7,0)</f>
        <v>0</v>
      </c>
      <c r="S557" t="str">
        <f t="shared" si="17"/>
        <v>Notes</v>
      </c>
    </row>
    <row r="558" spans="1:19" x14ac:dyDescent="0.3">
      <c r="A558" t="str">
        <f t="shared" si="16"/>
        <v>t_operation</v>
      </c>
      <c r="B558" t="s">
        <v>5</v>
      </c>
      <c r="C558" t="s">
        <v>6</v>
      </c>
      <c r="D558" t="s">
        <v>475</v>
      </c>
      <c r="E558" t="s">
        <v>478</v>
      </c>
      <c r="F558">
        <v>11</v>
      </c>
      <c r="G558" t="s">
        <v>14</v>
      </c>
      <c r="H558" t="s">
        <v>10</v>
      </c>
      <c r="I558">
        <v>-1</v>
      </c>
      <c r="K558" t="s">
        <v>11</v>
      </c>
      <c r="L558" t="s">
        <v>11</v>
      </c>
      <c r="M558" t="s">
        <v>11</v>
      </c>
      <c r="N558" t="s">
        <v>12</v>
      </c>
      <c r="O558">
        <f>VLOOKUP(A558,TableRC!A:K,11,0)</f>
        <v>0</v>
      </c>
      <c r="Q558">
        <f>VLOOKUP(A558,TableRC!A:G,7,0)</f>
        <v>0</v>
      </c>
      <c r="S558" t="str">
        <f t="shared" si="17"/>
        <v>aviour</v>
      </c>
    </row>
    <row r="559" spans="1:19" x14ac:dyDescent="0.3">
      <c r="A559" t="str">
        <f t="shared" si="16"/>
        <v>t_operation</v>
      </c>
      <c r="B559" t="s">
        <v>5</v>
      </c>
      <c r="C559" t="s">
        <v>6</v>
      </c>
      <c r="D559" t="s">
        <v>475</v>
      </c>
      <c r="E559" t="s">
        <v>167</v>
      </c>
      <c r="F559">
        <v>12</v>
      </c>
      <c r="G559" t="s">
        <v>14</v>
      </c>
      <c r="H559" t="s">
        <v>10</v>
      </c>
      <c r="I559">
        <v>1</v>
      </c>
      <c r="K559" t="s">
        <v>11</v>
      </c>
      <c r="L559" t="s">
        <v>11</v>
      </c>
      <c r="M559" t="s">
        <v>11</v>
      </c>
      <c r="N559" t="s">
        <v>12</v>
      </c>
      <c r="O559">
        <f>VLOOKUP(A559,TableRC!A:K,11,0)</f>
        <v>0</v>
      </c>
      <c r="Q559">
        <f>VLOOKUP(A559,TableRC!A:G,7,0)</f>
        <v>0</v>
      </c>
      <c r="S559" t="str">
        <f t="shared" si="17"/>
        <v>stract</v>
      </c>
    </row>
    <row r="560" spans="1:19" x14ac:dyDescent="0.3">
      <c r="A560" t="str">
        <f t="shared" si="16"/>
        <v>t_operation</v>
      </c>
      <c r="B560" t="s">
        <v>5</v>
      </c>
      <c r="C560" t="s">
        <v>6</v>
      </c>
      <c r="D560" t="s">
        <v>475</v>
      </c>
      <c r="E560" t="s">
        <v>178</v>
      </c>
      <c r="F560">
        <v>13</v>
      </c>
      <c r="G560" t="s">
        <v>14</v>
      </c>
      <c r="H560" t="s">
        <v>10</v>
      </c>
      <c r="I560">
        <v>-1</v>
      </c>
      <c r="K560" t="s">
        <v>11</v>
      </c>
      <c r="L560" t="s">
        <v>11</v>
      </c>
      <c r="M560" t="s">
        <v>11</v>
      </c>
      <c r="N560" t="s">
        <v>12</v>
      </c>
      <c r="O560">
        <f>VLOOKUP(A560,TableRC!A:K,11,0)</f>
        <v>0</v>
      </c>
      <c r="Q560">
        <f>VLOOKUP(A560,TableRC!A:G,7,0)</f>
        <v>0</v>
      </c>
      <c r="S560" t="str">
        <f t="shared" si="17"/>
        <v>Option</v>
      </c>
    </row>
    <row r="561" spans="1:19" x14ac:dyDescent="0.3">
      <c r="A561" t="str">
        <f t="shared" si="16"/>
        <v>t_operation</v>
      </c>
      <c r="B561" t="s">
        <v>5</v>
      </c>
      <c r="C561" t="s">
        <v>6</v>
      </c>
      <c r="D561" t="s">
        <v>475</v>
      </c>
      <c r="E561" t="s">
        <v>479</v>
      </c>
      <c r="F561">
        <v>14</v>
      </c>
      <c r="G561" t="s">
        <v>14</v>
      </c>
      <c r="H561" t="s">
        <v>10</v>
      </c>
      <c r="I561">
        <v>1</v>
      </c>
      <c r="K561" t="s">
        <v>11</v>
      </c>
      <c r="L561" t="s">
        <v>11</v>
      </c>
      <c r="M561" t="s">
        <v>11</v>
      </c>
      <c r="N561" t="s">
        <v>12</v>
      </c>
      <c r="O561">
        <f>VLOOKUP(A561,TableRC!A:K,11,0)</f>
        <v>0</v>
      </c>
      <c r="Q561">
        <f>VLOOKUP(A561,TableRC!A:G,7,0)</f>
        <v>0</v>
      </c>
      <c r="S561" t="str">
        <f t="shared" si="17"/>
        <v>onized</v>
      </c>
    </row>
    <row r="562" spans="1:19" x14ac:dyDescent="0.3">
      <c r="A562" t="str">
        <f t="shared" si="16"/>
        <v>t_operation</v>
      </c>
      <c r="B562" t="s">
        <v>5</v>
      </c>
      <c r="C562" t="s">
        <v>6</v>
      </c>
      <c r="D562" t="s">
        <v>475</v>
      </c>
      <c r="E562" t="s">
        <v>206</v>
      </c>
      <c r="F562">
        <v>15</v>
      </c>
      <c r="G562" t="s">
        <v>14</v>
      </c>
      <c r="H562" t="s">
        <v>16</v>
      </c>
      <c r="I562" t="s">
        <v>11</v>
      </c>
      <c r="K562">
        <v>10</v>
      </c>
      <c r="L562">
        <v>10</v>
      </c>
      <c r="M562" t="s">
        <v>11</v>
      </c>
      <c r="N562" t="s">
        <v>11</v>
      </c>
      <c r="O562">
        <f>VLOOKUP(A562,TableRC!A:K,11,0)</f>
        <v>0</v>
      </c>
      <c r="Q562">
        <f>VLOOKUP(A562,TableRC!A:G,7,0)</f>
        <v>0</v>
      </c>
      <c r="S562" t="str">
        <f t="shared" si="17"/>
        <v>Pos</v>
      </c>
    </row>
    <row r="563" spans="1:19" x14ac:dyDescent="0.3">
      <c r="A563" t="str">
        <f t="shared" si="16"/>
        <v>t_operation</v>
      </c>
      <c r="B563" t="s">
        <v>5</v>
      </c>
      <c r="C563" t="s">
        <v>6</v>
      </c>
      <c r="D563" t="s">
        <v>475</v>
      </c>
      <c r="E563" t="s">
        <v>210</v>
      </c>
      <c r="F563">
        <v>16</v>
      </c>
      <c r="G563" t="s">
        <v>14</v>
      </c>
      <c r="H563" t="s">
        <v>16</v>
      </c>
      <c r="I563" t="s">
        <v>11</v>
      </c>
      <c r="K563">
        <v>10</v>
      </c>
      <c r="L563">
        <v>10</v>
      </c>
      <c r="M563" t="s">
        <v>11</v>
      </c>
      <c r="N563" t="s">
        <v>11</v>
      </c>
      <c r="O563">
        <f>VLOOKUP(A563,TableRC!A:K,11,0)</f>
        <v>0</v>
      </c>
      <c r="Q563">
        <f>VLOOKUP(A563,TableRC!A:G,7,0)</f>
        <v>0</v>
      </c>
      <c r="S563" t="str">
        <f t="shared" si="17"/>
        <v>Const</v>
      </c>
    </row>
    <row r="564" spans="1:19" x14ac:dyDescent="0.3">
      <c r="A564" t="str">
        <f t="shared" si="16"/>
        <v>t_operation</v>
      </c>
      <c r="B564" t="s">
        <v>5</v>
      </c>
      <c r="C564" t="s">
        <v>6</v>
      </c>
      <c r="D564" t="s">
        <v>475</v>
      </c>
      <c r="E564" t="s">
        <v>21</v>
      </c>
      <c r="F564">
        <v>17</v>
      </c>
      <c r="G564" t="s">
        <v>14</v>
      </c>
      <c r="H564" t="s">
        <v>10</v>
      </c>
      <c r="I564">
        <v>255</v>
      </c>
      <c r="K564" t="s">
        <v>11</v>
      </c>
      <c r="L564" t="s">
        <v>11</v>
      </c>
      <c r="M564" t="s">
        <v>11</v>
      </c>
      <c r="N564" t="s">
        <v>12</v>
      </c>
      <c r="O564">
        <f>VLOOKUP(A564,TableRC!A:K,11,0)</f>
        <v>0</v>
      </c>
      <c r="Q564">
        <f>VLOOKUP(A564,TableRC!A:G,7,0)</f>
        <v>0</v>
      </c>
      <c r="S564" t="str">
        <f t="shared" si="17"/>
        <v>Style</v>
      </c>
    </row>
    <row r="565" spans="1:19" x14ac:dyDescent="0.3">
      <c r="A565" t="str">
        <f t="shared" si="16"/>
        <v>t_operation</v>
      </c>
      <c r="B565" t="s">
        <v>5</v>
      </c>
      <c r="C565" t="s">
        <v>6</v>
      </c>
      <c r="D565" t="s">
        <v>475</v>
      </c>
      <c r="E565" t="s">
        <v>480</v>
      </c>
      <c r="F565">
        <v>18</v>
      </c>
      <c r="G565" t="s">
        <v>9</v>
      </c>
      <c r="H565" t="s">
        <v>16</v>
      </c>
      <c r="I565" t="s">
        <v>11</v>
      </c>
      <c r="K565">
        <v>10</v>
      </c>
      <c r="L565">
        <v>10</v>
      </c>
      <c r="M565" t="s">
        <v>11</v>
      </c>
      <c r="N565" t="s">
        <v>11</v>
      </c>
      <c r="O565">
        <f>VLOOKUP(A565,TableRC!A:K,11,0)</f>
        <v>0</v>
      </c>
      <c r="Q565">
        <f>VLOOKUP(A565,TableRC!A:G,7,0)</f>
        <v>0</v>
      </c>
      <c r="S565" t="str">
        <f t="shared" si="17"/>
        <v>Pure</v>
      </c>
    </row>
    <row r="566" spans="1:19" x14ac:dyDescent="0.3">
      <c r="A566" t="str">
        <f t="shared" si="16"/>
        <v>t_operation</v>
      </c>
      <c r="B566" t="s">
        <v>5</v>
      </c>
      <c r="C566" t="s">
        <v>6</v>
      </c>
      <c r="D566" t="s">
        <v>475</v>
      </c>
      <c r="E566" t="s">
        <v>481</v>
      </c>
      <c r="F566">
        <v>19</v>
      </c>
      <c r="G566" t="s">
        <v>14</v>
      </c>
      <c r="H566" t="s">
        <v>10</v>
      </c>
      <c r="I566">
        <v>255</v>
      </c>
      <c r="K566" t="s">
        <v>11</v>
      </c>
      <c r="L566" t="s">
        <v>11</v>
      </c>
      <c r="M566" t="s">
        <v>11</v>
      </c>
      <c r="N566" t="s">
        <v>12</v>
      </c>
      <c r="O566">
        <f>VLOOKUP(A566,TableRC!A:K,11,0)</f>
        <v>0</v>
      </c>
      <c r="Q566">
        <f>VLOOKUP(A566,TableRC!A:G,7,0)</f>
        <v>0</v>
      </c>
      <c r="S566" t="str">
        <f t="shared" si="17"/>
        <v>Throws</v>
      </c>
    </row>
    <row r="567" spans="1:19" x14ac:dyDescent="0.3">
      <c r="A567" t="str">
        <f t="shared" si="16"/>
        <v>t_operation</v>
      </c>
      <c r="B567" t="s">
        <v>5</v>
      </c>
      <c r="C567" t="s">
        <v>6</v>
      </c>
      <c r="D567" t="s">
        <v>475</v>
      </c>
      <c r="E567" t="s">
        <v>180</v>
      </c>
      <c r="F567">
        <v>20</v>
      </c>
      <c r="G567" t="s">
        <v>14</v>
      </c>
      <c r="H567" t="s">
        <v>10</v>
      </c>
      <c r="I567">
        <v>50</v>
      </c>
      <c r="K567" t="s">
        <v>11</v>
      </c>
      <c r="L567" t="s">
        <v>11</v>
      </c>
      <c r="M567" t="s">
        <v>11</v>
      </c>
      <c r="N567" t="s">
        <v>12</v>
      </c>
      <c r="O567">
        <f>VLOOKUP(A567,TableRC!A:K,11,0)</f>
        <v>0</v>
      </c>
      <c r="Q567">
        <f>VLOOKUP(A567,TableRC!A:G,7,0)</f>
        <v>0</v>
      </c>
      <c r="S567" t="str">
        <f t="shared" si="17"/>
        <v>sifier</v>
      </c>
    </row>
    <row r="568" spans="1:19" x14ac:dyDescent="0.3">
      <c r="A568" t="str">
        <f t="shared" si="16"/>
        <v>t_operation</v>
      </c>
      <c r="B568" t="s">
        <v>5</v>
      </c>
      <c r="C568" t="s">
        <v>6</v>
      </c>
      <c r="D568" t="s">
        <v>475</v>
      </c>
      <c r="E568" t="s">
        <v>482</v>
      </c>
      <c r="F568">
        <v>21</v>
      </c>
      <c r="G568" t="s">
        <v>14</v>
      </c>
      <c r="H568" t="s">
        <v>10</v>
      </c>
      <c r="I568">
        <v>-1</v>
      </c>
      <c r="K568" t="s">
        <v>11</v>
      </c>
      <c r="L568" t="s">
        <v>11</v>
      </c>
      <c r="M568" t="s">
        <v>11</v>
      </c>
      <c r="N568" t="s">
        <v>12</v>
      </c>
      <c r="O568">
        <f>VLOOKUP(A568,TableRC!A:K,11,0)</f>
        <v>0</v>
      </c>
      <c r="Q568">
        <f>VLOOKUP(A568,TableRC!A:G,7,0)</f>
        <v>0</v>
      </c>
      <c r="S568" t="str">
        <f t="shared" si="17"/>
        <v>Code</v>
      </c>
    </row>
    <row r="569" spans="1:19" x14ac:dyDescent="0.3">
      <c r="A569" t="str">
        <f t="shared" si="16"/>
        <v>t_operation</v>
      </c>
      <c r="B569" t="s">
        <v>5</v>
      </c>
      <c r="C569" t="s">
        <v>6</v>
      </c>
      <c r="D569" t="s">
        <v>475</v>
      </c>
      <c r="E569" t="s">
        <v>186</v>
      </c>
      <c r="F569">
        <v>22</v>
      </c>
      <c r="G569" t="s">
        <v>9</v>
      </c>
      <c r="H569" t="s">
        <v>16</v>
      </c>
      <c r="I569" t="s">
        <v>11</v>
      </c>
      <c r="K569">
        <v>10</v>
      </c>
      <c r="L569">
        <v>10</v>
      </c>
      <c r="M569" t="s">
        <v>11</v>
      </c>
      <c r="N569" t="s">
        <v>11</v>
      </c>
      <c r="O569">
        <f>VLOOKUP(A569,TableRC!A:K,11,0)</f>
        <v>0</v>
      </c>
      <c r="Q569">
        <f>VLOOKUP(A569,TableRC!A:G,7,0)</f>
        <v>0</v>
      </c>
      <c r="S569" t="str">
        <f t="shared" si="17"/>
        <v>IsRoot</v>
      </c>
    </row>
    <row r="570" spans="1:19" x14ac:dyDescent="0.3">
      <c r="A570" t="str">
        <f t="shared" si="16"/>
        <v>t_operation</v>
      </c>
      <c r="B570" t="s">
        <v>5</v>
      </c>
      <c r="C570" t="s">
        <v>6</v>
      </c>
      <c r="D570" t="s">
        <v>475</v>
      </c>
      <c r="E570" t="s">
        <v>187</v>
      </c>
      <c r="F570">
        <v>23</v>
      </c>
      <c r="G570" t="s">
        <v>9</v>
      </c>
      <c r="H570" t="s">
        <v>16</v>
      </c>
      <c r="I570" t="s">
        <v>11</v>
      </c>
      <c r="K570">
        <v>10</v>
      </c>
      <c r="L570">
        <v>10</v>
      </c>
      <c r="M570" t="s">
        <v>11</v>
      </c>
      <c r="N570" t="s">
        <v>11</v>
      </c>
      <c r="O570">
        <f>VLOOKUP(A570,TableRC!A:K,11,0)</f>
        <v>0</v>
      </c>
      <c r="Q570">
        <f>VLOOKUP(A570,TableRC!A:G,7,0)</f>
        <v>0</v>
      </c>
      <c r="S570" t="str">
        <f t="shared" si="17"/>
        <v>IsLeaf</v>
      </c>
    </row>
    <row r="571" spans="1:19" x14ac:dyDescent="0.3">
      <c r="A571" t="str">
        <f t="shared" si="16"/>
        <v>t_operation</v>
      </c>
      <c r="B571" t="s">
        <v>5</v>
      </c>
      <c r="C571" t="s">
        <v>6</v>
      </c>
      <c r="D571" t="s">
        <v>475</v>
      </c>
      <c r="E571" t="s">
        <v>483</v>
      </c>
      <c r="F571">
        <v>24</v>
      </c>
      <c r="G571" t="s">
        <v>9</v>
      </c>
      <c r="H571" t="s">
        <v>16</v>
      </c>
      <c r="I571" t="s">
        <v>11</v>
      </c>
      <c r="K571">
        <v>10</v>
      </c>
      <c r="L571">
        <v>10</v>
      </c>
      <c r="M571" t="s">
        <v>11</v>
      </c>
      <c r="N571" t="s">
        <v>11</v>
      </c>
      <c r="O571">
        <f>VLOOKUP(A571,TableRC!A:K,11,0)</f>
        <v>0</v>
      </c>
      <c r="Q571">
        <f>VLOOKUP(A571,TableRC!A:G,7,0)</f>
        <v>0</v>
      </c>
      <c r="S571" t="str">
        <f t="shared" si="17"/>
        <v>sQuery</v>
      </c>
    </row>
    <row r="572" spans="1:19" x14ac:dyDescent="0.3">
      <c r="A572" t="str">
        <f t="shared" si="16"/>
        <v>t_operation</v>
      </c>
      <c r="B572" t="s">
        <v>5</v>
      </c>
      <c r="C572" t="s">
        <v>6</v>
      </c>
      <c r="D572" t="s">
        <v>475</v>
      </c>
      <c r="E572" t="s">
        <v>189</v>
      </c>
      <c r="F572">
        <v>25</v>
      </c>
      <c r="G572" t="s">
        <v>14</v>
      </c>
      <c r="H572" t="s">
        <v>10</v>
      </c>
      <c r="I572">
        <v>255</v>
      </c>
      <c r="K572" t="s">
        <v>11</v>
      </c>
      <c r="L572" t="s">
        <v>11</v>
      </c>
      <c r="M572" t="s">
        <v>11</v>
      </c>
      <c r="N572" t="s">
        <v>12</v>
      </c>
      <c r="O572">
        <f>VLOOKUP(A572,TableRC!A:K,11,0)</f>
        <v>0</v>
      </c>
      <c r="Q572">
        <f>VLOOKUP(A572,TableRC!A:G,7,0)</f>
        <v>0</v>
      </c>
      <c r="S572" t="str">
        <f t="shared" si="17"/>
        <v>eFlags</v>
      </c>
    </row>
    <row r="573" spans="1:19" x14ac:dyDescent="0.3">
      <c r="A573" t="str">
        <f t="shared" si="16"/>
        <v>t_operation</v>
      </c>
      <c r="B573" t="s">
        <v>5</v>
      </c>
      <c r="C573" t="s">
        <v>6</v>
      </c>
      <c r="D573" t="s">
        <v>475</v>
      </c>
      <c r="E573" t="s">
        <v>181</v>
      </c>
      <c r="F573">
        <v>26</v>
      </c>
      <c r="G573" t="s">
        <v>14</v>
      </c>
      <c r="H573" t="s">
        <v>10</v>
      </c>
      <c r="I573">
        <v>50</v>
      </c>
      <c r="K573" t="s">
        <v>11</v>
      </c>
      <c r="L573" t="s">
        <v>11</v>
      </c>
      <c r="M573" t="s">
        <v>11</v>
      </c>
      <c r="N573" t="s">
        <v>12</v>
      </c>
      <c r="O573">
        <f>VLOOKUP(A573,TableRC!A:K,11,0)</f>
        <v>0</v>
      </c>
      <c r="Q573">
        <f>VLOOKUP(A573,TableRC!A:G,7,0)</f>
        <v>0</v>
      </c>
      <c r="S573" t="str">
        <f t="shared" si="17"/>
        <v>a_guid</v>
      </c>
    </row>
    <row r="574" spans="1:19" x14ac:dyDescent="0.3">
      <c r="A574" t="str">
        <f t="shared" si="16"/>
        <v>t_operation</v>
      </c>
      <c r="B574" t="s">
        <v>5</v>
      </c>
      <c r="C574" t="s">
        <v>6</v>
      </c>
      <c r="D574" t="s">
        <v>475</v>
      </c>
      <c r="E574" t="s">
        <v>192</v>
      </c>
      <c r="F574">
        <v>27</v>
      </c>
      <c r="G574" t="s">
        <v>14</v>
      </c>
      <c r="H574" t="s">
        <v>10</v>
      </c>
      <c r="I574">
        <v>-1</v>
      </c>
      <c r="K574" t="s">
        <v>11</v>
      </c>
      <c r="L574" t="s">
        <v>11</v>
      </c>
      <c r="M574" t="s">
        <v>11</v>
      </c>
      <c r="N574" t="s">
        <v>12</v>
      </c>
      <c r="O574">
        <f>VLOOKUP(A574,TableRC!A:K,11,0)</f>
        <v>0</v>
      </c>
      <c r="Q574">
        <f>VLOOKUP(A574,TableRC!A:G,7,0)</f>
        <v>0</v>
      </c>
      <c r="S574" t="str">
        <f t="shared" si="17"/>
        <v>tyleEx</v>
      </c>
    </row>
    <row r="575" spans="1:19" x14ac:dyDescent="0.3">
      <c r="A575" t="str">
        <f t="shared" si="16"/>
        <v>t_operationparams</v>
      </c>
      <c r="B575" t="s">
        <v>5</v>
      </c>
      <c r="C575" t="s">
        <v>6</v>
      </c>
      <c r="D575" t="s">
        <v>492</v>
      </c>
      <c r="E575" t="s">
        <v>476</v>
      </c>
      <c r="F575">
        <v>1</v>
      </c>
      <c r="G575" t="s">
        <v>9</v>
      </c>
      <c r="H575" t="s">
        <v>16</v>
      </c>
      <c r="I575" t="s">
        <v>11</v>
      </c>
      <c r="K575">
        <v>10</v>
      </c>
      <c r="L575">
        <v>10</v>
      </c>
      <c r="M575" t="s">
        <v>11</v>
      </c>
      <c r="N575" t="s">
        <v>11</v>
      </c>
      <c r="O575">
        <f>VLOOKUP(A575,TableRC!A:K,11,0)</f>
        <v>0</v>
      </c>
      <c r="Q575">
        <f>VLOOKUP(A575,TableRC!A:G,7,0)</f>
        <v>0</v>
      </c>
      <c r="S575" t="str">
        <f t="shared" si="17"/>
        <v>tionID</v>
      </c>
    </row>
    <row r="576" spans="1:19" x14ac:dyDescent="0.3">
      <c r="A576" t="str">
        <f t="shared" si="16"/>
        <v>t_operationparams</v>
      </c>
      <c r="B576" t="s">
        <v>5</v>
      </c>
      <c r="C576" t="s">
        <v>6</v>
      </c>
      <c r="D576" t="s">
        <v>492</v>
      </c>
      <c r="E576" t="s">
        <v>13</v>
      </c>
      <c r="F576">
        <v>2</v>
      </c>
      <c r="G576" t="s">
        <v>9</v>
      </c>
      <c r="H576" t="s">
        <v>10</v>
      </c>
      <c r="I576">
        <v>255</v>
      </c>
      <c r="K576" t="s">
        <v>11</v>
      </c>
      <c r="L576" t="s">
        <v>11</v>
      </c>
      <c r="M576" t="s">
        <v>11</v>
      </c>
      <c r="N576" t="s">
        <v>12</v>
      </c>
      <c r="O576">
        <f>VLOOKUP(A576,TableRC!A:K,11,0)</f>
        <v>0</v>
      </c>
      <c r="Q576">
        <f>VLOOKUP(A576,TableRC!A:G,7,0)</f>
        <v>0</v>
      </c>
      <c r="S576" t="str">
        <f t="shared" si="17"/>
        <v>Name</v>
      </c>
    </row>
    <row r="577" spans="1:19" x14ac:dyDescent="0.3">
      <c r="A577" t="str">
        <f t="shared" si="16"/>
        <v>t_operationparams</v>
      </c>
      <c r="B577" t="s">
        <v>5</v>
      </c>
      <c r="C577" t="s">
        <v>6</v>
      </c>
      <c r="D577" t="s">
        <v>492</v>
      </c>
      <c r="E577" t="s">
        <v>36</v>
      </c>
      <c r="F577">
        <v>3</v>
      </c>
      <c r="G577" t="s">
        <v>14</v>
      </c>
      <c r="H577" t="s">
        <v>10</v>
      </c>
      <c r="I577">
        <v>255</v>
      </c>
      <c r="K577" t="s">
        <v>11</v>
      </c>
      <c r="L577" t="s">
        <v>11</v>
      </c>
      <c r="M577" t="s">
        <v>11</v>
      </c>
      <c r="N577" t="s">
        <v>12</v>
      </c>
      <c r="O577">
        <f>VLOOKUP(A577,TableRC!A:K,11,0)</f>
        <v>0</v>
      </c>
      <c r="Q577">
        <f>VLOOKUP(A577,TableRC!A:G,7,0)</f>
        <v>0</v>
      </c>
      <c r="S577" t="str">
        <f t="shared" si="17"/>
        <v>Type</v>
      </c>
    </row>
    <row r="578" spans="1:19" x14ac:dyDescent="0.3">
      <c r="A578" t="str">
        <f t="shared" ref="A578:A641" si="18">D578</f>
        <v>t_operationparams</v>
      </c>
      <c r="B578" t="s">
        <v>5</v>
      </c>
      <c r="C578" t="s">
        <v>6</v>
      </c>
      <c r="D578" t="s">
        <v>492</v>
      </c>
      <c r="E578" t="s">
        <v>211</v>
      </c>
      <c r="F578">
        <v>4</v>
      </c>
      <c r="G578" t="s">
        <v>14</v>
      </c>
      <c r="H578" t="s">
        <v>10</v>
      </c>
      <c r="I578">
        <v>255</v>
      </c>
      <c r="K578" t="s">
        <v>11</v>
      </c>
      <c r="L578" t="s">
        <v>11</v>
      </c>
      <c r="M578" t="s">
        <v>11</v>
      </c>
      <c r="N578" t="s">
        <v>12</v>
      </c>
      <c r="O578">
        <f>VLOOKUP(A578,TableRC!A:K,11,0)</f>
        <v>0</v>
      </c>
      <c r="Q578">
        <f>VLOOKUP(A578,TableRC!A:G,7,0)</f>
        <v>0</v>
      </c>
      <c r="S578" t="str">
        <f t="shared" ref="S578:S641" si="19">RIGHT(E578,6)</f>
        <v>efault</v>
      </c>
    </row>
    <row r="579" spans="1:19" x14ac:dyDescent="0.3">
      <c r="A579" t="str">
        <f t="shared" si="18"/>
        <v>t_operationparams</v>
      </c>
      <c r="B579" t="s">
        <v>5</v>
      </c>
      <c r="C579" t="s">
        <v>6</v>
      </c>
      <c r="D579" t="s">
        <v>492</v>
      </c>
      <c r="E579" t="s">
        <v>20</v>
      </c>
      <c r="F579">
        <v>5</v>
      </c>
      <c r="G579" t="s">
        <v>14</v>
      </c>
      <c r="H579" t="s">
        <v>10</v>
      </c>
      <c r="I579">
        <v>-1</v>
      </c>
      <c r="K579" t="s">
        <v>11</v>
      </c>
      <c r="L579" t="s">
        <v>11</v>
      </c>
      <c r="M579" t="s">
        <v>11</v>
      </c>
      <c r="N579" t="s">
        <v>12</v>
      </c>
      <c r="O579">
        <f>VLOOKUP(A579,TableRC!A:K,11,0)</f>
        <v>0</v>
      </c>
      <c r="Q579">
        <f>VLOOKUP(A579,TableRC!A:G,7,0)</f>
        <v>0</v>
      </c>
      <c r="S579" t="str">
        <f t="shared" si="19"/>
        <v>Notes</v>
      </c>
    </row>
    <row r="580" spans="1:19" x14ac:dyDescent="0.3">
      <c r="A580" t="str">
        <f t="shared" si="18"/>
        <v>t_operationparams</v>
      </c>
      <c r="B580" t="s">
        <v>5</v>
      </c>
      <c r="C580" t="s">
        <v>6</v>
      </c>
      <c r="D580" t="s">
        <v>492</v>
      </c>
      <c r="E580" t="s">
        <v>206</v>
      </c>
      <c r="F580">
        <v>6</v>
      </c>
      <c r="G580" t="s">
        <v>14</v>
      </c>
      <c r="H580" t="s">
        <v>16</v>
      </c>
      <c r="I580" t="s">
        <v>11</v>
      </c>
      <c r="K580">
        <v>10</v>
      </c>
      <c r="L580">
        <v>10</v>
      </c>
      <c r="M580" t="s">
        <v>11</v>
      </c>
      <c r="N580" t="s">
        <v>11</v>
      </c>
      <c r="O580">
        <f>VLOOKUP(A580,TableRC!A:K,11,0)</f>
        <v>0</v>
      </c>
      <c r="Q580">
        <f>VLOOKUP(A580,TableRC!A:G,7,0)</f>
        <v>0</v>
      </c>
      <c r="S580" t="str">
        <f t="shared" si="19"/>
        <v>Pos</v>
      </c>
    </row>
    <row r="581" spans="1:19" x14ac:dyDescent="0.3">
      <c r="A581" t="str">
        <f t="shared" si="18"/>
        <v>t_operationparams</v>
      </c>
      <c r="B581" t="s">
        <v>5</v>
      </c>
      <c r="C581" t="s">
        <v>6</v>
      </c>
      <c r="D581" t="s">
        <v>492</v>
      </c>
      <c r="E581" t="s">
        <v>210</v>
      </c>
      <c r="F581">
        <v>7</v>
      </c>
      <c r="G581" t="s">
        <v>9</v>
      </c>
      <c r="H581" t="s">
        <v>16</v>
      </c>
      <c r="I581" t="s">
        <v>11</v>
      </c>
      <c r="K581">
        <v>10</v>
      </c>
      <c r="L581">
        <v>10</v>
      </c>
      <c r="M581" t="s">
        <v>11</v>
      </c>
      <c r="N581" t="s">
        <v>11</v>
      </c>
      <c r="O581">
        <f>VLOOKUP(A581,TableRC!A:K,11,0)</f>
        <v>0</v>
      </c>
      <c r="Q581">
        <f>VLOOKUP(A581,TableRC!A:G,7,0)</f>
        <v>0</v>
      </c>
      <c r="S581" t="str">
        <f t="shared" si="19"/>
        <v>Const</v>
      </c>
    </row>
    <row r="582" spans="1:19" x14ac:dyDescent="0.3">
      <c r="A582" t="str">
        <f t="shared" si="18"/>
        <v>t_operationparams</v>
      </c>
      <c r="B582" t="s">
        <v>5</v>
      </c>
      <c r="C582" t="s">
        <v>6</v>
      </c>
      <c r="D582" t="s">
        <v>492</v>
      </c>
      <c r="E582" t="s">
        <v>21</v>
      </c>
      <c r="F582">
        <v>8</v>
      </c>
      <c r="G582" t="s">
        <v>14</v>
      </c>
      <c r="H582" t="s">
        <v>10</v>
      </c>
      <c r="I582">
        <v>255</v>
      </c>
      <c r="K582" t="s">
        <v>11</v>
      </c>
      <c r="L582" t="s">
        <v>11</v>
      </c>
      <c r="M582" t="s">
        <v>11</v>
      </c>
      <c r="N582" t="s">
        <v>12</v>
      </c>
      <c r="O582">
        <f>VLOOKUP(A582,TableRC!A:K,11,0)</f>
        <v>0</v>
      </c>
      <c r="Q582">
        <f>VLOOKUP(A582,TableRC!A:G,7,0)</f>
        <v>0</v>
      </c>
      <c r="S582" t="str">
        <f t="shared" si="19"/>
        <v>Style</v>
      </c>
    </row>
    <row r="583" spans="1:19" x14ac:dyDescent="0.3">
      <c r="A583" t="str">
        <f t="shared" si="18"/>
        <v>t_operationparams</v>
      </c>
      <c r="B583" t="s">
        <v>5</v>
      </c>
      <c r="C583" t="s">
        <v>6</v>
      </c>
      <c r="D583" t="s">
        <v>492</v>
      </c>
      <c r="E583" t="s">
        <v>493</v>
      </c>
      <c r="F583">
        <v>9</v>
      </c>
      <c r="G583" t="s">
        <v>14</v>
      </c>
      <c r="H583" t="s">
        <v>10</v>
      </c>
      <c r="I583">
        <v>12</v>
      </c>
      <c r="K583" t="s">
        <v>11</v>
      </c>
      <c r="L583" t="s">
        <v>11</v>
      </c>
      <c r="M583" t="s">
        <v>11</v>
      </c>
      <c r="N583" t="s">
        <v>12</v>
      </c>
      <c r="O583">
        <f>VLOOKUP(A583,TableRC!A:K,11,0)</f>
        <v>0</v>
      </c>
      <c r="Q583">
        <f>VLOOKUP(A583,TableRC!A:G,7,0)</f>
        <v>0</v>
      </c>
      <c r="S583" t="str">
        <f t="shared" si="19"/>
        <v>Kind</v>
      </c>
    </row>
    <row r="584" spans="1:19" x14ac:dyDescent="0.3">
      <c r="A584" t="str">
        <f t="shared" si="18"/>
        <v>t_operationparams</v>
      </c>
      <c r="B584" t="s">
        <v>5</v>
      </c>
      <c r="C584" t="s">
        <v>6</v>
      </c>
      <c r="D584" t="s">
        <v>492</v>
      </c>
      <c r="E584" t="s">
        <v>180</v>
      </c>
      <c r="F584">
        <v>10</v>
      </c>
      <c r="G584" t="s">
        <v>14</v>
      </c>
      <c r="H584" t="s">
        <v>10</v>
      </c>
      <c r="I584">
        <v>50</v>
      </c>
      <c r="K584" t="s">
        <v>11</v>
      </c>
      <c r="L584" t="s">
        <v>11</v>
      </c>
      <c r="M584" t="s">
        <v>11</v>
      </c>
      <c r="N584" t="s">
        <v>12</v>
      </c>
      <c r="O584">
        <f>VLOOKUP(A584,TableRC!A:K,11,0)</f>
        <v>0</v>
      </c>
      <c r="Q584">
        <f>VLOOKUP(A584,TableRC!A:G,7,0)</f>
        <v>0</v>
      </c>
      <c r="S584" t="str">
        <f t="shared" si="19"/>
        <v>sifier</v>
      </c>
    </row>
    <row r="585" spans="1:19" x14ac:dyDescent="0.3">
      <c r="A585" t="str">
        <f t="shared" si="18"/>
        <v>t_operationparams</v>
      </c>
      <c r="B585" t="s">
        <v>5</v>
      </c>
      <c r="C585" t="s">
        <v>6</v>
      </c>
      <c r="D585" t="s">
        <v>492</v>
      </c>
      <c r="E585" t="s">
        <v>181</v>
      </c>
      <c r="F585">
        <v>11</v>
      </c>
      <c r="G585" t="s">
        <v>14</v>
      </c>
      <c r="H585" t="s">
        <v>10</v>
      </c>
      <c r="I585">
        <v>50</v>
      </c>
      <c r="K585" t="s">
        <v>11</v>
      </c>
      <c r="L585" t="s">
        <v>11</v>
      </c>
      <c r="M585" t="s">
        <v>11</v>
      </c>
      <c r="N585" t="s">
        <v>12</v>
      </c>
      <c r="O585">
        <f>VLOOKUP(A585,TableRC!A:K,11,0)</f>
        <v>0</v>
      </c>
      <c r="Q585">
        <f>VLOOKUP(A585,TableRC!A:G,7,0)</f>
        <v>0</v>
      </c>
      <c r="S585" t="str">
        <f t="shared" si="19"/>
        <v>a_guid</v>
      </c>
    </row>
    <row r="586" spans="1:19" x14ac:dyDescent="0.3">
      <c r="A586" t="str">
        <f t="shared" si="18"/>
        <v>t_operationparams</v>
      </c>
      <c r="B586" t="s">
        <v>5</v>
      </c>
      <c r="C586" t="s">
        <v>6</v>
      </c>
      <c r="D586" t="s">
        <v>492</v>
      </c>
      <c r="E586" t="s">
        <v>192</v>
      </c>
      <c r="F586">
        <v>12</v>
      </c>
      <c r="G586" t="s">
        <v>14</v>
      </c>
      <c r="H586" t="s">
        <v>10</v>
      </c>
      <c r="I586">
        <v>-1</v>
      </c>
      <c r="K586" t="s">
        <v>11</v>
      </c>
      <c r="L586" t="s">
        <v>11</v>
      </c>
      <c r="M586" t="s">
        <v>11</v>
      </c>
      <c r="N586" t="s">
        <v>12</v>
      </c>
      <c r="O586">
        <f>VLOOKUP(A586,TableRC!A:K,11,0)</f>
        <v>0</v>
      </c>
      <c r="Q586">
        <f>VLOOKUP(A586,TableRC!A:G,7,0)</f>
        <v>0</v>
      </c>
      <c r="S586" t="str">
        <f t="shared" si="19"/>
        <v>tyleEx</v>
      </c>
    </row>
    <row r="587" spans="1:19" x14ac:dyDescent="0.3">
      <c r="A587" t="str">
        <f t="shared" si="18"/>
        <v>t_operationposts</v>
      </c>
      <c r="B587" t="s">
        <v>5</v>
      </c>
      <c r="C587" t="s">
        <v>6</v>
      </c>
      <c r="D587" t="s">
        <v>503</v>
      </c>
      <c r="E587" t="s">
        <v>476</v>
      </c>
      <c r="F587">
        <v>1</v>
      </c>
      <c r="G587" t="s">
        <v>9</v>
      </c>
      <c r="H587" t="s">
        <v>16</v>
      </c>
      <c r="I587" t="s">
        <v>11</v>
      </c>
      <c r="K587">
        <v>10</v>
      </c>
      <c r="L587">
        <v>10</v>
      </c>
      <c r="M587" t="s">
        <v>11</v>
      </c>
      <c r="N587" t="s">
        <v>11</v>
      </c>
      <c r="O587">
        <f>VLOOKUP(A587,TableRC!A:K,11,0)</f>
        <v>0</v>
      </c>
      <c r="Q587">
        <f>VLOOKUP(A587,TableRC!A:G,7,0)</f>
        <v>0</v>
      </c>
      <c r="S587" t="str">
        <f t="shared" si="19"/>
        <v>tionID</v>
      </c>
    </row>
    <row r="588" spans="1:19" x14ac:dyDescent="0.3">
      <c r="A588" t="str">
        <f t="shared" si="18"/>
        <v>t_operationposts</v>
      </c>
      <c r="B588" t="s">
        <v>5</v>
      </c>
      <c r="C588" t="s">
        <v>6</v>
      </c>
      <c r="D588" t="s">
        <v>503</v>
      </c>
      <c r="E588" t="s">
        <v>504</v>
      </c>
      <c r="F588">
        <v>2</v>
      </c>
      <c r="G588" t="s">
        <v>9</v>
      </c>
      <c r="H588" t="s">
        <v>10</v>
      </c>
      <c r="I588">
        <v>255</v>
      </c>
      <c r="K588" t="s">
        <v>11</v>
      </c>
      <c r="L588" t="s">
        <v>11</v>
      </c>
      <c r="M588" t="s">
        <v>11</v>
      </c>
      <c r="N588" t="s">
        <v>12</v>
      </c>
      <c r="O588">
        <f>VLOOKUP(A588,TableRC!A:K,11,0)</f>
        <v>0</v>
      </c>
      <c r="Q588">
        <f>VLOOKUP(A588,TableRC!A:G,7,0)</f>
        <v>0</v>
      </c>
      <c r="S588" t="str">
        <f t="shared" si="19"/>
        <v>dition</v>
      </c>
    </row>
    <row r="589" spans="1:19" x14ac:dyDescent="0.3">
      <c r="A589" t="str">
        <f t="shared" si="18"/>
        <v>t_operationposts</v>
      </c>
      <c r="B589" t="s">
        <v>5</v>
      </c>
      <c r="C589" t="s">
        <v>6</v>
      </c>
      <c r="D589" t="s">
        <v>503</v>
      </c>
      <c r="E589" t="s">
        <v>36</v>
      </c>
      <c r="F589">
        <v>3</v>
      </c>
      <c r="G589" t="s">
        <v>14</v>
      </c>
      <c r="H589" t="s">
        <v>10</v>
      </c>
      <c r="I589">
        <v>255</v>
      </c>
      <c r="K589" t="s">
        <v>11</v>
      </c>
      <c r="L589" t="s">
        <v>11</v>
      </c>
      <c r="M589" t="s">
        <v>11</v>
      </c>
      <c r="N589" t="s">
        <v>12</v>
      </c>
      <c r="O589">
        <f>VLOOKUP(A589,TableRC!A:K,11,0)</f>
        <v>0</v>
      </c>
      <c r="Q589">
        <f>VLOOKUP(A589,TableRC!A:G,7,0)</f>
        <v>0</v>
      </c>
      <c r="S589" t="str">
        <f t="shared" si="19"/>
        <v>Type</v>
      </c>
    </row>
    <row r="590" spans="1:19" x14ac:dyDescent="0.3">
      <c r="A590" t="str">
        <f t="shared" si="18"/>
        <v>t_operationposts</v>
      </c>
      <c r="B590" t="s">
        <v>5</v>
      </c>
      <c r="C590" t="s">
        <v>6</v>
      </c>
      <c r="D590" t="s">
        <v>503</v>
      </c>
      <c r="E590" t="s">
        <v>20</v>
      </c>
      <c r="F590">
        <v>4</v>
      </c>
      <c r="G590" t="s">
        <v>14</v>
      </c>
      <c r="H590" t="s">
        <v>10</v>
      </c>
      <c r="I590">
        <v>-1</v>
      </c>
      <c r="K590" t="s">
        <v>11</v>
      </c>
      <c r="L590" t="s">
        <v>11</v>
      </c>
      <c r="M590" t="s">
        <v>11</v>
      </c>
      <c r="N590" t="s">
        <v>12</v>
      </c>
      <c r="O590">
        <f>VLOOKUP(A590,TableRC!A:K,11,0)</f>
        <v>0</v>
      </c>
      <c r="Q590">
        <f>VLOOKUP(A590,TableRC!A:G,7,0)</f>
        <v>0</v>
      </c>
      <c r="S590" t="str">
        <f t="shared" si="19"/>
        <v>Notes</v>
      </c>
    </row>
    <row r="591" spans="1:19" x14ac:dyDescent="0.3">
      <c r="A591" t="str">
        <f t="shared" si="18"/>
        <v>t_operationpres</v>
      </c>
      <c r="B591" t="s">
        <v>5</v>
      </c>
      <c r="C591" t="s">
        <v>6</v>
      </c>
      <c r="D591" t="s">
        <v>511</v>
      </c>
      <c r="E591" t="s">
        <v>476</v>
      </c>
      <c r="F591">
        <v>1</v>
      </c>
      <c r="G591" t="s">
        <v>9</v>
      </c>
      <c r="H591" t="s">
        <v>16</v>
      </c>
      <c r="I591" t="s">
        <v>11</v>
      </c>
      <c r="K591">
        <v>10</v>
      </c>
      <c r="L591">
        <v>10</v>
      </c>
      <c r="M591" t="s">
        <v>11</v>
      </c>
      <c r="N591" t="s">
        <v>11</v>
      </c>
      <c r="O591">
        <f>VLOOKUP(A591,TableRC!A:K,11,0)</f>
        <v>0</v>
      </c>
      <c r="Q591">
        <f>VLOOKUP(A591,TableRC!A:G,7,0)</f>
        <v>0</v>
      </c>
      <c r="S591" t="str">
        <f t="shared" si="19"/>
        <v>tionID</v>
      </c>
    </row>
    <row r="592" spans="1:19" x14ac:dyDescent="0.3">
      <c r="A592" t="str">
        <f t="shared" si="18"/>
        <v>t_operationpres</v>
      </c>
      <c r="B592" t="s">
        <v>5</v>
      </c>
      <c r="C592" t="s">
        <v>6</v>
      </c>
      <c r="D592" t="s">
        <v>511</v>
      </c>
      <c r="E592" t="s">
        <v>512</v>
      </c>
      <c r="F592">
        <v>2</v>
      </c>
      <c r="G592" t="s">
        <v>9</v>
      </c>
      <c r="H592" t="s">
        <v>10</v>
      </c>
      <c r="I592">
        <v>255</v>
      </c>
      <c r="K592" t="s">
        <v>11</v>
      </c>
      <c r="L592" t="s">
        <v>11</v>
      </c>
      <c r="M592" t="s">
        <v>11</v>
      </c>
      <c r="N592" t="s">
        <v>12</v>
      </c>
      <c r="O592">
        <f>VLOOKUP(A592,TableRC!A:K,11,0)</f>
        <v>0</v>
      </c>
      <c r="Q592">
        <f>VLOOKUP(A592,TableRC!A:G,7,0)</f>
        <v>0</v>
      </c>
      <c r="S592" t="str">
        <f t="shared" si="19"/>
        <v>dition</v>
      </c>
    </row>
    <row r="593" spans="1:19" x14ac:dyDescent="0.3">
      <c r="A593" t="str">
        <f t="shared" si="18"/>
        <v>t_operationpres</v>
      </c>
      <c r="B593" t="s">
        <v>5</v>
      </c>
      <c r="C593" t="s">
        <v>6</v>
      </c>
      <c r="D593" t="s">
        <v>511</v>
      </c>
      <c r="E593" t="s">
        <v>36</v>
      </c>
      <c r="F593">
        <v>3</v>
      </c>
      <c r="G593" t="s">
        <v>14</v>
      </c>
      <c r="H593" t="s">
        <v>10</v>
      </c>
      <c r="I593">
        <v>50</v>
      </c>
      <c r="K593" t="s">
        <v>11</v>
      </c>
      <c r="L593" t="s">
        <v>11</v>
      </c>
      <c r="M593" t="s">
        <v>11</v>
      </c>
      <c r="N593" t="s">
        <v>12</v>
      </c>
      <c r="O593">
        <f>VLOOKUP(A593,TableRC!A:K,11,0)</f>
        <v>0</v>
      </c>
      <c r="Q593">
        <f>VLOOKUP(A593,TableRC!A:G,7,0)</f>
        <v>0</v>
      </c>
      <c r="S593" t="str">
        <f t="shared" si="19"/>
        <v>Type</v>
      </c>
    </row>
    <row r="594" spans="1:19" x14ac:dyDescent="0.3">
      <c r="A594" t="str">
        <f t="shared" si="18"/>
        <v>t_operationpres</v>
      </c>
      <c r="B594" t="s">
        <v>5</v>
      </c>
      <c r="C594" t="s">
        <v>6</v>
      </c>
      <c r="D594" t="s">
        <v>511</v>
      </c>
      <c r="E594" t="s">
        <v>20</v>
      </c>
      <c r="F594">
        <v>4</v>
      </c>
      <c r="G594" t="s">
        <v>14</v>
      </c>
      <c r="H594" t="s">
        <v>10</v>
      </c>
      <c r="I594">
        <v>-1</v>
      </c>
      <c r="K594" t="s">
        <v>11</v>
      </c>
      <c r="L594" t="s">
        <v>11</v>
      </c>
      <c r="M594" t="s">
        <v>11</v>
      </c>
      <c r="N594" t="s">
        <v>12</v>
      </c>
      <c r="O594">
        <f>VLOOKUP(A594,TableRC!A:K,11,0)</f>
        <v>0</v>
      </c>
      <c r="Q594">
        <f>VLOOKUP(A594,TableRC!A:G,7,0)</f>
        <v>0</v>
      </c>
      <c r="S594" t="str">
        <f t="shared" si="19"/>
        <v>Notes</v>
      </c>
    </row>
    <row r="595" spans="1:19" x14ac:dyDescent="0.3">
      <c r="A595" t="str">
        <f t="shared" si="18"/>
        <v>t_operationtag</v>
      </c>
      <c r="B595" t="s">
        <v>5</v>
      </c>
      <c r="C595" t="s">
        <v>6</v>
      </c>
      <c r="D595" t="s">
        <v>513</v>
      </c>
      <c r="E595" t="s">
        <v>215</v>
      </c>
      <c r="F595">
        <v>1</v>
      </c>
      <c r="G595" t="s">
        <v>9</v>
      </c>
      <c r="H595" t="s">
        <v>16</v>
      </c>
      <c r="I595" t="s">
        <v>11</v>
      </c>
      <c r="K595">
        <v>10</v>
      </c>
      <c r="L595">
        <v>10</v>
      </c>
      <c r="M595" t="s">
        <v>11</v>
      </c>
      <c r="N595" t="s">
        <v>11</v>
      </c>
      <c r="O595">
        <f>VLOOKUP(A595,TableRC!A:K,11,0)</f>
        <v>0</v>
      </c>
      <c r="Q595">
        <f>VLOOKUP(A595,TableRC!A:G,7,0)</f>
        <v>0</v>
      </c>
      <c r="S595" t="str">
        <f t="shared" si="19"/>
        <v>ertyID</v>
      </c>
    </row>
    <row r="596" spans="1:19" x14ac:dyDescent="0.3">
      <c r="A596" t="str">
        <f t="shared" si="18"/>
        <v>t_operationtag</v>
      </c>
      <c r="B596" t="s">
        <v>5</v>
      </c>
      <c r="C596" t="s">
        <v>6</v>
      </c>
      <c r="D596" t="s">
        <v>513</v>
      </c>
      <c r="E596" t="s">
        <v>22</v>
      </c>
      <c r="F596">
        <v>2</v>
      </c>
      <c r="G596" t="s">
        <v>14</v>
      </c>
      <c r="H596" t="s">
        <v>16</v>
      </c>
      <c r="I596" t="s">
        <v>11</v>
      </c>
      <c r="K596">
        <v>10</v>
      </c>
      <c r="L596">
        <v>10</v>
      </c>
      <c r="M596" t="s">
        <v>11</v>
      </c>
      <c r="N596" t="s">
        <v>11</v>
      </c>
      <c r="O596">
        <f>VLOOKUP(A596,TableRC!A:K,11,0)</f>
        <v>0</v>
      </c>
      <c r="Q596">
        <f>VLOOKUP(A596,TableRC!A:G,7,0)</f>
        <v>0</v>
      </c>
      <c r="S596" t="str">
        <f t="shared" si="19"/>
        <v>mentID</v>
      </c>
    </row>
    <row r="597" spans="1:19" x14ac:dyDescent="0.3">
      <c r="A597" t="str">
        <f t="shared" si="18"/>
        <v>t_operationtag</v>
      </c>
      <c r="B597" t="s">
        <v>5</v>
      </c>
      <c r="C597" t="s">
        <v>6</v>
      </c>
      <c r="D597" t="s">
        <v>513</v>
      </c>
      <c r="E597" t="s">
        <v>78</v>
      </c>
      <c r="F597">
        <v>3</v>
      </c>
      <c r="G597" t="s">
        <v>14</v>
      </c>
      <c r="H597" t="s">
        <v>10</v>
      </c>
      <c r="I597">
        <v>255</v>
      </c>
      <c r="K597" t="s">
        <v>11</v>
      </c>
      <c r="L597" t="s">
        <v>11</v>
      </c>
      <c r="M597" t="s">
        <v>11</v>
      </c>
      <c r="N597" t="s">
        <v>12</v>
      </c>
      <c r="O597">
        <f>VLOOKUP(A597,TableRC!A:K,11,0)</f>
        <v>0</v>
      </c>
      <c r="Q597">
        <f>VLOOKUP(A597,TableRC!A:G,7,0)</f>
        <v>0</v>
      </c>
      <c r="S597" t="str">
        <f t="shared" si="19"/>
        <v>operty</v>
      </c>
    </row>
    <row r="598" spans="1:19" x14ac:dyDescent="0.3">
      <c r="A598" t="str">
        <f t="shared" si="18"/>
        <v>t_operationtag</v>
      </c>
      <c r="B598" t="s">
        <v>5</v>
      </c>
      <c r="C598" t="s">
        <v>6</v>
      </c>
      <c r="D598" t="s">
        <v>513</v>
      </c>
      <c r="E598" t="s">
        <v>216</v>
      </c>
      <c r="F598">
        <v>4</v>
      </c>
      <c r="G598" t="s">
        <v>14</v>
      </c>
      <c r="H598" t="s">
        <v>10</v>
      </c>
      <c r="I598">
        <v>255</v>
      </c>
      <c r="K598" t="s">
        <v>11</v>
      </c>
      <c r="L598" t="s">
        <v>11</v>
      </c>
      <c r="M598" t="s">
        <v>11</v>
      </c>
      <c r="N598" t="s">
        <v>12</v>
      </c>
      <c r="O598">
        <f>VLOOKUP(A598,TableRC!A:K,11,0)</f>
        <v>0</v>
      </c>
      <c r="Q598">
        <f>VLOOKUP(A598,TableRC!A:G,7,0)</f>
        <v>0</v>
      </c>
      <c r="S598" t="str">
        <f t="shared" si="19"/>
        <v>VALUE</v>
      </c>
    </row>
    <row r="599" spans="1:19" x14ac:dyDescent="0.3">
      <c r="A599" t="str">
        <f t="shared" si="18"/>
        <v>t_operationtag</v>
      </c>
      <c r="B599" t="s">
        <v>5</v>
      </c>
      <c r="C599" t="s">
        <v>6</v>
      </c>
      <c r="D599" t="s">
        <v>513</v>
      </c>
      <c r="E599" t="s">
        <v>217</v>
      </c>
      <c r="F599">
        <v>5</v>
      </c>
      <c r="G599" t="s">
        <v>14</v>
      </c>
      <c r="H599" t="s">
        <v>10</v>
      </c>
      <c r="I599">
        <v>-1</v>
      </c>
      <c r="K599" t="s">
        <v>11</v>
      </c>
      <c r="L599" t="s">
        <v>11</v>
      </c>
      <c r="M599" t="s">
        <v>11</v>
      </c>
      <c r="N599" t="s">
        <v>12</v>
      </c>
      <c r="O599">
        <f>VLOOKUP(A599,TableRC!A:K,11,0)</f>
        <v>0</v>
      </c>
      <c r="Q599">
        <f>VLOOKUP(A599,TableRC!A:G,7,0)</f>
        <v>0</v>
      </c>
      <c r="S599" t="str">
        <f t="shared" si="19"/>
        <v>NOTES</v>
      </c>
    </row>
    <row r="600" spans="1:19" x14ac:dyDescent="0.3">
      <c r="A600" t="str">
        <f t="shared" si="18"/>
        <v>t_operationtag</v>
      </c>
      <c r="B600" t="s">
        <v>5</v>
      </c>
      <c r="C600" t="s">
        <v>6</v>
      </c>
      <c r="D600" t="s">
        <v>513</v>
      </c>
      <c r="E600" t="s">
        <v>181</v>
      </c>
      <c r="F600">
        <v>6</v>
      </c>
      <c r="G600" t="s">
        <v>14</v>
      </c>
      <c r="H600" t="s">
        <v>10</v>
      </c>
      <c r="I600">
        <v>40</v>
      </c>
      <c r="K600" t="s">
        <v>11</v>
      </c>
      <c r="L600" t="s">
        <v>11</v>
      </c>
      <c r="M600" t="s">
        <v>11</v>
      </c>
      <c r="N600" t="s">
        <v>12</v>
      </c>
      <c r="O600">
        <f>VLOOKUP(A600,TableRC!A:K,11,0)</f>
        <v>0</v>
      </c>
      <c r="Q600">
        <f>VLOOKUP(A600,TableRC!A:G,7,0)</f>
        <v>0</v>
      </c>
      <c r="S600" t="str">
        <f t="shared" si="19"/>
        <v>a_guid</v>
      </c>
    </row>
    <row r="601" spans="1:19" x14ac:dyDescent="0.3">
      <c r="A601" t="str">
        <f t="shared" si="18"/>
        <v>t_palette</v>
      </c>
      <c r="B601" t="s">
        <v>5</v>
      </c>
      <c r="C601" t="s">
        <v>6</v>
      </c>
      <c r="D601" t="s">
        <v>34</v>
      </c>
      <c r="E601" t="s">
        <v>35</v>
      </c>
      <c r="F601">
        <v>1</v>
      </c>
      <c r="G601" t="s">
        <v>9</v>
      </c>
      <c r="H601" t="s">
        <v>16</v>
      </c>
      <c r="I601" t="s">
        <v>11</v>
      </c>
      <c r="K601">
        <v>10</v>
      </c>
      <c r="L601">
        <v>10</v>
      </c>
      <c r="M601" t="s">
        <v>11</v>
      </c>
      <c r="N601" t="s">
        <v>11</v>
      </c>
      <c r="O601">
        <f>VLOOKUP(A601,TableRC!A:K,11,0)</f>
        <v>0</v>
      </c>
      <c r="Q601">
        <f>VLOOKUP(A601,TableRC!A:G,7,0)</f>
        <v>0</v>
      </c>
      <c r="S601" t="str">
        <f t="shared" si="19"/>
        <v>etteID</v>
      </c>
    </row>
    <row r="602" spans="1:19" x14ac:dyDescent="0.3">
      <c r="A602" t="str">
        <f t="shared" si="18"/>
        <v>t_palette</v>
      </c>
      <c r="B602" t="s">
        <v>5</v>
      </c>
      <c r="C602" t="s">
        <v>6</v>
      </c>
      <c r="D602" t="s">
        <v>34</v>
      </c>
      <c r="E602" t="s">
        <v>13</v>
      </c>
      <c r="F602">
        <v>2</v>
      </c>
      <c r="G602" t="s">
        <v>14</v>
      </c>
      <c r="H602" t="s">
        <v>10</v>
      </c>
      <c r="I602">
        <v>255</v>
      </c>
      <c r="K602" t="s">
        <v>11</v>
      </c>
      <c r="L602" t="s">
        <v>11</v>
      </c>
      <c r="M602" t="s">
        <v>11</v>
      </c>
      <c r="N602" t="s">
        <v>12</v>
      </c>
      <c r="O602">
        <f>VLOOKUP(A602,TableRC!A:K,11,0)</f>
        <v>0</v>
      </c>
      <c r="Q602">
        <f>VLOOKUP(A602,TableRC!A:G,7,0)</f>
        <v>0</v>
      </c>
      <c r="S602" t="str">
        <f t="shared" si="19"/>
        <v>Name</v>
      </c>
    </row>
    <row r="603" spans="1:19" x14ac:dyDescent="0.3">
      <c r="A603" t="str">
        <f t="shared" si="18"/>
        <v>t_palette</v>
      </c>
      <c r="B603" t="s">
        <v>5</v>
      </c>
      <c r="C603" t="s">
        <v>6</v>
      </c>
      <c r="D603" t="s">
        <v>34</v>
      </c>
      <c r="E603" t="s">
        <v>36</v>
      </c>
      <c r="F603">
        <v>3</v>
      </c>
      <c r="G603" t="s">
        <v>14</v>
      </c>
      <c r="H603" t="s">
        <v>10</v>
      </c>
      <c r="I603">
        <v>255</v>
      </c>
      <c r="K603" t="s">
        <v>11</v>
      </c>
      <c r="L603" t="s">
        <v>11</v>
      </c>
      <c r="M603" t="s">
        <v>11</v>
      </c>
      <c r="N603" t="s">
        <v>12</v>
      </c>
      <c r="O603">
        <f>VLOOKUP(A603,TableRC!A:K,11,0)</f>
        <v>0</v>
      </c>
      <c r="Q603">
        <f>VLOOKUP(A603,TableRC!A:G,7,0)</f>
        <v>0</v>
      </c>
      <c r="S603" t="str">
        <f t="shared" si="19"/>
        <v>Type</v>
      </c>
    </row>
    <row r="604" spans="1:19" x14ac:dyDescent="0.3">
      <c r="A604" t="str">
        <f t="shared" si="18"/>
        <v>t_paletteitem</v>
      </c>
      <c r="B604" t="s">
        <v>5</v>
      </c>
      <c r="C604" t="s">
        <v>6</v>
      </c>
      <c r="D604" t="s">
        <v>43</v>
      </c>
      <c r="E604" t="s">
        <v>35</v>
      </c>
      <c r="F604">
        <v>1</v>
      </c>
      <c r="G604" t="s">
        <v>14</v>
      </c>
      <c r="H604" t="s">
        <v>16</v>
      </c>
      <c r="I604" t="s">
        <v>11</v>
      </c>
      <c r="K604">
        <v>10</v>
      </c>
      <c r="L604">
        <v>10</v>
      </c>
      <c r="M604" t="s">
        <v>11</v>
      </c>
      <c r="N604" t="s">
        <v>11</v>
      </c>
      <c r="O604">
        <f>VLOOKUP(A604,TableRC!A:K,11,0)</f>
        <v>0</v>
      </c>
      <c r="Q604">
        <f>VLOOKUP(A604,TableRC!A:G,7,0)</f>
        <v>0</v>
      </c>
      <c r="S604" t="str">
        <f t="shared" si="19"/>
        <v>etteID</v>
      </c>
    </row>
    <row r="605" spans="1:19" x14ac:dyDescent="0.3">
      <c r="A605" t="str">
        <f t="shared" si="18"/>
        <v>t_paletteitem</v>
      </c>
      <c r="B605" t="s">
        <v>5</v>
      </c>
      <c r="C605" t="s">
        <v>6</v>
      </c>
      <c r="D605" t="s">
        <v>43</v>
      </c>
      <c r="E605" t="s">
        <v>44</v>
      </c>
      <c r="F605">
        <v>2</v>
      </c>
      <c r="G605" t="s">
        <v>14</v>
      </c>
      <c r="H605" t="s">
        <v>16</v>
      </c>
      <c r="I605" t="s">
        <v>11</v>
      </c>
      <c r="K605">
        <v>10</v>
      </c>
      <c r="L605">
        <v>10</v>
      </c>
      <c r="M605" t="s">
        <v>11</v>
      </c>
      <c r="N605" t="s">
        <v>11</v>
      </c>
      <c r="O605">
        <f>VLOOKUP(A605,TableRC!A:K,11,0)</f>
        <v>0</v>
      </c>
      <c r="Q605">
        <f>VLOOKUP(A605,TableRC!A:G,7,0)</f>
        <v>0</v>
      </c>
      <c r="S605" t="str">
        <f t="shared" si="19"/>
        <v>ItemID</v>
      </c>
    </row>
    <row r="606" spans="1:19" x14ac:dyDescent="0.3">
      <c r="A606" t="str">
        <f t="shared" si="18"/>
        <v>t_phase</v>
      </c>
      <c r="B606" t="s">
        <v>5</v>
      </c>
      <c r="C606" t="s">
        <v>6</v>
      </c>
      <c r="D606" t="s">
        <v>45</v>
      </c>
      <c r="E606" t="s">
        <v>46</v>
      </c>
      <c r="F606">
        <v>1</v>
      </c>
      <c r="G606" t="s">
        <v>9</v>
      </c>
      <c r="H606" t="s">
        <v>47</v>
      </c>
      <c r="I606">
        <v>40</v>
      </c>
      <c r="K606" t="s">
        <v>11</v>
      </c>
      <c r="L606" t="s">
        <v>11</v>
      </c>
      <c r="M606" t="s">
        <v>11</v>
      </c>
      <c r="N606" t="s">
        <v>48</v>
      </c>
      <c r="O606">
        <f>VLOOKUP(A606,TableRC!A:K,11,0)</f>
        <v>0</v>
      </c>
      <c r="Q606">
        <f>VLOOKUP(A606,TableRC!A:G,7,0)</f>
        <v>0</v>
      </c>
      <c r="S606" t="str">
        <f t="shared" si="19"/>
        <v>haseID</v>
      </c>
    </row>
    <row r="607" spans="1:19" x14ac:dyDescent="0.3">
      <c r="A607" t="str">
        <f t="shared" si="18"/>
        <v>t_phase</v>
      </c>
      <c r="B607" t="s">
        <v>5</v>
      </c>
      <c r="C607" t="s">
        <v>6</v>
      </c>
      <c r="D607" t="s">
        <v>45</v>
      </c>
      <c r="E607" t="s">
        <v>49</v>
      </c>
      <c r="F607">
        <v>2</v>
      </c>
      <c r="G607" t="s">
        <v>9</v>
      </c>
      <c r="H607" t="s">
        <v>47</v>
      </c>
      <c r="I607">
        <v>100</v>
      </c>
      <c r="K607" t="s">
        <v>11</v>
      </c>
      <c r="L607" t="s">
        <v>11</v>
      </c>
      <c r="M607" t="s">
        <v>11</v>
      </c>
      <c r="N607" t="s">
        <v>48</v>
      </c>
      <c r="O607">
        <f>VLOOKUP(A607,TableRC!A:K,11,0)</f>
        <v>0</v>
      </c>
      <c r="Q607">
        <f>VLOOKUP(A607,TableRC!A:G,7,0)</f>
        <v>0</v>
      </c>
      <c r="S607" t="str">
        <f t="shared" si="19"/>
        <v>seName</v>
      </c>
    </row>
    <row r="608" spans="1:19" x14ac:dyDescent="0.3">
      <c r="A608" t="str">
        <f t="shared" si="18"/>
        <v>t_phase</v>
      </c>
      <c r="B608" t="s">
        <v>5</v>
      </c>
      <c r="C608" t="s">
        <v>6</v>
      </c>
      <c r="D608" t="s">
        <v>45</v>
      </c>
      <c r="E608" t="s">
        <v>50</v>
      </c>
      <c r="F608">
        <v>3</v>
      </c>
      <c r="G608" t="s">
        <v>14</v>
      </c>
      <c r="H608" t="s">
        <v>10</v>
      </c>
      <c r="I608">
        <v>-1</v>
      </c>
      <c r="K608" t="s">
        <v>11</v>
      </c>
      <c r="L608" t="s">
        <v>11</v>
      </c>
      <c r="M608" t="s">
        <v>11</v>
      </c>
      <c r="N608" t="s">
        <v>12</v>
      </c>
      <c r="O608">
        <f>VLOOKUP(A608,TableRC!A:K,11,0)</f>
        <v>0</v>
      </c>
      <c r="Q608">
        <f>VLOOKUP(A608,TableRC!A:G,7,0)</f>
        <v>0</v>
      </c>
      <c r="S608" t="str">
        <f t="shared" si="19"/>
        <v>eNotes</v>
      </c>
    </row>
    <row r="609" spans="1:19" x14ac:dyDescent="0.3">
      <c r="A609" t="str">
        <f t="shared" si="18"/>
        <v>t_phase</v>
      </c>
      <c r="B609" t="s">
        <v>5</v>
      </c>
      <c r="C609" t="s">
        <v>6</v>
      </c>
      <c r="D609" t="s">
        <v>45</v>
      </c>
      <c r="E609" t="s">
        <v>51</v>
      </c>
      <c r="F609">
        <v>4</v>
      </c>
      <c r="G609" t="s">
        <v>14</v>
      </c>
      <c r="H609" t="s">
        <v>47</v>
      </c>
      <c r="I609">
        <v>255</v>
      </c>
      <c r="K609" t="s">
        <v>11</v>
      </c>
      <c r="L609" t="s">
        <v>11</v>
      </c>
      <c r="M609" t="s">
        <v>11</v>
      </c>
      <c r="N609" t="s">
        <v>48</v>
      </c>
      <c r="O609">
        <f>VLOOKUP(A609,TableRC!A:K,11,0)</f>
        <v>0</v>
      </c>
      <c r="Q609">
        <f>VLOOKUP(A609,TableRC!A:G,7,0)</f>
        <v>0</v>
      </c>
      <c r="S609" t="str">
        <f t="shared" si="19"/>
        <v>eStyle</v>
      </c>
    </row>
    <row r="610" spans="1:19" x14ac:dyDescent="0.3">
      <c r="A610" t="str">
        <f t="shared" si="18"/>
        <v>t_phase</v>
      </c>
      <c r="B610" t="s">
        <v>5</v>
      </c>
      <c r="C610" t="s">
        <v>6</v>
      </c>
      <c r="D610" t="s">
        <v>45</v>
      </c>
      <c r="E610" t="s">
        <v>52</v>
      </c>
      <c r="F610">
        <v>5</v>
      </c>
      <c r="G610" t="s">
        <v>14</v>
      </c>
      <c r="H610" t="s">
        <v>33</v>
      </c>
      <c r="I610" t="s">
        <v>11</v>
      </c>
      <c r="K610" t="s">
        <v>11</v>
      </c>
      <c r="L610" t="s">
        <v>11</v>
      </c>
      <c r="M610">
        <v>3</v>
      </c>
      <c r="N610" t="s">
        <v>11</v>
      </c>
      <c r="O610">
        <f>VLOOKUP(A610,TableRC!A:K,11,0)</f>
        <v>0</v>
      </c>
      <c r="Q610">
        <f>VLOOKUP(A610,TableRC!A:G,7,0)</f>
        <v>0</v>
      </c>
      <c r="S610" t="str">
        <f t="shared" si="19"/>
        <v>rtDate</v>
      </c>
    </row>
    <row r="611" spans="1:19" x14ac:dyDescent="0.3">
      <c r="A611" t="str">
        <f t="shared" si="18"/>
        <v>t_phase</v>
      </c>
      <c r="B611" t="s">
        <v>5</v>
      </c>
      <c r="C611" t="s">
        <v>6</v>
      </c>
      <c r="D611" t="s">
        <v>45</v>
      </c>
      <c r="E611" t="s">
        <v>53</v>
      </c>
      <c r="F611">
        <v>6</v>
      </c>
      <c r="G611" t="s">
        <v>14</v>
      </c>
      <c r="H611" t="s">
        <v>33</v>
      </c>
      <c r="I611" t="s">
        <v>11</v>
      </c>
      <c r="K611" t="s">
        <v>11</v>
      </c>
      <c r="L611" t="s">
        <v>11</v>
      </c>
      <c r="M611">
        <v>3</v>
      </c>
      <c r="N611" t="s">
        <v>11</v>
      </c>
      <c r="O611">
        <f>VLOOKUP(A611,TableRC!A:K,11,0)</f>
        <v>0</v>
      </c>
      <c r="Q611">
        <f>VLOOKUP(A611,TableRC!A:G,7,0)</f>
        <v>0</v>
      </c>
      <c r="S611" t="str">
        <f t="shared" si="19"/>
        <v>ndDate</v>
      </c>
    </row>
    <row r="612" spans="1:19" x14ac:dyDescent="0.3">
      <c r="A612" t="str">
        <f t="shared" si="18"/>
        <v>t_phase</v>
      </c>
      <c r="B612" t="s">
        <v>5</v>
      </c>
      <c r="C612" t="s">
        <v>6</v>
      </c>
      <c r="D612" t="s">
        <v>45</v>
      </c>
      <c r="E612" t="s">
        <v>54</v>
      </c>
      <c r="F612">
        <v>7</v>
      </c>
      <c r="G612" t="s">
        <v>14</v>
      </c>
      <c r="H612" t="s">
        <v>10</v>
      </c>
      <c r="I612">
        <v>-1</v>
      </c>
      <c r="K612" t="s">
        <v>11</v>
      </c>
      <c r="L612" t="s">
        <v>11</v>
      </c>
      <c r="M612" t="s">
        <v>11</v>
      </c>
      <c r="N612" t="s">
        <v>12</v>
      </c>
      <c r="O612">
        <f>VLOOKUP(A612,TableRC!A:K,11,0)</f>
        <v>0</v>
      </c>
      <c r="Q612">
        <f>VLOOKUP(A612,TableRC!A:G,7,0)</f>
        <v>0</v>
      </c>
      <c r="S612" t="str">
        <f t="shared" si="19"/>
        <v>ontent</v>
      </c>
    </row>
    <row r="613" spans="1:19" x14ac:dyDescent="0.3">
      <c r="A613" t="str">
        <f t="shared" si="18"/>
        <v>t_primitives</v>
      </c>
      <c r="B613" t="s">
        <v>5</v>
      </c>
      <c r="C613" t="s">
        <v>6</v>
      </c>
      <c r="D613" t="s">
        <v>58</v>
      </c>
      <c r="E613" t="s">
        <v>59</v>
      </c>
      <c r="F613">
        <v>1</v>
      </c>
      <c r="G613" t="s">
        <v>9</v>
      </c>
      <c r="H613" t="s">
        <v>10</v>
      </c>
      <c r="I613">
        <v>50</v>
      </c>
      <c r="K613" t="s">
        <v>11</v>
      </c>
      <c r="L613" t="s">
        <v>11</v>
      </c>
      <c r="M613" t="s">
        <v>11</v>
      </c>
      <c r="N613" t="s">
        <v>12</v>
      </c>
      <c r="O613">
        <f>VLOOKUP(A613,TableRC!A:K,11,0)</f>
        <v>0</v>
      </c>
      <c r="Q613">
        <f>VLOOKUP(A613,TableRC!A:G,7,0)</f>
        <v>0</v>
      </c>
      <c r="S613" t="str">
        <f t="shared" si="19"/>
        <v>tatype</v>
      </c>
    </row>
    <row r="614" spans="1:19" x14ac:dyDescent="0.3">
      <c r="A614" t="str">
        <f t="shared" si="18"/>
        <v>t_primitives</v>
      </c>
      <c r="B614" t="s">
        <v>5</v>
      </c>
      <c r="C614" t="s">
        <v>6</v>
      </c>
      <c r="D614" t="s">
        <v>58</v>
      </c>
      <c r="E614" t="s">
        <v>39</v>
      </c>
      <c r="F614">
        <v>2</v>
      </c>
      <c r="G614" t="s">
        <v>14</v>
      </c>
      <c r="H614" t="s">
        <v>10</v>
      </c>
      <c r="I614">
        <v>50</v>
      </c>
      <c r="K614" t="s">
        <v>11</v>
      </c>
      <c r="L614" t="s">
        <v>11</v>
      </c>
      <c r="M614" t="s">
        <v>11</v>
      </c>
      <c r="N614" t="s">
        <v>12</v>
      </c>
      <c r="O614">
        <f>VLOOKUP(A614,TableRC!A:K,11,0)</f>
        <v>0</v>
      </c>
      <c r="Q614">
        <f>VLOOKUP(A614,TableRC!A:G,7,0)</f>
        <v>0</v>
      </c>
      <c r="S614" t="str">
        <f t="shared" si="19"/>
        <v>iption</v>
      </c>
    </row>
    <row r="615" spans="1:19" x14ac:dyDescent="0.3">
      <c r="A615" t="str">
        <f t="shared" si="18"/>
        <v>t_propertytypes</v>
      </c>
      <c r="B615" t="s">
        <v>5</v>
      </c>
      <c r="C615" t="s">
        <v>6</v>
      </c>
      <c r="D615" t="s">
        <v>77</v>
      </c>
      <c r="E615" t="s">
        <v>78</v>
      </c>
      <c r="F615">
        <v>1</v>
      </c>
      <c r="G615" t="s">
        <v>9</v>
      </c>
      <c r="H615" t="s">
        <v>10</v>
      </c>
      <c r="I615">
        <v>50</v>
      </c>
      <c r="K615" t="s">
        <v>11</v>
      </c>
      <c r="L615" t="s">
        <v>11</v>
      </c>
      <c r="M615" t="s">
        <v>11</v>
      </c>
      <c r="N615" t="s">
        <v>12</v>
      </c>
      <c r="O615">
        <f>VLOOKUP(A615,TableRC!A:K,11,0)</f>
        <v>0</v>
      </c>
      <c r="Q615">
        <f>VLOOKUP(A615,TableRC!A:G,7,0)</f>
        <v>0</v>
      </c>
      <c r="S615" t="str">
        <f t="shared" si="19"/>
        <v>operty</v>
      </c>
    </row>
    <row r="616" spans="1:19" x14ac:dyDescent="0.3">
      <c r="A616" t="str">
        <f t="shared" si="18"/>
        <v>t_propertytypes</v>
      </c>
      <c r="B616" t="s">
        <v>5</v>
      </c>
      <c r="C616" t="s">
        <v>6</v>
      </c>
      <c r="D616" t="s">
        <v>77</v>
      </c>
      <c r="E616" t="s">
        <v>39</v>
      </c>
      <c r="F616">
        <v>2</v>
      </c>
      <c r="G616" t="s">
        <v>14</v>
      </c>
      <c r="H616" t="s">
        <v>10</v>
      </c>
      <c r="I616">
        <v>50</v>
      </c>
      <c r="K616" t="s">
        <v>11</v>
      </c>
      <c r="L616" t="s">
        <v>11</v>
      </c>
      <c r="M616" t="s">
        <v>11</v>
      </c>
      <c r="N616" t="s">
        <v>12</v>
      </c>
      <c r="O616">
        <f>VLOOKUP(A616,TableRC!A:K,11,0)</f>
        <v>0</v>
      </c>
      <c r="Q616">
        <f>VLOOKUP(A616,TableRC!A:G,7,0)</f>
        <v>0</v>
      </c>
      <c r="S616" t="str">
        <f t="shared" si="19"/>
        <v>iption</v>
      </c>
    </row>
    <row r="617" spans="1:19" x14ac:dyDescent="0.3">
      <c r="A617" t="str">
        <f t="shared" si="18"/>
        <v>t_propertytypes</v>
      </c>
      <c r="B617" t="s">
        <v>5</v>
      </c>
      <c r="C617" t="s">
        <v>6</v>
      </c>
      <c r="D617" t="s">
        <v>77</v>
      </c>
      <c r="E617" t="s">
        <v>20</v>
      </c>
      <c r="F617">
        <v>3</v>
      </c>
      <c r="G617" t="s">
        <v>14</v>
      </c>
      <c r="H617" t="s">
        <v>10</v>
      </c>
      <c r="I617">
        <v>-1</v>
      </c>
      <c r="K617" t="s">
        <v>11</v>
      </c>
      <c r="L617" t="s">
        <v>11</v>
      </c>
      <c r="M617" t="s">
        <v>11</v>
      </c>
      <c r="N617" t="s">
        <v>12</v>
      </c>
      <c r="O617">
        <f>VLOOKUP(A617,TableRC!A:K,11,0)</f>
        <v>0</v>
      </c>
      <c r="Q617">
        <f>VLOOKUP(A617,TableRC!A:G,7,0)</f>
        <v>0</v>
      </c>
      <c r="S617" t="str">
        <f t="shared" si="19"/>
        <v>Notes</v>
      </c>
    </row>
    <row r="618" spans="1:19" x14ac:dyDescent="0.3">
      <c r="A618" t="str">
        <f t="shared" si="18"/>
        <v>t_resources</v>
      </c>
      <c r="B618" t="s">
        <v>5</v>
      </c>
      <c r="C618" t="s">
        <v>6</v>
      </c>
      <c r="D618" t="s">
        <v>99</v>
      </c>
      <c r="E618" t="s">
        <v>13</v>
      </c>
      <c r="F618">
        <v>1</v>
      </c>
      <c r="G618" t="s">
        <v>9</v>
      </c>
      <c r="H618" t="s">
        <v>10</v>
      </c>
      <c r="I618">
        <v>255</v>
      </c>
      <c r="K618" t="s">
        <v>11</v>
      </c>
      <c r="L618" t="s">
        <v>11</v>
      </c>
      <c r="M618" t="s">
        <v>11</v>
      </c>
      <c r="N618" t="s">
        <v>12</v>
      </c>
      <c r="O618">
        <f>VLOOKUP(A618,TableRC!A:K,11,0)</f>
        <v>0</v>
      </c>
      <c r="Q618">
        <f>VLOOKUP(A618,TableRC!A:G,7,0)</f>
        <v>0</v>
      </c>
      <c r="S618" t="str">
        <f t="shared" si="19"/>
        <v>Name</v>
      </c>
    </row>
    <row r="619" spans="1:19" x14ac:dyDescent="0.3">
      <c r="A619" t="str">
        <f t="shared" si="18"/>
        <v>t_resources</v>
      </c>
      <c r="B619" t="s">
        <v>5</v>
      </c>
      <c r="C619" t="s">
        <v>6</v>
      </c>
      <c r="D619" t="s">
        <v>99</v>
      </c>
      <c r="E619" t="s">
        <v>100</v>
      </c>
      <c r="F619">
        <v>2</v>
      </c>
      <c r="G619" t="s">
        <v>14</v>
      </c>
      <c r="H619" t="s">
        <v>10</v>
      </c>
      <c r="I619">
        <v>255</v>
      </c>
      <c r="K619" t="s">
        <v>11</v>
      </c>
      <c r="L619" t="s">
        <v>11</v>
      </c>
      <c r="M619" t="s">
        <v>11</v>
      </c>
      <c r="N619" t="s">
        <v>12</v>
      </c>
      <c r="O619">
        <f>VLOOKUP(A619,TableRC!A:K,11,0)</f>
        <v>0</v>
      </c>
      <c r="Q619">
        <f>VLOOKUP(A619,TableRC!A:G,7,0)</f>
        <v>0</v>
      </c>
      <c r="S619" t="str">
        <f t="shared" si="19"/>
        <v>sation</v>
      </c>
    </row>
    <row r="620" spans="1:19" x14ac:dyDescent="0.3">
      <c r="A620" t="str">
        <f t="shared" si="18"/>
        <v>t_resources</v>
      </c>
      <c r="B620" t="s">
        <v>5</v>
      </c>
      <c r="C620" t="s">
        <v>6</v>
      </c>
      <c r="D620" t="s">
        <v>99</v>
      </c>
      <c r="E620" t="s">
        <v>101</v>
      </c>
      <c r="F620">
        <v>3</v>
      </c>
      <c r="G620" t="s">
        <v>14</v>
      </c>
      <c r="H620" t="s">
        <v>10</v>
      </c>
      <c r="I620">
        <v>50</v>
      </c>
      <c r="K620" t="s">
        <v>11</v>
      </c>
      <c r="L620" t="s">
        <v>11</v>
      </c>
      <c r="M620" t="s">
        <v>11</v>
      </c>
      <c r="N620" t="s">
        <v>12</v>
      </c>
      <c r="O620">
        <f>VLOOKUP(A620,TableRC!A:K,11,0)</f>
        <v>0</v>
      </c>
      <c r="Q620">
        <f>VLOOKUP(A620,TableRC!A:G,7,0)</f>
        <v>0</v>
      </c>
      <c r="S620" t="str">
        <f t="shared" si="19"/>
        <v>Phone1</v>
      </c>
    </row>
    <row r="621" spans="1:19" x14ac:dyDescent="0.3">
      <c r="A621" t="str">
        <f t="shared" si="18"/>
        <v>t_resources</v>
      </c>
      <c r="B621" t="s">
        <v>5</v>
      </c>
      <c r="C621" t="s">
        <v>6</v>
      </c>
      <c r="D621" t="s">
        <v>99</v>
      </c>
      <c r="E621" t="s">
        <v>102</v>
      </c>
      <c r="F621">
        <v>4</v>
      </c>
      <c r="G621" t="s">
        <v>14</v>
      </c>
      <c r="H621" t="s">
        <v>10</v>
      </c>
      <c r="I621">
        <v>50</v>
      </c>
      <c r="K621" t="s">
        <v>11</v>
      </c>
      <c r="L621" t="s">
        <v>11</v>
      </c>
      <c r="M621" t="s">
        <v>11</v>
      </c>
      <c r="N621" t="s">
        <v>12</v>
      </c>
      <c r="O621">
        <f>VLOOKUP(A621,TableRC!A:K,11,0)</f>
        <v>0</v>
      </c>
      <c r="Q621">
        <f>VLOOKUP(A621,TableRC!A:G,7,0)</f>
        <v>0</v>
      </c>
      <c r="S621" t="str">
        <f t="shared" si="19"/>
        <v>Phone2</v>
      </c>
    </row>
    <row r="622" spans="1:19" x14ac:dyDescent="0.3">
      <c r="A622" t="str">
        <f t="shared" si="18"/>
        <v>t_resources</v>
      </c>
      <c r="B622" t="s">
        <v>5</v>
      </c>
      <c r="C622" t="s">
        <v>6</v>
      </c>
      <c r="D622" t="s">
        <v>99</v>
      </c>
      <c r="E622" t="s">
        <v>103</v>
      </c>
      <c r="F622">
        <v>5</v>
      </c>
      <c r="G622" t="s">
        <v>14</v>
      </c>
      <c r="H622" t="s">
        <v>10</v>
      </c>
      <c r="I622">
        <v>50</v>
      </c>
      <c r="K622" t="s">
        <v>11</v>
      </c>
      <c r="L622" t="s">
        <v>11</v>
      </c>
      <c r="M622" t="s">
        <v>11</v>
      </c>
      <c r="N622" t="s">
        <v>12</v>
      </c>
      <c r="O622">
        <f>VLOOKUP(A622,TableRC!A:K,11,0)</f>
        <v>0</v>
      </c>
      <c r="Q622">
        <f>VLOOKUP(A622,TableRC!A:G,7,0)</f>
        <v>0</v>
      </c>
      <c r="S622" t="str">
        <f t="shared" si="19"/>
        <v>Mobile</v>
      </c>
    </row>
    <row r="623" spans="1:19" x14ac:dyDescent="0.3">
      <c r="A623" t="str">
        <f t="shared" si="18"/>
        <v>t_resources</v>
      </c>
      <c r="B623" t="s">
        <v>5</v>
      </c>
      <c r="C623" t="s">
        <v>6</v>
      </c>
      <c r="D623" t="s">
        <v>99</v>
      </c>
      <c r="E623" t="s">
        <v>104</v>
      </c>
      <c r="F623">
        <v>6</v>
      </c>
      <c r="G623" t="s">
        <v>14</v>
      </c>
      <c r="H623" t="s">
        <v>10</v>
      </c>
      <c r="I623">
        <v>50</v>
      </c>
      <c r="K623" t="s">
        <v>11</v>
      </c>
      <c r="L623" t="s">
        <v>11</v>
      </c>
      <c r="M623" t="s">
        <v>11</v>
      </c>
      <c r="N623" t="s">
        <v>12</v>
      </c>
      <c r="O623">
        <f>VLOOKUP(A623,TableRC!A:K,11,0)</f>
        <v>0</v>
      </c>
      <c r="Q623">
        <f>VLOOKUP(A623,TableRC!A:G,7,0)</f>
        <v>0</v>
      </c>
      <c r="S623" t="str">
        <f t="shared" si="19"/>
        <v>Fax</v>
      </c>
    </row>
    <row r="624" spans="1:19" x14ac:dyDescent="0.3">
      <c r="A624" t="str">
        <f t="shared" si="18"/>
        <v>t_resources</v>
      </c>
      <c r="B624" t="s">
        <v>5</v>
      </c>
      <c r="C624" t="s">
        <v>6</v>
      </c>
      <c r="D624" t="s">
        <v>99</v>
      </c>
      <c r="E624" t="s">
        <v>105</v>
      </c>
      <c r="F624">
        <v>7</v>
      </c>
      <c r="G624" t="s">
        <v>14</v>
      </c>
      <c r="H624" t="s">
        <v>10</v>
      </c>
      <c r="I624">
        <v>255</v>
      </c>
      <c r="K624" t="s">
        <v>11</v>
      </c>
      <c r="L624" t="s">
        <v>11</v>
      </c>
      <c r="M624" t="s">
        <v>11</v>
      </c>
      <c r="N624" t="s">
        <v>12</v>
      </c>
      <c r="O624">
        <f>VLOOKUP(A624,TableRC!A:K,11,0)</f>
        <v>0</v>
      </c>
      <c r="Q624">
        <f>VLOOKUP(A624,TableRC!A:G,7,0)</f>
        <v>0</v>
      </c>
      <c r="S624" t="str">
        <f t="shared" si="19"/>
        <v>Email</v>
      </c>
    </row>
    <row r="625" spans="1:19" x14ac:dyDescent="0.3">
      <c r="A625" t="str">
        <f t="shared" si="18"/>
        <v>t_resources</v>
      </c>
      <c r="B625" t="s">
        <v>5</v>
      </c>
      <c r="C625" t="s">
        <v>6</v>
      </c>
      <c r="D625" t="s">
        <v>99</v>
      </c>
      <c r="E625" t="s">
        <v>106</v>
      </c>
      <c r="F625">
        <v>8</v>
      </c>
      <c r="G625" t="s">
        <v>14</v>
      </c>
      <c r="H625" t="s">
        <v>10</v>
      </c>
      <c r="I625">
        <v>255</v>
      </c>
      <c r="K625" t="s">
        <v>11</v>
      </c>
      <c r="L625" t="s">
        <v>11</v>
      </c>
      <c r="M625" t="s">
        <v>11</v>
      </c>
      <c r="N625" t="s">
        <v>12</v>
      </c>
      <c r="O625">
        <f>VLOOKUP(A625,TableRC!A:K,11,0)</f>
        <v>0</v>
      </c>
      <c r="Q625">
        <f>VLOOKUP(A625,TableRC!A:G,7,0)</f>
        <v>0</v>
      </c>
      <c r="S625" t="str">
        <f t="shared" si="19"/>
        <v>Roles</v>
      </c>
    </row>
    <row r="626" spans="1:19" x14ac:dyDescent="0.3">
      <c r="A626" t="str">
        <f t="shared" si="18"/>
        <v>t_resources</v>
      </c>
      <c r="B626" t="s">
        <v>5</v>
      </c>
      <c r="C626" t="s">
        <v>6</v>
      </c>
      <c r="D626" t="s">
        <v>99</v>
      </c>
      <c r="E626" t="s">
        <v>20</v>
      </c>
      <c r="F626">
        <v>9</v>
      </c>
      <c r="G626" t="s">
        <v>14</v>
      </c>
      <c r="H626" t="s">
        <v>10</v>
      </c>
      <c r="I626">
        <v>255</v>
      </c>
      <c r="K626" t="s">
        <v>11</v>
      </c>
      <c r="L626" t="s">
        <v>11</v>
      </c>
      <c r="M626" t="s">
        <v>11</v>
      </c>
      <c r="N626" t="s">
        <v>12</v>
      </c>
      <c r="O626">
        <f>VLOOKUP(A626,TableRC!A:K,11,0)</f>
        <v>0</v>
      </c>
      <c r="Q626">
        <f>VLOOKUP(A626,TableRC!A:G,7,0)</f>
        <v>0</v>
      </c>
      <c r="S626" t="str">
        <f t="shared" si="19"/>
        <v>Notes</v>
      </c>
    </row>
    <row r="627" spans="1:19" x14ac:dyDescent="0.3">
      <c r="A627" t="str">
        <f t="shared" si="18"/>
        <v>t_risktypes</v>
      </c>
      <c r="B627" t="s">
        <v>5</v>
      </c>
      <c r="C627" t="s">
        <v>6</v>
      </c>
      <c r="D627" t="s">
        <v>110</v>
      </c>
      <c r="E627" t="s">
        <v>111</v>
      </c>
      <c r="F627">
        <v>1</v>
      </c>
      <c r="G627" t="s">
        <v>9</v>
      </c>
      <c r="H627" t="s">
        <v>10</v>
      </c>
      <c r="I627">
        <v>12</v>
      </c>
      <c r="K627" t="s">
        <v>11</v>
      </c>
      <c r="L627" t="s">
        <v>11</v>
      </c>
      <c r="M627" t="s">
        <v>11</v>
      </c>
      <c r="N627" t="s">
        <v>12</v>
      </c>
      <c r="O627">
        <f>VLOOKUP(A627,TableRC!A:K,11,0)</f>
        <v>0</v>
      </c>
      <c r="Q627">
        <f>VLOOKUP(A627,TableRC!A:G,7,0)</f>
        <v>0</v>
      </c>
      <c r="S627" t="str">
        <f t="shared" si="19"/>
        <v>Risk</v>
      </c>
    </row>
    <row r="628" spans="1:19" x14ac:dyDescent="0.3">
      <c r="A628" t="str">
        <f t="shared" si="18"/>
        <v>t_risktypes</v>
      </c>
      <c r="B628" t="s">
        <v>5</v>
      </c>
      <c r="C628" t="s">
        <v>6</v>
      </c>
      <c r="D628" t="s">
        <v>110</v>
      </c>
      <c r="E628" t="s">
        <v>39</v>
      </c>
      <c r="F628">
        <v>2</v>
      </c>
      <c r="G628" t="s">
        <v>14</v>
      </c>
      <c r="H628" t="s">
        <v>10</v>
      </c>
      <c r="I628">
        <v>50</v>
      </c>
      <c r="K628" t="s">
        <v>11</v>
      </c>
      <c r="L628" t="s">
        <v>11</v>
      </c>
      <c r="M628" t="s">
        <v>11</v>
      </c>
      <c r="N628" t="s">
        <v>12</v>
      </c>
      <c r="O628">
        <f>VLOOKUP(A628,TableRC!A:K,11,0)</f>
        <v>0</v>
      </c>
      <c r="Q628">
        <f>VLOOKUP(A628,TableRC!A:G,7,0)</f>
        <v>0</v>
      </c>
      <c r="S628" t="str">
        <f t="shared" si="19"/>
        <v>iption</v>
      </c>
    </row>
    <row r="629" spans="1:19" x14ac:dyDescent="0.3">
      <c r="A629" t="str">
        <f t="shared" si="18"/>
        <v>t_risktypes</v>
      </c>
      <c r="B629" t="s">
        <v>5</v>
      </c>
      <c r="C629" t="s">
        <v>6</v>
      </c>
      <c r="D629" t="s">
        <v>110</v>
      </c>
      <c r="E629" t="s">
        <v>57</v>
      </c>
      <c r="F629">
        <v>3</v>
      </c>
      <c r="G629" t="s">
        <v>14</v>
      </c>
      <c r="H629" t="s">
        <v>41</v>
      </c>
      <c r="I629" t="s">
        <v>11</v>
      </c>
      <c r="K629">
        <v>53</v>
      </c>
      <c r="L629">
        <v>2</v>
      </c>
      <c r="M629" t="s">
        <v>11</v>
      </c>
      <c r="N629" t="s">
        <v>11</v>
      </c>
      <c r="O629">
        <f>VLOOKUP(A629,TableRC!A:K,11,0)</f>
        <v>0</v>
      </c>
      <c r="Q629">
        <f>VLOOKUP(A629,TableRC!A:G,7,0)</f>
        <v>0</v>
      </c>
      <c r="S629" t="str">
        <f t="shared" si="19"/>
        <v>Weight</v>
      </c>
    </row>
    <row r="630" spans="1:19" x14ac:dyDescent="0.3">
      <c r="A630" t="str">
        <f t="shared" si="18"/>
        <v>t_risktypes</v>
      </c>
      <c r="B630" t="s">
        <v>5</v>
      </c>
      <c r="C630" t="s">
        <v>6</v>
      </c>
      <c r="D630" t="s">
        <v>110</v>
      </c>
      <c r="E630" t="s">
        <v>20</v>
      </c>
      <c r="F630">
        <v>4</v>
      </c>
      <c r="G630" t="s">
        <v>14</v>
      </c>
      <c r="H630" t="s">
        <v>10</v>
      </c>
      <c r="I630">
        <v>255</v>
      </c>
      <c r="K630" t="s">
        <v>11</v>
      </c>
      <c r="L630" t="s">
        <v>11</v>
      </c>
      <c r="M630" t="s">
        <v>11</v>
      </c>
      <c r="N630" t="s">
        <v>12</v>
      </c>
      <c r="O630">
        <f>VLOOKUP(A630,TableRC!A:K,11,0)</f>
        <v>0</v>
      </c>
      <c r="Q630">
        <f>VLOOKUP(A630,TableRC!A:G,7,0)</f>
        <v>0</v>
      </c>
      <c r="S630" t="str">
        <f t="shared" si="19"/>
        <v>Notes</v>
      </c>
    </row>
    <row r="631" spans="1:19" x14ac:dyDescent="0.3">
      <c r="A631" t="str">
        <f t="shared" si="18"/>
        <v>t_roleconstraint</v>
      </c>
      <c r="B631" t="s">
        <v>5</v>
      </c>
      <c r="C631" t="s">
        <v>6</v>
      </c>
      <c r="D631" t="s">
        <v>114</v>
      </c>
      <c r="E631" t="s">
        <v>115</v>
      </c>
      <c r="F631">
        <v>1</v>
      </c>
      <c r="G631" t="s">
        <v>9</v>
      </c>
      <c r="H631" t="s">
        <v>16</v>
      </c>
      <c r="I631" t="s">
        <v>11</v>
      </c>
      <c r="K631">
        <v>10</v>
      </c>
      <c r="L631">
        <v>10</v>
      </c>
      <c r="M631" t="s">
        <v>11</v>
      </c>
      <c r="N631" t="s">
        <v>11</v>
      </c>
      <c r="O631">
        <f>VLOOKUP(A631,TableRC!A:K,11,0)</f>
        <v>0</v>
      </c>
      <c r="Q631">
        <f>VLOOKUP(A631,TableRC!A:G,7,0)</f>
        <v>0</v>
      </c>
      <c r="S631" t="str">
        <f t="shared" si="19"/>
        <v>ctorID</v>
      </c>
    </row>
    <row r="632" spans="1:19" x14ac:dyDescent="0.3">
      <c r="A632" t="str">
        <f t="shared" si="18"/>
        <v>t_roleconstraint</v>
      </c>
      <c r="B632" t="s">
        <v>5</v>
      </c>
      <c r="C632" t="s">
        <v>6</v>
      </c>
      <c r="D632" t="s">
        <v>114</v>
      </c>
      <c r="E632" t="s">
        <v>116</v>
      </c>
      <c r="F632">
        <v>2</v>
      </c>
      <c r="G632" t="s">
        <v>9</v>
      </c>
      <c r="H632" t="s">
        <v>10</v>
      </c>
      <c r="I632">
        <v>255</v>
      </c>
      <c r="K632" t="s">
        <v>11</v>
      </c>
      <c r="L632" t="s">
        <v>11</v>
      </c>
      <c r="M632" t="s">
        <v>11</v>
      </c>
      <c r="N632" t="s">
        <v>12</v>
      </c>
      <c r="O632">
        <f>VLOOKUP(A632,TableRC!A:K,11,0)</f>
        <v>0</v>
      </c>
      <c r="Q632">
        <f>VLOOKUP(A632,TableRC!A:G,7,0)</f>
        <v>0</v>
      </c>
      <c r="S632" t="str">
        <f t="shared" si="19"/>
        <v>traint</v>
      </c>
    </row>
    <row r="633" spans="1:19" x14ac:dyDescent="0.3">
      <c r="A633" t="str">
        <f t="shared" si="18"/>
        <v>t_roleconstraint</v>
      </c>
      <c r="B633" t="s">
        <v>5</v>
      </c>
      <c r="C633" t="s">
        <v>6</v>
      </c>
      <c r="D633" t="s">
        <v>114</v>
      </c>
      <c r="E633" t="s">
        <v>117</v>
      </c>
      <c r="F633">
        <v>3</v>
      </c>
      <c r="G633" t="s">
        <v>9</v>
      </c>
      <c r="H633" t="s">
        <v>10</v>
      </c>
      <c r="I633">
        <v>50</v>
      </c>
      <c r="K633" t="s">
        <v>11</v>
      </c>
      <c r="L633" t="s">
        <v>11</v>
      </c>
      <c r="M633" t="s">
        <v>11</v>
      </c>
      <c r="N633" t="s">
        <v>12</v>
      </c>
      <c r="O633">
        <f>VLOOKUP(A633,TableRC!A:K,11,0)</f>
        <v>0</v>
      </c>
      <c r="Q633">
        <f>VLOOKUP(A633,TableRC!A:G,7,0)</f>
        <v>0</v>
      </c>
      <c r="S633" t="str">
        <f t="shared" si="19"/>
        <v>torEnd</v>
      </c>
    </row>
    <row r="634" spans="1:19" x14ac:dyDescent="0.3">
      <c r="A634" t="str">
        <f t="shared" si="18"/>
        <v>t_roleconstraint</v>
      </c>
      <c r="B634" t="s">
        <v>5</v>
      </c>
      <c r="C634" t="s">
        <v>6</v>
      </c>
      <c r="D634" t="s">
        <v>114</v>
      </c>
      <c r="E634" t="s">
        <v>118</v>
      </c>
      <c r="F634">
        <v>4</v>
      </c>
      <c r="G634" t="s">
        <v>9</v>
      </c>
      <c r="H634" t="s">
        <v>10</v>
      </c>
      <c r="I634">
        <v>12</v>
      </c>
      <c r="K634" t="s">
        <v>11</v>
      </c>
      <c r="L634" t="s">
        <v>11</v>
      </c>
      <c r="M634" t="s">
        <v>11</v>
      </c>
      <c r="N634" t="s">
        <v>12</v>
      </c>
      <c r="O634">
        <f>VLOOKUP(A634,TableRC!A:K,11,0)</f>
        <v>0</v>
      </c>
      <c r="Q634">
        <f>VLOOKUP(A634,TableRC!A:G,7,0)</f>
        <v>0</v>
      </c>
      <c r="S634" t="str">
        <f t="shared" si="19"/>
        <v>ntType</v>
      </c>
    </row>
    <row r="635" spans="1:19" x14ac:dyDescent="0.3">
      <c r="A635" t="str">
        <f t="shared" si="18"/>
        <v>t_roleconstraint</v>
      </c>
      <c r="B635" t="s">
        <v>5</v>
      </c>
      <c r="C635" t="s">
        <v>6</v>
      </c>
      <c r="D635" t="s">
        <v>114</v>
      </c>
      <c r="E635" t="s">
        <v>20</v>
      </c>
      <c r="F635">
        <v>5</v>
      </c>
      <c r="G635" t="s">
        <v>14</v>
      </c>
      <c r="H635" t="s">
        <v>10</v>
      </c>
      <c r="I635">
        <v>-1</v>
      </c>
      <c r="K635" t="s">
        <v>11</v>
      </c>
      <c r="L635" t="s">
        <v>11</v>
      </c>
      <c r="M635" t="s">
        <v>11</v>
      </c>
      <c r="N635" t="s">
        <v>12</v>
      </c>
      <c r="O635">
        <f>VLOOKUP(A635,TableRC!A:K,11,0)</f>
        <v>0</v>
      </c>
      <c r="Q635">
        <f>VLOOKUP(A635,TableRC!A:G,7,0)</f>
        <v>0</v>
      </c>
      <c r="S635" t="str">
        <f t="shared" si="19"/>
        <v>Notes</v>
      </c>
    </row>
    <row r="636" spans="1:19" x14ac:dyDescent="0.3">
      <c r="A636" t="str">
        <f t="shared" si="18"/>
        <v>t_rtf</v>
      </c>
      <c r="B636" t="s">
        <v>5</v>
      </c>
      <c r="C636" t="s">
        <v>6</v>
      </c>
      <c r="D636" t="s">
        <v>122</v>
      </c>
      <c r="E636" t="s">
        <v>36</v>
      </c>
      <c r="F636">
        <v>1</v>
      </c>
      <c r="G636" t="s">
        <v>14</v>
      </c>
      <c r="H636" t="s">
        <v>10</v>
      </c>
      <c r="I636">
        <v>50</v>
      </c>
      <c r="K636" t="s">
        <v>11</v>
      </c>
      <c r="L636" t="s">
        <v>11</v>
      </c>
      <c r="M636" t="s">
        <v>11</v>
      </c>
      <c r="N636" t="s">
        <v>12</v>
      </c>
      <c r="O636">
        <f>VLOOKUP(A636,TableRC!A:K,11,0)</f>
        <v>0</v>
      </c>
      <c r="Q636">
        <f>VLOOKUP(A636,TableRC!A:G,7,0)</f>
        <v>0</v>
      </c>
      <c r="S636" t="str">
        <f t="shared" si="19"/>
        <v>Type</v>
      </c>
    </row>
    <row r="637" spans="1:19" x14ac:dyDescent="0.3">
      <c r="A637" t="str">
        <f t="shared" si="18"/>
        <v>t_rtf</v>
      </c>
      <c r="B637" t="s">
        <v>5</v>
      </c>
      <c r="C637" t="s">
        <v>6</v>
      </c>
      <c r="D637" t="s">
        <v>122</v>
      </c>
      <c r="E637" t="s">
        <v>80</v>
      </c>
      <c r="F637">
        <v>2</v>
      </c>
      <c r="G637" t="s">
        <v>14</v>
      </c>
      <c r="H637" t="s">
        <v>10</v>
      </c>
      <c r="I637">
        <v>-1</v>
      </c>
      <c r="K637" t="s">
        <v>11</v>
      </c>
      <c r="L637" t="s">
        <v>11</v>
      </c>
      <c r="M637" t="s">
        <v>11</v>
      </c>
      <c r="N637" t="s">
        <v>12</v>
      </c>
      <c r="O637">
        <f>VLOOKUP(A637,TableRC!A:K,11,0)</f>
        <v>0</v>
      </c>
      <c r="Q637">
        <f>VLOOKUP(A637,TableRC!A:G,7,0)</f>
        <v>0</v>
      </c>
      <c r="S637" t="str">
        <f t="shared" si="19"/>
        <v>mplate</v>
      </c>
    </row>
    <row r="638" spans="1:19" x14ac:dyDescent="0.3">
      <c r="A638" t="str">
        <f t="shared" si="18"/>
        <v>t_rtfreport</v>
      </c>
      <c r="B638" t="s">
        <v>5</v>
      </c>
      <c r="C638" t="s">
        <v>6</v>
      </c>
      <c r="D638" t="s">
        <v>123</v>
      </c>
      <c r="E638" t="s">
        <v>124</v>
      </c>
      <c r="F638">
        <v>1</v>
      </c>
      <c r="G638" t="s">
        <v>9</v>
      </c>
      <c r="H638" t="s">
        <v>10</v>
      </c>
      <c r="I638">
        <v>200</v>
      </c>
      <c r="K638" t="s">
        <v>11</v>
      </c>
      <c r="L638" t="s">
        <v>11</v>
      </c>
      <c r="M638" t="s">
        <v>11</v>
      </c>
      <c r="N638" t="s">
        <v>12</v>
      </c>
      <c r="O638">
        <f>VLOOKUP(A638,TableRC!A:K,11,0)</f>
        <v>0</v>
      </c>
      <c r="Q638">
        <f>VLOOKUP(A638,TableRC!A:G,7,0)</f>
        <v>0</v>
      </c>
      <c r="S638" t="str">
        <f t="shared" si="19"/>
        <v>lateID</v>
      </c>
    </row>
    <row r="639" spans="1:19" x14ac:dyDescent="0.3">
      <c r="A639" t="str">
        <f t="shared" si="18"/>
        <v>t_rtfreport</v>
      </c>
      <c r="B639" t="s">
        <v>5</v>
      </c>
      <c r="C639" t="s">
        <v>6</v>
      </c>
      <c r="D639" t="s">
        <v>123</v>
      </c>
      <c r="E639" t="s">
        <v>125</v>
      </c>
      <c r="F639">
        <v>2</v>
      </c>
      <c r="G639" t="s">
        <v>14</v>
      </c>
      <c r="H639" t="s">
        <v>16</v>
      </c>
      <c r="I639" t="s">
        <v>11</v>
      </c>
      <c r="K639">
        <v>10</v>
      </c>
      <c r="L639">
        <v>10</v>
      </c>
      <c r="M639" t="s">
        <v>11</v>
      </c>
      <c r="N639" t="s">
        <v>11</v>
      </c>
      <c r="O639">
        <f>VLOOKUP(A639,TableRC!A:K,11,0)</f>
        <v>0</v>
      </c>
      <c r="Q639">
        <f>VLOOKUP(A639,TableRC!A:G,7,0)</f>
        <v>0</v>
      </c>
      <c r="S639" t="str">
        <f t="shared" si="19"/>
        <v>ackage</v>
      </c>
    </row>
    <row r="640" spans="1:19" x14ac:dyDescent="0.3">
      <c r="A640" t="str">
        <f t="shared" si="18"/>
        <v>t_rtfreport</v>
      </c>
      <c r="B640" t="s">
        <v>5</v>
      </c>
      <c r="C640" t="s">
        <v>6</v>
      </c>
      <c r="D640" t="s">
        <v>123</v>
      </c>
      <c r="E640" t="s">
        <v>126</v>
      </c>
      <c r="F640">
        <v>3</v>
      </c>
      <c r="G640" t="s">
        <v>14</v>
      </c>
      <c r="H640" t="s">
        <v>10</v>
      </c>
      <c r="I640">
        <v>255</v>
      </c>
      <c r="K640" t="s">
        <v>11</v>
      </c>
      <c r="L640" t="s">
        <v>11</v>
      </c>
      <c r="M640" t="s">
        <v>11</v>
      </c>
      <c r="N640" t="s">
        <v>12</v>
      </c>
      <c r="O640">
        <f>VLOOKUP(A640,TableRC!A:K,11,0)</f>
        <v>0</v>
      </c>
      <c r="Q640">
        <f>VLOOKUP(A640,TableRC!A:G,7,0)</f>
        <v>0</v>
      </c>
      <c r="S640" t="str">
        <f t="shared" si="19"/>
        <v>lename</v>
      </c>
    </row>
    <row r="641" spans="1:19" x14ac:dyDescent="0.3">
      <c r="A641" t="str">
        <f t="shared" si="18"/>
        <v>t_rtfreport</v>
      </c>
      <c r="B641" t="s">
        <v>5</v>
      </c>
      <c r="C641" t="s">
        <v>6</v>
      </c>
      <c r="D641" t="s">
        <v>123</v>
      </c>
      <c r="E641" t="s">
        <v>127</v>
      </c>
      <c r="F641">
        <v>4</v>
      </c>
      <c r="G641" t="s">
        <v>9</v>
      </c>
      <c r="H641" t="s">
        <v>16</v>
      </c>
      <c r="I641" t="s">
        <v>11</v>
      </c>
      <c r="K641">
        <v>10</v>
      </c>
      <c r="L641">
        <v>10</v>
      </c>
      <c r="M641" t="s">
        <v>11</v>
      </c>
      <c r="N641" t="s">
        <v>11</v>
      </c>
      <c r="O641">
        <f>VLOOKUP(A641,TableRC!A:K,11,0)</f>
        <v>0</v>
      </c>
      <c r="Q641">
        <f>VLOOKUP(A641,TableRC!A:G,7,0)</f>
        <v>0</v>
      </c>
      <c r="S641" t="str">
        <f t="shared" si="19"/>
        <v>etails</v>
      </c>
    </row>
    <row r="642" spans="1:19" x14ac:dyDescent="0.3">
      <c r="A642" t="str">
        <f t="shared" ref="A642:A705" si="20">D642</f>
        <v>t_rtfreport</v>
      </c>
      <c r="B642" t="s">
        <v>5</v>
      </c>
      <c r="C642" t="s">
        <v>6</v>
      </c>
      <c r="D642" t="s">
        <v>123</v>
      </c>
      <c r="E642" t="s">
        <v>128</v>
      </c>
      <c r="F642">
        <v>5</v>
      </c>
      <c r="G642" t="s">
        <v>9</v>
      </c>
      <c r="H642" t="s">
        <v>16</v>
      </c>
      <c r="I642" t="s">
        <v>11</v>
      </c>
      <c r="K642">
        <v>10</v>
      </c>
      <c r="L642">
        <v>10</v>
      </c>
      <c r="M642" t="s">
        <v>11</v>
      </c>
      <c r="N642" t="s">
        <v>11</v>
      </c>
      <c r="O642">
        <f>VLOOKUP(A642,TableRC!A:K,11,0)</f>
        <v>0</v>
      </c>
      <c r="Q642">
        <f>VLOOKUP(A642,TableRC!A:G,7,0)</f>
        <v>0</v>
      </c>
      <c r="S642" t="str">
        <f t="shared" ref="S642:S705" si="21">RIGHT(E642,6)</f>
        <v>ildren</v>
      </c>
    </row>
    <row r="643" spans="1:19" x14ac:dyDescent="0.3">
      <c r="A643" t="str">
        <f t="shared" si="20"/>
        <v>t_rtfreport</v>
      </c>
      <c r="B643" t="s">
        <v>5</v>
      </c>
      <c r="C643" t="s">
        <v>6</v>
      </c>
      <c r="D643" t="s">
        <v>123</v>
      </c>
      <c r="E643" t="s">
        <v>129</v>
      </c>
      <c r="F643">
        <v>6</v>
      </c>
      <c r="G643" t="s">
        <v>9</v>
      </c>
      <c r="H643" t="s">
        <v>16</v>
      </c>
      <c r="I643" t="s">
        <v>11</v>
      </c>
      <c r="K643">
        <v>10</v>
      </c>
      <c r="L643">
        <v>10</v>
      </c>
      <c r="M643" t="s">
        <v>11</v>
      </c>
      <c r="N643" t="s">
        <v>11</v>
      </c>
      <c r="O643">
        <f>VLOOKUP(A643,TableRC!A:K,11,0)</f>
        <v>0</v>
      </c>
      <c r="Q643">
        <f>VLOOKUP(A643,TableRC!A:G,7,0)</f>
        <v>0</v>
      </c>
      <c r="S643" t="str">
        <f t="shared" si="21"/>
        <v>agrams</v>
      </c>
    </row>
    <row r="644" spans="1:19" x14ac:dyDescent="0.3">
      <c r="A644" t="str">
        <f t="shared" si="20"/>
        <v>t_rtfreport</v>
      </c>
      <c r="B644" t="s">
        <v>5</v>
      </c>
      <c r="C644" t="s">
        <v>6</v>
      </c>
      <c r="D644" t="s">
        <v>123</v>
      </c>
      <c r="E644" t="s">
        <v>130</v>
      </c>
      <c r="F644">
        <v>7</v>
      </c>
      <c r="G644" t="s">
        <v>14</v>
      </c>
      <c r="H644" t="s">
        <v>10</v>
      </c>
      <c r="I644">
        <v>255</v>
      </c>
      <c r="K644" t="s">
        <v>11</v>
      </c>
      <c r="L644" t="s">
        <v>11</v>
      </c>
      <c r="M644" t="s">
        <v>11</v>
      </c>
      <c r="N644" t="s">
        <v>12</v>
      </c>
      <c r="O644">
        <f>VLOOKUP(A644,TableRC!A:K,11,0)</f>
        <v>0</v>
      </c>
      <c r="Q644">
        <f>VLOOKUP(A644,TableRC!A:G,7,0)</f>
        <v>0</v>
      </c>
      <c r="S644" t="str">
        <f t="shared" si="21"/>
        <v>eading</v>
      </c>
    </row>
    <row r="645" spans="1:19" x14ac:dyDescent="0.3">
      <c r="A645" t="str">
        <f t="shared" si="20"/>
        <v>t_rtfreport</v>
      </c>
      <c r="B645" t="s">
        <v>5</v>
      </c>
      <c r="C645" t="s">
        <v>6</v>
      </c>
      <c r="D645" t="s">
        <v>123</v>
      </c>
      <c r="E645" t="s">
        <v>131</v>
      </c>
      <c r="F645">
        <v>8</v>
      </c>
      <c r="G645" t="s">
        <v>9</v>
      </c>
      <c r="H645" t="s">
        <v>16</v>
      </c>
      <c r="I645" t="s">
        <v>11</v>
      </c>
      <c r="K645">
        <v>10</v>
      </c>
      <c r="L645">
        <v>10</v>
      </c>
      <c r="M645" t="s">
        <v>11</v>
      </c>
      <c r="N645" t="s">
        <v>11</v>
      </c>
      <c r="O645">
        <f>VLOOKUP(A645,TableRC!A:K,11,0)</f>
        <v>0</v>
      </c>
      <c r="Q645">
        <f>VLOOKUP(A645,TableRC!A:G,7,0)</f>
        <v>0</v>
      </c>
      <c r="S645" t="str">
        <f t="shared" si="21"/>
        <v>ements</v>
      </c>
    </row>
    <row r="646" spans="1:19" x14ac:dyDescent="0.3">
      <c r="A646" t="str">
        <f t="shared" si="20"/>
        <v>t_rtfreport</v>
      </c>
      <c r="B646" t="s">
        <v>5</v>
      </c>
      <c r="C646" t="s">
        <v>6</v>
      </c>
      <c r="D646" t="s">
        <v>123</v>
      </c>
      <c r="E646" t="s">
        <v>132</v>
      </c>
      <c r="F646">
        <v>9</v>
      </c>
      <c r="G646" t="s">
        <v>9</v>
      </c>
      <c r="H646" t="s">
        <v>16</v>
      </c>
      <c r="I646" t="s">
        <v>11</v>
      </c>
      <c r="K646">
        <v>10</v>
      </c>
      <c r="L646">
        <v>10</v>
      </c>
      <c r="M646" t="s">
        <v>11</v>
      </c>
      <c r="N646" t="s">
        <v>11</v>
      </c>
      <c r="O646">
        <f>VLOOKUP(A646,TableRC!A:K,11,0)</f>
        <v>0</v>
      </c>
      <c r="Q646">
        <f>VLOOKUP(A646,TableRC!A:G,7,0)</f>
        <v>0</v>
      </c>
      <c r="S646" t="str">
        <f t="shared" si="21"/>
        <v>ations</v>
      </c>
    </row>
    <row r="647" spans="1:19" x14ac:dyDescent="0.3">
      <c r="A647" t="str">
        <f t="shared" si="20"/>
        <v>t_rtfreport</v>
      </c>
      <c r="B647" t="s">
        <v>5</v>
      </c>
      <c r="C647" t="s">
        <v>6</v>
      </c>
      <c r="D647" t="s">
        <v>123</v>
      </c>
      <c r="E647" t="s">
        <v>133</v>
      </c>
      <c r="F647">
        <v>10</v>
      </c>
      <c r="G647" t="s">
        <v>9</v>
      </c>
      <c r="H647" t="s">
        <v>16</v>
      </c>
      <c r="I647" t="s">
        <v>11</v>
      </c>
      <c r="K647">
        <v>10</v>
      </c>
      <c r="L647">
        <v>10</v>
      </c>
      <c r="M647" t="s">
        <v>11</v>
      </c>
      <c r="N647" t="s">
        <v>11</v>
      </c>
      <c r="O647">
        <f>VLOOKUP(A647,TableRC!A:K,11,0)</f>
        <v>0</v>
      </c>
      <c r="Q647">
        <f>VLOOKUP(A647,TableRC!A:G,7,0)</f>
        <v>0</v>
      </c>
      <c r="S647" t="str">
        <f t="shared" si="21"/>
        <v>narios</v>
      </c>
    </row>
    <row r="648" spans="1:19" x14ac:dyDescent="0.3">
      <c r="A648" t="str">
        <f t="shared" si="20"/>
        <v>t_rtfreport</v>
      </c>
      <c r="B648" t="s">
        <v>5</v>
      </c>
      <c r="C648" t="s">
        <v>6</v>
      </c>
      <c r="D648" t="s">
        <v>123</v>
      </c>
      <c r="E648" t="s">
        <v>134</v>
      </c>
      <c r="F648">
        <v>11</v>
      </c>
      <c r="G648" t="s">
        <v>9</v>
      </c>
      <c r="H648" t="s">
        <v>16</v>
      </c>
      <c r="I648" t="s">
        <v>11</v>
      </c>
      <c r="K648">
        <v>10</v>
      </c>
      <c r="L648">
        <v>10</v>
      </c>
      <c r="M648" t="s">
        <v>11</v>
      </c>
      <c r="N648" t="s">
        <v>11</v>
      </c>
      <c r="O648">
        <f>VLOOKUP(A648,TableRC!A:K,11,0)</f>
        <v>0</v>
      </c>
      <c r="Q648">
        <f>VLOOKUP(A648,TableRC!A:G,7,0)</f>
        <v>0</v>
      </c>
      <c r="S648" t="str">
        <f t="shared" si="21"/>
        <v>agrams</v>
      </c>
    </row>
    <row r="649" spans="1:19" x14ac:dyDescent="0.3">
      <c r="A649" t="str">
        <f t="shared" si="20"/>
        <v>t_rtfreport</v>
      </c>
      <c r="B649" t="s">
        <v>5</v>
      </c>
      <c r="C649" t="s">
        <v>6</v>
      </c>
      <c r="D649" t="s">
        <v>123</v>
      </c>
      <c r="E649" t="s">
        <v>135</v>
      </c>
      <c r="F649">
        <v>12</v>
      </c>
      <c r="G649" t="s">
        <v>9</v>
      </c>
      <c r="H649" t="s">
        <v>16</v>
      </c>
      <c r="I649" t="s">
        <v>11</v>
      </c>
      <c r="K649">
        <v>10</v>
      </c>
      <c r="L649">
        <v>10</v>
      </c>
      <c r="M649" t="s">
        <v>11</v>
      </c>
      <c r="N649" t="s">
        <v>11</v>
      </c>
      <c r="O649">
        <f>VLOOKUP(A649,TableRC!A:K,11,0)</f>
        <v>0</v>
      </c>
      <c r="Q649">
        <f>VLOOKUP(A649,TableRC!A:G,7,0)</f>
        <v>0</v>
      </c>
      <c r="S649" t="str">
        <f t="shared" si="21"/>
        <v>ibutes</v>
      </c>
    </row>
    <row r="650" spans="1:19" x14ac:dyDescent="0.3">
      <c r="A650" t="str">
        <f t="shared" si="20"/>
        <v>t_rtfreport</v>
      </c>
      <c r="B650" t="s">
        <v>5</v>
      </c>
      <c r="C650" t="s">
        <v>6</v>
      </c>
      <c r="D650" t="s">
        <v>123</v>
      </c>
      <c r="E650" t="s">
        <v>136</v>
      </c>
      <c r="F650">
        <v>13</v>
      </c>
      <c r="G650" t="s">
        <v>9</v>
      </c>
      <c r="H650" t="s">
        <v>16</v>
      </c>
      <c r="I650" t="s">
        <v>11</v>
      </c>
      <c r="K650">
        <v>10</v>
      </c>
      <c r="L650">
        <v>10</v>
      </c>
      <c r="M650" t="s">
        <v>11</v>
      </c>
      <c r="N650" t="s">
        <v>11</v>
      </c>
      <c r="O650">
        <f>VLOOKUP(A650,TableRC!A:K,11,0)</f>
        <v>0</v>
      </c>
      <c r="Q650">
        <f>VLOOKUP(A650,TableRC!A:G,7,0)</f>
        <v>0</v>
      </c>
      <c r="S650" t="str">
        <f t="shared" si="21"/>
        <v>ethods</v>
      </c>
    </row>
    <row r="651" spans="1:19" x14ac:dyDescent="0.3">
      <c r="A651" t="str">
        <f t="shared" si="20"/>
        <v>t_rtfreport</v>
      </c>
      <c r="B651" t="s">
        <v>5</v>
      </c>
      <c r="C651" t="s">
        <v>6</v>
      </c>
      <c r="D651" t="s">
        <v>123</v>
      </c>
      <c r="E651" t="s">
        <v>137</v>
      </c>
      <c r="F651">
        <v>14</v>
      </c>
      <c r="G651" t="s">
        <v>14</v>
      </c>
      <c r="H651" t="s">
        <v>16</v>
      </c>
      <c r="I651" t="s">
        <v>11</v>
      </c>
      <c r="K651">
        <v>10</v>
      </c>
      <c r="L651">
        <v>10</v>
      </c>
      <c r="M651" t="s">
        <v>11</v>
      </c>
      <c r="N651" t="s">
        <v>11</v>
      </c>
      <c r="O651">
        <f>VLOOKUP(A651,TableRC!A:K,11,0)</f>
        <v>0</v>
      </c>
      <c r="Q651">
        <f>VLOOKUP(A651,TableRC!A:G,7,0)</f>
        <v>0</v>
      </c>
      <c r="S651" t="str">
        <f t="shared" si="21"/>
        <v>geType</v>
      </c>
    </row>
    <row r="652" spans="1:19" x14ac:dyDescent="0.3">
      <c r="A652" t="str">
        <f t="shared" si="20"/>
        <v>t_rtfreport</v>
      </c>
      <c r="B652" t="s">
        <v>5</v>
      </c>
      <c r="C652" t="s">
        <v>6</v>
      </c>
      <c r="D652" t="s">
        <v>123</v>
      </c>
      <c r="E652" t="s">
        <v>138</v>
      </c>
      <c r="F652">
        <v>15</v>
      </c>
      <c r="G652" t="s">
        <v>9</v>
      </c>
      <c r="H652" t="s">
        <v>16</v>
      </c>
      <c r="I652" t="s">
        <v>11</v>
      </c>
      <c r="K652">
        <v>10</v>
      </c>
      <c r="L652">
        <v>10</v>
      </c>
      <c r="M652" t="s">
        <v>11</v>
      </c>
      <c r="N652" t="s">
        <v>11</v>
      </c>
      <c r="O652">
        <f>VLOOKUP(A652,TableRC!A:K,11,0)</f>
        <v>0</v>
      </c>
      <c r="Q652">
        <f>VLOOKUP(A652,TableRC!A:G,7,0)</f>
        <v>0</v>
      </c>
      <c r="S652" t="str">
        <f t="shared" si="21"/>
        <v>Paging</v>
      </c>
    </row>
    <row r="653" spans="1:19" x14ac:dyDescent="0.3">
      <c r="A653" t="str">
        <f t="shared" si="20"/>
        <v>t_rtfreport</v>
      </c>
      <c r="B653" t="s">
        <v>5</v>
      </c>
      <c r="C653" t="s">
        <v>6</v>
      </c>
      <c r="D653" t="s">
        <v>123</v>
      </c>
      <c r="E653" t="s">
        <v>139</v>
      </c>
      <c r="F653">
        <v>16</v>
      </c>
      <c r="G653" t="s">
        <v>14</v>
      </c>
      <c r="H653" t="s">
        <v>10</v>
      </c>
      <c r="I653">
        <v>-1</v>
      </c>
      <c r="K653" t="s">
        <v>11</v>
      </c>
      <c r="L653" t="s">
        <v>11</v>
      </c>
      <c r="M653" t="s">
        <v>11</v>
      </c>
      <c r="N653" t="s">
        <v>12</v>
      </c>
      <c r="O653">
        <f>VLOOKUP(A653,TableRC!A:K,11,0)</f>
        <v>0</v>
      </c>
      <c r="Q653">
        <f>VLOOKUP(A653,TableRC!A:G,7,0)</f>
        <v>0</v>
      </c>
      <c r="S653" t="str">
        <f t="shared" si="21"/>
        <v>Intro</v>
      </c>
    </row>
    <row r="654" spans="1:19" x14ac:dyDescent="0.3">
      <c r="A654" t="str">
        <f t="shared" si="20"/>
        <v>t_rtfreport</v>
      </c>
      <c r="B654" t="s">
        <v>5</v>
      </c>
      <c r="C654" t="s">
        <v>6</v>
      </c>
      <c r="D654" t="s">
        <v>123</v>
      </c>
      <c r="E654" t="s">
        <v>140</v>
      </c>
      <c r="F654">
        <v>17</v>
      </c>
      <c r="G654" t="s">
        <v>9</v>
      </c>
      <c r="H654" t="s">
        <v>16</v>
      </c>
      <c r="I654" t="s">
        <v>11</v>
      </c>
      <c r="K654">
        <v>10</v>
      </c>
      <c r="L654">
        <v>10</v>
      </c>
      <c r="M654" t="s">
        <v>11</v>
      </c>
      <c r="N654" t="s">
        <v>11</v>
      </c>
      <c r="O654">
        <f>VLOOKUP(A654,TableRC!A:K,11,0)</f>
        <v>0</v>
      </c>
      <c r="Q654">
        <f>VLOOKUP(A654,TableRC!A:G,7,0)</f>
        <v>0</v>
      </c>
      <c r="S654" t="str">
        <f t="shared" si="21"/>
        <v>ources</v>
      </c>
    </row>
    <row r="655" spans="1:19" x14ac:dyDescent="0.3">
      <c r="A655" t="str">
        <f t="shared" si="20"/>
        <v>t_rtfreport</v>
      </c>
      <c r="B655" t="s">
        <v>5</v>
      </c>
      <c r="C655" t="s">
        <v>6</v>
      </c>
      <c r="D655" t="s">
        <v>123</v>
      </c>
      <c r="E655" t="s">
        <v>141</v>
      </c>
      <c r="F655">
        <v>18</v>
      </c>
      <c r="G655" t="s">
        <v>9</v>
      </c>
      <c r="H655" t="s">
        <v>16</v>
      </c>
      <c r="I655" t="s">
        <v>11</v>
      </c>
      <c r="K655">
        <v>10</v>
      </c>
      <c r="L655">
        <v>10</v>
      </c>
      <c r="M655" t="s">
        <v>11</v>
      </c>
      <c r="N655" t="s">
        <v>11</v>
      </c>
      <c r="O655">
        <f>VLOOKUP(A655,TableRC!A:K,11,0)</f>
        <v>0</v>
      </c>
      <c r="Q655">
        <f>VLOOKUP(A655,TableRC!A:G,7,0)</f>
        <v>0</v>
      </c>
      <c r="S655" t="str">
        <f t="shared" si="21"/>
        <v>raints</v>
      </c>
    </row>
    <row r="656" spans="1:19" x14ac:dyDescent="0.3">
      <c r="A656" t="str">
        <f t="shared" si="20"/>
        <v>t_rtfreport</v>
      </c>
      <c r="B656" t="s">
        <v>5</v>
      </c>
      <c r="C656" t="s">
        <v>6</v>
      </c>
      <c r="D656" t="s">
        <v>123</v>
      </c>
      <c r="E656" t="s">
        <v>142</v>
      </c>
      <c r="F656">
        <v>19</v>
      </c>
      <c r="G656" t="s">
        <v>9</v>
      </c>
      <c r="H656" t="s">
        <v>16</v>
      </c>
      <c r="I656" t="s">
        <v>11</v>
      </c>
      <c r="K656">
        <v>10</v>
      </c>
      <c r="L656">
        <v>10</v>
      </c>
      <c r="M656" t="s">
        <v>11</v>
      </c>
      <c r="N656" t="s">
        <v>11</v>
      </c>
      <c r="O656">
        <f>VLOOKUP(A656,TableRC!A:K,11,0)</f>
        <v>0</v>
      </c>
      <c r="Q656">
        <f>VLOOKUP(A656,TableRC!A:G,7,0)</f>
        <v>0</v>
      </c>
      <c r="S656" t="str">
        <f t="shared" si="21"/>
        <v>Tagged</v>
      </c>
    </row>
    <row r="657" spans="1:19" x14ac:dyDescent="0.3">
      <c r="A657" t="str">
        <f t="shared" si="20"/>
        <v>t_rtfreport</v>
      </c>
      <c r="B657" t="s">
        <v>5</v>
      </c>
      <c r="C657" t="s">
        <v>6</v>
      </c>
      <c r="D657" t="s">
        <v>123</v>
      </c>
      <c r="E657" t="s">
        <v>143</v>
      </c>
      <c r="F657">
        <v>20</v>
      </c>
      <c r="G657" t="s">
        <v>9</v>
      </c>
      <c r="H657" t="s">
        <v>16</v>
      </c>
      <c r="I657" t="s">
        <v>11</v>
      </c>
      <c r="K657">
        <v>10</v>
      </c>
      <c r="L657">
        <v>10</v>
      </c>
      <c r="M657" t="s">
        <v>11</v>
      </c>
      <c r="N657" t="s">
        <v>11</v>
      </c>
      <c r="O657">
        <f>VLOOKUP(A657,TableRC!A:K,11,0)</f>
        <v>0</v>
      </c>
      <c r="Q657">
        <f>VLOOKUP(A657,TableRC!A:G,7,0)</f>
        <v>0</v>
      </c>
      <c r="S657" t="str">
        <f t="shared" si="21"/>
        <v>howTag</v>
      </c>
    </row>
    <row r="658" spans="1:19" x14ac:dyDescent="0.3">
      <c r="A658" t="str">
        <f t="shared" si="20"/>
        <v>t_rtfreport</v>
      </c>
      <c r="B658" t="s">
        <v>5</v>
      </c>
      <c r="C658" t="s">
        <v>6</v>
      </c>
      <c r="D658" t="s">
        <v>123</v>
      </c>
      <c r="E658" t="s">
        <v>144</v>
      </c>
      <c r="F658">
        <v>21</v>
      </c>
      <c r="G658" t="s">
        <v>9</v>
      </c>
      <c r="H658" t="s">
        <v>16</v>
      </c>
      <c r="I658" t="s">
        <v>11</v>
      </c>
      <c r="K658">
        <v>10</v>
      </c>
      <c r="L658">
        <v>10</v>
      </c>
      <c r="M658" t="s">
        <v>11</v>
      </c>
      <c r="N658" t="s">
        <v>11</v>
      </c>
      <c r="O658">
        <f>VLOOKUP(A658,TableRC!A:K,11,0)</f>
        <v>0</v>
      </c>
      <c r="Q658">
        <f>VLOOKUP(A658,TableRC!A:G,7,0)</f>
        <v>0</v>
      </c>
      <c r="S658" t="str">
        <f t="shared" si="21"/>
        <v>wAlias</v>
      </c>
    </row>
    <row r="659" spans="1:19" x14ac:dyDescent="0.3">
      <c r="A659" t="str">
        <f t="shared" si="20"/>
        <v>t_rtfreport</v>
      </c>
      <c r="B659" t="s">
        <v>5</v>
      </c>
      <c r="C659" t="s">
        <v>6</v>
      </c>
      <c r="D659" t="s">
        <v>123</v>
      </c>
      <c r="E659" t="s">
        <v>145</v>
      </c>
      <c r="F659">
        <v>22</v>
      </c>
      <c r="G659" t="s">
        <v>14</v>
      </c>
      <c r="H659" t="s">
        <v>10</v>
      </c>
      <c r="I659">
        <v>255</v>
      </c>
      <c r="K659" t="s">
        <v>11</v>
      </c>
      <c r="L659" t="s">
        <v>11</v>
      </c>
      <c r="M659" t="s">
        <v>11</v>
      </c>
      <c r="N659" t="s">
        <v>12</v>
      </c>
      <c r="O659">
        <f>VLOOKUP(A659,TableRC!A:K,11,0)</f>
        <v>0</v>
      </c>
      <c r="Q659">
        <f>VLOOKUP(A659,TableRC!A:G,7,0)</f>
        <v>0</v>
      </c>
      <c r="S659" t="str">
        <f t="shared" si="21"/>
        <v>PDATA1</v>
      </c>
    </row>
    <row r="660" spans="1:19" x14ac:dyDescent="0.3">
      <c r="A660" t="str">
        <f t="shared" si="20"/>
        <v>t_rtfreport</v>
      </c>
      <c r="B660" t="s">
        <v>5</v>
      </c>
      <c r="C660" t="s">
        <v>6</v>
      </c>
      <c r="D660" t="s">
        <v>123</v>
      </c>
      <c r="E660" t="s">
        <v>146</v>
      </c>
      <c r="F660">
        <v>23</v>
      </c>
      <c r="G660" t="s">
        <v>14</v>
      </c>
      <c r="H660" t="s">
        <v>10</v>
      </c>
      <c r="I660">
        <v>255</v>
      </c>
      <c r="K660" t="s">
        <v>11</v>
      </c>
      <c r="L660" t="s">
        <v>11</v>
      </c>
      <c r="M660" t="s">
        <v>11</v>
      </c>
      <c r="N660" t="s">
        <v>12</v>
      </c>
      <c r="O660">
        <f>VLOOKUP(A660,TableRC!A:K,11,0)</f>
        <v>0</v>
      </c>
      <c r="Q660">
        <f>VLOOKUP(A660,TableRC!A:G,7,0)</f>
        <v>0</v>
      </c>
      <c r="S660" t="str">
        <f t="shared" si="21"/>
        <v>PDATA2</v>
      </c>
    </row>
    <row r="661" spans="1:19" x14ac:dyDescent="0.3">
      <c r="A661" t="str">
        <f t="shared" si="20"/>
        <v>t_rtfreport</v>
      </c>
      <c r="B661" t="s">
        <v>5</v>
      </c>
      <c r="C661" t="s">
        <v>6</v>
      </c>
      <c r="D661" t="s">
        <v>123</v>
      </c>
      <c r="E661" t="s">
        <v>147</v>
      </c>
      <c r="F661">
        <v>24</v>
      </c>
      <c r="G661" t="s">
        <v>14</v>
      </c>
      <c r="H661" t="s">
        <v>10</v>
      </c>
      <c r="I661">
        <v>255</v>
      </c>
      <c r="K661" t="s">
        <v>11</v>
      </c>
      <c r="L661" t="s">
        <v>11</v>
      </c>
      <c r="M661" t="s">
        <v>11</v>
      </c>
      <c r="N661" t="s">
        <v>12</v>
      </c>
      <c r="O661">
        <f>VLOOKUP(A661,TableRC!A:K,11,0)</f>
        <v>0</v>
      </c>
      <c r="Q661">
        <f>VLOOKUP(A661,TableRC!A:G,7,0)</f>
        <v>0</v>
      </c>
      <c r="S661" t="str">
        <f t="shared" si="21"/>
        <v>PDATA3</v>
      </c>
    </row>
    <row r="662" spans="1:19" x14ac:dyDescent="0.3">
      <c r="A662" t="str">
        <f t="shared" si="20"/>
        <v>t_rtfreport</v>
      </c>
      <c r="B662" t="s">
        <v>5</v>
      </c>
      <c r="C662" t="s">
        <v>6</v>
      </c>
      <c r="D662" t="s">
        <v>123</v>
      </c>
      <c r="E662" t="s">
        <v>148</v>
      </c>
      <c r="F662">
        <v>25</v>
      </c>
      <c r="G662" t="s">
        <v>14</v>
      </c>
      <c r="H662" t="s">
        <v>10</v>
      </c>
      <c r="I662">
        <v>-1</v>
      </c>
      <c r="K662" t="s">
        <v>11</v>
      </c>
      <c r="L662" t="s">
        <v>11</v>
      </c>
      <c r="M662" t="s">
        <v>11</v>
      </c>
      <c r="N662" t="s">
        <v>12</v>
      </c>
      <c r="O662">
        <f>VLOOKUP(A662,TableRC!A:K,11,0)</f>
        <v>0</v>
      </c>
      <c r="Q662">
        <f>VLOOKUP(A662,TableRC!A:G,7,0)</f>
        <v>0</v>
      </c>
      <c r="S662" t="str">
        <f t="shared" si="21"/>
        <v>PDATA4</v>
      </c>
    </row>
    <row r="663" spans="1:19" x14ac:dyDescent="0.3">
      <c r="A663" t="str">
        <f t="shared" si="20"/>
        <v>t_rules</v>
      </c>
      <c r="B663" t="s">
        <v>5</v>
      </c>
      <c r="C663" t="s">
        <v>6</v>
      </c>
      <c r="D663" t="s">
        <v>221</v>
      </c>
      <c r="E663" t="s">
        <v>222</v>
      </c>
      <c r="F663">
        <v>1</v>
      </c>
      <c r="G663" t="s">
        <v>9</v>
      </c>
      <c r="H663" t="s">
        <v>10</v>
      </c>
      <c r="I663">
        <v>50</v>
      </c>
      <c r="K663" t="s">
        <v>11</v>
      </c>
      <c r="L663" t="s">
        <v>11</v>
      </c>
      <c r="M663" t="s">
        <v>11</v>
      </c>
      <c r="N663" t="s">
        <v>12</v>
      </c>
      <c r="O663">
        <f>VLOOKUP(A663,TableRC!A:K,11,0)</f>
        <v>0</v>
      </c>
      <c r="Q663">
        <f>VLOOKUP(A663,TableRC!A:G,7,0)</f>
        <v>0</v>
      </c>
      <c r="S663" t="str">
        <f t="shared" si="21"/>
        <v>RuleID</v>
      </c>
    </row>
    <row r="664" spans="1:19" x14ac:dyDescent="0.3">
      <c r="A664" t="str">
        <f t="shared" si="20"/>
        <v>t_rules</v>
      </c>
      <c r="B664" t="s">
        <v>5</v>
      </c>
      <c r="C664" t="s">
        <v>6</v>
      </c>
      <c r="D664" t="s">
        <v>221</v>
      </c>
      <c r="E664" t="s">
        <v>223</v>
      </c>
      <c r="F664">
        <v>2</v>
      </c>
      <c r="G664" t="s">
        <v>9</v>
      </c>
      <c r="H664" t="s">
        <v>10</v>
      </c>
      <c r="I664">
        <v>255</v>
      </c>
      <c r="K664" t="s">
        <v>11</v>
      </c>
      <c r="L664" t="s">
        <v>11</v>
      </c>
      <c r="M664" t="s">
        <v>11</v>
      </c>
      <c r="N664" t="s">
        <v>12</v>
      </c>
      <c r="O664">
        <f>VLOOKUP(A664,TableRC!A:K,11,0)</f>
        <v>0</v>
      </c>
      <c r="Q664">
        <f>VLOOKUP(A664,TableRC!A:G,7,0)</f>
        <v>0</v>
      </c>
      <c r="S664" t="str">
        <f t="shared" si="21"/>
        <v>leName</v>
      </c>
    </row>
    <row r="665" spans="1:19" x14ac:dyDescent="0.3">
      <c r="A665" t="str">
        <f t="shared" si="20"/>
        <v>t_rules</v>
      </c>
      <c r="B665" t="s">
        <v>5</v>
      </c>
      <c r="C665" t="s">
        <v>6</v>
      </c>
      <c r="D665" t="s">
        <v>221</v>
      </c>
      <c r="E665" t="s">
        <v>224</v>
      </c>
      <c r="F665">
        <v>3</v>
      </c>
      <c r="G665" t="s">
        <v>9</v>
      </c>
      <c r="H665" t="s">
        <v>10</v>
      </c>
      <c r="I665">
        <v>255</v>
      </c>
      <c r="K665" t="s">
        <v>11</v>
      </c>
      <c r="L665" t="s">
        <v>11</v>
      </c>
      <c r="M665" t="s">
        <v>11</v>
      </c>
      <c r="N665" t="s">
        <v>12</v>
      </c>
      <c r="O665">
        <f>VLOOKUP(A665,TableRC!A:K,11,0)</f>
        <v>0</v>
      </c>
      <c r="Q665">
        <f>VLOOKUP(A665,TableRC!A:G,7,0)</f>
        <v>0</v>
      </c>
      <c r="S665" t="str">
        <f t="shared" si="21"/>
        <v>leType</v>
      </c>
    </row>
    <row r="666" spans="1:19" x14ac:dyDescent="0.3">
      <c r="A666" t="str">
        <f t="shared" si="20"/>
        <v>t_rules</v>
      </c>
      <c r="B666" t="s">
        <v>5</v>
      </c>
      <c r="C666" t="s">
        <v>6</v>
      </c>
      <c r="D666" t="s">
        <v>221</v>
      </c>
      <c r="E666" t="s">
        <v>225</v>
      </c>
      <c r="F666">
        <v>4</v>
      </c>
      <c r="G666" t="s">
        <v>14</v>
      </c>
      <c r="H666" t="s">
        <v>16</v>
      </c>
      <c r="I666" t="s">
        <v>11</v>
      </c>
      <c r="K666">
        <v>10</v>
      </c>
      <c r="L666">
        <v>10</v>
      </c>
      <c r="M666" t="s">
        <v>11</v>
      </c>
      <c r="N666" t="s">
        <v>11</v>
      </c>
      <c r="O666">
        <f>VLOOKUP(A666,TableRC!A:K,11,0)</f>
        <v>0</v>
      </c>
      <c r="Q666">
        <f>VLOOKUP(A666,TableRC!A:G,7,0)</f>
        <v>0</v>
      </c>
      <c r="S666" t="str">
        <f t="shared" si="21"/>
        <v>Active</v>
      </c>
    </row>
    <row r="667" spans="1:19" x14ac:dyDescent="0.3">
      <c r="A667" t="str">
        <f t="shared" si="20"/>
        <v>t_rules</v>
      </c>
      <c r="B667" t="s">
        <v>5</v>
      </c>
      <c r="C667" t="s">
        <v>6</v>
      </c>
      <c r="D667" t="s">
        <v>221</v>
      </c>
      <c r="E667" t="s">
        <v>226</v>
      </c>
      <c r="F667">
        <v>5</v>
      </c>
      <c r="G667" t="s">
        <v>14</v>
      </c>
      <c r="H667" t="s">
        <v>10</v>
      </c>
      <c r="I667">
        <v>255</v>
      </c>
      <c r="K667" t="s">
        <v>11</v>
      </c>
      <c r="L667" t="s">
        <v>11</v>
      </c>
      <c r="M667" t="s">
        <v>11</v>
      </c>
      <c r="N667" t="s">
        <v>12</v>
      </c>
      <c r="O667">
        <f>VLOOKUP(A667,TableRC!A:K,11,0)</f>
        <v>0</v>
      </c>
      <c r="Q667">
        <f>VLOOKUP(A667,TableRC!A:G,7,0)</f>
        <v>0</v>
      </c>
      <c r="S667" t="str">
        <f t="shared" si="21"/>
        <v>rorMsg</v>
      </c>
    </row>
    <row r="668" spans="1:19" x14ac:dyDescent="0.3">
      <c r="A668" t="str">
        <f t="shared" si="20"/>
        <v>t_rules</v>
      </c>
      <c r="B668" t="s">
        <v>5</v>
      </c>
      <c r="C668" t="s">
        <v>6</v>
      </c>
      <c r="D668" t="s">
        <v>221</v>
      </c>
      <c r="E668" t="s">
        <v>227</v>
      </c>
      <c r="F668">
        <v>6</v>
      </c>
      <c r="G668" t="s">
        <v>14</v>
      </c>
      <c r="H668" t="s">
        <v>10</v>
      </c>
      <c r="I668">
        <v>255</v>
      </c>
      <c r="K668" t="s">
        <v>11</v>
      </c>
      <c r="L668" t="s">
        <v>11</v>
      </c>
      <c r="M668" t="s">
        <v>11</v>
      </c>
      <c r="N668" t="s">
        <v>12</v>
      </c>
      <c r="O668">
        <f>VLOOKUP(A668,TableRC!A:K,11,0)</f>
        <v>0</v>
      </c>
      <c r="Q668">
        <f>VLOOKUP(A668,TableRC!A:G,7,0)</f>
        <v>0</v>
      </c>
      <c r="S668" t="str">
        <f t="shared" si="21"/>
        <v>Flags</v>
      </c>
    </row>
    <row r="669" spans="1:19" x14ac:dyDescent="0.3">
      <c r="A669" t="str">
        <f t="shared" si="20"/>
        <v>t_rules</v>
      </c>
      <c r="B669" t="s">
        <v>5</v>
      </c>
      <c r="C669" t="s">
        <v>6</v>
      </c>
      <c r="D669" t="s">
        <v>221</v>
      </c>
      <c r="E669" t="s">
        <v>228</v>
      </c>
      <c r="F669">
        <v>7</v>
      </c>
      <c r="G669" t="s">
        <v>14</v>
      </c>
      <c r="H669" t="s">
        <v>10</v>
      </c>
      <c r="I669">
        <v>-1</v>
      </c>
      <c r="K669" t="s">
        <v>11</v>
      </c>
      <c r="L669" t="s">
        <v>11</v>
      </c>
      <c r="M669" t="s">
        <v>11</v>
      </c>
      <c r="N669" t="s">
        <v>12</v>
      </c>
      <c r="O669">
        <f>VLOOKUP(A669,TableRC!A:K,11,0)</f>
        <v>0</v>
      </c>
      <c r="Q669">
        <f>VLOOKUP(A669,TableRC!A:G,7,0)</f>
        <v>0</v>
      </c>
      <c r="S669" t="str">
        <f t="shared" si="21"/>
        <v>uleOCL</v>
      </c>
    </row>
    <row r="670" spans="1:19" x14ac:dyDescent="0.3">
      <c r="A670" t="str">
        <f t="shared" si="20"/>
        <v>t_rules</v>
      </c>
      <c r="B670" t="s">
        <v>5</v>
      </c>
      <c r="C670" t="s">
        <v>6</v>
      </c>
      <c r="D670" t="s">
        <v>221</v>
      </c>
      <c r="E670" t="s">
        <v>229</v>
      </c>
      <c r="F670">
        <v>8</v>
      </c>
      <c r="G670" t="s">
        <v>14</v>
      </c>
      <c r="H670" t="s">
        <v>10</v>
      </c>
      <c r="I670">
        <v>-1</v>
      </c>
      <c r="K670" t="s">
        <v>11</v>
      </c>
      <c r="L670" t="s">
        <v>11</v>
      </c>
      <c r="M670" t="s">
        <v>11</v>
      </c>
      <c r="N670" t="s">
        <v>12</v>
      </c>
      <c r="O670">
        <f>VLOOKUP(A670,TableRC!A:K,11,0)</f>
        <v>0</v>
      </c>
      <c r="Q670">
        <f>VLOOKUP(A670,TableRC!A:G,7,0)</f>
        <v>0</v>
      </c>
      <c r="S670" t="str">
        <f t="shared" si="21"/>
        <v>uleXML</v>
      </c>
    </row>
    <row r="671" spans="1:19" x14ac:dyDescent="0.3">
      <c r="A671" t="str">
        <f t="shared" si="20"/>
        <v>t_rules</v>
      </c>
      <c r="B671" t="s">
        <v>5</v>
      </c>
      <c r="C671" t="s">
        <v>6</v>
      </c>
      <c r="D671" t="s">
        <v>221</v>
      </c>
      <c r="E671" t="s">
        <v>20</v>
      </c>
      <c r="F671">
        <v>9</v>
      </c>
      <c r="G671" t="s">
        <v>14</v>
      </c>
      <c r="H671" t="s">
        <v>10</v>
      </c>
      <c r="I671">
        <v>-1</v>
      </c>
      <c r="K671" t="s">
        <v>11</v>
      </c>
      <c r="L671" t="s">
        <v>11</v>
      </c>
      <c r="M671" t="s">
        <v>11</v>
      </c>
      <c r="N671" t="s">
        <v>12</v>
      </c>
      <c r="O671">
        <f>VLOOKUP(A671,TableRC!A:K,11,0)</f>
        <v>0</v>
      </c>
      <c r="Q671">
        <f>VLOOKUP(A671,TableRC!A:G,7,0)</f>
        <v>0</v>
      </c>
      <c r="S671" t="str">
        <f t="shared" si="21"/>
        <v>Notes</v>
      </c>
    </row>
    <row r="672" spans="1:19" x14ac:dyDescent="0.3">
      <c r="A672" t="str">
        <f t="shared" si="20"/>
        <v>t_secgroup</v>
      </c>
      <c r="B672" t="s">
        <v>5</v>
      </c>
      <c r="C672" t="s">
        <v>6</v>
      </c>
      <c r="D672" t="s">
        <v>243</v>
      </c>
      <c r="E672" t="s">
        <v>244</v>
      </c>
      <c r="F672">
        <v>1</v>
      </c>
      <c r="G672" t="s">
        <v>9</v>
      </c>
      <c r="H672" t="s">
        <v>10</v>
      </c>
      <c r="I672">
        <v>40</v>
      </c>
      <c r="K672" t="s">
        <v>11</v>
      </c>
      <c r="L672" t="s">
        <v>11</v>
      </c>
      <c r="M672" t="s">
        <v>11</v>
      </c>
      <c r="N672" t="s">
        <v>12</v>
      </c>
      <c r="O672">
        <f>VLOOKUP(A672,TableRC!A:K,11,0)</f>
        <v>0</v>
      </c>
      <c r="Q672">
        <f>VLOOKUP(A672,TableRC!A:G,7,0)</f>
        <v>0</v>
      </c>
      <c r="S672" t="str">
        <f t="shared" si="21"/>
        <v>roupID</v>
      </c>
    </row>
    <row r="673" spans="1:19" x14ac:dyDescent="0.3">
      <c r="A673" t="str">
        <f t="shared" si="20"/>
        <v>t_secgroup</v>
      </c>
      <c r="B673" t="s">
        <v>5</v>
      </c>
      <c r="C673" t="s">
        <v>6</v>
      </c>
      <c r="D673" t="s">
        <v>243</v>
      </c>
      <c r="E673" t="s">
        <v>245</v>
      </c>
      <c r="F673">
        <v>2</v>
      </c>
      <c r="G673" t="s">
        <v>9</v>
      </c>
      <c r="H673" t="s">
        <v>10</v>
      </c>
      <c r="I673">
        <v>32</v>
      </c>
      <c r="K673" t="s">
        <v>11</v>
      </c>
      <c r="L673" t="s">
        <v>11</v>
      </c>
      <c r="M673" t="s">
        <v>11</v>
      </c>
      <c r="N673" t="s">
        <v>12</v>
      </c>
      <c r="O673">
        <f>VLOOKUP(A673,TableRC!A:K,11,0)</f>
        <v>0</v>
      </c>
      <c r="Q673">
        <f>VLOOKUP(A673,TableRC!A:G,7,0)</f>
        <v>0</v>
      </c>
      <c r="S673" t="str">
        <f t="shared" si="21"/>
        <v>upName</v>
      </c>
    </row>
    <row r="674" spans="1:19" x14ac:dyDescent="0.3">
      <c r="A674" t="str">
        <f t="shared" si="20"/>
        <v>t_secgroup</v>
      </c>
      <c r="B674" t="s">
        <v>5</v>
      </c>
      <c r="C674" t="s">
        <v>6</v>
      </c>
      <c r="D674" t="s">
        <v>243</v>
      </c>
      <c r="E674" t="s">
        <v>39</v>
      </c>
      <c r="F674">
        <v>3</v>
      </c>
      <c r="G674" t="s">
        <v>14</v>
      </c>
      <c r="H674" t="s">
        <v>10</v>
      </c>
      <c r="I674">
        <v>100</v>
      </c>
      <c r="K674" t="s">
        <v>11</v>
      </c>
      <c r="L674" t="s">
        <v>11</v>
      </c>
      <c r="M674" t="s">
        <v>11</v>
      </c>
      <c r="N674" t="s">
        <v>12</v>
      </c>
      <c r="O674">
        <f>VLOOKUP(A674,TableRC!A:K,11,0)</f>
        <v>0</v>
      </c>
      <c r="Q674">
        <f>VLOOKUP(A674,TableRC!A:G,7,0)</f>
        <v>0</v>
      </c>
      <c r="S674" t="str">
        <f t="shared" si="21"/>
        <v>iption</v>
      </c>
    </row>
    <row r="675" spans="1:19" x14ac:dyDescent="0.3">
      <c r="A675" t="str">
        <f t="shared" si="20"/>
        <v>t_secgrouppermission</v>
      </c>
      <c r="B675" t="s">
        <v>5</v>
      </c>
      <c r="C675" t="s">
        <v>6</v>
      </c>
      <c r="D675" t="s">
        <v>310</v>
      </c>
      <c r="E675" t="s">
        <v>244</v>
      </c>
      <c r="F675">
        <v>1</v>
      </c>
      <c r="G675" t="s">
        <v>9</v>
      </c>
      <c r="H675" t="s">
        <v>10</v>
      </c>
      <c r="I675">
        <v>40</v>
      </c>
      <c r="K675" t="s">
        <v>11</v>
      </c>
      <c r="L675" t="s">
        <v>11</v>
      </c>
      <c r="M675" t="s">
        <v>11</v>
      </c>
      <c r="N675" t="s">
        <v>12</v>
      </c>
      <c r="O675">
        <f>VLOOKUP(A675,TableRC!A:K,11,0)</f>
        <v>0</v>
      </c>
      <c r="Q675">
        <f>VLOOKUP(A675,TableRC!A:G,7,0)</f>
        <v>0</v>
      </c>
      <c r="S675" t="str">
        <f t="shared" si="21"/>
        <v>roupID</v>
      </c>
    </row>
    <row r="676" spans="1:19" x14ac:dyDescent="0.3">
      <c r="A676" t="str">
        <f t="shared" si="20"/>
        <v>t_secgrouppermission</v>
      </c>
      <c r="B676" t="s">
        <v>5</v>
      </c>
      <c r="C676" t="s">
        <v>6</v>
      </c>
      <c r="D676" t="s">
        <v>310</v>
      </c>
      <c r="E676" t="s">
        <v>311</v>
      </c>
      <c r="F676">
        <v>2</v>
      </c>
      <c r="G676" t="s">
        <v>9</v>
      </c>
      <c r="H676" t="s">
        <v>16</v>
      </c>
      <c r="I676" t="s">
        <v>11</v>
      </c>
      <c r="K676">
        <v>10</v>
      </c>
      <c r="L676">
        <v>10</v>
      </c>
      <c r="M676" t="s">
        <v>11</v>
      </c>
      <c r="N676" t="s">
        <v>11</v>
      </c>
      <c r="O676">
        <f>VLOOKUP(A676,TableRC!A:K,11,0)</f>
        <v>0</v>
      </c>
      <c r="Q676">
        <f>VLOOKUP(A676,TableRC!A:G,7,0)</f>
        <v>0</v>
      </c>
      <c r="S676" t="str">
        <f t="shared" si="21"/>
        <v>sionID</v>
      </c>
    </row>
    <row r="677" spans="1:19" x14ac:dyDescent="0.3">
      <c r="A677" t="str">
        <f t="shared" si="20"/>
        <v>t_seclocks</v>
      </c>
      <c r="B677" t="s">
        <v>5</v>
      </c>
      <c r="C677" t="s">
        <v>6</v>
      </c>
      <c r="D677" t="s">
        <v>314</v>
      </c>
      <c r="E677" t="s">
        <v>315</v>
      </c>
      <c r="F677">
        <v>1</v>
      </c>
      <c r="G677" t="s">
        <v>9</v>
      </c>
      <c r="H677" t="s">
        <v>10</v>
      </c>
      <c r="I677">
        <v>40</v>
      </c>
      <c r="K677" t="s">
        <v>11</v>
      </c>
      <c r="L677" t="s">
        <v>11</v>
      </c>
      <c r="M677" t="s">
        <v>11</v>
      </c>
      <c r="N677" t="s">
        <v>12</v>
      </c>
      <c r="O677">
        <f>VLOOKUP(A677,TableRC!A:K,11,0)</f>
        <v>0</v>
      </c>
      <c r="Q677">
        <f>VLOOKUP(A677,TableRC!A:G,7,0)</f>
        <v>0</v>
      </c>
      <c r="S677" t="str">
        <f t="shared" si="21"/>
        <v>UserID</v>
      </c>
    </row>
    <row r="678" spans="1:19" x14ac:dyDescent="0.3">
      <c r="A678" t="str">
        <f t="shared" si="20"/>
        <v>t_seclocks</v>
      </c>
      <c r="B678" t="s">
        <v>5</v>
      </c>
      <c r="C678" t="s">
        <v>6</v>
      </c>
      <c r="D678" t="s">
        <v>314</v>
      </c>
      <c r="E678" t="s">
        <v>244</v>
      </c>
      <c r="F678">
        <v>2</v>
      </c>
      <c r="G678" t="s">
        <v>14</v>
      </c>
      <c r="H678" t="s">
        <v>10</v>
      </c>
      <c r="I678">
        <v>40</v>
      </c>
      <c r="K678" t="s">
        <v>11</v>
      </c>
      <c r="L678" t="s">
        <v>11</v>
      </c>
      <c r="M678" t="s">
        <v>11</v>
      </c>
      <c r="N678" t="s">
        <v>12</v>
      </c>
      <c r="O678">
        <f>VLOOKUP(A678,TableRC!A:K,11,0)</f>
        <v>0</v>
      </c>
      <c r="Q678">
        <f>VLOOKUP(A678,TableRC!A:G,7,0)</f>
        <v>0</v>
      </c>
      <c r="S678" t="str">
        <f t="shared" si="21"/>
        <v>roupID</v>
      </c>
    </row>
    <row r="679" spans="1:19" x14ac:dyDescent="0.3">
      <c r="A679" t="str">
        <f t="shared" si="20"/>
        <v>t_seclocks</v>
      </c>
      <c r="B679" t="s">
        <v>5</v>
      </c>
      <c r="C679" t="s">
        <v>6</v>
      </c>
      <c r="D679" t="s">
        <v>314</v>
      </c>
      <c r="E679" t="s">
        <v>316</v>
      </c>
      <c r="F679">
        <v>3</v>
      </c>
      <c r="G679" t="s">
        <v>9</v>
      </c>
      <c r="H679" t="s">
        <v>10</v>
      </c>
      <c r="I679">
        <v>32</v>
      </c>
      <c r="K679" t="s">
        <v>11</v>
      </c>
      <c r="L679" t="s">
        <v>11</v>
      </c>
      <c r="M679" t="s">
        <v>11</v>
      </c>
      <c r="N679" t="s">
        <v>12</v>
      </c>
      <c r="O679">
        <f>VLOOKUP(A679,TableRC!A:K,11,0)</f>
        <v>0</v>
      </c>
      <c r="Q679">
        <f>VLOOKUP(A679,TableRC!A:G,7,0)</f>
        <v>0</v>
      </c>
      <c r="S679" t="str">
        <f t="shared" si="21"/>
        <v>tyType</v>
      </c>
    </row>
    <row r="680" spans="1:19" x14ac:dyDescent="0.3">
      <c r="A680" t="str">
        <f t="shared" si="20"/>
        <v>t_seclocks</v>
      </c>
      <c r="B680" t="s">
        <v>5</v>
      </c>
      <c r="C680" t="s">
        <v>6</v>
      </c>
      <c r="D680" t="s">
        <v>314</v>
      </c>
      <c r="E680" t="s">
        <v>317</v>
      </c>
      <c r="F680">
        <v>4</v>
      </c>
      <c r="G680" t="s">
        <v>9</v>
      </c>
      <c r="H680" t="s">
        <v>10</v>
      </c>
      <c r="I680">
        <v>40</v>
      </c>
      <c r="K680" t="s">
        <v>11</v>
      </c>
      <c r="L680" t="s">
        <v>11</v>
      </c>
      <c r="M680" t="s">
        <v>11</v>
      </c>
      <c r="N680" t="s">
        <v>12</v>
      </c>
      <c r="O680">
        <f>VLOOKUP(A680,TableRC!A:K,11,0)</f>
        <v>0</v>
      </c>
      <c r="Q680">
        <f>VLOOKUP(A680,TableRC!A:G,7,0)</f>
        <v>0</v>
      </c>
      <c r="S680" t="str">
        <f t="shared" si="21"/>
        <v>tityID</v>
      </c>
    </row>
    <row r="681" spans="1:19" x14ac:dyDescent="0.3">
      <c r="A681" t="str">
        <f t="shared" si="20"/>
        <v>t_seclocks</v>
      </c>
      <c r="B681" t="s">
        <v>5</v>
      </c>
      <c r="C681" t="s">
        <v>6</v>
      </c>
      <c r="D681" t="s">
        <v>314</v>
      </c>
      <c r="E681" t="s">
        <v>318</v>
      </c>
      <c r="F681">
        <v>5</v>
      </c>
      <c r="G681" t="s">
        <v>9</v>
      </c>
      <c r="H681" t="s">
        <v>33</v>
      </c>
      <c r="I681" t="s">
        <v>11</v>
      </c>
      <c r="K681" t="s">
        <v>11</v>
      </c>
      <c r="L681" t="s">
        <v>11</v>
      </c>
      <c r="M681">
        <v>3</v>
      </c>
      <c r="N681" t="s">
        <v>11</v>
      </c>
      <c r="O681">
        <f>VLOOKUP(A681,TableRC!A:K,11,0)</f>
        <v>0</v>
      </c>
      <c r="Q681">
        <f>VLOOKUP(A681,TableRC!A:G,7,0)</f>
        <v>0</v>
      </c>
      <c r="S681" t="str">
        <f t="shared" si="21"/>
        <v>estamp</v>
      </c>
    </row>
    <row r="682" spans="1:19" x14ac:dyDescent="0.3">
      <c r="A682" t="str">
        <f t="shared" si="20"/>
        <v>t_seclocks</v>
      </c>
      <c r="B682" t="s">
        <v>5</v>
      </c>
      <c r="C682" t="s">
        <v>6</v>
      </c>
      <c r="D682" t="s">
        <v>314</v>
      </c>
      <c r="E682" t="s">
        <v>319</v>
      </c>
      <c r="F682">
        <v>6</v>
      </c>
      <c r="G682" t="s">
        <v>14</v>
      </c>
      <c r="H682" t="s">
        <v>10</v>
      </c>
      <c r="I682">
        <v>255</v>
      </c>
      <c r="K682" t="s">
        <v>11</v>
      </c>
      <c r="L682" t="s">
        <v>11</v>
      </c>
      <c r="M682" t="s">
        <v>11</v>
      </c>
      <c r="N682" t="s">
        <v>12</v>
      </c>
      <c r="O682">
        <f>VLOOKUP(A682,TableRC!A:K,11,0)</f>
        <v>0</v>
      </c>
      <c r="Q682">
        <f>VLOOKUP(A682,TableRC!A:G,7,0)</f>
        <v>0</v>
      </c>
      <c r="S682" t="str">
        <f t="shared" si="21"/>
        <v>ckType</v>
      </c>
    </row>
    <row r="683" spans="1:19" x14ac:dyDescent="0.3">
      <c r="A683" t="str">
        <f t="shared" si="20"/>
        <v>t_secpermission</v>
      </c>
      <c r="B683" t="s">
        <v>5</v>
      </c>
      <c r="C683" t="s">
        <v>6</v>
      </c>
      <c r="D683" t="s">
        <v>320</v>
      </c>
      <c r="E683" t="s">
        <v>311</v>
      </c>
      <c r="F683">
        <v>1</v>
      </c>
      <c r="G683" t="s">
        <v>9</v>
      </c>
      <c r="H683" t="s">
        <v>16</v>
      </c>
      <c r="I683" t="s">
        <v>11</v>
      </c>
      <c r="K683">
        <v>10</v>
      </c>
      <c r="L683">
        <v>10</v>
      </c>
      <c r="M683" t="s">
        <v>11</v>
      </c>
      <c r="N683" t="s">
        <v>11</v>
      </c>
      <c r="O683">
        <f>VLOOKUP(A683,TableRC!A:K,11,0)</f>
        <v>0</v>
      </c>
      <c r="Q683">
        <f>VLOOKUP(A683,TableRC!A:G,7,0)</f>
        <v>0</v>
      </c>
      <c r="S683" t="str">
        <f t="shared" si="21"/>
        <v>sionID</v>
      </c>
    </row>
    <row r="684" spans="1:19" x14ac:dyDescent="0.3">
      <c r="A684" t="str">
        <f t="shared" si="20"/>
        <v>t_secpermission</v>
      </c>
      <c r="B684" t="s">
        <v>5</v>
      </c>
      <c r="C684" t="s">
        <v>6</v>
      </c>
      <c r="D684" t="s">
        <v>320</v>
      </c>
      <c r="E684" t="s">
        <v>321</v>
      </c>
      <c r="F684">
        <v>2</v>
      </c>
      <c r="G684" t="s">
        <v>9</v>
      </c>
      <c r="H684" t="s">
        <v>10</v>
      </c>
      <c r="I684">
        <v>50</v>
      </c>
      <c r="K684" t="s">
        <v>11</v>
      </c>
      <c r="L684" t="s">
        <v>11</v>
      </c>
      <c r="M684" t="s">
        <v>11</v>
      </c>
      <c r="N684" t="s">
        <v>12</v>
      </c>
      <c r="O684">
        <f>VLOOKUP(A684,TableRC!A:K,11,0)</f>
        <v>0</v>
      </c>
      <c r="Q684">
        <f>VLOOKUP(A684,TableRC!A:G,7,0)</f>
        <v>0</v>
      </c>
      <c r="S684" t="str">
        <f t="shared" si="21"/>
        <v>onName</v>
      </c>
    </row>
    <row r="685" spans="1:19" x14ac:dyDescent="0.3">
      <c r="A685" t="str">
        <f t="shared" si="20"/>
        <v>t_secpolicies</v>
      </c>
      <c r="B685" t="s">
        <v>5</v>
      </c>
      <c r="C685" t="s">
        <v>6</v>
      </c>
      <c r="D685" t="s">
        <v>324</v>
      </c>
      <c r="E685" t="s">
        <v>78</v>
      </c>
      <c r="F685">
        <v>1</v>
      </c>
      <c r="G685" t="s">
        <v>9</v>
      </c>
      <c r="H685" t="s">
        <v>10</v>
      </c>
      <c r="I685">
        <v>100</v>
      </c>
      <c r="K685" t="s">
        <v>11</v>
      </c>
      <c r="L685" t="s">
        <v>11</v>
      </c>
      <c r="M685" t="s">
        <v>11</v>
      </c>
      <c r="N685" t="s">
        <v>12</v>
      </c>
      <c r="O685">
        <f>VLOOKUP(A685,TableRC!A:K,11,0)</f>
        <v>0</v>
      </c>
      <c r="Q685">
        <f>VLOOKUP(A685,TableRC!A:G,7,0)</f>
        <v>0</v>
      </c>
      <c r="S685" t="str">
        <f t="shared" si="21"/>
        <v>operty</v>
      </c>
    </row>
    <row r="686" spans="1:19" x14ac:dyDescent="0.3">
      <c r="A686" t="str">
        <f t="shared" si="20"/>
        <v>t_secpolicies</v>
      </c>
      <c r="B686" t="s">
        <v>5</v>
      </c>
      <c r="C686" t="s">
        <v>6</v>
      </c>
      <c r="D686" t="s">
        <v>324</v>
      </c>
      <c r="E686" t="s">
        <v>42</v>
      </c>
      <c r="F686">
        <v>2</v>
      </c>
      <c r="G686" t="s">
        <v>9</v>
      </c>
      <c r="H686" t="s">
        <v>10</v>
      </c>
      <c r="I686">
        <v>255</v>
      </c>
      <c r="K686" t="s">
        <v>11</v>
      </c>
      <c r="L686" t="s">
        <v>11</v>
      </c>
      <c r="M686" t="s">
        <v>11</v>
      </c>
      <c r="N686" t="s">
        <v>12</v>
      </c>
      <c r="O686">
        <f>VLOOKUP(A686,TableRC!A:K,11,0)</f>
        <v>0</v>
      </c>
      <c r="Q686">
        <f>VLOOKUP(A686,TableRC!A:G,7,0)</f>
        <v>0</v>
      </c>
      <c r="S686" t="str">
        <f t="shared" si="21"/>
        <v>Value</v>
      </c>
    </row>
    <row r="687" spans="1:19" x14ac:dyDescent="0.3">
      <c r="A687" t="str">
        <f t="shared" si="20"/>
        <v>t_secuser</v>
      </c>
      <c r="B687" t="s">
        <v>5</v>
      </c>
      <c r="C687" t="s">
        <v>6</v>
      </c>
      <c r="D687" t="s">
        <v>327</v>
      </c>
      <c r="E687" t="s">
        <v>315</v>
      </c>
      <c r="F687">
        <v>1</v>
      </c>
      <c r="G687" t="s">
        <v>9</v>
      </c>
      <c r="H687" t="s">
        <v>10</v>
      </c>
      <c r="I687">
        <v>40</v>
      </c>
      <c r="K687" t="s">
        <v>11</v>
      </c>
      <c r="L687" t="s">
        <v>11</v>
      </c>
      <c r="M687" t="s">
        <v>11</v>
      </c>
      <c r="N687" t="s">
        <v>12</v>
      </c>
      <c r="O687">
        <f>VLOOKUP(A687,TableRC!A:K,11,0)</f>
        <v>0</v>
      </c>
      <c r="Q687">
        <f>VLOOKUP(A687,TableRC!A:G,7,0)</f>
        <v>0</v>
      </c>
      <c r="S687" t="str">
        <f t="shared" si="21"/>
        <v>UserID</v>
      </c>
    </row>
    <row r="688" spans="1:19" x14ac:dyDescent="0.3">
      <c r="A688" t="str">
        <f t="shared" si="20"/>
        <v>t_secuser</v>
      </c>
      <c r="B688" t="s">
        <v>5</v>
      </c>
      <c r="C688" t="s">
        <v>6</v>
      </c>
      <c r="D688" t="s">
        <v>327</v>
      </c>
      <c r="E688" t="s">
        <v>328</v>
      </c>
      <c r="F688">
        <v>2</v>
      </c>
      <c r="G688" t="s">
        <v>9</v>
      </c>
      <c r="H688" t="s">
        <v>10</v>
      </c>
      <c r="I688">
        <v>32</v>
      </c>
      <c r="K688" t="s">
        <v>11</v>
      </c>
      <c r="L688" t="s">
        <v>11</v>
      </c>
      <c r="M688" t="s">
        <v>11</v>
      </c>
      <c r="N688" t="s">
        <v>12</v>
      </c>
      <c r="O688">
        <f>VLOOKUP(A688,TableRC!A:K,11,0)</f>
        <v>0</v>
      </c>
      <c r="Q688">
        <f>VLOOKUP(A688,TableRC!A:G,7,0)</f>
        <v>0</v>
      </c>
      <c r="S688" t="str">
        <f t="shared" si="21"/>
        <v>rLogin</v>
      </c>
    </row>
    <row r="689" spans="1:19" x14ac:dyDescent="0.3">
      <c r="A689" t="str">
        <f t="shared" si="20"/>
        <v>t_secuser</v>
      </c>
      <c r="B689" t="s">
        <v>5</v>
      </c>
      <c r="C689" t="s">
        <v>6</v>
      </c>
      <c r="D689" t="s">
        <v>327</v>
      </c>
      <c r="E689" t="s">
        <v>329</v>
      </c>
      <c r="F689">
        <v>3</v>
      </c>
      <c r="G689" t="s">
        <v>9</v>
      </c>
      <c r="H689" t="s">
        <v>10</v>
      </c>
      <c r="I689">
        <v>50</v>
      </c>
      <c r="K689" t="s">
        <v>11</v>
      </c>
      <c r="L689" t="s">
        <v>11</v>
      </c>
      <c r="M689" t="s">
        <v>11</v>
      </c>
      <c r="N689" t="s">
        <v>12</v>
      </c>
      <c r="O689">
        <f>VLOOKUP(A689,TableRC!A:K,11,0)</f>
        <v>0</v>
      </c>
      <c r="Q689">
        <f>VLOOKUP(A689,TableRC!A:G,7,0)</f>
        <v>0</v>
      </c>
      <c r="S689" t="str">
        <f t="shared" si="21"/>
        <v>stName</v>
      </c>
    </row>
    <row r="690" spans="1:19" x14ac:dyDescent="0.3">
      <c r="A690" t="str">
        <f t="shared" si="20"/>
        <v>t_secuser</v>
      </c>
      <c r="B690" t="s">
        <v>5</v>
      </c>
      <c r="C690" t="s">
        <v>6</v>
      </c>
      <c r="D690" t="s">
        <v>327</v>
      </c>
      <c r="E690" t="s">
        <v>330</v>
      </c>
      <c r="F690">
        <v>4</v>
      </c>
      <c r="G690" t="s">
        <v>9</v>
      </c>
      <c r="H690" t="s">
        <v>10</v>
      </c>
      <c r="I690">
        <v>50</v>
      </c>
      <c r="K690" t="s">
        <v>11</v>
      </c>
      <c r="L690" t="s">
        <v>11</v>
      </c>
      <c r="M690" t="s">
        <v>11</v>
      </c>
      <c r="N690" t="s">
        <v>12</v>
      </c>
      <c r="O690">
        <f>VLOOKUP(A690,TableRC!A:K,11,0)</f>
        <v>0</v>
      </c>
      <c r="Q690">
        <f>VLOOKUP(A690,TableRC!A:G,7,0)</f>
        <v>0</v>
      </c>
      <c r="S690" t="str">
        <f t="shared" si="21"/>
        <v>urname</v>
      </c>
    </row>
    <row r="691" spans="1:19" x14ac:dyDescent="0.3">
      <c r="A691" t="str">
        <f t="shared" si="20"/>
        <v>t_secuser</v>
      </c>
      <c r="B691" t="s">
        <v>5</v>
      </c>
      <c r="C691" t="s">
        <v>6</v>
      </c>
      <c r="D691" t="s">
        <v>327</v>
      </c>
      <c r="E691" t="s">
        <v>331</v>
      </c>
      <c r="F691">
        <v>5</v>
      </c>
      <c r="G691" t="s">
        <v>14</v>
      </c>
      <c r="H691" t="s">
        <v>10</v>
      </c>
      <c r="I691">
        <v>50</v>
      </c>
      <c r="K691" t="s">
        <v>11</v>
      </c>
      <c r="L691" t="s">
        <v>11</v>
      </c>
      <c r="M691" t="s">
        <v>11</v>
      </c>
      <c r="N691" t="s">
        <v>12</v>
      </c>
      <c r="O691">
        <f>VLOOKUP(A691,TableRC!A:K,11,0)</f>
        <v>0</v>
      </c>
      <c r="Q691">
        <f>VLOOKUP(A691,TableRC!A:G,7,0)</f>
        <v>0</v>
      </c>
      <c r="S691" t="str">
        <f t="shared" si="21"/>
        <v>rtment</v>
      </c>
    </row>
    <row r="692" spans="1:19" x14ac:dyDescent="0.3">
      <c r="A692" t="str">
        <f t="shared" si="20"/>
        <v>t_secuser</v>
      </c>
      <c r="B692" t="s">
        <v>5</v>
      </c>
      <c r="C692" t="s">
        <v>6</v>
      </c>
      <c r="D692" t="s">
        <v>327</v>
      </c>
      <c r="E692" t="s">
        <v>332</v>
      </c>
      <c r="F692">
        <v>6</v>
      </c>
      <c r="G692" t="s">
        <v>14</v>
      </c>
      <c r="H692" t="s">
        <v>10</v>
      </c>
      <c r="I692">
        <v>12</v>
      </c>
      <c r="K692" t="s">
        <v>11</v>
      </c>
      <c r="L692" t="s">
        <v>11</v>
      </c>
      <c r="M692" t="s">
        <v>11</v>
      </c>
      <c r="N692" t="s">
        <v>12</v>
      </c>
      <c r="O692">
        <f>VLOOKUP(A692,TableRC!A:K,11,0)</f>
        <v>0</v>
      </c>
      <c r="Q692">
        <f>VLOOKUP(A692,TableRC!A:G,7,0)</f>
        <v>0</v>
      </c>
      <c r="S692" t="str">
        <f t="shared" si="21"/>
        <v>ssword</v>
      </c>
    </row>
    <row r="693" spans="1:19" x14ac:dyDescent="0.3">
      <c r="A693" t="str">
        <f t="shared" si="20"/>
        <v>t_secusergroup</v>
      </c>
      <c r="B693" t="s">
        <v>5</v>
      </c>
      <c r="C693" t="s">
        <v>6</v>
      </c>
      <c r="D693" t="s">
        <v>333</v>
      </c>
      <c r="E693" t="s">
        <v>315</v>
      </c>
      <c r="F693">
        <v>1</v>
      </c>
      <c r="G693" t="s">
        <v>9</v>
      </c>
      <c r="H693" t="s">
        <v>10</v>
      </c>
      <c r="I693">
        <v>40</v>
      </c>
      <c r="K693" t="s">
        <v>11</v>
      </c>
      <c r="L693" t="s">
        <v>11</v>
      </c>
      <c r="M693" t="s">
        <v>11</v>
      </c>
      <c r="N693" t="s">
        <v>12</v>
      </c>
      <c r="O693">
        <f>VLOOKUP(A693,TableRC!A:K,11,0)</f>
        <v>0</v>
      </c>
      <c r="Q693">
        <f>VLOOKUP(A693,TableRC!A:G,7,0)</f>
        <v>0</v>
      </c>
      <c r="S693" t="str">
        <f t="shared" si="21"/>
        <v>UserID</v>
      </c>
    </row>
    <row r="694" spans="1:19" x14ac:dyDescent="0.3">
      <c r="A694" t="str">
        <f t="shared" si="20"/>
        <v>t_secusergroup</v>
      </c>
      <c r="B694" t="s">
        <v>5</v>
      </c>
      <c r="C694" t="s">
        <v>6</v>
      </c>
      <c r="D694" t="s">
        <v>333</v>
      </c>
      <c r="E694" t="s">
        <v>244</v>
      </c>
      <c r="F694">
        <v>2</v>
      </c>
      <c r="G694" t="s">
        <v>9</v>
      </c>
      <c r="H694" t="s">
        <v>10</v>
      </c>
      <c r="I694">
        <v>40</v>
      </c>
      <c r="K694" t="s">
        <v>11</v>
      </c>
      <c r="L694" t="s">
        <v>11</v>
      </c>
      <c r="M694" t="s">
        <v>11</v>
      </c>
      <c r="N694" t="s">
        <v>12</v>
      </c>
      <c r="O694">
        <f>VLOOKUP(A694,TableRC!A:K,11,0)</f>
        <v>0</v>
      </c>
      <c r="Q694">
        <f>VLOOKUP(A694,TableRC!A:G,7,0)</f>
        <v>0</v>
      </c>
      <c r="S694" t="str">
        <f t="shared" si="21"/>
        <v>roupID</v>
      </c>
    </row>
    <row r="695" spans="1:19" x14ac:dyDescent="0.3">
      <c r="A695" t="str">
        <f t="shared" si="20"/>
        <v>t_secuserpermission</v>
      </c>
      <c r="B695" t="s">
        <v>5</v>
      </c>
      <c r="C695" t="s">
        <v>6</v>
      </c>
      <c r="D695" t="s">
        <v>341</v>
      </c>
      <c r="E695" t="s">
        <v>315</v>
      </c>
      <c r="F695">
        <v>1</v>
      </c>
      <c r="G695" t="s">
        <v>9</v>
      </c>
      <c r="H695" t="s">
        <v>10</v>
      </c>
      <c r="I695">
        <v>40</v>
      </c>
      <c r="K695" t="s">
        <v>11</v>
      </c>
      <c r="L695" t="s">
        <v>11</v>
      </c>
      <c r="M695" t="s">
        <v>11</v>
      </c>
      <c r="N695" t="s">
        <v>12</v>
      </c>
      <c r="O695">
        <f>VLOOKUP(A695,TableRC!A:K,11,0)</f>
        <v>0</v>
      </c>
      <c r="Q695">
        <f>VLOOKUP(A695,TableRC!A:G,7,0)</f>
        <v>0</v>
      </c>
      <c r="S695" t="str">
        <f t="shared" si="21"/>
        <v>UserID</v>
      </c>
    </row>
    <row r="696" spans="1:19" x14ac:dyDescent="0.3">
      <c r="A696" t="str">
        <f t="shared" si="20"/>
        <v>t_secuserpermission</v>
      </c>
      <c r="B696" t="s">
        <v>5</v>
      </c>
      <c r="C696" t="s">
        <v>6</v>
      </c>
      <c r="D696" t="s">
        <v>341</v>
      </c>
      <c r="E696" t="s">
        <v>311</v>
      </c>
      <c r="F696">
        <v>2</v>
      </c>
      <c r="G696" t="s">
        <v>9</v>
      </c>
      <c r="H696" t="s">
        <v>16</v>
      </c>
      <c r="I696" t="s">
        <v>11</v>
      </c>
      <c r="K696">
        <v>10</v>
      </c>
      <c r="L696">
        <v>10</v>
      </c>
      <c r="M696" t="s">
        <v>11</v>
      </c>
      <c r="N696" t="s">
        <v>11</v>
      </c>
      <c r="O696">
        <f>VLOOKUP(A696,TableRC!A:K,11,0)</f>
        <v>0</v>
      </c>
      <c r="Q696">
        <f>VLOOKUP(A696,TableRC!A:G,7,0)</f>
        <v>0</v>
      </c>
      <c r="S696" t="str">
        <f t="shared" si="21"/>
        <v>sionID</v>
      </c>
    </row>
    <row r="697" spans="1:19" x14ac:dyDescent="0.3">
      <c r="A697" t="str">
        <f t="shared" si="20"/>
        <v>t_snapshot</v>
      </c>
      <c r="B697" t="s">
        <v>5</v>
      </c>
      <c r="C697" t="s">
        <v>6</v>
      </c>
      <c r="D697" t="s">
        <v>342</v>
      </c>
      <c r="E697" t="s">
        <v>343</v>
      </c>
      <c r="F697">
        <v>1</v>
      </c>
      <c r="G697" t="s">
        <v>9</v>
      </c>
      <c r="H697" t="s">
        <v>10</v>
      </c>
      <c r="I697">
        <v>40</v>
      </c>
      <c r="K697" t="s">
        <v>11</v>
      </c>
      <c r="L697" t="s">
        <v>11</v>
      </c>
      <c r="M697" t="s">
        <v>11</v>
      </c>
      <c r="N697" t="s">
        <v>12</v>
      </c>
      <c r="O697">
        <f>VLOOKUP(A697,TableRC!A:K,11,0)</f>
        <v>0</v>
      </c>
      <c r="Q697">
        <f>VLOOKUP(A697,TableRC!A:G,7,0)</f>
        <v>0</v>
      </c>
      <c r="S697" t="str">
        <f t="shared" si="21"/>
        <v>shotID</v>
      </c>
    </row>
    <row r="698" spans="1:19" x14ac:dyDescent="0.3">
      <c r="A698" t="str">
        <f t="shared" si="20"/>
        <v>t_snapshot</v>
      </c>
      <c r="B698" t="s">
        <v>5</v>
      </c>
      <c r="C698" t="s">
        <v>6</v>
      </c>
      <c r="D698" t="s">
        <v>342</v>
      </c>
      <c r="E698" t="s">
        <v>344</v>
      </c>
      <c r="F698">
        <v>2</v>
      </c>
      <c r="G698" t="s">
        <v>14</v>
      </c>
      <c r="H698" t="s">
        <v>10</v>
      </c>
      <c r="I698">
        <v>40</v>
      </c>
      <c r="K698" t="s">
        <v>11</v>
      </c>
      <c r="L698" t="s">
        <v>11</v>
      </c>
      <c r="M698" t="s">
        <v>11</v>
      </c>
      <c r="N698" t="s">
        <v>12</v>
      </c>
      <c r="O698">
        <f>VLOOKUP(A698,TableRC!A:K,11,0)</f>
        <v>0</v>
      </c>
      <c r="Q698">
        <f>VLOOKUP(A698,TableRC!A:G,7,0)</f>
        <v>0</v>
      </c>
      <c r="S698" t="str">
        <f t="shared" si="21"/>
        <v>riesID</v>
      </c>
    </row>
    <row r="699" spans="1:19" x14ac:dyDescent="0.3">
      <c r="A699" t="str">
        <f t="shared" si="20"/>
        <v>t_snapshot</v>
      </c>
      <c r="B699" t="s">
        <v>5</v>
      </c>
      <c r="C699" t="s">
        <v>6</v>
      </c>
      <c r="D699" t="s">
        <v>342</v>
      </c>
      <c r="E699" t="s">
        <v>345</v>
      </c>
      <c r="F699">
        <v>3</v>
      </c>
      <c r="G699" t="s">
        <v>9</v>
      </c>
      <c r="H699" t="s">
        <v>16</v>
      </c>
      <c r="I699" t="s">
        <v>11</v>
      </c>
      <c r="K699">
        <v>10</v>
      </c>
      <c r="L699">
        <v>10</v>
      </c>
      <c r="M699" t="s">
        <v>11</v>
      </c>
      <c r="N699" t="s">
        <v>11</v>
      </c>
      <c r="O699">
        <f>VLOOKUP(A699,TableRC!A:K,11,0)</f>
        <v>0</v>
      </c>
      <c r="Q699">
        <f>VLOOKUP(A699,TableRC!A:G,7,0)</f>
        <v>0</v>
      </c>
      <c r="S699" t="str">
        <f t="shared" si="21"/>
        <v>sition</v>
      </c>
    </row>
    <row r="700" spans="1:19" x14ac:dyDescent="0.3">
      <c r="A700" t="str">
        <f t="shared" si="20"/>
        <v>t_snapshot</v>
      </c>
      <c r="B700" t="s">
        <v>5</v>
      </c>
      <c r="C700" t="s">
        <v>6</v>
      </c>
      <c r="D700" t="s">
        <v>342</v>
      </c>
      <c r="E700" t="s">
        <v>346</v>
      </c>
      <c r="F700">
        <v>4</v>
      </c>
      <c r="G700" t="s">
        <v>9</v>
      </c>
      <c r="H700" t="s">
        <v>10</v>
      </c>
      <c r="I700">
        <v>100</v>
      </c>
      <c r="K700" t="s">
        <v>11</v>
      </c>
      <c r="L700" t="s">
        <v>11</v>
      </c>
      <c r="M700" t="s">
        <v>11</v>
      </c>
      <c r="N700" t="s">
        <v>12</v>
      </c>
      <c r="O700">
        <f>VLOOKUP(A700,TableRC!A:K,11,0)</f>
        <v>0</v>
      </c>
      <c r="Q700">
        <f>VLOOKUP(A700,TableRC!A:G,7,0)</f>
        <v>0</v>
      </c>
      <c r="S700" t="str">
        <f t="shared" si="21"/>
        <v>otName</v>
      </c>
    </row>
    <row r="701" spans="1:19" x14ac:dyDescent="0.3">
      <c r="A701" t="str">
        <f t="shared" si="20"/>
        <v>t_snapshot</v>
      </c>
      <c r="B701" t="s">
        <v>5</v>
      </c>
      <c r="C701" t="s">
        <v>6</v>
      </c>
      <c r="D701" t="s">
        <v>342</v>
      </c>
      <c r="E701" t="s">
        <v>20</v>
      </c>
      <c r="F701">
        <v>5</v>
      </c>
      <c r="G701" t="s">
        <v>14</v>
      </c>
      <c r="H701" t="s">
        <v>10</v>
      </c>
      <c r="I701">
        <v>-1</v>
      </c>
      <c r="K701" t="s">
        <v>11</v>
      </c>
      <c r="L701" t="s">
        <v>11</v>
      </c>
      <c r="M701" t="s">
        <v>11</v>
      </c>
      <c r="N701" t="s">
        <v>12</v>
      </c>
      <c r="O701">
        <f>VLOOKUP(A701,TableRC!A:K,11,0)</f>
        <v>0</v>
      </c>
      <c r="Q701">
        <f>VLOOKUP(A701,TableRC!A:G,7,0)</f>
        <v>0</v>
      </c>
      <c r="S701" t="str">
        <f t="shared" si="21"/>
        <v>Notes</v>
      </c>
    </row>
    <row r="702" spans="1:19" x14ac:dyDescent="0.3">
      <c r="A702" t="str">
        <f t="shared" si="20"/>
        <v>t_snapshot</v>
      </c>
      <c r="B702" t="s">
        <v>5</v>
      </c>
      <c r="C702" t="s">
        <v>6</v>
      </c>
      <c r="D702" t="s">
        <v>342</v>
      </c>
      <c r="E702" t="s">
        <v>21</v>
      </c>
      <c r="F702">
        <v>6</v>
      </c>
      <c r="G702" t="s">
        <v>14</v>
      </c>
      <c r="H702" t="s">
        <v>10</v>
      </c>
      <c r="I702">
        <v>255</v>
      </c>
      <c r="K702" t="s">
        <v>11</v>
      </c>
      <c r="L702" t="s">
        <v>11</v>
      </c>
      <c r="M702" t="s">
        <v>11</v>
      </c>
      <c r="N702" t="s">
        <v>12</v>
      </c>
      <c r="O702">
        <f>VLOOKUP(A702,TableRC!A:K,11,0)</f>
        <v>0</v>
      </c>
      <c r="Q702">
        <f>VLOOKUP(A702,TableRC!A:G,7,0)</f>
        <v>0</v>
      </c>
      <c r="S702" t="str">
        <f t="shared" si="21"/>
        <v>Style</v>
      </c>
    </row>
    <row r="703" spans="1:19" x14ac:dyDescent="0.3">
      <c r="A703" t="str">
        <f t="shared" si="20"/>
        <v>t_snapshot</v>
      </c>
      <c r="B703" t="s">
        <v>5</v>
      </c>
      <c r="C703" t="s">
        <v>6</v>
      </c>
      <c r="D703" t="s">
        <v>342</v>
      </c>
      <c r="E703" t="s">
        <v>22</v>
      </c>
      <c r="F703">
        <v>7</v>
      </c>
      <c r="G703" t="s">
        <v>14</v>
      </c>
      <c r="H703" t="s">
        <v>10</v>
      </c>
      <c r="I703">
        <v>40</v>
      </c>
      <c r="K703" t="s">
        <v>11</v>
      </c>
      <c r="L703" t="s">
        <v>11</v>
      </c>
      <c r="M703" t="s">
        <v>11</v>
      </c>
      <c r="N703" t="s">
        <v>12</v>
      </c>
      <c r="O703">
        <f>VLOOKUP(A703,TableRC!A:K,11,0)</f>
        <v>0</v>
      </c>
      <c r="Q703">
        <f>VLOOKUP(A703,TableRC!A:G,7,0)</f>
        <v>0</v>
      </c>
      <c r="S703" t="str">
        <f t="shared" si="21"/>
        <v>mentID</v>
      </c>
    </row>
    <row r="704" spans="1:19" x14ac:dyDescent="0.3">
      <c r="A704" t="str">
        <f t="shared" si="20"/>
        <v>t_snapshot</v>
      </c>
      <c r="B704" t="s">
        <v>5</v>
      </c>
      <c r="C704" t="s">
        <v>6</v>
      </c>
      <c r="D704" t="s">
        <v>342</v>
      </c>
      <c r="E704" t="s">
        <v>23</v>
      </c>
      <c r="F704">
        <v>8</v>
      </c>
      <c r="G704" t="s">
        <v>9</v>
      </c>
      <c r="H704" t="s">
        <v>10</v>
      </c>
      <c r="I704">
        <v>50</v>
      </c>
      <c r="K704" t="s">
        <v>11</v>
      </c>
      <c r="L704" t="s">
        <v>11</v>
      </c>
      <c r="M704" t="s">
        <v>11</v>
      </c>
      <c r="N704" t="s">
        <v>12</v>
      </c>
      <c r="O704">
        <f>VLOOKUP(A704,TableRC!A:K,11,0)</f>
        <v>0</v>
      </c>
      <c r="Q704">
        <f>VLOOKUP(A704,TableRC!A:G,7,0)</f>
        <v>0</v>
      </c>
      <c r="S704" t="str">
        <f t="shared" si="21"/>
        <v>ntType</v>
      </c>
    </row>
    <row r="705" spans="1:19" x14ac:dyDescent="0.3">
      <c r="A705" t="str">
        <f t="shared" si="20"/>
        <v>t_snapshot</v>
      </c>
      <c r="B705" t="s">
        <v>5</v>
      </c>
      <c r="C705" t="s">
        <v>6</v>
      </c>
      <c r="D705" t="s">
        <v>342</v>
      </c>
      <c r="E705" t="s">
        <v>24</v>
      </c>
      <c r="F705">
        <v>9</v>
      </c>
      <c r="G705" t="s">
        <v>14</v>
      </c>
      <c r="H705" t="s">
        <v>10</v>
      </c>
      <c r="I705">
        <v>-1</v>
      </c>
      <c r="K705" t="s">
        <v>11</v>
      </c>
      <c r="L705" t="s">
        <v>11</v>
      </c>
      <c r="M705" t="s">
        <v>11</v>
      </c>
      <c r="N705" t="s">
        <v>12</v>
      </c>
      <c r="O705">
        <f>VLOOKUP(A705,TableRC!A:K,11,0)</f>
        <v>0</v>
      </c>
      <c r="Q705">
        <f>VLOOKUP(A705,TableRC!A:G,7,0)</f>
        <v>0</v>
      </c>
      <c r="S705" t="str">
        <f t="shared" si="21"/>
        <v>ontent</v>
      </c>
    </row>
    <row r="706" spans="1:19" x14ac:dyDescent="0.3">
      <c r="A706" t="str">
        <f t="shared" ref="A706:A769" si="22">D706</f>
        <v>t_snapshot</v>
      </c>
      <c r="B706" t="s">
        <v>5</v>
      </c>
      <c r="C706" t="s">
        <v>6</v>
      </c>
      <c r="D706" t="s">
        <v>342</v>
      </c>
      <c r="E706" t="s">
        <v>347</v>
      </c>
      <c r="F706">
        <v>10</v>
      </c>
      <c r="G706" t="s">
        <v>14</v>
      </c>
      <c r="H706" t="s">
        <v>26</v>
      </c>
      <c r="I706">
        <v>2147483647</v>
      </c>
      <c r="K706" t="s">
        <v>11</v>
      </c>
      <c r="L706" t="s">
        <v>11</v>
      </c>
      <c r="M706" t="s">
        <v>11</v>
      </c>
      <c r="N706" t="s">
        <v>11</v>
      </c>
      <c r="O706">
        <f>VLOOKUP(A706,TableRC!A:K,11,0)</f>
        <v>0</v>
      </c>
      <c r="Q706">
        <f>VLOOKUP(A706,TableRC!A:G,7,0)</f>
        <v>0</v>
      </c>
      <c r="S706" t="str">
        <f t="shared" ref="S706:S769" si="23">RIGHT(E706,6)</f>
        <v>ntent1</v>
      </c>
    </row>
    <row r="707" spans="1:19" x14ac:dyDescent="0.3">
      <c r="A707" t="str">
        <f t="shared" si="22"/>
        <v>t_snapshot</v>
      </c>
      <c r="B707" t="s">
        <v>5</v>
      </c>
      <c r="C707" t="s">
        <v>6</v>
      </c>
      <c r="D707" t="s">
        <v>342</v>
      </c>
      <c r="E707" t="s">
        <v>348</v>
      </c>
      <c r="F707">
        <v>11</v>
      </c>
      <c r="G707" t="s">
        <v>14</v>
      </c>
      <c r="H707" t="s">
        <v>26</v>
      </c>
      <c r="I707">
        <v>2147483647</v>
      </c>
      <c r="K707" t="s">
        <v>11</v>
      </c>
      <c r="L707" t="s">
        <v>11</v>
      </c>
      <c r="M707" t="s">
        <v>11</v>
      </c>
      <c r="N707" t="s">
        <v>11</v>
      </c>
      <c r="O707">
        <f>VLOOKUP(A707,TableRC!A:K,11,0)</f>
        <v>0</v>
      </c>
      <c r="Q707">
        <f>VLOOKUP(A707,TableRC!A:G,7,0)</f>
        <v>0</v>
      </c>
      <c r="S707" t="str">
        <f t="shared" si="23"/>
        <v>ntent2</v>
      </c>
    </row>
    <row r="708" spans="1:19" x14ac:dyDescent="0.3">
      <c r="A708" t="str">
        <f t="shared" si="22"/>
        <v>t_taggedvalue</v>
      </c>
      <c r="B708" t="s">
        <v>5</v>
      </c>
      <c r="C708" t="s">
        <v>6</v>
      </c>
      <c r="D708" t="s">
        <v>362</v>
      </c>
      <c r="E708" t="s">
        <v>215</v>
      </c>
      <c r="F708">
        <v>1</v>
      </c>
      <c r="G708" t="s">
        <v>9</v>
      </c>
      <c r="H708" t="s">
        <v>10</v>
      </c>
      <c r="I708">
        <v>40</v>
      </c>
      <c r="K708" t="s">
        <v>11</v>
      </c>
      <c r="L708" t="s">
        <v>11</v>
      </c>
      <c r="M708" t="s">
        <v>11</v>
      </c>
      <c r="N708" t="s">
        <v>12</v>
      </c>
      <c r="O708">
        <f>VLOOKUP(A708,TableRC!A:K,11,0)</f>
        <v>0</v>
      </c>
      <c r="Q708">
        <f>VLOOKUP(A708,TableRC!A:G,7,0)</f>
        <v>0</v>
      </c>
      <c r="S708" t="str">
        <f t="shared" si="23"/>
        <v>ertyID</v>
      </c>
    </row>
    <row r="709" spans="1:19" x14ac:dyDescent="0.3">
      <c r="A709" t="str">
        <f t="shared" si="22"/>
        <v>t_taggedvalue</v>
      </c>
      <c r="B709" t="s">
        <v>5</v>
      </c>
      <c r="C709" t="s">
        <v>6</v>
      </c>
      <c r="D709" t="s">
        <v>362</v>
      </c>
      <c r="E709" t="s">
        <v>22</v>
      </c>
      <c r="F709">
        <v>2</v>
      </c>
      <c r="G709" t="s">
        <v>14</v>
      </c>
      <c r="H709" t="s">
        <v>10</v>
      </c>
      <c r="I709">
        <v>40</v>
      </c>
      <c r="K709" t="s">
        <v>11</v>
      </c>
      <c r="L709" t="s">
        <v>11</v>
      </c>
      <c r="M709" t="s">
        <v>11</v>
      </c>
      <c r="N709" t="s">
        <v>12</v>
      </c>
      <c r="O709">
        <f>VLOOKUP(A709,TableRC!A:K,11,0)</f>
        <v>0</v>
      </c>
      <c r="Q709">
        <f>VLOOKUP(A709,TableRC!A:G,7,0)</f>
        <v>0</v>
      </c>
      <c r="S709" t="str">
        <f t="shared" si="23"/>
        <v>mentID</v>
      </c>
    </row>
    <row r="710" spans="1:19" x14ac:dyDescent="0.3">
      <c r="A710" t="str">
        <f t="shared" si="22"/>
        <v>t_taggedvalue</v>
      </c>
      <c r="B710" t="s">
        <v>5</v>
      </c>
      <c r="C710" t="s">
        <v>6</v>
      </c>
      <c r="D710" t="s">
        <v>362</v>
      </c>
      <c r="E710" t="s">
        <v>363</v>
      </c>
      <c r="F710">
        <v>3</v>
      </c>
      <c r="G710" t="s">
        <v>9</v>
      </c>
      <c r="H710" t="s">
        <v>10</v>
      </c>
      <c r="I710">
        <v>100</v>
      </c>
      <c r="K710" t="s">
        <v>11</v>
      </c>
      <c r="L710" t="s">
        <v>11</v>
      </c>
      <c r="M710" t="s">
        <v>11</v>
      </c>
      <c r="N710" t="s">
        <v>12</v>
      </c>
      <c r="O710">
        <f>VLOOKUP(A710,TableRC!A:K,11,0)</f>
        <v>0</v>
      </c>
      <c r="Q710">
        <f>VLOOKUP(A710,TableRC!A:G,7,0)</f>
        <v>0</v>
      </c>
      <c r="S710" t="str">
        <f t="shared" si="23"/>
        <v>eClass</v>
      </c>
    </row>
    <row r="711" spans="1:19" x14ac:dyDescent="0.3">
      <c r="A711" t="str">
        <f t="shared" si="22"/>
        <v>t_taggedvalue</v>
      </c>
      <c r="B711" t="s">
        <v>5</v>
      </c>
      <c r="C711" t="s">
        <v>6</v>
      </c>
      <c r="D711" t="s">
        <v>362</v>
      </c>
      <c r="E711" t="s">
        <v>364</v>
      </c>
      <c r="F711">
        <v>4</v>
      </c>
      <c r="G711" t="s">
        <v>14</v>
      </c>
      <c r="H711" t="s">
        <v>10</v>
      </c>
      <c r="I711">
        <v>-1</v>
      </c>
      <c r="K711" t="s">
        <v>11</v>
      </c>
      <c r="L711" t="s">
        <v>11</v>
      </c>
      <c r="M711" t="s">
        <v>11</v>
      </c>
      <c r="N711" t="s">
        <v>12</v>
      </c>
      <c r="O711">
        <f>VLOOKUP(A711,TableRC!A:K,11,0)</f>
        <v>0</v>
      </c>
      <c r="Q711">
        <f>VLOOKUP(A711,TableRC!A:G,7,0)</f>
        <v>0</v>
      </c>
      <c r="S711" t="str">
        <f t="shared" si="23"/>
        <v>gValue</v>
      </c>
    </row>
    <row r="712" spans="1:19" x14ac:dyDescent="0.3">
      <c r="A712" t="str">
        <f t="shared" si="22"/>
        <v>t_taggedvalue</v>
      </c>
      <c r="B712" t="s">
        <v>5</v>
      </c>
      <c r="C712" t="s">
        <v>6</v>
      </c>
      <c r="D712" t="s">
        <v>362</v>
      </c>
      <c r="E712" t="s">
        <v>20</v>
      </c>
      <c r="F712">
        <v>5</v>
      </c>
      <c r="G712" t="s">
        <v>14</v>
      </c>
      <c r="H712" t="s">
        <v>10</v>
      </c>
      <c r="I712">
        <v>-1</v>
      </c>
      <c r="K712" t="s">
        <v>11</v>
      </c>
      <c r="L712" t="s">
        <v>11</v>
      </c>
      <c r="M712" t="s">
        <v>11</v>
      </c>
      <c r="N712" t="s">
        <v>12</v>
      </c>
      <c r="O712">
        <f>VLOOKUP(A712,TableRC!A:K,11,0)</f>
        <v>0</v>
      </c>
      <c r="Q712">
        <f>VLOOKUP(A712,TableRC!A:G,7,0)</f>
        <v>0</v>
      </c>
      <c r="S712" t="str">
        <f t="shared" si="23"/>
        <v>Notes</v>
      </c>
    </row>
    <row r="713" spans="1:19" x14ac:dyDescent="0.3">
      <c r="A713" t="str">
        <f t="shared" si="22"/>
        <v>t_tasks</v>
      </c>
      <c r="B713" t="s">
        <v>5</v>
      </c>
      <c r="C713" t="s">
        <v>6</v>
      </c>
      <c r="D713" t="s">
        <v>375</v>
      </c>
      <c r="E713" t="s">
        <v>376</v>
      </c>
      <c r="F713">
        <v>1</v>
      </c>
      <c r="G713" t="s">
        <v>9</v>
      </c>
      <c r="H713" t="s">
        <v>16</v>
      </c>
      <c r="I713" t="s">
        <v>11</v>
      </c>
      <c r="K713">
        <v>10</v>
      </c>
      <c r="L713">
        <v>10</v>
      </c>
      <c r="M713" t="s">
        <v>11</v>
      </c>
      <c r="N713" t="s">
        <v>11</v>
      </c>
      <c r="O713">
        <f>VLOOKUP(A713,TableRC!A:K,11,0)</f>
        <v>0</v>
      </c>
      <c r="Q713">
        <f>VLOOKUP(A713,TableRC!A:G,7,0)</f>
        <v>0</v>
      </c>
      <c r="S713" t="str">
        <f t="shared" si="23"/>
        <v>TaskID</v>
      </c>
    </row>
    <row r="714" spans="1:19" x14ac:dyDescent="0.3">
      <c r="A714" t="str">
        <f t="shared" si="22"/>
        <v>t_tasks</v>
      </c>
      <c r="B714" t="s">
        <v>5</v>
      </c>
      <c r="C714" t="s">
        <v>6</v>
      </c>
      <c r="D714" t="s">
        <v>375</v>
      </c>
      <c r="E714" t="s">
        <v>13</v>
      </c>
      <c r="F714">
        <v>2</v>
      </c>
      <c r="G714" t="s">
        <v>14</v>
      </c>
      <c r="H714" t="s">
        <v>10</v>
      </c>
      <c r="I714">
        <v>255</v>
      </c>
      <c r="K714" t="s">
        <v>11</v>
      </c>
      <c r="L714" t="s">
        <v>11</v>
      </c>
      <c r="M714" t="s">
        <v>11</v>
      </c>
      <c r="N714" t="s">
        <v>12</v>
      </c>
      <c r="O714">
        <f>VLOOKUP(A714,TableRC!A:K,11,0)</f>
        <v>0</v>
      </c>
      <c r="Q714">
        <f>VLOOKUP(A714,TableRC!A:G,7,0)</f>
        <v>0</v>
      </c>
      <c r="S714" t="str">
        <f t="shared" si="23"/>
        <v>Name</v>
      </c>
    </row>
    <row r="715" spans="1:19" x14ac:dyDescent="0.3">
      <c r="A715" t="str">
        <f t="shared" si="22"/>
        <v>t_tasks</v>
      </c>
      <c r="B715" t="s">
        <v>5</v>
      </c>
      <c r="C715" t="s">
        <v>6</v>
      </c>
      <c r="D715" t="s">
        <v>375</v>
      </c>
      <c r="E715" t="s">
        <v>377</v>
      </c>
      <c r="F715">
        <v>3</v>
      </c>
      <c r="G715" t="s">
        <v>14</v>
      </c>
      <c r="H715" t="s">
        <v>10</v>
      </c>
      <c r="I715">
        <v>255</v>
      </c>
      <c r="K715" t="s">
        <v>11</v>
      </c>
      <c r="L715" t="s">
        <v>11</v>
      </c>
      <c r="M715" t="s">
        <v>11</v>
      </c>
      <c r="N715" t="s">
        <v>12</v>
      </c>
      <c r="O715">
        <f>VLOOKUP(A715,TableRC!A:K,11,0)</f>
        <v>0</v>
      </c>
      <c r="Q715">
        <f>VLOOKUP(A715,TableRC!A:G,7,0)</f>
        <v>0</v>
      </c>
      <c r="S715" t="str">
        <f t="shared" si="23"/>
        <v>skType</v>
      </c>
    </row>
    <row r="716" spans="1:19" x14ac:dyDescent="0.3">
      <c r="A716" t="str">
        <f t="shared" si="22"/>
        <v>t_tasks</v>
      </c>
      <c r="B716" t="s">
        <v>5</v>
      </c>
      <c r="C716" t="s">
        <v>6</v>
      </c>
      <c r="D716" t="s">
        <v>375</v>
      </c>
      <c r="E716" t="s">
        <v>217</v>
      </c>
      <c r="F716">
        <v>4</v>
      </c>
      <c r="G716" t="s">
        <v>14</v>
      </c>
      <c r="H716" t="s">
        <v>10</v>
      </c>
      <c r="I716">
        <v>-1</v>
      </c>
      <c r="K716" t="s">
        <v>11</v>
      </c>
      <c r="L716" t="s">
        <v>11</v>
      </c>
      <c r="M716" t="s">
        <v>11</v>
      </c>
      <c r="N716" t="s">
        <v>12</v>
      </c>
      <c r="O716">
        <f>VLOOKUP(A716,TableRC!A:K,11,0)</f>
        <v>0</v>
      </c>
      <c r="Q716">
        <f>VLOOKUP(A716,TableRC!A:G,7,0)</f>
        <v>0</v>
      </c>
      <c r="S716" t="str">
        <f t="shared" si="23"/>
        <v>NOTES</v>
      </c>
    </row>
    <row r="717" spans="1:19" x14ac:dyDescent="0.3">
      <c r="A717" t="str">
        <f t="shared" si="22"/>
        <v>t_tasks</v>
      </c>
      <c r="B717" t="s">
        <v>5</v>
      </c>
      <c r="C717" t="s">
        <v>6</v>
      </c>
      <c r="D717" t="s">
        <v>375</v>
      </c>
      <c r="E717" t="s">
        <v>96</v>
      </c>
      <c r="F717">
        <v>5</v>
      </c>
      <c r="G717" t="s">
        <v>14</v>
      </c>
      <c r="H717" t="s">
        <v>10</v>
      </c>
      <c r="I717">
        <v>255</v>
      </c>
      <c r="K717" t="s">
        <v>11</v>
      </c>
      <c r="L717" t="s">
        <v>11</v>
      </c>
      <c r="M717" t="s">
        <v>11</v>
      </c>
      <c r="N717" t="s">
        <v>12</v>
      </c>
      <c r="O717">
        <f>VLOOKUP(A717,TableRC!A:K,11,0)</f>
        <v>0</v>
      </c>
      <c r="Q717">
        <f>VLOOKUP(A717,TableRC!A:G,7,0)</f>
        <v>0</v>
      </c>
      <c r="S717" t="str">
        <f t="shared" si="23"/>
        <v>iority</v>
      </c>
    </row>
    <row r="718" spans="1:19" x14ac:dyDescent="0.3">
      <c r="A718" t="str">
        <f t="shared" si="22"/>
        <v>t_tasks</v>
      </c>
      <c r="B718" t="s">
        <v>5</v>
      </c>
      <c r="C718" t="s">
        <v>6</v>
      </c>
      <c r="D718" t="s">
        <v>375</v>
      </c>
      <c r="E718" t="s">
        <v>91</v>
      </c>
      <c r="F718">
        <v>6</v>
      </c>
      <c r="G718" t="s">
        <v>14</v>
      </c>
      <c r="H718" t="s">
        <v>10</v>
      </c>
      <c r="I718">
        <v>255</v>
      </c>
      <c r="K718" t="s">
        <v>11</v>
      </c>
      <c r="L718" t="s">
        <v>11</v>
      </c>
      <c r="M718" t="s">
        <v>11</v>
      </c>
      <c r="N718" t="s">
        <v>12</v>
      </c>
      <c r="O718">
        <f>VLOOKUP(A718,TableRC!A:K,11,0)</f>
        <v>0</v>
      </c>
      <c r="Q718">
        <f>VLOOKUP(A718,TableRC!A:G,7,0)</f>
        <v>0</v>
      </c>
      <c r="S718" t="str">
        <f t="shared" si="23"/>
        <v>Status</v>
      </c>
    </row>
    <row r="719" spans="1:19" x14ac:dyDescent="0.3">
      <c r="A719" t="str">
        <f t="shared" si="22"/>
        <v>t_tasks</v>
      </c>
      <c r="B719" t="s">
        <v>5</v>
      </c>
      <c r="C719" t="s">
        <v>6</v>
      </c>
      <c r="D719" t="s">
        <v>375</v>
      </c>
      <c r="E719" t="s">
        <v>90</v>
      </c>
      <c r="F719">
        <v>7</v>
      </c>
      <c r="G719" t="s">
        <v>14</v>
      </c>
      <c r="H719" t="s">
        <v>10</v>
      </c>
      <c r="I719">
        <v>255</v>
      </c>
      <c r="K719" t="s">
        <v>11</v>
      </c>
      <c r="L719" t="s">
        <v>11</v>
      </c>
      <c r="M719" t="s">
        <v>11</v>
      </c>
      <c r="N719" t="s">
        <v>12</v>
      </c>
      <c r="O719">
        <f>VLOOKUP(A719,TableRC!A:K,11,0)</f>
        <v>0</v>
      </c>
      <c r="Q719">
        <f>VLOOKUP(A719,TableRC!A:G,7,0)</f>
        <v>0</v>
      </c>
      <c r="S719" t="str">
        <f t="shared" si="23"/>
        <v>Owner</v>
      </c>
    </row>
    <row r="720" spans="1:19" x14ac:dyDescent="0.3">
      <c r="A720" t="str">
        <f t="shared" si="22"/>
        <v>t_tasks</v>
      </c>
      <c r="B720" t="s">
        <v>5</v>
      </c>
      <c r="C720" t="s">
        <v>6</v>
      </c>
      <c r="D720" t="s">
        <v>375</v>
      </c>
      <c r="E720" t="s">
        <v>52</v>
      </c>
      <c r="F720">
        <v>8</v>
      </c>
      <c r="G720" t="s">
        <v>14</v>
      </c>
      <c r="H720" t="s">
        <v>33</v>
      </c>
      <c r="I720" t="s">
        <v>11</v>
      </c>
      <c r="K720" t="s">
        <v>11</v>
      </c>
      <c r="L720" t="s">
        <v>11</v>
      </c>
      <c r="M720">
        <v>3</v>
      </c>
      <c r="N720" t="s">
        <v>11</v>
      </c>
      <c r="O720">
        <f>VLOOKUP(A720,TableRC!A:K,11,0)</f>
        <v>0</v>
      </c>
      <c r="Q720">
        <f>VLOOKUP(A720,TableRC!A:G,7,0)</f>
        <v>0</v>
      </c>
      <c r="S720" t="str">
        <f t="shared" si="23"/>
        <v>rtDate</v>
      </c>
    </row>
    <row r="721" spans="1:19" x14ac:dyDescent="0.3">
      <c r="A721" t="str">
        <f t="shared" si="22"/>
        <v>t_tasks</v>
      </c>
      <c r="B721" t="s">
        <v>5</v>
      </c>
      <c r="C721" t="s">
        <v>6</v>
      </c>
      <c r="D721" t="s">
        <v>375</v>
      </c>
      <c r="E721" t="s">
        <v>53</v>
      </c>
      <c r="F721">
        <v>9</v>
      </c>
      <c r="G721" t="s">
        <v>14</v>
      </c>
      <c r="H721" t="s">
        <v>33</v>
      </c>
      <c r="I721" t="s">
        <v>11</v>
      </c>
      <c r="K721" t="s">
        <v>11</v>
      </c>
      <c r="L721" t="s">
        <v>11</v>
      </c>
      <c r="M721">
        <v>3</v>
      </c>
      <c r="N721" t="s">
        <v>11</v>
      </c>
      <c r="O721">
        <f>VLOOKUP(A721,TableRC!A:K,11,0)</f>
        <v>0</v>
      </c>
      <c r="Q721">
        <f>VLOOKUP(A721,TableRC!A:G,7,0)</f>
        <v>0</v>
      </c>
      <c r="S721" t="str">
        <f t="shared" si="23"/>
        <v>ndDate</v>
      </c>
    </row>
    <row r="722" spans="1:19" x14ac:dyDescent="0.3">
      <c r="A722" t="str">
        <f t="shared" si="22"/>
        <v>t_tasks</v>
      </c>
      <c r="B722" t="s">
        <v>5</v>
      </c>
      <c r="C722" t="s">
        <v>6</v>
      </c>
      <c r="D722" t="s">
        <v>375</v>
      </c>
      <c r="E722" t="s">
        <v>177</v>
      </c>
      <c r="F722">
        <v>10</v>
      </c>
      <c r="G722" t="s">
        <v>14</v>
      </c>
      <c r="H722" t="s">
        <v>10</v>
      </c>
      <c r="I722">
        <v>50</v>
      </c>
      <c r="K722" t="s">
        <v>11</v>
      </c>
      <c r="L722" t="s">
        <v>11</v>
      </c>
      <c r="M722" t="s">
        <v>11</v>
      </c>
      <c r="N722" t="s">
        <v>12</v>
      </c>
      <c r="O722">
        <f>VLOOKUP(A722,TableRC!A:K,11,0)</f>
        <v>0</v>
      </c>
      <c r="Q722">
        <f>VLOOKUP(A722,TableRC!A:G,7,0)</f>
        <v>0</v>
      </c>
      <c r="S722" t="str">
        <f t="shared" si="23"/>
        <v>Phase</v>
      </c>
    </row>
    <row r="723" spans="1:19" x14ac:dyDescent="0.3">
      <c r="A723" t="str">
        <f t="shared" si="22"/>
        <v>t_tasks</v>
      </c>
      <c r="B723" t="s">
        <v>5</v>
      </c>
      <c r="C723" t="s">
        <v>6</v>
      </c>
      <c r="D723" t="s">
        <v>375</v>
      </c>
      <c r="E723" t="s">
        <v>372</v>
      </c>
      <c r="F723">
        <v>11</v>
      </c>
      <c r="G723" t="s">
        <v>14</v>
      </c>
      <c r="H723" t="s">
        <v>10</v>
      </c>
      <c r="I723">
        <v>-1</v>
      </c>
      <c r="K723" t="s">
        <v>11</v>
      </c>
      <c r="L723" t="s">
        <v>11</v>
      </c>
      <c r="M723" t="s">
        <v>11</v>
      </c>
      <c r="N723" t="s">
        <v>12</v>
      </c>
      <c r="O723">
        <f>VLOOKUP(A723,TableRC!A:K,11,0)</f>
        <v>0</v>
      </c>
      <c r="Q723">
        <f>VLOOKUP(A723,TableRC!A:G,7,0)</f>
        <v>0</v>
      </c>
      <c r="S723" t="str">
        <f t="shared" si="23"/>
        <v>istory</v>
      </c>
    </row>
    <row r="724" spans="1:19" x14ac:dyDescent="0.3">
      <c r="A724" t="str">
        <f t="shared" si="22"/>
        <v>t_tasks</v>
      </c>
      <c r="B724" t="s">
        <v>5</v>
      </c>
      <c r="C724" t="s">
        <v>6</v>
      </c>
      <c r="D724" t="s">
        <v>375</v>
      </c>
      <c r="E724" t="s">
        <v>378</v>
      </c>
      <c r="F724">
        <v>12</v>
      </c>
      <c r="G724" t="s">
        <v>14</v>
      </c>
      <c r="H724" t="s">
        <v>16</v>
      </c>
      <c r="I724" t="s">
        <v>11</v>
      </c>
      <c r="K724">
        <v>10</v>
      </c>
      <c r="L724">
        <v>10</v>
      </c>
      <c r="M724" t="s">
        <v>11</v>
      </c>
      <c r="N724" t="s">
        <v>11</v>
      </c>
      <c r="O724">
        <f>VLOOKUP(A724,TableRC!A:K,11,0)</f>
        <v>0</v>
      </c>
      <c r="Q724">
        <f>VLOOKUP(A724,TableRC!A:G,7,0)</f>
        <v>0</v>
      </c>
      <c r="S724" t="str">
        <f t="shared" si="23"/>
        <v>ercent</v>
      </c>
    </row>
    <row r="725" spans="1:19" x14ac:dyDescent="0.3">
      <c r="A725" t="str">
        <f t="shared" si="22"/>
        <v>t_tasks</v>
      </c>
      <c r="B725" t="s">
        <v>5</v>
      </c>
      <c r="C725" t="s">
        <v>6</v>
      </c>
      <c r="D725" t="s">
        <v>375</v>
      </c>
      <c r="E725" t="s">
        <v>379</v>
      </c>
      <c r="F725">
        <v>13</v>
      </c>
      <c r="G725" t="s">
        <v>14</v>
      </c>
      <c r="H725" t="s">
        <v>16</v>
      </c>
      <c r="I725" t="s">
        <v>11</v>
      </c>
      <c r="K725">
        <v>10</v>
      </c>
      <c r="L725">
        <v>10</v>
      </c>
      <c r="M725" t="s">
        <v>11</v>
      </c>
      <c r="N725" t="s">
        <v>11</v>
      </c>
      <c r="O725">
        <f>VLOOKUP(A725,TableRC!A:K,11,0)</f>
        <v>0</v>
      </c>
      <c r="Q725">
        <f>VLOOKUP(A725,TableRC!A:G,7,0)</f>
        <v>0</v>
      </c>
      <c r="S725" t="str">
        <f t="shared" si="23"/>
        <v>alTime</v>
      </c>
    </row>
    <row r="726" spans="1:19" x14ac:dyDescent="0.3">
      <c r="A726" t="str">
        <f t="shared" si="22"/>
        <v>t_tasks</v>
      </c>
      <c r="B726" t="s">
        <v>5</v>
      </c>
      <c r="C726" t="s">
        <v>6</v>
      </c>
      <c r="D726" t="s">
        <v>375</v>
      </c>
      <c r="E726" t="s">
        <v>380</v>
      </c>
      <c r="F726">
        <v>14</v>
      </c>
      <c r="G726" t="s">
        <v>14</v>
      </c>
      <c r="H726" t="s">
        <v>16</v>
      </c>
      <c r="I726" t="s">
        <v>11</v>
      </c>
      <c r="K726">
        <v>10</v>
      </c>
      <c r="L726">
        <v>10</v>
      </c>
      <c r="M726" t="s">
        <v>11</v>
      </c>
      <c r="N726" t="s">
        <v>11</v>
      </c>
      <c r="O726">
        <f>VLOOKUP(A726,TableRC!A:K,11,0)</f>
        <v>0</v>
      </c>
      <c r="Q726">
        <f>VLOOKUP(A726,TableRC!A:G,7,0)</f>
        <v>0</v>
      </c>
      <c r="S726" t="str">
        <f t="shared" si="23"/>
        <v>alTime</v>
      </c>
    </row>
    <row r="727" spans="1:19" x14ac:dyDescent="0.3">
      <c r="A727" t="str">
        <f t="shared" si="22"/>
        <v>t_tasks</v>
      </c>
      <c r="B727" t="s">
        <v>5</v>
      </c>
      <c r="C727" t="s">
        <v>6</v>
      </c>
      <c r="D727" t="s">
        <v>375</v>
      </c>
      <c r="E727" t="s">
        <v>381</v>
      </c>
      <c r="F727">
        <v>15</v>
      </c>
      <c r="G727" t="s">
        <v>14</v>
      </c>
      <c r="H727" t="s">
        <v>10</v>
      </c>
      <c r="I727">
        <v>100</v>
      </c>
      <c r="K727" t="s">
        <v>11</v>
      </c>
      <c r="L727" t="s">
        <v>11</v>
      </c>
      <c r="M727" t="s">
        <v>11</v>
      </c>
      <c r="N727" t="s">
        <v>12</v>
      </c>
      <c r="O727">
        <f>VLOOKUP(A727,TableRC!A:K,11,0)</f>
        <v>0</v>
      </c>
      <c r="Q727">
        <f>VLOOKUP(A727,TableRC!A:G,7,0)</f>
        <v>0</v>
      </c>
      <c r="S727" t="str">
        <f t="shared" si="23"/>
        <v>gnedTo</v>
      </c>
    </row>
    <row r="728" spans="1:19" x14ac:dyDescent="0.3">
      <c r="A728" t="str">
        <f t="shared" si="22"/>
        <v>t_template</v>
      </c>
      <c r="B728" t="s">
        <v>5</v>
      </c>
      <c r="C728" t="s">
        <v>6</v>
      </c>
      <c r="D728" t="s">
        <v>387</v>
      </c>
      <c r="E728" t="s">
        <v>124</v>
      </c>
      <c r="F728">
        <v>1</v>
      </c>
      <c r="G728" t="s">
        <v>9</v>
      </c>
      <c r="H728" t="s">
        <v>10</v>
      </c>
      <c r="I728">
        <v>40</v>
      </c>
      <c r="K728" t="s">
        <v>11</v>
      </c>
      <c r="L728" t="s">
        <v>11</v>
      </c>
      <c r="M728" t="s">
        <v>11</v>
      </c>
      <c r="N728" t="s">
        <v>12</v>
      </c>
      <c r="O728">
        <f>VLOOKUP(A728,TableRC!A:K,11,0)</f>
        <v>0</v>
      </c>
      <c r="Q728">
        <f>VLOOKUP(A728,TableRC!A:G,7,0)</f>
        <v>0</v>
      </c>
      <c r="S728" t="str">
        <f t="shared" si="23"/>
        <v>lateID</v>
      </c>
    </row>
    <row r="729" spans="1:19" x14ac:dyDescent="0.3">
      <c r="A729" t="str">
        <f t="shared" si="22"/>
        <v>t_template</v>
      </c>
      <c r="B729" t="s">
        <v>5</v>
      </c>
      <c r="C729" t="s">
        <v>6</v>
      </c>
      <c r="D729" t="s">
        <v>387</v>
      </c>
      <c r="E729" t="s">
        <v>388</v>
      </c>
      <c r="F729">
        <v>2</v>
      </c>
      <c r="G729" t="s">
        <v>9</v>
      </c>
      <c r="H729" t="s">
        <v>10</v>
      </c>
      <c r="I729">
        <v>50</v>
      </c>
      <c r="K729" t="s">
        <v>11</v>
      </c>
      <c r="L729" t="s">
        <v>11</v>
      </c>
      <c r="M729" t="s">
        <v>11</v>
      </c>
      <c r="N729" t="s">
        <v>12</v>
      </c>
      <c r="O729">
        <f>VLOOKUP(A729,TableRC!A:K,11,0)</f>
        <v>0</v>
      </c>
      <c r="Q729">
        <f>VLOOKUP(A729,TableRC!A:G,7,0)</f>
        <v>0</v>
      </c>
      <c r="S729" t="str">
        <f t="shared" si="23"/>
        <v>teType</v>
      </c>
    </row>
    <row r="730" spans="1:19" x14ac:dyDescent="0.3">
      <c r="A730" t="str">
        <f t="shared" si="22"/>
        <v>t_template</v>
      </c>
      <c r="B730" t="s">
        <v>5</v>
      </c>
      <c r="C730" t="s">
        <v>6</v>
      </c>
      <c r="D730" t="s">
        <v>387</v>
      </c>
      <c r="E730" t="s">
        <v>389</v>
      </c>
      <c r="F730">
        <v>3</v>
      </c>
      <c r="G730" t="s">
        <v>9</v>
      </c>
      <c r="H730" t="s">
        <v>10</v>
      </c>
      <c r="I730">
        <v>100</v>
      </c>
      <c r="K730" t="s">
        <v>11</v>
      </c>
      <c r="L730" t="s">
        <v>11</v>
      </c>
      <c r="M730" t="s">
        <v>11</v>
      </c>
      <c r="N730" t="s">
        <v>12</v>
      </c>
      <c r="O730">
        <f>VLOOKUP(A730,TableRC!A:K,11,0)</f>
        <v>0</v>
      </c>
      <c r="Q730">
        <f>VLOOKUP(A730,TableRC!A:G,7,0)</f>
        <v>0</v>
      </c>
      <c r="S730" t="str">
        <f t="shared" si="23"/>
        <v>teName</v>
      </c>
    </row>
    <row r="731" spans="1:19" x14ac:dyDescent="0.3">
      <c r="A731" t="str">
        <f t="shared" si="22"/>
        <v>t_template</v>
      </c>
      <c r="B731" t="s">
        <v>5</v>
      </c>
      <c r="C731" t="s">
        <v>6</v>
      </c>
      <c r="D731" t="s">
        <v>387</v>
      </c>
      <c r="E731" t="s">
        <v>20</v>
      </c>
      <c r="F731">
        <v>4</v>
      </c>
      <c r="G731" t="s">
        <v>14</v>
      </c>
      <c r="H731" t="s">
        <v>10</v>
      </c>
      <c r="I731">
        <v>255</v>
      </c>
      <c r="K731" t="s">
        <v>11</v>
      </c>
      <c r="L731" t="s">
        <v>11</v>
      </c>
      <c r="M731" t="s">
        <v>11</v>
      </c>
      <c r="N731" t="s">
        <v>12</v>
      </c>
      <c r="O731">
        <f>VLOOKUP(A731,TableRC!A:K,11,0)</f>
        <v>0</v>
      </c>
      <c r="Q731">
        <f>VLOOKUP(A731,TableRC!A:G,7,0)</f>
        <v>0</v>
      </c>
      <c r="S731" t="str">
        <f t="shared" si="23"/>
        <v>Notes</v>
      </c>
    </row>
    <row r="732" spans="1:19" x14ac:dyDescent="0.3">
      <c r="A732" t="str">
        <f t="shared" si="22"/>
        <v>t_template</v>
      </c>
      <c r="B732" t="s">
        <v>5</v>
      </c>
      <c r="C732" t="s">
        <v>6</v>
      </c>
      <c r="D732" t="s">
        <v>387</v>
      </c>
      <c r="E732" t="s">
        <v>21</v>
      </c>
      <c r="F732">
        <v>5</v>
      </c>
      <c r="G732" t="s">
        <v>14</v>
      </c>
      <c r="H732" t="s">
        <v>10</v>
      </c>
      <c r="I732">
        <v>255</v>
      </c>
      <c r="K732" t="s">
        <v>11</v>
      </c>
      <c r="L732" t="s">
        <v>11</v>
      </c>
      <c r="M732" t="s">
        <v>11</v>
      </c>
      <c r="N732" t="s">
        <v>12</v>
      </c>
      <c r="O732">
        <f>VLOOKUP(A732,TableRC!A:K,11,0)</f>
        <v>0</v>
      </c>
      <c r="Q732">
        <f>VLOOKUP(A732,TableRC!A:G,7,0)</f>
        <v>0</v>
      </c>
      <c r="S732" t="str">
        <f t="shared" si="23"/>
        <v>Style</v>
      </c>
    </row>
    <row r="733" spans="1:19" x14ac:dyDescent="0.3">
      <c r="A733" t="str">
        <f t="shared" si="22"/>
        <v>t_template</v>
      </c>
      <c r="B733" t="s">
        <v>5</v>
      </c>
      <c r="C733" t="s">
        <v>6</v>
      </c>
      <c r="D733" t="s">
        <v>387</v>
      </c>
      <c r="E733" t="s">
        <v>80</v>
      </c>
      <c r="F733">
        <v>6</v>
      </c>
      <c r="G733" t="s">
        <v>14</v>
      </c>
      <c r="H733" t="s">
        <v>10</v>
      </c>
      <c r="I733">
        <v>-1</v>
      </c>
      <c r="K733" t="s">
        <v>11</v>
      </c>
      <c r="L733" t="s">
        <v>11</v>
      </c>
      <c r="M733" t="s">
        <v>11</v>
      </c>
      <c r="N733" t="s">
        <v>12</v>
      </c>
      <c r="O733">
        <f>VLOOKUP(A733,TableRC!A:K,11,0)</f>
        <v>0</v>
      </c>
      <c r="Q733">
        <f>VLOOKUP(A733,TableRC!A:G,7,0)</f>
        <v>0</v>
      </c>
      <c r="S733" t="str">
        <f t="shared" si="23"/>
        <v>mplate</v>
      </c>
    </row>
    <row r="734" spans="1:19" x14ac:dyDescent="0.3">
      <c r="A734" t="str">
        <f t="shared" si="22"/>
        <v>t_testclass</v>
      </c>
      <c r="B734" t="s">
        <v>5</v>
      </c>
      <c r="C734" t="s">
        <v>6</v>
      </c>
      <c r="D734" t="s">
        <v>394</v>
      </c>
      <c r="E734" t="s">
        <v>395</v>
      </c>
      <c r="F734">
        <v>1</v>
      </c>
      <c r="G734" t="s">
        <v>9</v>
      </c>
      <c r="H734" t="s">
        <v>10</v>
      </c>
      <c r="I734">
        <v>50</v>
      </c>
      <c r="K734" t="s">
        <v>11</v>
      </c>
      <c r="L734" t="s">
        <v>11</v>
      </c>
      <c r="M734" t="s">
        <v>11</v>
      </c>
      <c r="N734" t="s">
        <v>12</v>
      </c>
      <c r="O734">
        <f>VLOOKUP(A734,TableRC!A:K,11,0)</f>
        <v>0</v>
      </c>
      <c r="Q734">
        <f>VLOOKUP(A734,TableRC!A:G,7,0)</f>
        <v>0</v>
      </c>
      <c r="S734" t="str">
        <f t="shared" si="23"/>
        <v>tClass</v>
      </c>
    </row>
    <row r="735" spans="1:19" x14ac:dyDescent="0.3">
      <c r="A735" t="str">
        <f t="shared" si="22"/>
        <v>t_testclass</v>
      </c>
      <c r="B735" t="s">
        <v>5</v>
      </c>
      <c r="C735" t="s">
        <v>6</v>
      </c>
      <c r="D735" t="s">
        <v>394</v>
      </c>
      <c r="E735" t="s">
        <v>39</v>
      </c>
      <c r="F735">
        <v>2</v>
      </c>
      <c r="G735" t="s">
        <v>14</v>
      </c>
      <c r="H735" t="s">
        <v>10</v>
      </c>
      <c r="I735">
        <v>50</v>
      </c>
      <c r="K735" t="s">
        <v>11</v>
      </c>
      <c r="L735" t="s">
        <v>11</v>
      </c>
      <c r="M735" t="s">
        <v>11</v>
      </c>
      <c r="N735" t="s">
        <v>12</v>
      </c>
      <c r="O735">
        <f>VLOOKUP(A735,TableRC!A:K,11,0)</f>
        <v>0</v>
      </c>
      <c r="Q735">
        <f>VLOOKUP(A735,TableRC!A:G,7,0)</f>
        <v>0</v>
      </c>
      <c r="S735" t="str">
        <f t="shared" si="23"/>
        <v>iption</v>
      </c>
    </row>
    <row r="736" spans="1:19" x14ac:dyDescent="0.3">
      <c r="A736" t="str">
        <f t="shared" si="22"/>
        <v>t_testplans</v>
      </c>
      <c r="B736" t="s">
        <v>5</v>
      </c>
      <c r="C736" t="s">
        <v>6</v>
      </c>
      <c r="D736" t="s">
        <v>397</v>
      </c>
      <c r="E736" t="s">
        <v>398</v>
      </c>
      <c r="F736">
        <v>1</v>
      </c>
      <c r="G736" t="s">
        <v>9</v>
      </c>
      <c r="H736" t="s">
        <v>10</v>
      </c>
      <c r="I736">
        <v>50</v>
      </c>
      <c r="K736" t="s">
        <v>11</v>
      </c>
      <c r="L736" t="s">
        <v>11</v>
      </c>
      <c r="M736" t="s">
        <v>11</v>
      </c>
      <c r="N736" t="s">
        <v>12</v>
      </c>
      <c r="O736">
        <f>VLOOKUP(A736,TableRC!A:K,11,0)</f>
        <v>0</v>
      </c>
      <c r="Q736">
        <f>VLOOKUP(A736,TableRC!A:G,7,0)</f>
        <v>0</v>
      </c>
      <c r="S736" t="str">
        <f t="shared" si="23"/>
        <v>PlanID</v>
      </c>
    </row>
    <row r="737" spans="1:19" x14ac:dyDescent="0.3">
      <c r="A737" t="str">
        <f t="shared" si="22"/>
        <v>t_testplans</v>
      </c>
      <c r="B737" t="s">
        <v>5</v>
      </c>
      <c r="C737" t="s">
        <v>6</v>
      </c>
      <c r="D737" t="s">
        <v>397</v>
      </c>
      <c r="E737" t="s">
        <v>65</v>
      </c>
      <c r="F737">
        <v>2</v>
      </c>
      <c r="G737" t="s">
        <v>9</v>
      </c>
      <c r="H737" t="s">
        <v>10</v>
      </c>
      <c r="I737">
        <v>100</v>
      </c>
      <c r="K737" t="s">
        <v>11</v>
      </c>
      <c r="L737" t="s">
        <v>11</v>
      </c>
      <c r="M737" t="s">
        <v>11</v>
      </c>
      <c r="N737" t="s">
        <v>12</v>
      </c>
      <c r="O737">
        <f>VLOOKUP(A737,TableRC!A:K,11,0)</f>
        <v>0</v>
      </c>
      <c r="Q737">
        <f>VLOOKUP(A737,TableRC!A:G,7,0)</f>
        <v>0</v>
      </c>
      <c r="S737" t="str">
        <f t="shared" si="23"/>
        <v>tegory</v>
      </c>
    </row>
    <row r="738" spans="1:19" x14ac:dyDescent="0.3">
      <c r="A738" t="str">
        <f t="shared" si="22"/>
        <v>t_testplans</v>
      </c>
      <c r="B738" t="s">
        <v>5</v>
      </c>
      <c r="C738" t="s">
        <v>6</v>
      </c>
      <c r="D738" t="s">
        <v>397</v>
      </c>
      <c r="E738" t="s">
        <v>13</v>
      </c>
      <c r="F738">
        <v>3</v>
      </c>
      <c r="G738" t="s">
        <v>9</v>
      </c>
      <c r="H738" t="s">
        <v>10</v>
      </c>
      <c r="I738">
        <v>150</v>
      </c>
      <c r="K738" t="s">
        <v>11</v>
      </c>
      <c r="L738" t="s">
        <v>11</v>
      </c>
      <c r="M738" t="s">
        <v>11</v>
      </c>
      <c r="N738" t="s">
        <v>12</v>
      </c>
      <c r="O738">
        <f>VLOOKUP(A738,TableRC!A:K,11,0)</f>
        <v>0</v>
      </c>
      <c r="Q738">
        <f>VLOOKUP(A738,TableRC!A:G,7,0)</f>
        <v>0</v>
      </c>
      <c r="S738" t="str">
        <f t="shared" si="23"/>
        <v>Name</v>
      </c>
    </row>
    <row r="739" spans="1:19" x14ac:dyDescent="0.3">
      <c r="A739" t="str">
        <f t="shared" si="22"/>
        <v>t_testplans</v>
      </c>
      <c r="B739" t="s">
        <v>5</v>
      </c>
      <c r="C739" t="s">
        <v>6</v>
      </c>
      <c r="D739" t="s">
        <v>397</v>
      </c>
      <c r="E739" t="s">
        <v>28</v>
      </c>
      <c r="F739">
        <v>4</v>
      </c>
      <c r="G739" t="s">
        <v>9</v>
      </c>
      <c r="H739" t="s">
        <v>10</v>
      </c>
      <c r="I739">
        <v>255</v>
      </c>
      <c r="K739" t="s">
        <v>11</v>
      </c>
      <c r="L739" t="s">
        <v>11</v>
      </c>
      <c r="M739" t="s">
        <v>11</v>
      </c>
      <c r="N739" t="s">
        <v>12</v>
      </c>
      <c r="O739">
        <f>VLOOKUP(A739,TableRC!A:K,11,0)</f>
        <v>0</v>
      </c>
      <c r="Q739">
        <f>VLOOKUP(A739,TableRC!A:G,7,0)</f>
        <v>0</v>
      </c>
      <c r="S739" t="str">
        <f t="shared" si="23"/>
        <v>Author</v>
      </c>
    </row>
    <row r="740" spans="1:19" x14ac:dyDescent="0.3">
      <c r="A740" t="str">
        <f t="shared" si="22"/>
        <v>t_testplans</v>
      </c>
      <c r="B740" t="s">
        <v>5</v>
      </c>
      <c r="C740" t="s">
        <v>6</v>
      </c>
      <c r="D740" t="s">
        <v>397</v>
      </c>
      <c r="E740" t="s">
        <v>20</v>
      </c>
      <c r="F740">
        <v>5</v>
      </c>
      <c r="G740" t="s">
        <v>14</v>
      </c>
      <c r="H740" t="s">
        <v>10</v>
      </c>
      <c r="I740">
        <v>-1</v>
      </c>
      <c r="K740" t="s">
        <v>11</v>
      </c>
      <c r="L740" t="s">
        <v>11</v>
      </c>
      <c r="M740" t="s">
        <v>11</v>
      </c>
      <c r="N740" t="s">
        <v>12</v>
      </c>
      <c r="O740">
        <f>VLOOKUP(A740,TableRC!A:K,11,0)</f>
        <v>0</v>
      </c>
      <c r="Q740">
        <f>VLOOKUP(A740,TableRC!A:G,7,0)</f>
        <v>0</v>
      </c>
      <c r="S740" t="str">
        <f t="shared" si="23"/>
        <v>Notes</v>
      </c>
    </row>
    <row r="741" spans="1:19" x14ac:dyDescent="0.3">
      <c r="A741" t="str">
        <f t="shared" si="22"/>
        <v>t_testplans</v>
      </c>
      <c r="B741" t="s">
        <v>5</v>
      </c>
      <c r="C741" t="s">
        <v>6</v>
      </c>
      <c r="D741" t="s">
        <v>397</v>
      </c>
      <c r="E741" t="s">
        <v>399</v>
      </c>
      <c r="F741">
        <v>6</v>
      </c>
      <c r="G741" t="s">
        <v>9</v>
      </c>
      <c r="H741" t="s">
        <v>10</v>
      </c>
      <c r="I741">
        <v>-1</v>
      </c>
      <c r="K741" t="s">
        <v>11</v>
      </c>
      <c r="L741" t="s">
        <v>11</v>
      </c>
      <c r="M741" t="s">
        <v>11</v>
      </c>
      <c r="N741" t="s">
        <v>12</v>
      </c>
      <c r="O741">
        <f>VLOOKUP(A741,TableRC!A:K,11,0)</f>
        <v>0</v>
      </c>
      <c r="Q741">
        <f>VLOOKUP(A741,TableRC!A:G,7,0)</f>
        <v>0</v>
      </c>
      <c r="S741" t="str">
        <f t="shared" si="23"/>
        <v>stPlan</v>
      </c>
    </row>
    <row r="742" spans="1:19" x14ac:dyDescent="0.3">
      <c r="A742" t="str">
        <f t="shared" si="22"/>
        <v>t_trxtypes</v>
      </c>
      <c r="B742" t="s">
        <v>5</v>
      </c>
      <c r="C742" t="s">
        <v>6</v>
      </c>
      <c r="D742" t="s">
        <v>414</v>
      </c>
      <c r="E742" t="s">
        <v>39</v>
      </c>
      <c r="F742">
        <v>1</v>
      </c>
      <c r="G742" t="s">
        <v>14</v>
      </c>
      <c r="H742" t="s">
        <v>10</v>
      </c>
      <c r="I742">
        <v>50</v>
      </c>
      <c r="K742" t="s">
        <v>11</v>
      </c>
      <c r="L742" t="s">
        <v>11</v>
      </c>
      <c r="M742" t="s">
        <v>11</v>
      </c>
      <c r="N742" t="s">
        <v>12</v>
      </c>
      <c r="O742">
        <f>VLOOKUP(A742,TableRC!A:K,11,0)</f>
        <v>0</v>
      </c>
      <c r="Q742">
        <f>VLOOKUP(A742,TableRC!A:G,7,0)</f>
        <v>0</v>
      </c>
      <c r="S742" t="str">
        <f t="shared" si="23"/>
        <v>iption</v>
      </c>
    </row>
    <row r="743" spans="1:19" x14ac:dyDescent="0.3">
      <c r="A743" t="str">
        <f t="shared" si="22"/>
        <v>t_trxtypes</v>
      </c>
      <c r="B743" t="s">
        <v>5</v>
      </c>
      <c r="C743" t="s">
        <v>6</v>
      </c>
      <c r="D743" t="s">
        <v>414</v>
      </c>
      <c r="E743" t="s">
        <v>57</v>
      </c>
      <c r="F743">
        <v>2</v>
      </c>
      <c r="G743" t="s">
        <v>14</v>
      </c>
      <c r="H743" t="s">
        <v>41</v>
      </c>
      <c r="I743" t="s">
        <v>11</v>
      </c>
      <c r="K743">
        <v>53</v>
      </c>
      <c r="L743">
        <v>2</v>
      </c>
      <c r="M743" t="s">
        <v>11</v>
      </c>
      <c r="N743" t="s">
        <v>11</v>
      </c>
      <c r="O743">
        <f>VLOOKUP(A743,TableRC!A:K,11,0)</f>
        <v>0</v>
      </c>
      <c r="Q743">
        <f>VLOOKUP(A743,TableRC!A:G,7,0)</f>
        <v>0</v>
      </c>
      <c r="S743" t="str">
        <f t="shared" si="23"/>
        <v>Weight</v>
      </c>
    </row>
    <row r="744" spans="1:19" x14ac:dyDescent="0.3">
      <c r="A744" t="str">
        <f t="shared" si="22"/>
        <v>t_trxtypes</v>
      </c>
      <c r="B744" t="s">
        <v>5</v>
      </c>
      <c r="C744" t="s">
        <v>6</v>
      </c>
      <c r="D744" t="s">
        <v>414</v>
      </c>
      <c r="E744" t="s">
        <v>20</v>
      </c>
      <c r="F744">
        <v>3</v>
      </c>
      <c r="G744" t="s">
        <v>14</v>
      </c>
      <c r="H744" t="s">
        <v>10</v>
      </c>
      <c r="I744">
        <v>-1</v>
      </c>
      <c r="K744" t="s">
        <v>11</v>
      </c>
      <c r="L744" t="s">
        <v>11</v>
      </c>
      <c r="M744" t="s">
        <v>11</v>
      </c>
      <c r="N744" t="s">
        <v>12</v>
      </c>
      <c r="O744">
        <f>VLOOKUP(A744,TableRC!A:K,11,0)</f>
        <v>0</v>
      </c>
      <c r="Q744">
        <f>VLOOKUP(A744,TableRC!A:G,7,0)</f>
        <v>0</v>
      </c>
      <c r="S744" t="str">
        <f t="shared" si="23"/>
        <v>Notes</v>
      </c>
    </row>
    <row r="745" spans="1:19" x14ac:dyDescent="0.3">
      <c r="A745" t="str">
        <f t="shared" si="22"/>
        <v>t_trxtypes</v>
      </c>
      <c r="B745" t="s">
        <v>5</v>
      </c>
      <c r="C745" t="s">
        <v>6</v>
      </c>
      <c r="D745" t="s">
        <v>414</v>
      </c>
      <c r="E745" t="s">
        <v>415</v>
      </c>
      <c r="F745">
        <v>4</v>
      </c>
      <c r="G745" t="s">
        <v>14</v>
      </c>
      <c r="H745" t="s">
        <v>10</v>
      </c>
      <c r="I745">
        <v>255</v>
      </c>
      <c r="K745" t="s">
        <v>11</v>
      </c>
      <c r="L745" t="s">
        <v>11</v>
      </c>
      <c r="M745" t="s">
        <v>11</v>
      </c>
      <c r="N745" t="s">
        <v>12</v>
      </c>
      <c r="O745">
        <f>VLOOKUP(A745,TableRC!A:K,11,0)</f>
        <v>0</v>
      </c>
      <c r="Q745">
        <f>VLOOKUP(A745,TableRC!A:G,7,0)</f>
        <v>0</v>
      </c>
      <c r="S745" t="str">
        <f t="shared" si="23"/>
        <v>TRX</v>
      </c>
    </row>
    <row r="746" spans="1:19" x14ac:dyDescent="0.3">
      <c r="A746" t="str">
        <f t="shared" si="22"/>
        <v>t_trxtypes</v>
      </c>
      <c r="B746" t="s">
        <v>5</v>
      </c>
      <c r="C746" t="s">
        <v>6</v>
      </c>
      <c r="D746" t="s">
        <v>414</v>
      </c>
      <c r="E746" t="s">
        <v>416</v>
      </c>
      <c r="F746">
        <v>5</v>
      </c>
      <c r="G746" t="s">
        <v>9</v>
      </c>
      <c r="H746" t="s">
        <v>16</v>
      </c>
      <c r="I746" t="s">
        <v>11</v>
      </c>
      <c r="K746">
        <v>10</v>
      </c>
      <c r="L746">
        <v>10</v>
      </c>
      <c r="M746" t="s">
        <v>11</v>
      </c>
      <c r="N746" t="s">
        <v>11</v>
      </c>
      <c r="O746">
        <f>VLOOKUP(A746,TableRC!A:K,11,0)</f>
        <v>0</v>
      </c>
      <c r="Q746">
        <f>VLOOKUP(A746,TableRC!A:G,7,0)</f>
        <v>0</v>
      </c>
      <c r="S746" t="str">
        <f t="shared" si="23"/>
        <v>TRX_ID</v>
      </c>
    </row>
    <row r="747" spans="1:19" x14ac:dyDescent="0.3">
      <c r="A747" t="str">
        <f t="shared" si="22"/>
        <v>t_trxtypes</v>
      </c>
      <c r="B747" t="s">
        <v>5</v>
      </c>
      <c r="C747" t="s">
        <v>6</v>
      </c>
      <c r="D747" t="s">
        <v>414</v>
      </c>
      <c r="E747" t="s">
        <v>21</v>
      </c>
      <c r="F747">
        <v>6</v>
      </c>
      <c r="G747" t="s">
        <v>14</v>
      </c>
      <c r="H747" t="s">
        <v>10</v>
      </c>
      <c r="I747">
        <v>-1</v>
      </c>
      <c r="K747" t="s">
        <v>11</v>
      </c>
      <c r="L747" t="s">
        <v>11</v>
      </c>
      <c r="M747" t="s">
        <v>11</v>
      </c>
      <c r="N747" t="s">
        <v>12</v>
      </c>
      <c r="O747">
        <f>VLOOKUP(A747,TableRC!A:K,11,0)</f>
        <v>0</v>
      </c>
      <c r="Q747">
        <f>VLOOKUP(A747,TableRC!A:G,7,0)</f>
        <v>0</v>
      </c>
      <c r="S747" t="str">
        <f t="shared" si="23"/>
        <v>Style</v>
      </c>
    </row>
    <row r="748" spans="1:19" x14ac:dyDescent="0.3">
      <c r="A748" t="str">
        <f t="shared" si="22"/>
        <v>t_umlpattern</v>
      </c>
      <c r="B748" t="s">
        <v>5</v>
      </c>
      <c r="C748" t="s">
        <v>6</v>
      </c>
      <c r="D748" t="s">
        <v>433</v>
      </c>
      <c r="E748" t="s">
        <v>434</v>
      </c>
      <c r="F748">
        <v>1</v>
      </c>
      <c r="G748" t="s">
        <v>9</v>
      </c>
      <c r="H748" t="s">
        <v>16</v>
      </c>
      <c r="I748" t="s">
        <v>11</v>
      </c>
      <c r="K748">
        <v>10</v>
      </c>
      <c r="L748">
        <v>10</v>
      </c>
      <c r="M748" t="s">
        <v>11</v>
      </c>
      <c r="N748" t="s">
        <v>11</v>
      </c>
      <c r="O748">
        <f>VLOOKUP(A748,TableRC!A:K,11,0)</f>
        <v>0</v>
      </c>
      <c r="Q748">
        <f>VLOOKUP(A748,TableRC!A:G,7,0)</f>
        <v>0</v>
      </c>
      <c r="S748" t="str">
        <f t="shared" si="23"/>
        <v>ternID</v>
      </c>
    </row>
    <row r="749" spans="1:19" x14ac:dyDescent="0.3">
      <c r="A749" t="str">
        <f t="shared" si="22"/>
        <v>t_umlpattern</v>
      </c>
      <c r="B749" t="s">
        <v>5</v>
      </c>
      <c r="C749" t="s">
        <v>6</v>
      </c>
      <c r="D749" t="s">
        <v>433</v>
      </c>
      <c r="E749" t="s">
        <v>435</v>
      </c>
      <c r="F749">
        <v>2</v>
      </c>
      <c r="G749" t="s">
        <v>14</v>
      </c>
      <c r="H749" t="s">
        <v>10</v>
      </c>
      <c r="I749">
        <v>100</v>
      </c>
      <c r="K749" t="s">
        <v>11</v>
      </c>
      <c r="L749" t="s">
        <v>11</v>
      </c>
      <c r="M749" t="s">
        <v>11</v>
      </c>
      <c r="N749" t="s">
        <v>12</v>
      </c>
      <c r="O749">
        <f>VLOOKUP(A749,TableRC!A:K,11,0)</f>
        <v>0</v>
      </c>
      <c r="Q749">
        <f>VLOOKUP(A749,TableRC!A:G,7,0)</f>
        <v>0</v>
      </c>
      <c r="S749" t="str">
        <f t="shared" si="23"/>
        <v>tegory</v>
      </c>
    </row>
    <row r="750" spans="1:19" x14ac:dyDescent="0.3">
      <c r="A750" t="str">
        <f t="shared" si="22"/>
        <v>t_umlpattern</v>
      </c>
      <c r="B750" t="s">
        <v>5</v>
      </c>
      <c r="C750" t="s">
        <v>6</v>
      </c>
      <c r="D750" t="s">
        <v>433</v>
      </c>
      <c r="E750" t="s">
        <v>436</v>
      </c>
      <c r="F750">
        <v>3</v>
      </c>
      <c r="G750" t="s">
        <v>14</v>
      </c>
      <c r="H750" t="s">
        <v>10</v>
      </c>
      <c r="I750">
        <v>150</v>
      </c>
      <c r="K750" t="s">
        <v>11</v>
      </c>
      <c r="L750" t="s">
        <v>11</v>
      </c>
      <c r="M750" t="s">
        <v>11</v>
      </c>
      <c r="N750" t="s">
        <v>12</v>
      </c>
      <c r="O750">
        <f>VLOOKUP(A750,TableRC!A:K,11,0)</f>
        <v>0</v>
      </c>
      <c r="Q750">
        <f>VLOOKUP(A750,TableRC!A:G,7,0)</f>
        <v>0</v>
      </c>
      <c r="S750" t="str">
        <f t="shared" si="23"/>
        <v>rnName</v>
      </c>
    </row>
    <row r="751" spans="1:19" x14ac:dyDescent="0.3">
      <c r="A751" t="str">
        <f t="shared" si="22"/>
        <v>t_umlpattern</v>
      </c>
      <c r="B751" t="s">
        <v>5</v>
      </c>
      <c r="C751" t="s">
        <v>6</v>
      </c>
      <c r="D751" t="s">
        <v>433</v>
      </c>
      <c r="E751" t="s">
        <v>21</v>
      </c>
      <c r="F751">
        <v>4</v>
      </c>
      <c r="G751" t="s">
        <v>14</v>
      </c>
      <c r="H751" t="s">
        <v>10</v>
      </c>
      <c r="I751">
        <v>255</v>
      </c>
      <c r="K751" t="s">
        <v>11</v>
      </c>
      <c r="L751" t="s">
        <v>11</v>
      </c>
      <c r="M751" t="s">
        <v>11</v>
      </c>
      <c r="N751" t="s">
        <v>12</v>
      </c>
      <c r="O751">
        <f>VLOOKUP(A751,TableRC!A:K,11,0)</f>
        <v>0</v>
      </c>
      <c r="Q751">
        <f>VLOOKUP(A751,TableRC!A:G,7,0)</f>
        <v>0</v>
      </c>
      <c r="S751" t="str">
        <f t="shared" si="23"/>
        <v>Style</v>
      </c>
    </row>
    <row r="752" spans="1:19" x14ac:dyDescent="0.3">
      <c r="A752" t="str">
        <f t="shared" si="22"/>
        <v>t_umlpattern</v>
      </c>
      <c r="B752" t="s">
        <v>5</v>
      </c>
      <c r="C752" t="s">
        <v>6</v>
      </c>
      <c r="D752" t="s">
        <v>433</v>
      </c>
      <c r="E752" t="s">
        <v>20</v>
      </c>
      <c r="F752">
        <v>5</v>
      </c>
      <c r="G752" t="s">
        <v>14</v>
      </c>
      <c r="H752" t="s">
        <v>10</v>
      </c>
      <c r="I752">
        <v>-1</v>
      </c>
      <c r="K752" t="s">
        <v>11</v>
      </c>
      <c r="L752" t="s">
        <v>11</v>
      </c>
      <c r="M752" t="s">
        <v>11</v>
      </c>
      <c r="N752" t="s">
        <v>12</v>
      </c>
      <c r="O752">
        <f>VLOOKUP(A752,TableRC!A:K,11,0)</f>
        <v>0</v>
      </c>
      <c r="Q752">
        <f>VLOOKUP(A752,TableRC!A:G,7,0)</f>
        <v>0</v>
      </c>
      <c r="S752" t="str">
        <f t="shared" si="23"/>
        <v>Notes</v>
      </c>
    </row>
    <row r="753" spans="1:19" x14ac:dyDescent="0.3">
      <c r="A753" t="str">
        <f t="shared" si="22"/>
        <v>t_umlpattern</v>
      </c>
      <c r="B753" t="s">
        <v>5</v>
      </c>
      <c r="C753" t="s">
        <v>6</v>
      </c>
      <c r="D753" t="s">
        <v>433</v>
      </c>
      <c r="E753" t="s">
        <v>437</v>
      </c>
      <c r="F753">
        <v>6</v>
      </c>
      <c r="G753" t="s">
        <v>14</v>
      </c>
      <c r="H753" t="s">
        <v>10</v>
      </c>
      <c r="I753">
        <v>-1</v>
      </c>
      <c r="K753" t="s">
        <v>11</v>
      </c>
      <c r="L753" t="s">
        <v>11</v>
      </c>
      <c r="M753" t="s">
        <v>11</v>
      </c>
      <c r="N753" t="s">
        <v>12</v>
      </c>
      <c r="O753">
        <f>VLOOKUP(A753,TableRC!A:K,11,0)</f>
        <v>0</v>
      </c>
      <c r="Q753">
        <f>VLOOKUP(A753,TableRC!A:G,7,0)</f>
        <v>0</v>
      </c>
      <c r="S753" t="str">
        <f t="shared" si="23"/>
        <v>ernXML</v>
      </c>
    </row>
    <row r="754" spans="1:19" x14ac:dyDescent="0.3">
      <c r="A754" t="str">
        <f t="shared" si="22"/>
        <v>t_umlpattern</v>
      </c>
      <c r="B754" t="s">
        <v>5</v>
      </c>
      <c r="C754" t="s">
        <v>6</v>
      </c>
      <c r="D754" t="s">
        <v>433</v>
      </c>
      <c r="E754" t="s">
        <v>29</v>
      </c>
      <c r="F754">
        <v>7</v>
      </c>
      <c r="G754" t="s">
        <v>14</v>
      </c>
      <c r="H754" t="s">
        <v>10</v>
      </c>
      <c r="I754">
        <v>50</v>
      </c>
      <c r="K754" t="s">
        <v>11</v>
      </c>
      <c r="L754" t="s">
        <v>11</v>
      </c>
      <c r="M754" t="s">
        <v>11</v>
      </c>
      <c r="N754" t="s">
        <v>12</v>
      </c>
      <c r="O754">
        <f>VLOOKUP(A754,TableRC!A:K,11,0)</f>
        <v>0</v>
      </c>
      <c r="Q754">
        <f>VLOOKUP(A754,TableRC!A:G,7,0)</f>
        <v>0</v>
      </c>
      <c r="S754" t="str">
        <f t="shared" si="23"/>
        <v>ersion</v>
      </c>
    </row>
    <row r="755" spans="1:19" x14ac:dyDescent="0.3">
      <c r="A755" t="str">
        <f t="shared" si="22"/>
        <v>t_version</v>
      </c>
      <c r="B755" t="s">
        <v>5</v>
      </c>
      <c r="C755" t="s">
        <v>6</v>
      </c>
      <c r="D755" t="s">
        <v>453</v>
      </c>
      <c r="E755" t="s">
        <v>22</v>
      </c>
      <c r="F755">
        <v>1</v>
      </c>
      <c r="G755" t="s">
        <v>9</v>
      </c>
      <c r="H755" t="s">
        <v>10</v>
      </c>
      <c r="I755">
        <v>50</v>
      </c>
      <c r="K755" t="s">
        <v>11</v>
      </c>
      <c r="L755" t="s">
        <v>11</v>
      </c>
      <c r="M755" t="s">
        <v>11</v>
      </c>
      <c r="N755" t="s">
        <v>12</v>
      </c>
      <c r="O755">
        <f>VLOOKUP(A755,TableRC!A:K,11,0)</f>
        <v>0</v>
      </c>
      <c r="Q755">
        <f>VLOOKUP(A755,TableRC!A:G,7,0)</f>
        <v>0</v>
      </c>
      <c r="S755" t="str">
        <f t="shared" si="23"/>
        <v>mentID</v>
      </c>
    </row>
    <row r="756" spans="1:19" x14ac:dyDescent="0.3">
      <c r="A756" t="str">
        <f t="shared" si="22"/>
        <v>t_version</v>
      </c>
      <c r="B756" t="s">
        <v>5</v>
      </c>
      <c r="C756" t="s">
        <v>6</v>
      </c>
      <c r="D756" t="s">
        <v>453</v>
      </c>
      <c r="E756" t="s">
        <v>454</v>
      </c>
      <c r="F756">
        <v>2</v>
      </c>
      <c r="G756" t="s">
        <v>9</v>
      </c>
      <c r="H756" t="s">
        <v>10</v>
      </c>
      <c r="I756">
        <v>255</v>
      </c>
      <c r="K756" t="s">
        <v>11</v>
      </c>
      <c r="L756" t="s">
        <v>11</v>
      </c>
      <c r="M756" t="s">
        <v>11</v>
      </c>
      <c r="N756" t="s">
        <v>12</v>
      </c>
      <c r="O756">
        <f>VLOOKUP(A756,TableRC!A:K,11,0)</f>
        <v>0</v>
      </c>
      <c r="Q756">
        <f>VLOOKUP(A756,TableRC!A:G,7,0)</f>
        <v>0</v>
      </c>
      <c r="S756" t="str">
        <f t="shared" si="23"/>
        <v>sionID</v>
      </c>
    </row>
    <row r="757" spans="1:19" x14ac:dyDescent="0.3">
      <c r="A757" t="str">
        <f t="shared" si="22"/>
        <v>t_version</v>
      </c>
      <c r="B757" t="s">
        <v>5</v>
      </c>
      <c r="C757" t="s">
        <v>6</v>
      </c>
      <c r="D757" t="s">
        <v>453</v>
      </c>
      <c r="E757" t="s">
        <v>23</v>
      </c>
      <c r="F757">
        <v>3</v>
      </c>
      <c r="G757" t="s">
        <v>14</v>
      </c>
      <c r="H757" t="s">
        <v>10</v>
      </c>
      <c r="I757">
        <v>100</v>
      </c>
      <c r="K757" t="s">
        <v>11</v>
      </c>
      <c r="L757" t="s">
        <v>11</v>
      </c>
      <c r="M757" t="s">
        <v>11</v>
      </c>
      <c r="N757" t="s">
        <v>12</v>
      </c>
      <c r="O757">
        <f>VLOOKUP(A757,TableRC!A:K,11,0)</f>
        <v>0</v>
      </c>
      <c r="Q757">
        <f>VLOOKUP(A757,TableRC!A:G,7,0)</f>
        <v>0</v>
      </c>
      <c r="S757" t="str">
        <f t="shared" si="23"/>
        <v>ntType</v>
      </c>
    </row>
    <row r="758" spans="1:19" x14ac:dyDescent="0.3">
      <c r="A758" t="str">
        <f t="shared" si="22"/>
        <v>t_version</v>
      </c>
      <c r="B758" t="s">
        <v>5</v>
      </c>
      <c r="C758" t="s">
        <v>6</v>
      </c>
      <c r="D758" t="s">
        <v>453</v>
      </c>
      <c r="E758" t="s">
        <v>227</v>
      </c>
      <c r="F758">
        <v>4</v>
      </c>
      <c r="G758" t="s">
        <v>14</v>
      </c>
      <c r="H758" t="s">
        <v>10</v>
      </c>
      <c r="I758">
        <v>255</v>
      </c>
      <c r="K758" t="s">
        <v>11</v>
      </c>
      <c r="L758" t="s">
        <v>11</v>
      </c>
      <c r="M758" t="s">
        <v>11</v>
      </c>
      <c r="N758" t="s">
        <v>12</v>
      </c>
      <c r="O758">
        <f>VLOOKUP(A758,TableRC!A:K,11,0)</f>
        <v>0</v>
      </c>
      <c r="Q758">
        <f>VLOOKUP(A758,TableRC!A:G,7,0)</f>
        <v>0</v>
      </c>
      <c r="S758" t="str">
        <f t="shared" si="23"/>
        <v>Flags</v>
      </c>
    </row>
    <row r="759" spans="1:19" x14ac:dyDescent="0.3">
      <c r="A759" t="str">
        <f t="shared" si="22"/>
        <v>t_version</v>
      </c>
      <c r="B759" t="s">
        <v>5</v>
      </c>
      <c r="C759" t="s">
        <v>6</v>
      </c>
      <c r="D759" t="s">
        <v>453</v>
      </c>
      <c r="E759" t="s">
        <v>455</v>
      </c>
      <c r="F759">
        <v>5</v>
      </c>
      <c r="G759" t="s">
        <v>14</v>
      </c>
      <c r="H759" t="s">
        <v>10</v>
      </c>
      <c r="I759">
        <v>255</v>
      </c>
      <c r="K759" t="s">
        <v>11</v>
      </c>
      <c r="L759" t="s">
        <v>11</v>
      </c>
      <c r="M759" t="s">
        <v>11</v>
      </c>
      <c r="N759" t="s">
        <v>12</v>
      </c>
      <c r="O759">
        <f>VLOOKUP(A759,TableRC!A:K,11,0)</f>
        <v>0</v>
      </c>
      <c r="Q759">
        <f>VLOOKUP(A759,TableRC!A:G,7,0)</f>
        <v>0</v>
      </c>
      <c r="S759" t="str">
        <f t="shared" si="23"/>
        <v>alFile</v>
      </c>
    </row>
    <row r="760" spans="1:19" x14ac:dyDescent="0.3">
      <c r="A760" t="str">
        <f t="shared" si="22"/>
        <v>t_version</v>
      </c>
      <c r="B760" t="s">
        <v>5</v>
      </c>
      <c r="C760" t="s">
        <v>6</v>
      </c>
      <c r="D760" t="s">
        <v>453</v>
      </c>
      <c r="E760" t="s">
        <v>20</v>
      </c>
      <c r="F760">
        <v>6</v>
      </c>
      <c r="G760" t="s">
        <v>14</v>
      </c>
      <c r="H760" t="s">
        <v>10</v>
      </c>
      <c r="I760">
        <v>255</v>
      </c>
      <c r="K760" t="s">
        <v>11</v>
      </c>
      <c r="L760" t="s">
        <v>11</v>
      </c>
      <c r="M760" t="s">
        <v>11</v>
      </c>
      <c r="N760" t="s">
        <v>12</v>
      </c>
      <c r="O760">
        <f>VLOOKUP(A760,TableRC!A:K,11,0)</f>
        <v>0</v>
      </c>
      <c r="Q760">
        <f>VLOOKUP(A760,TableRC!A:G,7,0)</f>
        <v>0</v>
      </c>
      <c r="S760" t="str">
        <f t="shared" si="23"/>
        <v>Notes</v>
      </c>
    </row>
    <row r="761" spans="1:19" x14ac:dyDescent="0.3">
      <c r="A761" t="str">
        <f t="shared" si="22"/>
        <v>t_version</v>
      </c>
      <c r="B761" t="s">
        <v>5</v>
      </c>
      <c r="C761" t="s">
        <v>6</v>
      </c>
      <c r="D761" t="s">
        <v>453</v>
      </c>
      <c r="E761" t="s">
        <v>90</v>
      </c>
      <c r="F761">
        <v>7</v>
      </c>
      <c r="G761" t="s">
        <v>14</v>
      </c>
      <c r="H761" t="s">
        <v>10</v>
      </c>
      <c r="I761">
        <v>255</v>
      </c>
      <c r="K761" t="s">
        <v>11</v>
      </c>
      <c r="L761" t="s">
        <v>11</v>
      </c>
      <c r="M761" t="s">
        <v>11</v>
      </c>
      <c r="N761" t="s">
        <v>12</v>
      </c>
      <c r="O761">
        <f>VLOOKUP(A761,TableRC!A:K,11,0)</f>
        <v>0</v>
      </c>
      <c r="Q761">
        <f>VLOOKUP(A761,TableRC!A:G,7,0)</f>
        <v>0</v>
      </c>
      <c r="S761" t="str">
        <f t="shared" si="23"/>
        <v>Owner</v>
      </c>
    </row>
    <row r="762" spans="1:19" x14ac:dyDescent="0.3">
      <c r="A762" t="str">
        <f t="shared" si="22"/>
        <v>t_version</v>
      </c>
      <c r="B762" t="s">
        <v>5</v>
      </c>
      <c r="C762" t="s">
        <v>6</v>
      </c>
      <c r="D762" t="s">
        <v>453</v>
      </c>
      <c r="E762" t="s">
        <v>456</v>
      </c>
      <c r="F762">
        <v>8</v>
      </c>
      <c r="G762" t="s">
        <v>14</v>
      </c>
      <c r="H762" t="s">
        <v>33</v>
      </c>
      <c r="I762" t="s">
        <v>11</v>
      </c>
      <c r="K762" t="s">
        <v>11</v>
      </c>
      <c r="L762" t="s">
        <v>11</v>
      </c>
      <c r="M762">
        <v>3</v>
      </c>
      <c r="N762" t="s">
        <v>11</v>
      </c>
      <c r="O762">
        <f>VLOOKUP(A762,TableRC!A:K,11,0)</f>
        <v>0</v>
      </c>
      <c r="Q762">
        <f>VLOOKUP(A762,TableRC!A:G,7,0)</f>
        <v>0</v>
      </c>
      <c r="S762" t="str">
        <f t="shared" si="23"/>
        <v>onDate</v>
      </c>
    </row>
    <row r="763" spans="1:19" x14ac:dyDescent="0.3">
      <c r="A763" t="str">
        <f t="shared" si="22"/>
        <v>t_version</v>
      </c>
      <c r="B763" t="s">
        <v>5</v>
      </c>
      <c r="C763" t="s">
        <v>6</v>
      </c>
      <c r="D763" t="s">
        <v>453</v>
      </c>
      <c r="E763" t="s">
        <v>457</v>
      </c>
      <c r="F763">
        <v>9</v>
      </c>
      <c r="G763" t="s">
        <v>14</v>
      </c>
      <c r="H763" t="s">
        <v>10</v>
      </c>
      <c r="I763">
        <v>255</v>
      </c>
      <c r="K763" t="s">
        <v>11</v>
      </c>
      <c r="L763" t="s">
        <v>11</v>
      </c>
      <c r="M763" t="s">
        <v>11</v>
      </c>
      <c r="N763" t="s">
        <v>12</v>
      </c>
      <c r="O763">
        <f>VLOOKUP(A763,TableRC!A:K,11,0)</f>
        <v>0</v>
      </c>
      <c r="Q763">
        <f>VLOOKUP(A763,TableRC!A:G,7,0)</f>
        <v>0</v>
      </c>
      <c r="S763" t="str">
        <f t="shared" si="23"/>
        <v>Branch</v>
      </c>
    </row>
    <row r="764" spans="1:19" x14ac:dyDescent="0.3">
      <c r="A764" t="str">
        <f t="shared" si="22"/>
        <v>t_version</v>
      </c>
      <c r="B764" t="s">
        <v>5</v>
      </c>
      <c r="C764" t="s">
        <v>6</v>
      </c>
      <c r="D764" t="s">
        <v>453</v>
      </c>
      <c r="E764" t="s">
        <v>458</v>
      </c>
      <c r="F764">
        <v>10</v>
      </c>
      <c r="G764" t="s">
        <v>14</v>
      </c>
      <c r="H764" t="s">
        <v>10</v>
      </c>
      <c r="I764">
        <v>-1</v>
      </c>
      <c r="K764" t="s">
        <v>11</v>
      </c>
      <c r="L764" t="s">
        <v>11</v>
      </c>
      <c r="M764" t="s">
        <v>11</v>
      </c>
      <c r="N764" t="s">
        <v>12</v>
      </c>
      <c r="O764">
        <f>VLOOKUP(A764,TableRC!A:K,11,0)</f>
        <v>0</v>
      </c>
      <c r="Q764">
        <f>VLOOKUP(A764,TableRC!A:G,7,0)</f>
        <v>0</v>
      </c>
      <c r="S764" t="str">
        <f t="shared" si="23"/>
        <v>entXML</v>
      </c>
    </row>
    <row r="765" spans="1:19" x14ac:dyDescent="0.3">
      <c r="A765" t="str">
        <f t="shared" si="22"/>
        <v>t_xrefuser</v>
      </c>
      <c r="B765" t="s">
        <v>5</v>
      </c>
      <c r="C765" t="s">
        <v>6</v>
      </c>
      <c r="D765" t="s">
        <v>474</v>
      </c>
      <c r="E765" t="s">
        <v>462</v>
      </c>
      <c r="F765">
        <v>1</v>
      </c>
      <c r="G765" t="s">
        <v>9</v>
      </c>
      <c r="H765" t="s">
        <v>10</v>
      </c>
      <c r="I765">
        <v>255</v>
      </c>
      <c r="K765" t="s">
        <v>11</v>
      </c>
      <c r="L765" t="s">
        <v>11</v>
      </c>
      <c r="M765" t="s">
        <v>11</v>
      </c>
      <c r="N765" t="s">
        <v>12</v>
      </c>
      <c r="O765">
        <f>VLOOKUP(A765,TableRC!A:K,11,0)</f>
        <v>0</v>
      </c>
      <c r="Q765">
        <f>VLOOKUP(A765,TableRC!A:G,7,0)</f>
        <v>0</v>
      </c>
      <c r="S765" t="str">
        <f t="shared" si="23"/>
        <v>XrefID</v>
      </c>
    </row>
    <row r="766" spans="1:19" x14ac:dyDescent="0.3">
      <c r="A766" t="str">
        <f t="shared" si="22"/>
        <v>t_xrefuser</v>
      </c>
      <c r="B766" t="s">
        <v>5</v>
      </c>
      <c r="C766" t="s">
        <v>6</v>
      </c>
      <c r="D766" t="s">
        <v>474</v>
      </c>
      <c r="E766" t="s">
        <v>13</v>
      </c>
      <c r="F766">
        <v>2</v>
      </c>
      <c r="G766" t="s">
        <v>14</v>
      </c>
      <c r="H766" t="s">
        <v>10</v>
      </c>
      <c r="I766">
        <v>255</v>
      </c>
      <c r="K766" t="s">
        <v>11</v>
      </c>
      <c r="L766" t="s">
        <v>11</v>
      </c>
      <c r="M766" t="s">
        <v>11</v>
      </c>
      <c r="N766" t="s">
        <v>12</v>
      </c>
      <c r="O766">
        <f>VLOOKUP(A766,TableRC!A:K,11,0)</f>
        <v>0</v>
      </c>
      <c r="Q766">
        <f>VLOOKUP(A766,TableRC!A:G,7,0)</f>
        <v>0</v>
      </c>
      <c r="S766" t="str">
        <f t="shared" si="23"/>
        <v>Name</v>
      </c>
    </row>
    <row r="767" spans="1:19" x14ac:dyDescent="0.3">
      <c r="A767" t="str">
        <f t="shared" si="22"/>
        <v>t_xrefuser</v>
      </c>
      <c r="B767" t="s">
        <v>5</v>
      </c>
      <c r="C767" t="s">
        <v>6</v>
      </c>
      <c r="D767" t="s">
        <v>474</v>
      </c>
      <c r="E767" t="s">
        <v>36</v>
      </c>
      <c r="F767">
        <v>3</v>
      </c>
      <c r="G767" t="s">
        <v>14</v>
      </c>
      <c r="H767" t="s">
        <v>10</v>
      </c>
      <c r="I767">
        <v>255</v>
      </c>
      <c r="K767" t="s">
        <v>11</v>
      </c>
      <c r="L767" t="s">
        <v>11</v>
      </c>
      <c r="M767" t="s">
        <v>11</v>
      </c>
      <c r="N767" t="s">
        <v>12</v>
      </c>
      <c r="O767">
        <f>VLOOKUP(A767,TableRC!A:K,11,0)</f>
        <v>0</v>
      </c>
      <c r="Q767">
        <f>VLOOKUP(A767,TableRC!A:G,7,0)</f>
        <v>0</v>
      </c>
      <c r="S767" t="str">
        <f t="shared" si="23"/>
        <v>Type</v>
      </c>
    </row>
    <row r="768" spans="1:19" x14ac:dyDescent="0.3">
      <c r="A768" t="str">
        <f t="shared" si="22"/>
        <v>t_xrefuser</v>
      </c>
      <c r="B768" t="s">
        <v>5</v>
      </c>
      <c r="C768" t="s">
        <v>6</v>
      </c>
      <c r="D768" t="s">
        <v>474</v>
      </c>
      <c r="E768" t="s">
        <v>170</v>
      </c>
      <c r="F768">
        <v>4</v>
      </c>
      <c r="G768" t="s">
        <v>14</v>
      </c>
      <c r="H768" t="s">
        <v>10</v>
      </c>
      <c r="I768">
        <v>255</v>
      </c>
      <c r="K768" t="s">
        <v>11</v>
      </c>
      <c r="L768" t="s">
        <v>11</v>
      </c>
      <c r="M768" t="s">
        <v>11</v>
      </c>
      <c r="N768" t="s">
        <v>12</v>
      </c>
      <c r="O768">
        <f>VLOOKUP(A768,TableRC!A:K,11,0)</f>
        <v>0</v>
      </c>
      <c r="Q768">
        <f>VLOOKUP(A768,TableRC!A:G,7,0)</f>
        <v>0</v>
      </c>
      <c r="S768" t="str">
        <f t="shared" si="23"/>
        <v>bility</v>
      </c>
    </row>
    <row r="769" spans="1:19" x14ac:dyDescent="0.3">
      <c r="A769" t="str">
        <f t="shared" si="22"/>
        <v>t_xrefuser</v>
      </c>
      <c r="B769" t="s">
        <v>5</v>
      </c>
      <c r="C769" t="s">
        <v>6</v>
      </c>
      <c r="D769" t="s">
        <v>474</v>
      </c>
      <c r="E769" t="s">
        <v>463</v>
      </c>
      <c r="F769">
        <v>5</v>
      </c>
      <c r="G769" t="s">
        <v>14</v>
      </c>
      <c r="H769" t="s">
        <v>10</v>
      </c>
      <c r="I769">
        <v>255</v>
      </c>
      <c r="K769" t="s">
        <v>11</v>
      </c>
      <c r="L769" t="s">
        <v>11</v>
      </c>
      <c r="M769" t="s">
        <v>11</v>
      </c>
      <c r="N769" t="s">
        <v>12</v>
      </c>
      <c r="O769">
        <f>VLOOKUP(A769,TableRC!A:K,11,0)</f>
        <v>0</v>
      </c>
      <c r="Q769">
        <f>VLOOKUP(A769,TableRC!A:G,7,0)</f>
        <v>0</v>
      </c>
      <c r="S769" t="str">
        <f t="shared" si="23"/>
        <v>espace</v>
      </c>
    </row>
    <row r="770" spans="1:19" x14ac:dyDescent="0.3">
      <c r="A770" t="str">
        <f t="shared" ref="A770:A785" si="24">D770</f>
        <v>t_xrefuser</v>
      </c>
      <c r="B770" t="s">
        <v>5</v>
      </c>
      <c r="C770" t="s">
        <v>6</v>
      </c>
      <c r="D770" t="s">
        <v>474</v>
      </c>
      <c r="E770" t="s">
        <v>85</v>
      </c>
      <c r="F770">
        <v>6</v>
      </c>
      <c r="G770" t="s">
        <v>14</v>
      </c>
      <c r="H770" t="s">
        <v>10</v>
      </c>
      <c r="I770">
        <v>255</v>
      </c>
      <c r="K770" t="s">
        <v>11</v>
      </c>
      <c r="L770" t="s">
        <v>11</v>
      </c>
      <c r="M770" t="s">
        <v>11</v>
      </c>
      <c r="N770" t="s">
        <v>12</v>
      </c>
      <c r="O770">
        <f>VLOOKUP(A770,TableRC!A:K,11,0)</f>
        <v>0</v>
      </c>
      <c r="Q770">
        <f>VLOOKUP(A770,TableRC!A:G,7,0)</f>
        <v>0</v>
      </c>
      <c r="S770" t="str">
        <f t="shared" ref="S770:S785" si="25">RIGHT(E770,6)</f>
        <v>rement</v>
      </c>
    </row>
    <row r="771" spans="1:19" x14ac:dyDescent="0.3">
      <c r="A771" t="str">
        <f t="shared" si="24"/>
        <v>t_xrefuser</v>
      </c>
      <c r="B771" t="s">
        <v>5</v>
      </c>
      <c r="C771" t="s">
        <v>6</v>
      </c>
      <c r="D771" t="s">
        <v>474</v>
      </c>
      <c r="E771" t="s">
        <v>116</v>
      </c>
      <c r="F771">
        <v>7</v>
      </c>
      <c r="G771" t="s">
        <v>14</v>
      </c>
      <c r="H771" t="s">
        <v>10</v>
      </c>
      <c r="I771">
        <v>255</v>
      </c>
      <c r="K771" t="s">
        <v>11</v>
      </c>
      <c r="L771" t="s">
        <v>11</v>
      </c>
      <c r="M771" t="s">
        <v>11</v>
      </c>
      <c r="N771" t="s">
        <v>12</v>
      </c>
      <c r="O771">
        <f>VLOOKUP(A771,TableRC!A:K,11,0)</f>
        <v>0</v>
      </c>
      <c r="Q771">
        <f>VLOOKUP(A771,TableRC!A:G,7,0)</f>
        <v>0</v>
      </c>
      <c r="S771" t="str">
        <f t="shared" si="25"/>
        <v>traint</v>
      </c>
    </row>
    <row r="772" spans="1:19" x14ac:dyDescent="0.3">
      <c r="A772" t="str">
        <f t="shared" si="24"/>
        <v>t_xrefuser</v>
      </c>
      <c r="B772" t="s">
        <v>5</v>
      </c>
      <c r="C772" t="s">
        <v>6</v>
      </c>
      <c r="D772" t="s">
        <v>474</v>
      </c>
      <c r="E772" t="s">
        <v>464</v>
      </c>
      <c r="F772">
        <v>8</v>
      </c>
      <c r="G772" t="s">
        <v>14</v>
      </c>
      <c r="H772" t="s">
        <v>10</v>
      </c>
      <c r="I772">
        <v>255</v>
      </c>
      <c r="K772" t="s">
        <v>11</v>
      </c>
      <c r="L772" t="s">
        <v>11</v>
      </c>
      <c r="M772" t="s">
        <v>11</v>
      </c>
      <c r="N772" t="s">
        <v>12</v>
      </c>
      <c r="O772">
        <f>VLOOKUP(A772,TableRC!A:K,11,0)</f>
        <v>0</v>
      </c>
      <c r="Q772">
        <f>VLOOKUP(A772,TableRC!A:G,7,0)</f>
        <v>0</v>
      </c>
      <c r="S772" t="str">
        <f t="shared" si="25"/>
        <v>havior</v>
      </c>
    </row>
    <row r="773" spans="1:19" x14ac:dyDescent="0.3">
      <c r="A773" t="str">
        <f t="shared" si="24"/>
        <v>t_xrefuser</v>
      </c>
      <c r="B773" t="s">
        <v>5</v>
      </c>
      <c r="C773" t="s">
        <v>6</v>
      </c>
      <c r="D773" t="s">
        <v>474</v>
      </c>
      <c r="E773" t="s">
        <v>465</v>
      </c>
      <c r="F773">
        <v>9</v>
      </c>
      <c r="G773" t="s">
        <v>14</v>
      </c>
      <c r="H773" t="s">
        <v>10</v>
      </c>
      <c r="I773">
        <v>255</v>
      </c>
      <c r="K773" t="s">
        <v>11</v>
      </c>
      <c r="L773" t="s">
        <v>11</v>
      </c>
      <c r="M773" t="s">
        <v>11</v>
      </c>
      <c r="N773" t="s">
        <v>12</v>
      </c>
      <c r="O773">
        <f>VLOOKUP(A773,TableRC!A:K,11,0)</f>
        <v>0</v>
      </c>
      <c r="Q773">
        <f>VLOOKUP(A773,TableRC!A:G,7,0)</f>
        <v>0</v>
      </c>
      <c r="S773" t="str">
        <f t="shared" si="25"/>
        <v>tition</v>
      </c>
    </row>
    <row r="774" spans="1:19" x14ac:dyDescent="0.3">
      <c r="A774" t="str">
        <f t="shared" si="24"/>
        <v>t_xrefuser</v>
      </c>
      <c r="B774" t="s">
        <v>5</v>
      </c>
      <c r="C774" t="s">
        <v>6</v>
      </c>
      <c r="D774" t="s">
        <v>474</v>
      </c>
      <c r="E774" t="s">
        <v>39</v>
      </c>
      <c r="F774">
        <v>10</v>
      </c>
      <c r="G774" t="s">
        <v>14</v>
      </c>
      <c r="H774" t="s">
        <v>10</v>
      </c>
      <c r="I774">
        <v>-1</v>
      </c>
      <c r="K774" t="s">
        <v>11</v>
      </c>
      <c r="L774" t="s">
        <v>11</v>
      </c>
      <c r="M774" t="s">
        <v>11</v>
      </c>
      <c r="N774" t="s">
        <v>12</v>
      </c>
      <c r="O774">
        <f>VLOOKUP(A774,TableRC!A:K,11,0)</f>
        <v>0</v>
      </c>
      <c r="Q774">
        <f>VLOOKUP(A774,TableRC!A:G,7,0)</f>
        <v>0</v>
      </c>
      <c r="S774" t="str">
        <f t="shared" si="25"/>
        <v>iption</v>
      </c>
    </row>
    <row r="775" spans="1:19" x14ac:dyDescent="0.3">
      <c r="A775" t="str">
        <f t="shared" si="24"/>
        <v>t_xrefuser</v>
      </c>
      <c r="B775" t="s">
        <v>5</v>
      </c>
      <c r="C775" t="s">
        <v>6</v>
      </c>
      <c r="D775" t="s">
        <v>474</v>
      </c>
      <c r="E775" t="s">
        <v>466</v>
      </c>
      <c r="F775">
        <v>11</v>
      </c>
      <c r="G775" t="s">
        <v>14</v>
      </c>
      <c r="H775" t="s">
        <v>10</v>
      </c>
      <c r="I775">
        <v>255</v>
      </c>
      <c r="K775" t="s">
        <v>11</v>
      </c>
      <c r="L775" t="s">
        <v>11</v>
      </c>
      <c r="M775" t="s">
        <v>11</v>
      </c>
      <c r="N775" t="s">
        <v>12</v>
      </c>
      <c r="O775">
        <f>VLOOKUP(A775,TableRC!A:K,11,0)</f>
        <v>0</v>
      </c>
      <c r="Q775">
        <f>VLOOKUP(A775,TableRC!A:G,7,0)</f>
        <v>0</v>
      </c>
      <c r="S775" t="str">
        <f t="shared" si="25"/>
        <v>Client</v>
      </c>
    </row>
    <row r="776" spans="1:19" x14ac:dyDescent="0.3">
      <c r="A776" t="str">
        <f t="shared" si="24"/>
        <v>t_xrefuser</v>
      </c>
      <c r="B776" t="s">
        <v>5</v>
      </c>
      <c r="C776" t="s">
        <v>6</v>
      </c>
      <c r="D776" t="s">
        <v>474</v>
      </c>
      <c r="E776" t="s">
        <v>467</v>
      </c>
      <c r="F776">
        <v>12</v>
      </c>
      <c r="G776" t="s">
        <v>14</v>
      </c>
      <c r="H776" t="s">
        <v>10</v>
      </c>
      <c r="I776">
        <v>255</v>
      </c>
      <c r="K776" t="s">
        <v>11</v>
      </c>
      <c r="L776" t="s">
        <v>11</v>
      </c>
      <c r="M776" t="s">
        <v>11</v>
      </c>
      <c r="N776" t="s">
        <v>12</v>
      </c>
      <c r="O776">
        <f>VLOOKUP(A776,TableRC!A:K,11,0)</f>
        <v>0</v>
      </c>
      <c r="Q776">
        <f>VLOOKUP(A776,TableRC!A:G,7,0)</f>
        <v>0</v>
      </c>
      <c r="S776" t="str">
        <f t="shared" si="25"/>
        <v>pplier</v>
      </c>
    </row>
    <row r="777" spans="1:19" x14ac:dyDescent="0.3">
      <c r="A777" t="str">
        <f t="shared" si="24"/>
        <v>t_xrefuser</v>
      </c>
      <c r="B777" t="s">
        <v>5</v>
      </c>
      <c r="C777" t="s">
        <v>6</v>
      </c>
      <c r="D777" t="s">
        <v>474</v>
      </c>
      <c r="E777" t="s">
        <v>468</v>
      </c>
      <c r="F777">
        <v>13</v>
      </c>
      <c r="G777" t="s">
        <v>14</v>
      </c>
      <c r="H777" t="s">
        <v>10</v>
      </c>
      <c r="I777">
        <v>255</v>
      </c>
      <c r="K777" t="s">
        <v>11</v>
      </c>
      <c r="L777" t="s">
        <v>11</v>
      </c>
      <c r="M777" t="s">
        <v>11</v>
      </c>
      <c r="N777" t="s">
        <v>12</v>
      </c>
      <c r="O777">
        <f>VLOOKUP(A777,TableRC!A:K,11,0)</f>
        <v>0</v>
      </c>
      <c r="Q777">
        <f>VLOOKUP(A777,TableRC!A:G,7,0)</f>
        <v>0</v>
      </c>
      <c r="S777" t="str">
        <f t="shared" si="25"/>
        <v>Link</v>
      </c>
    </row>
    <row r="778" spans="1:19" x14ac:dyDescent="0.3">
      <c r="A778" t="str">
        <f t="shared" si="24"/>
        <v>t_xrefuser</v>
      </c>
      <c r="B778" t="s">
        <v>5</v>
      </c>
      <c r="C778" t="s">
        <v>6</v>
      </c>
      <c r="D778" t="s">
        <v>474</v>
      </c>
      <c r="E778" t="s">
        <v>470</v>
      </c>
      <c r="F778">
        <v>14</v>
      </c>
      <c r="G778" t="s">
        <v>14</v>
      </c>
      <c r="H778" t="s">
        <v>10</v>
      </c>
      <c r="I778">
        <v>50</v>
      </c>
      <c r="K778" t="s">
        <v>11</v>
      </c>
      <c r="L778" t="s">
        <v>11</v>
      </c>
      <c r="M778" t="s">
        <v>11</v>
      </c>
      <c r="N778" t="s">
        <v>12</v>
      </c>
      <c r="O778">
        <f>VLOOKUP(A778,TableRC!A:K,11,0)</f>
        <v>0</v>
      </c>
      <c r="Q778">
        <f>VLOOKUP(A778,TableRC!A:G,7,0)</f>
        <v>0</v>
      </c>
      <c r="S778" t="str">
        <f t="shared" si="25"/>
        <v>ToolID</v>
      </c>
    </row>
    <row r="779" spans="1:19" x14ac:dyDescent="0.3">
      <c r="A779" t="str">
        <f t="shared" si="24"/>
        <v>usysOldTables</v>
      </c>
      <c r="B779" t="s">
        <v>5</v>
      </c>
      <c r="C779" t="s">
        <v>6</v>
      </c>
      <c r="D779" t="s">
        <v>485</v>
      </c>
      <c r="E779" t="s">
        <v>486</v>
      </c>
      <c r="F779">
        <v>1</v>
      </c>
      <c r="G779" t="s">
        <v>14</v>
      </c>
      <c r="H779" t="s">
        <v>10</v>
      </c>
      <c r="I779">
        <v>50</v>
      </c>
      <c r="K779" t="s">
        <v>11</v>
      </c>
      <c r="L779" t="s">
        <v>11</v>
      </c>
      <c r="M779" t="s">
        <v>11</v>
      </c>
      <c r="N779" t="s">
        <v>12</v>
      </c>
      <c r="O779">
        <f>VLOOKUP(A779,TableRC!A:K,11,0)</f>
        <v>0</v>
      </c>
      <c r="Q779">
        <f>VLOOKUP(A779,TableRC!A:G,7,0)</f>
        <v>0</v>
      </c>
      <c r="S779" t="str">
        <f t="shared" si="25"/>
        <v>leName</v>
      </c>
    </row>
    <row r="780" spans="1:19" x14ac:dyDescent="0.3">
      <c r="A780" t="str">
        <f t="shared" si="24"/>
        <v>usysOldTables</v>
      </c>
      <c r="B780" t="s">
        <v>5</v>
      </c>
      <c r="C780" t="s">
        <v>6</v>
      </c>
      <c r="D780" t="s">
        <v>485</v>
      </c>
      <c r="E780" t="s">
        <v>487</v>
      </c>
      <c r="F780">
        <v>2</v>
      </c>
      <c r="G780" t="s">
        <v>14</v>
      </c>
      <c r="H780" t="s">
        <v>10</v>
      </c>
      <c r="I780">
        <v>50</v>
      </c>
      <c r="K780" t="s">
        <v>11</v>
      </c>
      <c r="L780" t="s">
        <v>11</v>
      </c>
      <c r="M780" t="s">
        <v>11</v>
      </c>
      <c r="N780" t="s">
        <v>12</v>
      </c>
      <c r="O780">
        <f>VLOOKUP(A780,TableRC!A:K,11,0)</f>
        <v>0</v>
      </c>
      <c r="Q780">
        <f>VLOOKUP(A780,TableRC!A:G,7,0)</f>
        <v>0</v>
      </c>
      <c r="S780" t="str">
        <f t="shared" si="25"/>
        <v>ewName</v>
      </c>
    </row>
    <row r="781" spans="1:19" x14ac:dyDescent="0.3">
      <c r="A781" t="str">
        <f t="shared" si="24"/>
        <v>usysOldTables</v>
      </c>
      <c r="B781" t="s">
        <v>5</v>
      </c>
      <c r="C781" t="s">
        <v>6</v>
      </c>
      <c r="D781" t="s">
        <v>485</v>
      </c>
      <c r="E781" t="s">
        <v>488</v>
      </c>
      <c r="F781">
        <v>3</v>
      </c>
      <c r="G781" t="s">
        <v>14</v>
      </c>
      <c r="H781" t="s">
        <v>16</v>
      </c>
      <c r="I781" t="s">
        <v>11</v>
      </c>
      <c r="K781">
        <v>10</v>
      </c>
      <c r="L781">
        <v>10</v>
      </c>
      <c r="M781" t="s">
        <v>11</v>
      </c>
      <c r="N781" t="s">
        <v>11</v>
      </c>
      <c r="O781">
        <f>VLOOKUP(A781,TableRC!A:K,11,0)</f>
        <v>0</v>
      </c>
      <c r="Q781">
        <f>VLOOKUP(A781,TableRC!A:G,7,0)</f>
        <v>0</v>
      </c>
      <c r="S781" t="str">
        <f t="shared" si="25"/>
        <v>lOrder</v>
      </c>
    </row>
    <row r="782" spans="1:19" x14ac:dyDescent="0.3">
      <c r="A782" t="str">
        <f t="shared" si="24"/>
        <v>usysOldTables</v>
      </c>
      <c r="B782" t="s">
        <v>5</v>
      </c>
      <c r="C782" t="s">
        <v>6</v>
      </c>
      <c r="D782" t="s">
        <v>485</v>
      </c>
      <c r="E782" t="s">
        <v>489</v>
      </c>
      <c r="F782">
        <v>4</v>
      </c>
      <c r="G782" t="s">
        <v>9</v>
      </c>
      <c r="H782" t="s">
        <v>16</v>
      </c>
      <c r="I782" t="s">
        <v>11</v>
      </c>
      <c r="K782">
        <v>10</v>
      </c>
      <c r="L782">
        <v>10</v>
      </c>
      <c r="M782" t="s">
        <v>11</v>
      </c>
      <c r="N782" t="s">
        <v>11</v>
      </c>
      <c r="O782">
        <f>VLOOKUP(A782,TableRC!A:K,11,0)</f>
        <v>0</v>
      </c>
      <c r="Q782">
        <f>VLOOKUP(A782,TableRC!A:G,7,0)</f>
        <v>0</v>
      </c>
      <c r="S782" t="str">
        <f t="shared" si="25"/>
        <v>ixCode</v>
      </c>
    </row>
    <row r="783" spans="1:19" x14ac:dyDescent="0.3">
      <c r="A783" t="str">
        <f t="shared" si="24"/>
        <v>usysQueries</v>
      </c>
      <c r="B783" t="s">
        <v>5</v>
      </c>
      <c r="C783" t="s">
        <v>6</v>
      </c>
      <c r="D783" t="s">
        <v>490</v>
      </c>
      <c r="E783" t="s">
        <v>491</v>
      </c>
      <c r="F783">
        <v>1</v>
      </c>
      <c r="G783" t="s">
        <v>14</v>
      </c>
      <c r="H783" t="s">
        <v>10</v>
      </c>
      <c r="I783">
        <v>50</v>
      </c>
      <c r="K783" t="s">
        <v>11</v>
      </c>
      <c r="L783" t="s">
        <v>11</v>
      </c>
      <c r="M783" t="s">
        <v>11</v>
      </c>
      <c r="N783" t="s">
        <v>12</v>
      </c>
      <c r="O783">
        <f>VLOOKUP(A783,TableRC!A:K,11,0)</f>
        <v>0</v>
      </c>
      <c r="Q783">
        <f>VLOOKUP(A783,TableRC!A:G,7,0)</f>
        <v>0</v>
      </c>
      <c r="S783" t="str">
        <f t="shared" si="25"/>
        <v>ryName</v>
      </c>
    </row>
    <row r="784" spans="1:19" x14ac:dyDescent="0.3">
      <c r="A784" t="str">
        <f t="shared" si="24"/>
        <v>usysQueries</v>
      </c>
      <c r="B784" t="s">
        <v>5</v>
      </c>
      <c r="C784" t="s">
        <v>6</v>
      </c>
      <c r="D784" t="s">
        <v>490</v>
      </c>
      <c r="E784" t="s">
        <v>487</v>
      </c>
      <c r="F784">
        <v>2</v>
      </c>
      <c r="G784" t="s">
        <v>14</v>
      </c>
      <c r="H784" t="s">
        <v>10</v>
      </c>
      <c r="I784">
        <v>50</v>
      </c>
      <c r="K784" t="s">
        <v>11</v>
      </c>
      <c r="L784" t="s">
        <v>11</v>
      </c>
      <c r="M784" t="s">
        <v>11</v>
      </c>
      <c r="N784" t="s">
        <v>12</v>
      </c>
      <c r="O784">
        <f>VLOOKUP(A784,TableRC!A:K,11,0)</f>
        <v>0</v>
      </c>
      <c r="Q784">
        <f>VLOOKUP(A784,TableRC!A:G,7,0)</f>
        <v>0</v>
      </c>
      <c r="S784" t="str">
        <f t="shared" si="25"/>
        <v>ewName</v>
      </c>
    </row>
    <row r="785" spans="1:19" x14ac:dyDescent="0.3">
      <c r="A785" t="str">
        <f t="shared" si="24"/>
        <v>usysQueries</v>
      </c>
      <c r="B785" t="s">
        <v>5</v>
      </c>
      <c r="C785" t="s">
        <v>6</v>
      </c>
      <c r="D785" t="s">
        <v>490</v>
      </c>
      <c r="E785" t="s">
        <v>489</v>
      </c>
      <c r="F785">
        <v>3</v>
      </c>
      <c r="G785" t="s">
        <v>9</v>
      </c>
      <c r="H785" t="s">
        <v>16</v>
      </c>
      <c r="I785" t="s">
        <v>11</v>
      </c>
      <c r="K785">
        <v>10</v>
      </c>
      <c r="L785">
        <v>10</v>
      </c>
      <c r="M785" t="s">
        <v>11</v>
      </c>
      <c r="N785" t="s">
        <v>11</v>
      </c>
      <c r="O785">
        <f>VLOOKUP(A785,TableRC!A:K,11,0)</f>
        <v>0</v>
      </c>
      <c r="Q785">
        <f>VLOOKUP(A785,TableRC!A:G,7,0)</f>
        <v>0</v>
      </c>
      <c r="S785" t="str">
        <f t="shared" si="25"/>
        <v>ixCode</v>
      </c>
    </row>
  </sheetData>
  <sortState xmlns:xlrd2="http://schemas.microsoft.com/office/spreadsheetml/2017/richdata2" ref="A2:S785">
    <sortCondition descending="1" ref="O2:O785"/>
    <sortCondition descending="1" ref="P2:P785"/>
    <sortCondition ref="R2:R785"/>
    <sortCondition ref="D2:D785"/>
    <sortCondition ref="F2:F785"/>
  </sortState>
  <printOptions gridLines="1"/>
  <pageMargins left="0.70866141732283472" right="0.39370078740157483" top="0.74803149606299213" bottom="0.39370078740157483" header="0.31496062992125984" footer="0.31496062992125984"/>
  <pageSetup orientation="portrait" r:id="rId1"/>
  <headerFooter>
    <oddHeader>&amp;L&amp;Z
&amp;F, &amp;A&amp;R&amp;P of &amp;N
&amp;D, 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6"/>
  <sheetViews>
    <sheetView workbookViewId="0">
      <pane ySplit="1" topLeftCell="A105" activePane="bottomLeft" state="frozen"/>
      <selection pane="bottomLeft" activeCell="L16" sqref="L16"/>
    </sheetView>
  </sheetViews>
  <sheetFormatPr defaultRowHeight="14.4" x14ac:dyDescent="0.3"/>
  <cols>
    <col min="1" max="1" width="19.44140625" bestFit="1" customWidth="1"/>
    <col min="2" max="3" width="11" bestFit="1" customWidth="1"/>
    <col min="4" max="4" width="24.6640625" bestFit="1" customWidth="1"/>
    <col min="5" max="5" width="9.5546875" hidden="1" customWidth="1"/>
    <col min="6" max="6" width="8.33203125" hidden="1" customWidth="1"/>
    <col min="7" max="7" width="19.44140625" bestFit="1" customWidth="1"/>
    <col min="8" max="8" width="15.33203125" bestFit="1" customWidth="1"/>
    <col min="9" max="9" width="9.6640625" bestFit="1" customWidth="1"/>
    <col min="10" max="10" width="5.44140625" bestFit="1" customWidth="1"/>
    <col min="11" max="11" width="6.5546875" customWidth="1"/>
    <col min="12" max="12" width="4.109375" bestFit="1" customWidth="1"/>
  </cols>
  <sheetData>
    <row r="1" spans="1:12" s="2" customFormat="1" ht="32.4" customHeight="1" x14ac:dyDescent="0.3">
      <c r="A1" s="2" t="s">
        <v>651</v>
      </c>
      <c r="B1" s="2" t="s">
        <v>531</v>
      </c>
      <c r="C1" s="2" t="s">
        <v>532</v>
      </c>
      <c r="D1" s="2" t="s">
        <v>533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652</v>
      </c>
      <c r="K1" s="2" t="s">
        <v>653</v>
      </c>
      <c r="L1" s="2" t="s">
        <v>654</v>
      </c>
    </row>
    <row r="2" spans="1:12" x14ac:dyDescent="0.3">
      <c r="A2" t="str">
        <f t="shared" ref="A2:A33" si="0">G2</f>
        <v>t_datatypes</v>
      </c>
      <c r="B2" t="s">
        <v>5</v>
      </c>
      <c r="C2" t="s">
        <v>6</v>
      </c>
      <c r="D2" t="s">
        <v>552</v>
      </c>
      <c r="E2" t="s">
        <v>5</v>
      </c>
      <c r="F2" t="s">
        <v>6</v>
      </c>
      <c r="G2" t="s">
        <v>417</v>
      </c>
      <c r="H2" t="s">
        <v>430</v>
      </c>
      <c r="I2">
        <v>1</v>
      </c>
      <c r="J2" t="str">
        <f>VLOOKUP(A2,TableRC!A:J,6,0)</f>
        <v>TDA</v>
      </c>
      <c r="K2" t="str">
        <f>VLOOKUP(A2,TableRC!A:K,7,0)</f>
        <v>Unused</v>
      </c>
      <c r="L2" t="e">
        <f t="shared" ref="L2:L42" si="1">J2-K2</f>
        <v>#VALUE!</v>
      </c>
    </row>
    <row r="3" spans="1:12" x14ac:dyDescent="0.3">
      <c r="A3" t="str">
        <f t="shared" si="0"/>
        <v>t_stereotypes</v>
      </c>
      <c r="B3" t="s">
        <v>5</v>
      </c>
      <c r="C3" t="s">
        <v>6</v>
      </c>
      <c r="D3" t="s">
        <v>612</v>
      </c>
      <c r="E3" t="s">
        <v>5</v>
      </c>
      <c r="F3" t="s">
        <v>6</v>
      </c>
      <c r="G3" t="s">
        <v>357</v>
      </c>
      <c r="H3" t="s">
        <v>64</v>
      </c>
      <c r="I3">
        <v>1</v>
      </c>
      <c r="J3" t="str">
        <f>VLOOKUP(A3,TableRC!A:J,6,0)</f>
        <v>TS</v>
      </c>
      <c r="K3" t="str">
        <f>VLOOKUP(A3,TableRC!A:K,7,0)</f>
        <v>Unused</v>
      </c>
      <c r="L3" t="e">
        <f t="shared" si="1"/>
        <v>#VALUE!</v>
      </c>
    </row>
    <row r="4" spans="1:12" x14ac:dyDescent="0.3">
      <c r="A4" t="str">
        <f t="shared" si="0"/>
        <v>t_stereotypes</v>
      </c>
      <c r="B4" t="s">
        <v>5</v>
      </c>
      <c r="C4" t="s">
        <v>6</v>
      </c>
      <c r="D4" t="s">
        <v>612</v>
      </c>
      <c r="E4" t="s">
        <v>5</v>
      </c>
      <c r="F4" t="s">
        <v>6</v>
      </c>
      <c r="G4" t="s">
        <v>357</v>
      </c>
      <c r="H4" t="s">
        <v>156</v>
      </c>
      <c r="I4">
        <v>2</v>
      </c>
      <c r="J4" t="str">
        <f>VLOOKUP(A4,TableRC!A:J,6,0)</f>
        <v>TS</v>
      </c>
      <c r="K4" t="str">
        <f>VLOOKUP(A4,TableRC!A:K,7,0)</f>
        <v>Unused</v>
      </c>
      <c r="L4" t="e">
        <f t="shared" si="1"/>
        <v>#VALUE!</v>
      </c>
    </row>
    <row r="5" spans="1:12" x14ac:dyDescent="0.3">
      <c r="A5" t="str">
        <f t="shared" si="0"/>
        <v>t_attribute</v>
      </c>
      <c r="B5" t="s">
        <v>5</v>
      </c>
      <c r="C5" t="s">
        <v>6</v>
      </c>
      <c r="D5" t="s">
        <v>537</v>
      </c>
      <c r="E5" t="s">
        <v>5</v>
      </c>
      <c r="F5" t="s">
        <v>6</v>
      </c>
      <c r="G5" t="s">
        <v>195</v>
      </c>
      <c r="H5" t="s">
        <v>205</v>
      </c>
      <c r="I5">
        <v>1</v>
      </c>
      <c r="J5" t="str">
        <f>VLOOKUP(A5,TableRC!A:J,6,0)</f>
        <v>TA</v>
      </c>
      <c r="K5" t="str">
        <f>VLOOKUP(A5,TableRC!A:K,7,0)</f>
        <v>Reify</v>
      </c>
      <c r="L5" t="e">
        <f t="shared" si="1"/>
        <v>#VALUE!</v>
      </c>
    </row>
    <row r="6" spans="1:12" x14ac:dyDescent="0.3">
      <c r="A6" t="str">
        <f t="shared" si="0"/>
        <v>t_attribute</v>
      </c>
      <c r="B6" t="s">
        <v>5</v>
      </c>
      <c r="C6" t="s">
        <v>6</v>
      </c>
      <c r="D6" t="s">
        <v>628</v>
      </c>
      <c r="E6" t="s">
        <v>5</v>
      </c>
      <c r="F6" t="s">
        <v>6</v>
      </c>
      <c r="G6" t="s">
        <v>195</v>
      </c>
      <c r="H6" t="s">
        <v>181</v>
      </c>
      <c r="I6">
        <v>1</v>
      </c>
      <c r="J6" t="str">
        <f>VLOOKUP(A6,TableRC!A:J,6,0)</f>
        <v>TA</v>
      </c>
      <c r="K6" t="str">
        <f>VLOOKUP(A6,TableRC!A:K,7,0)</f>
        <v>Reify</v>
      </c>
      <c r="L6" t="e">
        <f t="shared" si="1"/>
        <v>#VALUE!</v>
      </c>
    </row>
    <row r="7" spans="1:12" x14ac:dyDescent="0.3">
      <c r="A7" t="str">
        <f t="shared" si="0"/>
        <v>t_attributetag</v>
      </c>
      <c r="B7" t="s">
        <v>5</v>
      </c>
      <c r="C7" t="s">
        <v>6</v>
      </c>
      <c r="D7" t="s">
        <v>540</v>
      </c>
      <c r="E7" t="s">
        <v>5</v>
      </c>
      <c r="F7" t="s">
        <v>6</v>
      </c>
      <c r="G7" t="s">
        <v>214</v>
      </c>
      <c r="H7" t="s">
        <v>215</v>
      </c>
      <c r="I7">
        <v>1</v>
      </c>
      <c r="J7" t="str">
        <f>VLOOKUP(A7,TableRC!A:J,6,0)</f>
        <v>TAT</v>
      </c>
      <c r="K7" t="str">
        <f>VLOOKUP(A7,TableRC!A:K,7,0)</f>
        <v>Reify</v>
      </c>
      <c r="L7" t="e">
        <f t="shared" si="1"/>
        <v>#VALUE!</v>
      </c>
    </row>
    <row r="8" spans="1:12" x14ac:dyDescent="0.3">
      <c r="A8" t="str">
        <f t="shared" si="0"/>
        <v>t_cardinality</v>
      </c>
      <c r="B8" t="s">
        <v>5</v>
      </c>
      <c r="C8" t="s">
        <v>6</v>
      </c>
      <c r="D8" t="s">
        <v>542</v>
      </c>
      <c r="E8" t="s">
        <v>5</v>
      </c>
      <c r="F8" t="s">
        <v>6</v>
      </c>
      <c r="G8" t="s">
        <v>220</v>
      </c>
      <c r="H8" t="s">
        <v>172</v>
      </c>
      <c r="I8">
        <v>1</v>
      </c>
      <c r="J8" t="str">
        <f>VLOOKUP(A8,TableRC!A:J,6,0)</f>
        <v>TCD</v>
      </c>
      <c r="K8" t="str">
        <f>VLOOKUP(A8,TableRC!A:K,7,0)</f>
        <v>Reify</v>
      </c>
      <c r="L8" t="e">
        <f t="shared" si="1"/>
        <v>#VALUE!</v>
      </c>
    </row>
    <row r="9" spans="1:12" x14ac:dyDescent="0.3">
      <c r="A9" t="str">
        <f t="shared" si="0"/>
        <v>t_connector</v>
      </c>
      <c r="B9" t="s">
        <v>5</v>
      </c>
      <c r="C9" t="s">
        <v>6</v>
      </c>
      <c r="D9" t="s">
        <v>546</v>
      </c>
      <c r="E9" t="s">
        <v>5</v>
      </c>
      <c r="F9" t="s">
        <v>6</v>
      </c>
      <c r="G9" t="s">
        <v>246</v>
      </c>
      <c r="H9" t="s">
        <v>247</v>
      </c>
      <c r="I9">
        <v>1</v>
      </c>
      <c r="J9" t="str">
        <f>VLOOKUP(A9,TableRC!A:J,6,0)</f>
        <v>TC</v>
      </c>
      <c r="K9" t="str">
        <f>VLOOKUP(A9,TableRC!A:K,7,0)</f>
        <v>Reify</v>
      </c>
      <c r="L9" t="e">
        <f t="shared" si="1"/>
        <v>#VALUE!</v>
      </c>
    </row>
    <row r="10" spans="1:12" x14ac:dyDescent="0.3">
      <c r="A10" t="str">
        <f t="shared" si="0"/>
        <v>t_connectortypes</v>
      </c>
      <c r="B10" t="s">
        <v>5</v>
      </c>
      <c r="C10" t="s">
        <v>6</v>
      </c>
      <c r="D10" t="s">
        <v>549</v>
      </c>
      <c r="E10" t="s">
        <v>5</v>
      </c>
      <c r="F10" t="s">
        <v>6</v>
      </c>
      <c r="G10" t="s">
        <v>396</v>
      </c>
      <c r="H10" t="s">
        <v>249</v>
      </c>
      <c r="I10">
        <v>1</v>
      </c>
      <c r="J10" t="str">
        <f>VLOOKUP(A10,TableRC!A:J,6,0)</f>
        <v>TCT</v>
      </c>
      <c r="K10" t="str">
        <f>VLOOKUP(A10,TableRC!A:K,7,0)</f>
        <v>Reify</v>
      </c>
      <c r="L10" t="e">
        <f t="shared" si="1"/>
        <v>#VALUE!</v>
      </c>
    </row>
    <row r="11" spans="1:12" x14ac:dyDescent="0.3">
      <c r="A11" t="str">
        <f t="shared" si="0"/>
        <v>t_object</v>
      </c>
      <c r="B11" t="s">
        <v>5</v>
      </c>
      <c r="C11" t="s">
        <v>6</v>
      </c>
      <c r="D11" t="s">
        <v>568</v>
      </c>
      <c r="E11" t="s">
        <v>5</v>
      </c>
      <c r="F11" t="s">
        <v>6</v>
      </c>
      <c r="G11" t="s">
        <v>151</v>
      </c>
      <c r="H11" t="s">
        <v>120</v>
      </c>
      <c r="I11">
        <v>1</v>
      </c>
      <c r="J11" t="str">
        <f>VLOOKUP(A11,TableRC!A:J,6,0)</f>
        <v>TOB</v>
      </c>
      <c r="K11" t="str">
        <f>VLOOKUP(A11,TableRC!A:K,7,0)</f>
        <v>Reify</v>
      </c>
      <c r="L11" t="e">
        <f t="shared" si="1"/>
        <v>#VALUE!</v>
      </c>
    </row>
    <row r="12" spans="1:12" x14ac:dyDescent="0.3">
      <c r="A12" t="str">
        <f t="shared" si="0"/>
        <v>t_object</v>
      </c>
      <c r="B12" t="s">
        <v>5</v>
      </c>
      <c r="C12" t="s">
        <v>6</v>
      </c>
      <c r="D12" t="s">
        <v>631</v>
      </c>
      <c r="E12" t="s">
        <v>5</v>
      </c>
      <c r="F12" t="s">
        <v>6</v>
      </c>
      <c r="G12" t="s">
        <v>151</v>
      </c>
      <c r="H12" t="s">
        <v>181</v>
      </c>
      <c r="I12">
        <v>1</v>
      </c>
      <c r="J12" t="str">
        <f>VLOOKUP(A12,TableRC!A:J,6,0)</f>
        <v>TOB</v>
      </c>
      <c r="K12" t="str">
        <f>VLOOKUP(A12,TableRC!A:K,7,0)</f>
        <v>Reify</v>
      </c>
      <c r="L12" t="e">
        <f t="shared" si="1"/>
        <v>#VALUE!</v>
      </c>
    </row>
    <row r="13" spans="1:12" x14ac:dyDescent="0.3">
      <c r="A13" t="str">
        <f t="shared" si="0"/>
        <v>t_objectproperties</v>
      </c>
      <c r="B13" t="s">
        <v>5</v>
      </c>
      <c r="C13" t="s">
        <v>6</v>
      </c>
      <c r="D13" t="s">
        <v>574</v>
      </c>
      <c r="E13" t="s">
        <v>5</v>
      </c>
      <c r="F13" t="s">
        <v>6</v>
      </c>
      <c r="G13" t="s">
        <v>349</v>
      </c>
      <c r="H13" t="s">
        <v>215</v>
      </c>
      <c r="I13">
        <v>1</v>
      </c>
      <c r="J13" t="str">
        <f>VLOOKUP(A13,TableRC!A:J,6,0)</f>
        <v>TOBP</v>
      </c>
      <c r="K13" t="str">
        <f>VLOOKUP(A13,TableRC!A:K,7,0)</f>
        <v>Reify</v>
      </c>
      <c r="L13" t="e">
        <f t="shared" si="1"/>
        <v>#VALUE!</v>
      </c>
    </row>
    <row r="14" spans="1:12" x14ac:dyDescent="0.3">
      <c r="A14" t="str">
        <f t="shared" si="0"/>
        <v>t_objecttypes</v>
      </c>
      <c r="B14" t="s">
        <v>5</v>
      </c>
      <c r="C14" t="s">
        <v>6</v>
      </c>
      <c r="D14" t="s">
        <v>581</v>
      </c>
      <c r="E14" t="s">
        <v>5</v>
      </c>
      <c r="F14" t="s">
        <v>6</v>
      </c>
      <c r="G14" t="s">
        <v>459</v>
      </c>
      <c r="H14" t="s">
        <v>152</v>
      </c>
      <c r="I14">
        <v>1</v>
      </c>
      <c r="J14" t="str">
        <f>VLOOKUP(A14,TableRC!A:J,6,0)</f>
        <v>TOT</v>
      </c>
      <c r="K14" t="str">
        <f>VLOOKUP(A14,TableRC!A:K,7,0)</f>
        <v>Reify</v>
      </c>
      <c r="L14" t="e">
        <f t="shared" si="1"/>
        <v>#VALUE!</v>
      </c>
    </row>
    <row r="15" spans="1:12" x14ac:dyDescent="0.3">
      <c r="A15" t="str">
        <f t="shared" si="0"/>
        <v>t_package</v>
      </c>
      <c r="B15" t="s">
        <v>5</v>
      </c>
      <c r="C15" t="s">
        <v>6</v>
      </c>
      <c r="D15" t="s">
        <v>587</v>
      </c>
      <c r="E15" t="s">
        <v>5</v>
      </c>
      <c r="F15" t="s">
        <v>6</v>
      </c>
      <c r="G15" t="s">
        <v>514</v>
      </c>
      <c r="H15" t="s">
        <v>15</v>
      </c>
      <c r="I15">
        <v>1</v>
      </c>
      <c r="J15" t="str">
        <f>VLOOKUP(A15,TableRC!A:J,6,0)</f>
        <v>TP</v>
      </c>
      <c r="K15" t="str">
        <f>VLOOKUP(A15,TableRC!A:K,7,0)</f>
        <v>Reify</v>
      </c>
      <c r="L15" t="e">
        <f t="shared" si="1"/>
        <v>#VALUE!</v>
      </c>
    </row>
    <row r="16" spans="1:12" x14ac:dyDescent="0.3">
      <c r="A16" t="str">
        <f t="shared" si="0"/>
        <v>t_package</v>
      </c>
      <c r="B16" t="s">
        <v>5</v>
      </c>
      <c r="C16" t="s">
        <v>6</v>
      </c>
      <c r="D16" t="s">
        <v>634</v>
      </c>
      <c r="E16" t="s">
        <v>5</v>
      </c>
      <c r="F16" t="s">
        <v>6</v>
      </c>
      <c r="G16" t="s">
        <v>514</v>
      </c>
      <c r="H16" t="s">
        <v>181</v>
      </c>
      <c r="I16">
        <v>1</v>
      </c>
      <c r="J16" t="str">
        <f>VLOOKUP(A16,TableRC!A:J,6,0)</f>
        <v>TP</v>
      </c>
      <c r="K16" t="str">
        <f>VLOOKUP(A16,TableRC!A:K,7,0)</f>
        <v>Reify</v>
      </c>
      <c r="L16" t="e">
        <f t="shared" si="1"/>
        <v>#VALUE!</v>
      </c>
    </row>
    <row r="17" spans="1:12" x14ac:dyDescent="0.3">
      <c r="A17" t="str">
        <f t="shared" si="0"/>
        <v>t_xref</v>
      </c>
      <c r="B17" t="s">
        <v>5</v>
      </c>
      <c r="C17" t="s">
        <v>6</v>
      </c>
      <c r="D17" t="s">
        <v>623</v>
      </c>
      <c r="E17" t="s">
        <v>5</v>
      </c>
      <c r="F17" t="s">
        <v>6</v>
      </c>
      <c r="G17" t="s">
        <v>461</v>
      </c>
      <c r="H17" t="s">
        <v>462</v>
      </c>
      <c r="I17">
        <v>1</v>
      </c>
      <c r="J17" t="str">
        <f>VLOOKUP(A17,TableRC!A:J,6,0)</f>
        <v>TX</v>
      </c>
      <c r="K17" t="str">
        <f>VLOOKUP(A17,TableRC!A:K,7,0)</f>
        <v>Reify</v>
      </c>
      <c r="L17" t="e">
        <f t="shared" si="1"/>
        <v>#VALUE!</v>
      </c>
    </row>
    <row r="18" spans="1:12" x14ac:dyDescent="0.3">
      <c r="A18" t="str">
        <f t="shared" si="0"/>
        <v>t_diagram</v>
      </c>
      <c r="B18" t="s">
        <v>5</v>
      </c>
      <c r="C18" t="s">
        <v>6</v>
      </c>
      <c r="D18" t="s">
        <v>553</v>
      </c>
      <c r="E18" t="s">
        <v>5</v>
      </c>
      <c r="F18" t="s">
        <v>6</v>
      </c>
      <c r="G18" t="s">
        <v>438</v>
      </c>
      <c r="H18" t="s">
        <v>153</v>
      </c>
      <c r="I18">
        <v>1</v>
      </c>
      <c r="J18" t="str">
        <f>VLOOKUP(A18,TableRC!A:J,6,0)</f>
        <v>TD</v>
      </c>
      <c r="K18" t="str">
        <f>VLOOKUP(A18,TableRC!A:K,7,0)</f>
        <v>Diagram</v>
      </c>
      <c r="L18" t="e">
        <f t="shared" si="1"/>
        <v>#VALUE!</v>
      </c>
    </row>
    <row r="19" spans="1:12" x14ac:dyDescent="0.3">
      <c r="A19" t="str">
        <f t="shared" si="0"/>
        <v>t_diagram</v>
      </c>
      <c r="B19" t="s">
        <v>5</v>
      </c>
      <c r="C19" t="s">
        <v>6</v>
      </c>
      <c r="D19" t="s">
        <v>630</v>
      </c>
      <c r="E19" t="s">
        <v>5</v>
      </c>
      <c r="F19" t="s">
        <v>6</v>
      </c>
      <c r="G19" t="s">
        <v>438</v>
      </c>
      <c r="H19" t="s">
        <v>181</v>
      </c>
      <c r="I19">
        <v>1</v>
      </c>
      <c r="J19" t="str">
        <f>VLOOKUP(A19,TableRC!A:J,6,0)</f>
        <v>TD</v>
      </c>
      <c r="K19" t="str">
        <f>VLOOKUP(A19,TableRC!A:K,7,0)</f>
        <v>Diagram</v>
      </c>
      <c r="L19" t="e">
        <f t="shared" si="1"/>
        <v>#VALUE!</v>
      </c>
    </row>
    <row r="20" spans="1:12" x14ac:dyDescent="0.3">
      <c r="A20" t="str">
        <f t="shared" si="0"/>
        <v>t_diagramlinks</v>
      </c>
      <c r="B20" t="s">
        <v>5</v>
      </c>
      <c r="C20" t="s">
        <v>6</v>
      </c>
      <c r="D20" t="s">
        <v>554</v>
      </c>
      <c r="E20" t="s">
        <v>5</v>
      </c>
      <c r="F20" t="s">
        <v>6</v>
      </c>
      <c r="G20" t="s">
        <v>498</v>
      </c>
      <c r="H20" t="s">
        <v>502</v>
      </c>
      <c r="I20">
        <v>1</v>
      </c>
      <c r="J20" t="str">
        <f>VLOOKUP(A20,TableRC!A:J,6,0)</f>
        <v>TDL</v>
      </c>
      <c r="K20" t="str">
        <f>VLOOKUP(A20,TableRC!A:K,7,0)</f>
        <v>Diagram</v>
      </c>
      <c r="L20" t="e">
        <f t="shared" si="1"/>
        <v>#VALUE!</v>
      </c>
    </row>
    <row r="21" spans="1:12" x14ac:dyDescent="0.3">
      <c r="A21" t="str">
        <f t="shared" si="0"/>
        <v>t_diagramobjects</v>
      </c>
      <c r="B21" t="s">
        <v>5</v>
      </c>
      <c r="C21" t="s">
        <v>6</v>
      </c>
      <c r="D21" t="s">
        <v>555</v>
      </c>
      <c r="E21" t="s">
        <v>5</v>
      </c>
      <c r="F21" t="s">
        <v>6</v>
      </c>
      <c r="G21" t="s">
        <v>505</v>
      </c>
      <c r="H21" t="s">
        <v>502</v>
      </c>
      <c r="I21">
        <v>1</v>
      </c>
      <c r="J21" t="str">
        <f>VLOOKUP(A21,TableRC!A:J,6,0)</f>
        <v>TDO</v>
      </c>
      <c r="K21" t="str">
        <f>VLOOKUP(A21,TableRC!A:K,7,0)</f>
        <v>Diagram</v>
      </c>
      <c r="L21" t="e">
        <f t="shared" si="1"/>
        <v>#VALUE!</v>
      </c>
    </row>
    <row r="22" spans="1:12" x14ac:dyDescent="0.3">
      <c r="A22" t="str">
        <f t="shared" si="0"/>
        <v>t_diagramtypes</v>
      </c>
      <c r="B22" t="s">
        <v>5</v>
      </c>
      <c r="C22" t="s">
        <v>6</v>
      </c>
      <c r="D22" t="s">
        <v>556</v>
      </c>
      <c r="E22" t="s">
        <v>5</v>
      </c>
      <c r="F22" t="s">
        <v>6</v>
      </c>
      <c r="G22" t="s">
        <v>7</v>
      </c>
      <c r="H22" t="s">
        <v>8</v>
      </c>
      <c r="I22">
        <v>1</v>
      </c>
      <c r="J22" t="str">
        <f>VLOOKUP(A22,TableRC!A:J,6,0)</f>
        <v>TDT</v>
      </c>
      <c r="K22" t="str">
        <f>VLOOKUP(A22,TableRC!A:K,7,0)</f>
        <v>Diagram</v>
      </c>
      <c r="L22" t="e">
        <f t="shared" si="1"/>
        <v>#VALUE!</v>
      </c>
    </row>
    <row r="23" spans="1:12" x14ac:dyDescent="0.3">
      <c r="A23" t="str">
        <f t="shared" si="0"/>
        <v>t_document</v>
      </c>
      <c r="B23" t="s">
        <v>5</v>
      </c>
      <c r="C23" t="s">
        <v>6</v>
      </c>
      <c r="D23" t="s">
        <v>557</v>
      </c>
      <c r="E23" t="s">
        <v>5</v>
      </c>
      <c r="F23" t="s">
        <v>6</v>
      </c>
      <c r="G23" t="s">
        <v>17</v>
      </c>
      <c r="H23" t="s">
        <v>18</v>
      </c>
      <c r="I23">
        <v>1</v>
      </c>
      <c r="J23" t="str">
        <f>VLOOKUP(A23,TableRC!A:J,6,0)</f>
        <v>TDC</v>
      </c>
      <c r="K23" t="str">
        <f>VLOOKUP(A23,TableRC!A:K,7,0)</f>
        <v>Diagram</v>
      </c>
      <c r="L23" t="e">
        <f t="shared" si="1"/>
        <v>#VALUE!</v>
      </c>
    </row>
    <row r="24" spans="1:12" x14ac:dyDescent="0.3">
      <c r="A24" t="str">
        <f t="shared" si="0"/>
        <v>t_statustypes</v>
      </c>
      <c r="B24" t="s">
        <v>5</v>
      </c>
      <c r="C24" t="s">
        <v>6</v>
      </c>
      <c r="D24" t="s">
        <v>611</v>
      </c>
      <c r="E24" t="s">
        <v>5</v>
      </c>
      <c r="F24" t="s">
        <v>6</v>
      </c>
      <c r="G24" t="s">
        <v>350</v>
      </c>
      <c r="H24" t="s">
        <v>91</v>
      </c>
      <c r="I24">
        <v>1</v>
      </c>
      <c r="J24" t="str">
        <f>VLOOKUP(A24,TableRC!A:J,6,0)</f>
        <v>TST</v>
      </c>
      <c r="K24" t="str">
        <f>VLOOKUP(A24,TableRC!A:K,7,0)</f>
        <v>Diagram</v>
      </c>
      <c r="L24" t="e">
        <f t="shared" si="1"/>
        <v>#VALUE!</v>
      </c>
    </row>
    <row r="25" spans="1:12" x14ac:dyDescent="0.3">
      <c r="A25" t="str">
        <f t="shared" si="0"/>
        <v>t_complexitytypes</v>
      </c>
      <c r="B25" t="s">
        <v>5</v>
      </c>
      <c r="C25" t="s">
        <v>6</v>
      </c>
      <c r="D25" t="s">
        <v>545</v>
      </c>
      <c r="E25" t="s">
        <v>5</v>
      </c>
      <c r="F25" t="s">
        <v>6</v>
      </c>
      <c r="G25" t="s">
        <v>242</v>
      </c>
      <c r="H25" t="s">
        <v>158</v>
      </c>
      <c r="I25">
        <v>1</v>
      </c>
      <c r="J25">
        <f>VLOOKUP(A25,TableRC!A:J,6,0)</f>
        <v>0</v>
      </c>
      <c r="K25">
        <f>VLOOKUP(A25,TableRC!A:K,7,0)</f>
        <v>0</v>
      </c>
      <c r="L25">
        <f t="shared" si="1"/>
        <v>0</v>
      </c>
    </row>
    <row r="26" spans="1:12" x14ac:dyDescent="0.3">
      <c r="A26" t="str">
        <f t="shared" si="0"/>
        <v>t_constants</v>
      </c>
      <c r="B26" t="s">
        <v>5</v>
      </c>
      <c r="C26" t="s">
        <v>6</v>
      </c>
      <c r="D26" t="s">
        <v>550</v>
      </c>
      <c r="E26" t="s">
        <v>5</v>
      </c>
      <c r="F26" t="s">
        <v>6</v>
      </c>
      <c r="G26" t="s">
        <v>409</v>
      </c>
      <c r="H26" t="s">
        <v>410</v>
      </c>
      <c r="I26">
        <v>1</v>
      </c>
      <c r="J26">
        <f>VLOOKUP(A26,TableRC!A:J,6,0)</f>
        <v>0</v>
      </c>
      <c r="K26">
        <f>VLOOKUP(A26,TableRC!A:K,7,0)</f>
        <v>0</v>
      </c>
      <c r="L26">
        <f t="shared" si="1"/>
        <v>0</v>
      </c>
    </row>
    <row r="27" spans="1:12" x14ac:dyDescent="0.3">
      <c r="A27" t="str">
        <f t="shared" si="0"/>
        <v>t_constrainttypes</v>
      </c>
      <c r="B27" t="s">
        <v>5</v>
      </c>
      <c r="C27" t="s">
        <v>6</v>
      </c>
      <c r="D27" t="s">
        <v>551</v>
      </c>
      <c r="E27" t="s">
        <v>5</v>
      </c>
      <c r="F27" t="s">
        <v>6</v>
      </c>
      <c r="G27" t="s">
        <v>413</v>
      </c>
      <c r="H27" t="s">
        <v>116</v>
      </c>
      <c r="I27">
        <v>1</v>
      </c>
      <c r="J27">
        <f>VLOOKUP(A27,TableRC!A:J,6,0)</f>
        <v>0</v>
      </c>
      <c r="K27">
        <f>VLOOKUP(A27,TableRC!A:K,7,0)</f>
        <v>0</v>
      </c>
      <c r="L27">
        <f t="shared" si="1"/>
        <v>0</v>
      </c>
    </row>
    <row r="28" spans="1:12" x14ac:dyDescent="0.3">
      <c r="A28" t="str">
        <f t="shared" si="0"/>
        <v>t_ecf</v>
      </c>
      <c r="B28" t="s">
        <v>5</v>
      </c>
      <c r="C28" t="s">
        <v>6</v>
      </c>
      <c r="D28" t="s">
        <v>558</v>
      </c>
      <c r="E28" t="s">
        <v>5</v>
      </c>
      <c r="F28" t="s">
        <v>6</v>
      </c>
      <c r="G28" t="s">
        <v>37</v>
      </c>
      <c r="H28" t="s">
        <v>38</v>
      </c>
      <c r="I28">
        <v>1</v>
      </c>
      <c r="J28">
        <f>VLOOKUP(A28,TableRC!A:J,6,0)</f>
        <v>0</v>
      </c>
      <c r="K28">
        <f>VLOOKUP(A28,TableRC!A:K,7,0)</f>
        <v>0</v>
      </c>
      <c r="L28">
        <f t="shared" si="1"/>
        <v>0</v>
      </c>
    </row>
    <row r="29" spans="1:12" x14ac:dyDescent="0.3">
      <c r="A29" t="str">
        <f t="shared" si="0"/>
        <v>t_efforttypes</v>
      </c>
      <c r="B29" t="s">
        <v>5</v>
      </c>
      <c r="C29" t="s">
        <v>6</v>
      </c>
      <c r="D29" t="s">
        <v>559</v>
      </c>
      <c r="E29" t="s">
        <v>5</v>
      </c>
      <c r="F29" t="s">
        <v>6</v>
      </c>
      <c r="G29" t="s">
        <v>55</v>
      </c>
      <c r="H29" t="s">
        <v>56</v>
      </c>
      <c r="I29">
        <v>1</v>
      </c>
      <c r="J29">
        <f>VLOOKUP(A29,TableRC!A:J,6,0)</f>
        <v>0</v>
      </c>
      <c r="K29">
        <f>VLOOKUP(A29,TableRC!A:K,7,0)</f>
        <v>0</v>
      </c>
      <c r="L29">
        <f t="shared" si="1"/>
        <v>0</v>
      </c>
    </row>
    <row r="30" spans="1:12" x14ac:dyDescent="0.3">
      <c r="A30" t="str">
        <f t="shared" si="0"/>
        <v>t_image</v>
      </c>
      <c r="B30" t="s">
        <v>5</v>
      </c>
      <c r="C30" t="s">
        <v>6</v>
      </c>
      <c r="D30" t="s">
        <v>562</v>
      </c>
      <c r="E30" t="s">
        <v>5</v>
      </c>
      <c r="F30" t="s">
        <v>6</v>
      </c>
      <c r="G30" t="s">
        <v>81</v>
      </c>
      <c r="H30" t="s">
        <v>82</v>
      </c>
      <c r="I30">
        <v>1</v>
      </c>
      <c r="J30">
        <f>VLOOKUP(A30,TableRC!A:J,6,0)</f>
        <v>0</v>
      </c>
      <c r="K30">
        <f>VLOOKUP(A30,TableRC!A:K,7,0)</f>
        <v>0</v>
      </c>
      <c r="L30">
        <f t="shared" si="1"/>
        <v>0</v>
      </c>
    </row>
    <row r="31" spans="1:12" x14ac:dyDescent="0.3">
      <c r="A31" t="str">
        <f t="shared" si="0"/>
        <v>t_lists</v>
      </c>
      <c r="B31" t="s">
        <v>5</v>
      </c>
      <c r="C31" t="s">
        <v>6</v>
      </c>
      <c r="D31" t="s">
        <v>564</v>
      </c>
      <c r="E31" t="s">
        <v>5</v>
      </c>
      <c r="F31" t="s">
        <v>6</v>
      </c>
      <c r="G31" t="s">
        <v>107</v>
      </c>
      <c r="H31" t="s">
        <v>108</v>
      </c>
      <c r="I31">
        <v>1</v>
      </c>
      <c r="J31">
        <f>VLOOKUP(A31,TableRC!A:J,6,0)</f>
        <v>0</v>
      </c>
      <c r="K31">
        <f>VLOOKUP(A31,TableRC!A:K,7,0)</f>
        <v>0</v>
      </c>
      <c r="L31">
        <f t="shared" si="1"/>
        <v>0</v>
      </c>
    </row>
    <row r="32" spans="1:12" x14ac:dyDescent="0.3">
      <c r="A32" t="str">
        <f t="shared" si="0"/>
        <v>t_metrictypes</v>
      </c>
      <c r="B32" t="s">
        <v>5</v>
      </c>
      <c r="C32" t="s">
        <v>6</v>
      </c>
      <c r="D32" t="s">
        <v>567</v>
      </c>
      <c r="E32" t="s">
        <v>5</v>
      </c>
      <c r="F32" t="s">
        <v>6</v>
      </c>
      <c r="G32" t="s">
        <v>149</v>
      </c>
      <c r="H32" t="s">
        <v>150</v>
      </c>
      <c r="I32">
        <v>1</v>
      </c>
      <c r="J32">
        <f>VLOOKUP(A32,TableRC!A:J,6,0)</f>
        <v>0</v>
      </c>
      <c r="K32">
        <f>VLOOKUP(A32,TableRC!A:K,7,0)</f>
        <v>0</v>
      </c>
      <c r="L32">
        <f t="shared" si="1"/>
        <v>0</v>
      </c>
    </row>
    <row r="33" spans="1:12" x14ac:dyDescent="0.3">
      <c r="A33" t="str">
        <f t="shared" si="0"/>
        <v>t_problemtypes</v>
      </c>
      <c r="B33" t="s">
        <v>5</v>
      </c>
      <c r="C33" t="s">
        <v>6</v>
      </c>
      <c r="D33" t="s">
        <v>591</v>
      </c>
      <c r="E33" t="s">
        <v>5</v>
      </c>
      <c r="F33" t="s">
        <v>6</v>
      </c>
      <c r="G33" t="s">
        <v>60</v>
      </c>
      <c r="H33" t="s">
        <v>61</v>
      </c>
      <c r="I33">
        <v>1</v>
      </c>
      <c r="J33">
        <f>VLOOKUP(A33,TableRC!A:J,6,0)</f>
        <v>0</v>
      </c>
      <c r="K33">
        <f>VLOOKUP(A33,TableRC!A:K,7,0)</f>
        <v>0</v>
      </c>
      <c r="L33">
        <f t="shared" si="1"/>
        <v>0</v>
      </c>
    </row>
    <row r="34" spans="1:12" x14ac:dyDescent="0.3">
      <c r="A34" t="str">
        <f t="shared" ref="A34:A65" si="2">G34</f>
        <v>t_projectroles</v>
      </c>
      <c r="B34" t="s">
        <v>5</v>
      </c>
      <c r="C34" t="s">
        <v>6</v>
      </c>
      <c r="D34" t="s">
        <v>592</v>
      </c>
      <c r="E34" t="s">
        <v>5</v>
      </c>
      <c r="F34" t="s">
        <v>6</v>
      </c>
      <c r="G34" t="s">
        <v>71</v>
      </c>
      <c r="H34" t="s">
        <v>72</v>
      </c>
      <c r="I34">
        <v>1</v>
      </c>
      <c r="J34">
        <f>VLOOKUP(A34,TableRC!A:J,6,0)</f>
        <v>0</v>
      </c>
      <c r="K34">
        <f>VLOOKUP(A34,TableRC!A:K,7,0)</f>
        <v>0</v>
      </c>
      <c r="L34">
        <f t="shared" si="1"/>
        <v>0</v>
      </c>
    </row>
    <row r="35" spans="1:12" x14ac:dyDescent="0.3">
      <c r="A35" t="str">
        <f t="shared" si="2"/>
        <v>t_requiretypes</v>
      </c>
      <c r="B35" t="s">
        <v>5</v>
      </c>
      <c r="C35" t="s">
        <v>6</v>
      </c>
      <c r="D35" t="s">
        <v>594</v>
      </c>
      <c r="E35" t="s">
        <v>5</v>
      </c>
      <c r="F35" t="s">
        <v>6</v>
      </c>
      <c r="G35" t="s">
        <v>84</v>
      </c>
      <c r="H35" t="s">
        <v>85</v>
      </c>
      <c r="I35">
        <v>1</v>
      </c>
      <c r="J35">
        <f>VLOOKUP(A35,TableRC!A:J,6,0)</f>
        <v>0</v>
      </c>
      <c r="K35">
        <f>VLOOKUP(A35,TableRC!A:K,7,0)</f>
        <v>0</v>
      </c>
      <c r="L35">
        <f t="shared" si="1"/>
        <v>0</v>
      </c>
    </row>
    <row r="36" spans="1:12" x14ac:dyDescent="0.3">
      <c r="A36" t="str">
        <f t="shared" si="2"/>
        <v>t_scenariotypes</v>
      </c>
      <c r="B36" t="s">
        <v>5</v>
      </c>
      <c r="C36" t="s">
        <v>6</v>
      </c>
      <c r="D36" t="s">
        <v>600</v>
      </c>
      <c r="E36" t="s">
        <v>5</v>
      </c>
      <c r="F36" t="s">
        <v>6</v>
      </c>
      <c r="G36" t="s">
        <v>232</v>
      </c>
      <c r="H36" t="s">
        <v>233</v>
      </c>
      <c r="I36">
        <v>1</v>
      </c>
      <c r="J36">
        <f>VLOOKUP(A36,TableRC!A:J,6,0)</f>
        <v>0</v>
      </c>
      <c r="K36">
        <f>VLOOKUP(A36,TableRC!A:K,7,0)</f>
        <v>0</v>
      </c>
      <c r="L36">
        <f t="shared" si="1"/>
        <v>0</v>
      </c>
    </row>
    <row r="37" spans="1:12" x14ac:dyDescent="0.3">
      <c r="A37" t="str">
        <f t="shared" si="2"/>
        <v>t_script</v>
      </c>
      <c r="B37" t="s">
        <v>5</v>
      </c>
      <c r="C37" t="s">
        <v>6</v>
      </c>
      <c r="D37" t="s">
        <v>601</v>
      </c>
      <c r="E37" t="s">
        <v>5</v>
      </c>
      <c r="F37" t="s">
        <v>6</v>
      </c>
      <c r="G37" t="s">
        <v>235</v>
      </c>
      <c r="H37" t="s">
        <v>236</v>
      </c>
      <c r="I37">
        <v>1</v>
      </c>
      <c r="J37">
        <f>VLOOKUP(A37,TableRC!A:J,6,0)</f>
        <v>0</v>
      </c>
      <c r="K37">
        <f>VLOOKUP(A37,TableRC!A:K,7,0)</f>
        <v>0</v>
      </c>
      <c r="L37">
        <f t="shared" si="1"/>
        <v>0</v>
      </c>
    </row>
    <row r="38" spans="1:12" x14ac:dyDescent="0.3">
      <c r="A38" t="str">
        <f t="shared" si="2"/>
        <v>t_tcf</v>
      </c>
      <c r="B38" t="s">
        <v>5</v>
      </c>
      <c r="C38" t="s">
        <v>6</v>
      </c>
      <c r="D38" t="s">
        <v>615</v>
      </c>
      <c r="E38" t="s">
        <v>5</v>
      </c>
      <c r="F38" t="s">
        <v>6</v>
      </c>
      <c r="G38" t="s">
        <v>382</v>
      </c>
      <c r="H38" t="s">
        <v>383</v>
      </c>
      <c r="I38">
        <v>1</v>
      </c>
      <c r="J38">
        <f>VLOOKUP(A38,TableRC!A:J,6,0)</f>
        <v>0</v>
      </c>
      <c r="K38">
        <f>VLOOKUP(A38,TableRC!A:K,7,0)</f>
        <v>0</v>
      </c>
      <c r="L38">
        <f t="shared" si="1"/>
        <v>0</v>
      </c>
    </row>
    <row r="39" spans="1:12" x14ac:dyDescent="0.3">
      <c r="A39" t="str">
        <f t="shared" si="2"/>
        <v>t_testtypes</v>
      </c>
      <c r="B39" t="s">
        <v>5</v>
      </c>
      <c r="C39" t="s">
        <v>6</v>
      </c>
      <c r="D39" t="s">
        <v>619</v>
      </c>
      <c r="E39" t="s">
        <v>5</v>
      </c>
      <c r="F39" t="s">
        <v>6</v>
      </c>
      <c r="G39" t="s">
        <v>412</v>
      </c>
      <c r="H39" t="s">
        <v>402</v>
      </c>
      <c r="I39">
        <v>1</v>
      </c>
      <c r="J39">
        <f>VLOOKUP(A39,TableRC!A:J,6,0)</f>
        <v>0</v>
      </c>
      <c r="K39">
        <f>VLOOKUP(A39,TableRC!A:K,7,0)</f>
        <v>0</v>
      </c>
      <c r="L39">
        <f t="shared" si="1"/>
        <v>0</v>
      </c>
    </row>
    <row r="40" spans="1:12" x14ac:dyDescent="0.3">
      <c r="A40" t="str">
        <f t="shared" si="2"/>
        <v>t_xrefsystem</v>
      </c>
      <c r="B40" t="s">
        <v>5</v>
      </c>
      <c r="C40" t="s">
        <v>6</v>
      </c>
      <c r="D40" t="s">
        <v>624</v>
      </c>
      <c r="E40" t="s">
        <v>5</v>
      </c>
      <c r="F40" t="s">
        <v>6</v>
      </c>
      <c r="G40" t="s">
        <v>469</v>
      </c>
      <c r="H40" t="s">
        <v>462</v>
      </c>
      <c r="I40">
        <v>1</v>
      </c>
      <c r="J40">
        <f>VLOOKUP(A40,TableRC!A:J,6,0)</f>
        <v>0</v>
      </c>
      <c r="K40">
        <f>VLOOKUP(A40,TableRC!A:K,7,0)</f>
        <v>0</v>
      </c>
      <c r="L40">
        <f t="shared" si="1"/>
        <v>0</v>
      </c>
    </row>
    <row r="41" spans="1:12" x14ac:dyDescent="0.3">
      <c r="A41" t="str">
        <f t="shared" si="2"/>
        <v>usys_system</v>
      </c>
      <c r="B41" t="s">
        <v>5</v>
      </c>
      <c r="C41" t="s">
        <v>6</v>
      </c>
      <c r="D41" t="s">
        <v>626</v>
      </c>
      <c r="E41" t="s">
        <v>5</v>
      </c>
      <c r="F41" t="s">
        <v>6</v>
      </c>
      <c r="G41" t="s">
        <v>484</v>
      </c>
      <c r="H41" t="s">
        <v>78</v>
      </c>
      <c r="I41">
        <v>1</v>
      </c>
      <c r="J41">
        <f>VLOOKUP(A41,TableRC!A:J,6,0)</f>
        <v>0</v>
      </c>
      <c r="K41">
        <f>VLOOKUP(A41,TableRC!A:K,7,0)</f>
        <v>0</v>
      </c>
      <c r="L41">
        <f t="shared" si="1"/>
        <v>0</v>
      </c>
    </row>
    <row r="42" spans="1:12" x14ac:dyDescent="0.3">
      <c r="A42" t="str">
        <f t="shared" si="2"/>
        <v>usysTables</v>
      </c>
      <c r="B42" t="s">
        <v>5</v>
      </c>
      <c r="C42" t="s">
        <v>6</v>
      </c>
      <c r="D42" t="s">
        <v>627</v>
      </c>
      <c r="E42" t="s">
        <v>5</v>
      </c>
      <c r="F42" t="s">
        <v>6</v>
      </c>
      <c r="G42" t="s">
        <v>494</v>
      </c>
      <c r="H42" t="s">
        <v>486</v>
      </c>
      <c r="I42">
        <v>1</v>
      </c>
      <c r="J42">
        <f>VLOOKUP(A42,TableRC!A:J,6,0)</f>
        <v>0</v>
      </c>
      <c r="K42">
        <f>VLOOKUP(A42,TableRC!A:K,7,0)</f>
        <v>0</v>
      </c>
      <c r="L42">
        <f t="shared" si="1"/>
        <v>0</v>
      </c>
    </row>
    <row r="43" spans="1:12" x14ac:dyDescent="0.3">
      <c r="A43" t="str">
        <f t="shared" si="2"/>
        <v>t_attributeconstraints</v>
      </c>
      <c r="B43" t="s">
        <v>5</v>
      </c>
      <c r="C43" t="s">
        <v>6</v>
      </c>
      <c r="D43" t="s">
        <v>539</v>
      </c>
      <c r="E43" t="s">
        <v>5</v>
      </c>
      <c r="F43" t="s">
        <v>6</v>
      </c>
      <c r="G43" t="s">
        <v>212</v>
      </c>
      <c r="H43" t="s">
        <v>205</v>
      </c>
      <c r="I43">
        <v>1</v>
      </c>
      <c r="J43">
        <f>VLOOKUP(A43,TableRC!A:J,6,0)</f>
        <v>0</v>
      </c>
    </row>
    <row r="44" spans="1:12" x14ac:dyDescent="0.3">
      <c r="A44" t="str">
        <f t="shared" si="2"/>
        <v>t_attributeconstraints</v>
      </c>
      <c r="B44" t="s">
        <v>5</v>
      </c>
      <c r="C44" t="s">
        <v>6</v>
      </c>
      <c r="D44" t="s">
        <v>539</v>
      </c>
      <c r="E44" t="s">
        <v>5</v>
      </c>
      <c r="F44" t="s">
        <v>6</v>
      </c>
      <c r="G44" t="s">
        <v>212</v>
      </c>
      <c r="H44" t="s">
        <v>116</v>
      </c>
      <c r="I44">
        <v>2</v>
      </c>
      <c r="J44">
        <f>VLOOKUP(A44,TableRC!A:J,6,0)</f>
        <v>0</v>
      </c>
    </row>
    <row r="45" spans="1:12" x14ac:dyDescent="0.3">
      <c r="A45" t="str">
        <f t="shared" si="2"/>
        <v>t_authors</v>
      </c>
      <c r="B45" t="s">
        <v>5</v>
      </c>
      <c r="C45" t="s">
        <v>6</v>
      </c>
      <c r="D45" t="s">
        <v>541</v>
      </c>
      <c r="E45" t="s">
        <v>5</v>
      </c>
      <c r="F45" t="s">
        <v>6</v>
      </c>
      <c r="G45" t="s">
        <v>218</v>
      </c>
      <c r="H45" t="s">
        <v>219</v>
      </c>
      <c r="I45">
        <v>1</v>
      </c>
      <c r="J45">
        <f>VLOOKUP(A45,TableRC!A:J,6,0)</f>
        <v>0</v>
      </c>
    </row>
    <row r="46" spans="1:12" x14ac:dyDescent="0.3">
      <c r="A46" t="str">
        <f t="shared" si="2"/>
        <v>t_category</v>
      </c>
      <c r="B46" t="s">
        <v>5</v>
      </c>
      <c r="C46" t="s">
        <v>6</v>
      </c>
      <c r="D46" t="s">
        <v>543</v>
      </c>
      <c r="E46" t="s">
        <v>5</v>
      </c>
      <c r="F46" t="s">
        <v>6</v>
      </c>
      <c r="G46" t="s">
        <v>230</v>
      </c>
      <c r="H46" t="s">
        <v>231</v>
      </c>
      <c r="I46">
        <v>1</v>
      </c>
      <c r="J46">
        <f>VLOOKUP(A46,TableRC!A:J,6,0)</f>
        <v>0</v>
      </c>
    </row>
    <row r="47" spans="1:12" x14ac:dyDescent="0.3">
      <c r="A47" t="str">
        <f t="shared" si="2"/>
        <v>t_clients</v>
      </c>
      <c r="B47" t="s">
        <v>5</v>
      </c>
      <c r="C47" t="s">
        <v>6</v>
      </c>
      <c r="D47" t="s">
        <v>544</v>
      </c>
      <c r="E47" t="s">
        <v>5</v>
      </c>
      <c r="F47" t="s">
        <v>6</v>
      </c>
      <c r="G47" t="s">
        <v>234</v>
      </c>
      <c r="H47" t="s">
        <v>13</v>
      </c>
      <c r="I47">
        <v>1</v>
      </c>
      <c r="J47">
        <f>VLOOKUP(A47,TableRC!A:J,6,0)</f>
        <v>0</v>
      </c>
    </row>
    <row r="48" spans="1:12" x14ac:dyDescent="0.3">
      <c r="A48" t="str">
        <f t="shared" si="2"/>
        <v>t_connectorconstraint</v>
      </c>
      <c r="B48" t="s">
        <v>5</v>
      </c>
      <c r="C48" t="s">
        <v>6</v>
      </c>
      <c r="D48" t="s">
        <v>547</v>
      </c>
      <c r="E48" t="s">
        <v>5</v>
      </c>
      <c r="F48" t="s">
        <v>6</v>
      </c>
      <c r="G48" t="s">
        <v>386</v>
      </c>
      <c r="H48" t="s">
        <v>115</v>
      </c>
      <c r="I48">
        <v>1</v>
      </c>
      <c r="J48">
        <f>VLOOKUP(A48,TableRC!A:J,6,0)</f>
        <v>0</v>
      </c>
    </row>
    <row r="49" spans="1:10" x14ac:dyDescent="0.3">
      <c r="A49" t="str">
        <f t="shared" si="2"/>
        <v>t_connectorconstraint</v>
      </c>
      <c r="B49" t="s">
        <v>5</v>
      </c>
      <c r="C49" t="s">
        <v>6</v>
      </c>
      <c r="D49" t="s">
        <v>547</v>
      </c>
      <c r="E49" t="s">
        <v>5</v>
      </c>
      <c r="F49" t="s">
        <v>6</v>
      </c>
      <c r="G49" t="s">
        <v>386</v>
      </c>
      <c r="H49" t="s">
        <v>116</v>
      </c>
      <c r="I49">
        <v>2</v>
      </c>
      <c r="J49">
        <f>VLOOKUP(A49,TableRC!A:J,6,0)</f>
        <v>0</v>
      </c>
    </row>
    <row r="50" spans="1:10" x14ac:dyDescent="0.3">
      <c r="A50" t="str">
        <f t="shared" si="2"/>
        <v>t_connectortag</v>
      </c>
      <c r="B50" t="s">
        <v>5</v>
      </c>
      <c r="C50" t="s">
        <v>6</v>
      </c>
      <c r="D50" t="s">
        <v>548</v>
      </c>
      <c r="E50" t="s">
        <v>5</v>
      </c>
      <c r="F50" t="s">
        <v>6</v>
      </c>
      <c r="G50" t="s">
        <v>393</v>
      </c>
      <c r="H50" t="s">
        <v>215</v>
      </c>
      <c r="I50">
        <v>1</v>
      </c>
      <c r="J50">
        <f>VLOOKUP(A50,TableRC!A:J,6,0)</f>
        <v>0</v>
      </c>
    </row>
    <row r="51" spans="1:10" x14ac:dyDescent="0.3">
      <c r="A51" t="str">
        <f t="shared" si="2"/>
        <v>t_files</v>
      </c>
      <c r="B51" t="s">
        <v>5</v>
      </c>
      <c r="C51" t="s">
        <v>6</v>
      </c>
      <c r="D51" t="s">
        <v>560</v>
      </c>
      <c r="E51" t="s">
        <v>5</v>
      </c>
      <c r="F51" t="s">
        <v>6</v>
      </c>
      <c r="G51" t="s">
        <v>62</v>
      </c>
      <c r="H51" t="s">
        <v>63</v>
      </c>
      <c r="I51">
        <v>1</v>
      </c>
      <c r="J51">
        <f>VLOOKUP(A51,TableRC!A:J,6,0)</f>
        <v>0</v>
      </c>
    </row>
    <row r="52" spans="1:10" x14ac:dyDescent="0.3">
      <c r="A52" t="str">
        <f t="shared" si="2"/>
        <v>t_glossary</v>
      </c>
      <c r="B52" t="s">
        <v>5</v>
      </c>
      <c r="C52" t="s">
        <v>6</v>
      </c>
      <c r="D52" t="s">
        <v>561</v>
      </c>
      <c r="E52" t="s">
        <v>5</v>
      </c>
      <c r="F52" t="s">
        <v>6</v>
      </c>
      <c r="G52" t="s">
        <v>73</v>
      </c>
      <c r="H52" t="s">
        <v>76</v>
      </c>
      <c r="I52">
        <v>1</v>
      </c>
      <c r="J52">
        <f>VLOOKUP(A52,TableRC!A:J,6,0)</f>
        <v>0</v>
      </c>
    </row>
    <row r="53" spans="1:10" x14ac:dyDescent="0.3">
      <c r="A53" t="str">
        <f t="shared" si="2"/>
        <v>t_issues</v>
      </c>
      <c r="B53" t="s">
        <v>5</v>
      </c>
      <c r="C53" t="s">
        <v>6</v>
      </c>
      <c r="D53" t="s">
        <v>563</v>
      </c>
      <c r="E53" t="s">
        <v>5</v>
      </c>
      <c r="F53" t="s">
        <v>6</v>
      </c>
      <c r="G53" t="s">
        <v>87</v>
      </c>
      <c r="H53" t="s">
        <v>95</v>
      </c>
      <c r="I53">
        <v>1</v>
      </c>
      <c r="J53">
        <f>VLOOKUP(A53,TableRC!A:J,6,0)</f>
        <v>0</v>
      </c>
    </row>
    <row r="54" spans="1:10" x14ac:dyDescent="0.3">
      <c r="A54" t="str">
        <f t="shared" si="2"/>
        <v>t_mainttypes</v>
      </c>
      <c r="B54" t="s">
        <v>5</v>
      </c>
      <c r="C54" t="s">
        <v>6</v>
      </c>
      <c r="D54" t="s">
        <v>565</v>
      </c>
      <c r="E54" t="s">
        <v>5</v>
      </c>
      <c r="F54" t="s">
        <v>6</v>
      </c>
      <c r="G54" t="s">
        <v>112</v>
      </c>
      <c r="H54" t="s">
        <v>113</v>
      </c>
      <c r="I54">
        <v>1</v>
      </c>
      <c r="J54">
        <f>VLOOKUP(A54,TableRC!A:J,6,0)</f>
        <v>0</v>
      </c>
    </row>
    <row r="55" spans="1:10" x14ac:dyDescent="0.3">
      <c r="A55" t="str">
        <f t="shared" si="2"/>
        <v>t_method</v>
      </c>
      <c r="B55" t="s">
        <v>5</v>
      </c>
      <c r="C55" t="s">
        <v>6</v>
      </c>
      <c r="D55" t="s">
        <v>566</v>
      </c>
      <c r="E55" t="s">
        <v>5</v>
      </c>
      <c r="F55" t="s">
        <v>6</v>
      </c>
      <c r="G55" t="s">
        <v>119</v>
      </c>
      <c r="H55" t="s">
        <v>120</v>
      </c>
      <c r="I55">
        <v>1</v>
      </c>
      <c r="J55">
        <f>VLOOKUP(A55,TableRC!A:J,6,0)</f>
        <v>0</v>
      </c>
    </row>
    <row r="56" spans="1:10" x14ac:dyDescent="0.3">
      <c r="A56" t="str">
        <f t="shared" si="2"/>
        <v>t_method</v>
      </c>
      <c r="B56" t="s">
        <v>5</v>
      </c>
      <c r="C56" t="s">
        <v>6</v>
      </c>
      <c r="D56" t="s">
        <v>566</v>
      </c>
      <c r="E56" t="s">
        <v>5</v>
      </c>
      <c r="F56" t="s">
        <v>6</v>
      </c>
      <c r="G56" t="s">
        <v>119</v>
      </c>
      <c r="H56" t="s">
        <v>13</v>
      </c>
      <c r="I56">
        <v>2</v>
      </c>
      <c r="J56">
        <f>VLOOKUP(A56,TableRC!A:J,6,0)</f>
        <v>0</v>
      </c>
    </row>
    <row r="57" spans="1:10" x14ac:dyDescent="0.3">
      <c r="A57" t="str">
        <f t="shared" si="2"/>
        <v>t_objectconstraint</v>
      </c>
      <c r="B57" t="s">
        <v>5</v>
      </c>
      <c r="C57" t="s">
        <v>6</v>
      </c>
      <c r="D57" t="s">
        <v>569</v>
      </c>
      <c r="E57" t="s">
        <v>5</v>
      </c>
      <c r="F57" t="s">
        <v>6</v>
      </c>
      <c r="G57" t="s">
        <v>241</v>
      </c>
      <c r="H57" t="s">
        <v>120</v>
      </c>
      <c r="I57">
        <v>1</v>
      </c>
      <c r="J57">
        <f>VLOOKUP(A57,TableRC!A:J,6,0)</f>
        <v>0</v>
      </c>
    </row>
    <row r="58" spans="1:10" x14ac:dyDescent="0.3">
      <c r="A58" t="str">
        <f t="shared" si="2"/>
        <v>t_objectconstraint</v>
      </c>
      <c r="B58" t="s">
        <v>5</v>
      </c>
      <c r="C58" t="s">
        <v>6</v>
      </c>
      <c r="D58" t="s">
        <v>569</v>
      </c>
      <c r="E58" t="s">
        <v>5</v>
      </c>
      <c r="F58" t="s">
        <v>6</v>
      </c>
      <c r="G58" t="s">
        <v>241</v>
      </c>
      <c r="H58" t="s">
        <v>118</v>
      </c>
      <c r="I58">
        <v>2</v>
      </c>
      <c r="J58">
        <f>VLOOKUP(A58,TableRC!A:J,6,0)</f>
        <v>0</v>
      </c>
    </row>
    <row r="59" spans="1:10" x14ac:dyDescent="0.3">
      <c r="A59" t="str">
        <f t="shared" si="2"/>
        <v>t_objectconstraint</v>
      </c>
      <c r="B59" t="s">
        <v>5</v>
      </c>
      <c r="C59" t="s">
        <v>6</v>
      </c>
      <c r="D59" t="s">
        <v>569</v>
      </c>
      <c r="E59" t="s">
        <v>5</v>
      </c>
      <c r="F59" t="s">
        <v>6</v>
      </c>
      <c r="G59" t="s">
        <v>241</v>
      </c>
      <c r="H59" t="s">
        <v>116</v>
      </c>
      <c r="I59">
        <v>3</v>
      </c>
      <c r="J59">
        <f>VLOOKUP(A59,TableRC!A:J,6,0)</f>
        <v>0</v>
      </c>
    </row>
    <row r="60" spans="1:10" x14ac:dyDescent="0.3">
      <c r="A60" t="str">
        <f t="shared" si="2"/>
        <v>t_objecteffort</v>
      </c>
      <c r="B60" t="s">
        <v>5</v>
      </c>
      <c r="C60" t="s">
        <v>6</v>
      </c>
      <c r="D60" t="s">
        <v>570</v>
      </c>
      <c r="E60" t="s">
        <v>5</v>
      </c>
      <c r="F60" t="s">
        <v>6</v>
      </c>
      <c r="G60" t="s">
        <v>312</v>
      </c>
      <c r="H60" t="s">
        <v>120</v>
      </c>
      <c r="I60">
        <v>1</v>
      </c>
      <c r="J60">
        <f>VLOOKUP(A60,TableRC!A:J,6,0)</f>
        <v>0</v>
      </c>
    </row>
    <row r="61" spans="1:10" x14ac:dyDescent="0.3">
      <c r="A61" t="str">
        <f t="shared" si="2"/>
        <v>t_objecteffort</v>
      </c>
      <c r="B61" t="s">
        <v>5</v>
      </c>
      <c r="C61" t="s">
        <v>6</v>
      </c>
      <c r="D61" t="s">
        <v>570</v>
      </c>
      <c r="E61" t="s">
        <v>5</v>
      </c>
      <c r="F61" t="s">
        <v>6</v>
      </c>
      <c r="G61" t="s">
        <v>312</v>
      </c>
      <c r="H61" t="s">
        <v>159</v>
      </c>
      <c r="I61">
        <v>2</v>
      </c>
      <c r="J61">
        <f>VLOOKUP(A61,TableRC!A:J,6,0)</f>
        <v>0</v>
      </c>
    </row>
    <row r="62" spans="1:10" x14ac:dyDescent="0.3">
      <c r="A62" t="str">
        <f t="shared" si="2"/>
        <v>t_objectfiles</v>
      </c>
      <c r="B62" t="s">
        <v>5</v>
      </c>
      <c r="C62" t="s">
        <v>6</v>
      </c>
      <c r="D62" t="s">
        <v>571</v>
      </c>
      <c r="E62" t="s">
        <v>5</v>
      </c>
      <c r="F62" t="s">
        <v>6</v>
      </c>
      <c r="G62" t="s">
        <v>322</v>
      </c>
      <c r="H62" t="s">
        <v>120</v>
      </c>
      <c r="I62">
        <v>1</v>
      </c>
      <c r="J62">
        <f>VLOOKUP(A62,TableRC!A:J,6,0)</f>
        <v>0</v>
      </c>
    </row>
    <row r="63" spans="1:10" x14ac:dyDescent="0.3">
      <c r="A63" t="str">
        <f t="shared" si="2"/>
        <v>t_objectfiles</v>
      </c>
      <c r="B63" t="s">
        <v>5</v>
      </c>
      <c r="C63" t="s">
        <v>6</v>
      </c>
      <c r="D63" t="s">
        <v>571</v>
      </c>
      <c r="E63" t="s">
        <v>5</v>
      </c>
      <c r="F63" t="s">
        <v>6</v>
      </c>
      <c r="G63" t="s">
        <v>322</v>
      </c>
      <c r="H63" t="s">
        <v>323</v>
      </c>
      <c r="I63">
        <v>2</v>
      </c>
      <c r="J63">
        <f>VLOOKUP(A63,TableRC!A:J,6,0)</f>
        <v>0</v>
      </c>
    </row>
    <row r="64" spans="1:10" x14ac:dyDescent="0.3">
      <c r="A64" t="str">
        <f t="shared" si="2"/>
        <v>t_objectmetrics</v>
      </c>
      <c r="B64" t="s">
        <v>5</v>
      </c>
      <c r="C64" t="s">
        <v>6</v>
      </c>
      <c r="D64" t="s">
        <v>572</v>
      </c>
      <c r="E64" t="s">
        <v>5</v>
      </c>
      <c r="F64" t="s">
        <v>6</v>
      </c>
      <c r="G64" t="s">
        <v>325</v>
      </c>
      <c r="H64" t="s">
        <v>120</v>
      </c>
      <c r="I64">
        <v>1</v>
      </c>
      <c r="J64">
        <f>VLOOKUP(A64,TableRC!A:J,6,0)</f>
        <v>0</v>
      </c>
    </row>
    <row r="65" spans="1:10" x14ac:dyDescent="0.3">
      <c r="A65" t="str">
        <f t="shared" si="2"/>
        <v>t_objectmetrics</v>
      </c>
      <c r="B65" t="s">
        <v>5</v>
      </c>
      <c r="C65" t="s">
        <v>6</v>
      </c>
      <c r="D65" t="s">
        <v>572</v>
      </c>
      <c r="E65" t="s">
        <v>5</v>
      </c>
      <c r="F65" t="s">
        <v>6</v>
      </c>
      <c r="G65" t="s">
        <v>325</v>
      </c>
      <c r="H65" t="s">
        <v>150</v>
      </c>
      <c r="I65">
        <v>2</v>
      </c>
      <c r="J65">
        <f>VLOOKUP(A65,TableRC!A:J,6,0)</f>
        <v>0</v>
      </c>
    </row>
    <row r="66" spans="1:10" x14ac:dyDescent="0.3">
      <c r="A66" t="str">
        <f t="shared" ref="A66:A97" si="3">G66</f>
        <v>t_objectproblems</v>
      </c>
      <c r="B66" t="s">
        <v>5</v>
      </c>
      <c r="C66" t="s">
        <v>6</v>
      </c>
      <c r="D66" t="s">
        <v>573</v>
      </c>
      <c r="E66" t="s">
        <v>5</v>
      </c>
      <c r="F66" t="s">
        <v>6</v>
      </c>
      <c r="G66" t="s">
        <v>334</v>
      </c>
      <c r="H66" t="s">
        <v>120</v>
      </c>
      <c r="I66">
        <v>1</v>
      </c>
      <c r="J66">
        <f>VLOOKUP(A66,TableRC!A:J,6,0)</f>
        <v>0</v>
      </c>
    </row>
    <row r="67" spans="1:10" x14ac:dyDescent="0.3">
      <c r="A67" t="str">
        <f t="shared" si="3"/>
        <v>t_objectproblems</v>
      </c>
      <c r="B67" t="s">
        <v>5</v>
      </c>
      <c r="C67" t="s">
        <v>6</v>
      </c>
      <c r="D67" t="s">
        <v>573</v>
      </c>
      <c r="E67" t="s">
        <v>5</v>
      </c>
      <c r="F67" t="s">
        <v>6</v>
      </c>
      <c r="G67" t="s">
        <v>334</v>
      </c>
      <c r="H67" t="s">
        <v>61</v>
      </c>
      <c r="I67">
        <v>2</v>
      </c>
      <c r="J67">
        <f>VLOOKUP(A67,TableRC!A:J,6,0)</f>
        <v>0</v>
      </c>
    </row>
    <row r="68" spans="1:10" x14ac:dyDescent="0.3">
      <c r="A68" t="str">
        <f t="shared" si="3"/>
        <v>t_objectproblems</v>
      </c>
      <c r="B68" t="s">
        <v>5</v>
      </c>
      <c r="C68" t="s">
        <v>6</v>
      </c>
      <c r="D68" t="s">
        <v>573</v>
      </c>
      <c r="E68" t="s">
        <v>5</v>
      </c>
      <c r="F68" t="s">
        <v>6</v>
      </c>
      <c r="G68" t="s">
        <v>334</v>
      </c>
      <c r="H68" t="s">
        <v>335</v>
      </c>
      <c r="I68">
        <v>3</v>
      </c>
      <c r="J68">
        <f>VLOOKUP(A68,TableRC!A:J,6,0)</f>
        <v>0</v>
      </c>
    </row>
    <row r="69" spans="1:10" x14ac:dyDescent="0.3">
      <c r="A69" t="str">
        <f t="shared" si="3"/>
        <v>t_objectrequires</v>
      </c>
      <c r="B69" t="s">
        <v>5</v>
      </c>
      <c r="C69" t="s">
        <v>6</v>
      </c>
      <c r="D69" t="s">
        <v>575</v>
      </c>
      <c r="E69" t="s">
        <v>5</v>
      </c>
      <c r="F69" t="s">
        <v>6</v>
      </c>
      <c r="G69" t="s">
        <v>351</v>
      </c>
      <c r="H69" t="s">
        <v>352</v>
      </c>
      <c r="I69">
        <v>1</v>
      </c>
      <c r="J69">
        <f>VLOOKUP(A69,TableRC!A:J,6,0)</f>
        <v>0</v>
      </c>
    </row>
    <row r="70" spans="1:10" x14ac:dyDescent="0.3">
      <c r="A70" t="str">
        <f t="shared" si="3"/>
        <v>t_objectresource</v>
      </c>
      <c r="B70" t="s">
        <v>5</v>
      </c>
      <c r="C70" t="s">
        <v>6</v>
      </c>
      <c r="D70" t="s">
        <v>576</v>
      </c>
      <c r="E70" t="s">
        <v>5</v>
      </c>
      <c r="F70" t="s">
        <v>6</v>
      </c>
      <c r="G70" t="s">
        <v>365</v>
      </c>
      <c r="H70" t="s">
        <v>120</v>
      </c>
      <c r="I70">
        <v>1</v>
      </c>
      <c r="J70">
        <f>VLOOKUP(A70,TableRC!A:J,6,0)</f>
        <v>0</v>
      </c>
    </row>
    <row r="71" spans="1:10" x14ac:dyDescent="0.3">
      <c r="A71" t="str">
        <f t="shared" si="3"/>
        <v>t_objectresource</v>
      </c>
      <c r="B71" t="s">
        <v>5</v>
      </c>
      <c r="C71" t="s">
        <v>6</v>
      </c>
      <c r="D71" t="s">
        <v>576</v>
      </c>
      <c r="E71" t="s">
        <v>5</v>
      </c>
      <c r="F71" t="s">
        <v>6</v>
      </c>
      <c r="G71" t="s">
        <v>365</v>
      </c>
      <c r="H71" t="s">
        <v>366</v>
      </c>
      <c r="I71">
        <v>2</v>
      </c>
      <c r="J71">
        <f>VLOOKUP(A71,TableRC!A:J,6,0)</f>
        <v>0</v>
      </c>
    </row>
    <row r="72" spans="1:10" x14ac:dyDescent="0.3">
      <c r="A72" t="str">
        <f t="shared" si="3"/>
        <v>t_objectresource</v>
      </c>
      <c r="B72" t="s">
        <v>5</v>
      </c>
      <c r="C72" t="s">
        <v>6</v>
      </c>
      <c r="D72" t="s">
        <v>576</v>
      </c>
      <c r="E72" t="s">
        <v>5</v>
      </c>
      <c r="F72" t="s">
        <v>6</v>
      </c>
      <c r="G72" t="s">
        <v>365</v>
      </c>
      <c r="H72" t="s">
        <v>72</v>
      </c>
      <c r="I72">
        <v>3</v>
      </c>
      <c r="J72">
        <f>VLOOKUP(A72,TableRC!A:J,6,0)</f>
        <v>0</v>
      </c>
    </row>
    <row r="73" spans="1:10" x14ac:dyDescent="0.3">
      <c r="A73" t="str">
        <f t="shared" si="3"/>
        <v>t_objectrisks</v>
      </c>
      <c r="B73" t="s">
        <v>5</v>
      </c>
      <c r="C73" t="s">
        <v>6</v>
      </c>
      <c r="D73" t="s">
        <v>577</v>
      </c>
      <c r="E73" t="s">
        <v>5</v>
      </c>
      <c r="F73" t="s">
        <v>6</v>
      </c>
      <c r="G73" t="s">
        <v>384</v>
      </c>
      <c r="H73" t="s">
        <v>120</v>
      </c>
      <c r="I73">
        <v>1</v>
      </c>
      <c r="J73">
        <f>VLOOKUP(A73,TableRC!A:J,6,0)</f>
        <v>0</v>
      </c>
    </row>
    <row r="74" spans="1:10" x14ac:dyDescent="0.3">
      <c r="A74" t="str">
        <f t="shared" si="3"/>
        <v>t_objectrisks</v>
      </c>
      <c r="B74" t="s">
        <v>5</v>
      </c>
      <c r="C74" t="s">
        <v>6</v>
      </c>
      <c r="D74" t="s">
        <v>577</v>
      </c>
      <c r="E74" t="s">
        <v>5</v>
      </c>
      <c r="F74" t="s">
        <v>6</v>
      </c>
      <c r="G74" t="s">
        <v>384</v>
      </c>
      <c r="H74" t="s">
        <v>111</v>
      </c>
      <c r="I74">
        <v>2</v>
      </c>
      <c r="J74">
        <f>VLOOKUP(A74,TableRC!A:J,6,0)</f>
        <v>0</v>
      </c>
    </row>
    <row r="75" spans="1:10" x14ac:dyDescent="0.3">
      <c r="A75" t="str">
        <f t="shared" si="3"/>
        <v>t_objectscenarios</v>
      </c>
      <c r="B75" t="s">
        <v>5</v>
      </c>
      <c r="C75" t="s">
        <v>6</v>
      </c>
      <c r="D75" t="s">
        <v>578</v>
      </c>
      <c r="E75" t="s">
        <v>5</v>
      </c>
      <c r="F75" t="s">
        <v>6</v>
      </c>
      <c r="G75" t="s">
        <v>390</v>
      </c>
      <c r="H75" t="s">
        <v>120</v>
      </c>
      <c r="I75">
        <v>1</v>
      </c>
      <c r="J75">
        <f>VLOOKUP(A75,TableRC!A:J,6,0)</f>
        <v>0</v>
      </c>
    </row>
    <row r="76" spans="1:10" x14ac:dyDescent="0.3">
      <c r="A76" t="str">
        <f t="shared" si="3"/>
        <v>t_objectscenarios</v>
      </c>
      <c r="B76" t="s">
        <v>5</v>
      </c>
      <c r="C76" t="s">
        <v>6</v>
      </c>
      <c r="D76" t="s">
        <v>578</v>
      </c>
      <c r="E76" t="s">
        <v>5</v>
      </c>
      <c r="F76" t="s">
        <v>6</v>
      </c>
      <c r="G76" t="s">
        <v>390</v>
      </c>
      <c r="H76" t="s">
        <v>391</v>
      </c>
      <c r="I76">
        <v>2</v>
      </c>
      <c r="J76">
        <f>VLOOKUP(A76,TableRC!A:J,6,0)</f>
        <v>0</v>
      </c>
    </row>
    <row r="77" spans="1:10" x14ac:dyDescent="0.3">
      <c r="A77" t="str">
        <f t="shared" si="3"/>
        <v>t_objecttests</v>
      </c>
      <c r="B77" t="s">
        <v>5</v>
      </c>
      <c r="C77" t="s">
        <v>6</v>
      </c>
      <c r="D77" t="s">
        <v>579</v>
      </c>
      <c r="E77" t="s">
        <v>5</v>
      </c>
      <c r="F77" t="s">
        <v>6</v>
      </c>
      <c r="G77" t="s">
        <v>400</v>
      </c>
      <c r="H77" t="s">
        <v>120</v>
      </c>
      <c r="I77">
        <v>1</v>
      </c>
      <c r="J77">
        <f>VLOOKUP(A77,TableRC!A:J,6,0)</f>
        <v>0</v>
      </c>
    </row>
    <row r="78" spans="1:10" x14ac:dyDescent="0.3">
      <c r="A78" t="str">
        <f t="shared" si="3"/>
        <v>t_objecttests</v>
      </c>
      <c r="B78" t="s">
        <v>5</v>
      </c>
      <c r="C78" t="s">
        <v>6</v>
      </c>
      <c r="D78" t="s">
        <v>579</v>
      </c>
      <c r="E78" t="s">
        <v>5</v>
      </c>
      <c r="F78" t="s">
        <v>6</v>
      </c>
      <c r="G78" t="s">
        <v>400</v>
      </c>
      <c r="H78" t="s">
        <v>401</v>
      </c>
      <c r="I78">
        <v>2</v>
      </c>
      <c r="J78">
        <f>VLOOKUP(A78,TableRC!A:J,6,0)</f>
        <v>0</v>
      </c>
    </row>
    <row r="79" spans="1:10" x14ac:dyDescent="0.3">
      <c r="A79" t="str">
        <f t="shared" si="3"/>
        <v>t_objecttests</v>
      </c>
      <c r="B79" t="s">
        <v>5</v>
      </c>
      <c r="C79" t="s">
        <v>6</v>
      </c>
      <c r="D79" t="s">
        <v>579</v>
      </c>
      <c r="E79" t="s">
        <v>5</v>
      </c>
      <c r="F79" t="s">
        <v>6</v>
      </c>
      <c r="G79" t="s">
        <v>400</v>
      </c>
      <c r="H79" t="s">
        <v>395</v>
      </c>
      <c r="I79">
        <v>3</v>
      </c>
      <c r="J79">
        <f>VLOOKUP(A79,TableRC!A:J,6,0)</f>
        <v>0</v>
      </c>
    </row>
    <row r="80" spans="1:10" x14ac:dyDescent="0.3">
      <c r="A80" t="str">
        <f t="shared" si="3"/>
        <v>t_objecttrx</v>
      </c>
      <c r="B80" t="s">
        <v>5</v>
      </c>
      <c r="C80" t="s">
        <v>6</v>
      </c>
      <c r="D80" t="s">
        <v>580</v>
      </c>
      <c r="E80" t="s">
        <v>5</v>
      </c>
      <c r="F80" t="s">
        <v>6</v>
      </c>
      <c r="G80" t="s">
        <v>431</v>
      </c>
      <c r="H80" t="s">
        <v>120</v>
      </c>
      <c r="I80">
        <v>1</v>
      </c>
      <c r="J80">
        <f>VLOOKUP(A80,TableRC!A:J,6,0)</f>
        <v>0</v>
      </c>
    </row>
    <row r="81" spans="1:10" x14ac:dyDescent="0.3">
      <c r="A81" t="str">
        <f t="shared" si="3"/>
        <v>t_objecttrx</v>
      </c>
      <c r="B81" t="s">
        <v>5</v>
      </c>
      <c r="C81" t="s">
        <v>6</v>
      </c>
      <c r="D81" t="s">
        <v>580</v>
      </c>
      <c r="E81" t="s">
        <v>5</v>
      </c>
      <c r="F81" t="s">
        <v>6</v>
      </c>
      <c r="G81" t="s">
        <v>431</v>
      </c>
      <c r="H81" t="s">
        <v>432</v>
      </c>
      <c r="I81">
        <v>2</v>
      </c>
      <c r="J81">
        <f>VLOOKUP(A81,TableRC!A:J,6,0)</f>
        <v>0</v>
      </c>
    </row>
    <row r="82" spans="1:10" x14ac:dyDescent="0.3">
      <c r="A82" t="str">
        <f t="shared" si="3"/>
        <v>t_objecttrx</v>
      </c>
      <c r="B82" t="s">
        <v>5</v>
      </c>
      <c r="C82" t="s">
        <v>6</v>
      </c>
      <c r="D82" t="s">
        <v>580</v>
      </c>
      <c r="E82" t="s">
        <v>5</v>
      </c>
      <c r="F82" t="s">
        <v>6</v>
      </c>
      <c r="G82" t="s">
        <v>431</v>
      </c>
      <c r="H82" t="s">
        <v>415</v>
      </c>
      <c r="I82">
        <v>3</v>
      </c>
      <c r="J82">
        <f>VLOOKUP(A82,TableRC!A:J,6,0)</f>
        <v>0</v>
      </c>
    </row>
    <row r="83" spans="1:10" x14ac:dyDescent="0.3">
      <c r="A83" t="str">
        <f t="shared" si="3"/>
        <v>t_operation</v>
      </c>
      <c r="B83" t="s">
        <v>5</v>
      </c>
      <c r="C83" t="s">
        <v>6</v>
      </c>
      <c r="D83" t="s">
        <v>582</v>
      </c>
      <c r="E83" t="s">
        <v>5</v>
      </c>
      <c r="F83" t="s">
        <v>6</v>
      </c>
      <c r="G83" t="s">
        <v>475</v>
      </c>
      <c r="H83" t="s">
        <v>476</v>
      </c>
      <c r="I83">
        <v>1</v>
      </c>
      <c r="J83">
        <f>VLOOKUP(A83,TableRC!A:J,6,0)</f>
        <v>0</v>
      </c>
    </row>
    <row r="84" spans="1:10" x14ac:dyDescent="0.3">
      <c r="A84" t="str">
        <f t="shared" si="3"/>
        <v>t_operation</v>
      </c>
      <c r="B84" t="s">
        <v>5</v>
      </c>
      <c r="C84" t="s">
        <v>6</v>
      </c>
      <c r="D84" t="s">
        <v>632</v>
      </c>
      <c r="E84" t="s">
        <v>5</v>
      </c>
      <c r="F84" t="s">
        <v>6</v>
      </c>
      <c r="G84" t="s">
        <v>475</v>
      </c>
      <c r="H84" t="s">
        <v>181</v>
      </c>
      <c r="I84">
        <v>1</v>
      </c>
      <c r="J84">
        <f>VLOOKUP(A84,TableRC!A:J,6,0)</f>
        <v>0</v>
      </c>
    </row>
    <row r="85" spans="1:10" x14ac:dyDescent="0.3">
      <c r="A85" t="str">
        <f t="shared" si="3"/>
        <v>t_operationparams</v>
      </c>
      <c r="B85" t="s">
        <v>5</v>
      </c>
      <c r="C85" t="s">
        <v>6</v>
      </c>
      <c r="D85" t="s">
        <v>583</v>
      </c>
      <c r="E85" t="s">
        <v>5</v>
      </c>
      <c r="F85" t="s">
        <v>6</v>
      </c>
      <c r="G85" t="s">
        <v>492</v>
      </c>
      <c r="H85" t="s">
        <v>476</v>
      </c>
      <c r="I85">
        <v>1</v>
      </c>
      <c r="J85">
        <f>VLOOKUP(A85,TableRC!A:J,6,0)</f>
        <v>0</v>
      </c>
    </row>
    <row r="86" spans="1:10" x14ac:dyDescent="0.3">
      <c r="A86" t="str">
        <f t="shared" si="3"/>
        <v>t_operationparams</v>
      </c>
      <c r="B86" t="s">
        <v>5</v>
      </c>
      <c r="C86" t="s">
        <v>6</v>
      </c>
      <c r="D86" t="s">
        <v>633</v>
      </c>
      <c r="E86" t="s">
        <v>5</v>
      </c>
      <c r="F86" t="s">
        <v>6</v>
      </c>
      <c r="G86" t="s">
        <v>492</v>
      </c>
      <c r="H86" t="s">
        <v>181</v>
      </c>
      <c r="I86">
        <v>1</v>
      </c>
      <c r="J86">
        <f>VLOOKUP(A86,TableRC!A:J,6,0)</f>
        <v>0</v>
      </c>
    </row>
    <row r="87" spans="1:10" x14ac:dyDescent="0.3">
      <c r="A87" t="str">
        <f t="shared" si="3"/>
        <v>t_operationparams</v>
      </c>
      <c r="B87" t="s">
        <v>5</v>
      </c>
      <c r="C87" t="s">
        <v>6</v>
      </c>
      <c r="D87" t="s">
        <v>583</v>
      </c>
      <c r="E87" t="s">
        <v>5</v>
      </c>
      <c r="F87" t="s">
        <v>6</v>
      </c>
      <c r="G87" t="s">
        <v>492</v>
      </c>
      <c r="H87" t="s">
        <v>13</v>
      </c>
      <c r="I87">
        <v>2</v>
      </c>
      <c r="J87">
        <f>VLOOKUP(A87,TableRC!A:J,6,0)</f>
        <v>0</v>
      </c>
    </row>
    <row r="88" spans="1:10" x14ac:dyDescent="0.3">
      <c r="A88" t="str">
        <f t="shared" si="3"/>
        <v>t_operationposts</v>
      </c>
      <c r="B88" t="s">
        <v>5</v>
      </c>
      <c r="C88" t="s">
        <v>6</v>
      </c>
      <c r="D88" t="s">
        <v>584</v>
      </c>
      <c r="E88" t="s">
        <v>5</v>
      </c>
      <c r="F88" t="s">
        <v>6</v>
      </c>
      <c r="G88" t="s">
        <v>503</v>
      </c>
      <c r="H88" t="s">
        <v>476</v>
      </c>
      <c r="I88">
        <v>1</v>
      </c>
      <c r="J88">
        <f>VLOOKUP(A88,TableRC!A:J,6,0)</f>
        <v>0</v>
      </c>
    </row>
    <row r="89" spans="1:10" x14ac:dyDescent="0.3">
      <c r="A89" t="str">
        <f t="shared" si="3"/>
        <v>t_operationposts</v>
      </c>
      <c r="B89" t="s">
        <v>5</v>
      </c>
      <c r="C89" t="s">
        <v>6</v>
      </c>
      <c r="D89" t="s">
        <v>584</v>
      </c>
      <c r="E89" t="s">
        <v>5</v>
      </c>
      <c r="F89" t="s">
        <v>6</v>
      </c>
      <c r="G89" t="s">
        <v>503</v>
      </c>
      <c r="H89" t="s">
        <v>504</v>
      </c>
      <c r="I89">
        <v>2</v>
      </c>
      <c r="J89">
        <f>VLOOKUP(A89,TableRC!A:J,6,0)</f>
        <v>0</v>
      </c>
    </row>
    <row r="90" spans="1:10" x14ac:dyDescent="0.3">
      <c r="A90" t="str">
        <f t="shared" si="3"/>
        <v>t_operationpres</v>
      </c>
      <c r="B90" t="s">
        <v>5</v>
      </c>
      <c r="C90" t="s">
        <v>6</v>
      </c>
      <c r="D90" t="s">
        <v>585</v>
      </c>
      <c r="E90" t="s">
        <v>5</v>
      </c>
      <c r="F90" t="s">
        <v>6</v>
      </c>
      <c r="G90" t="s">
        <v>511</v>
      </c>
      <c r="H90" t="s">
        <v>476</v>
      </c>
      <c r="I90">
        <v>1</v>
      </c>
      <c r="J90">
        <f>VLOOKUP(A90,TableRC!A:J,6,0)</f>
        <v>0</v>
      </c>
    </row>
    <row r="91" spans="1:10" x14ac:dyDescent="0.3">
      <c r="A91" t="str">
        <f t="shared" si="3"/>
        <v>t_operationpres</v>
      </c>
      <c r="B91" t="s">
        <v>5</v>
      </c>
      <c r="C91" t="s">
        <v>6</v>
      </c>
      <c r="D91" t="s">
        <v>585</v>
      </c>
      <c r="E91" t="s">
        <v>5</v>
      </c>
      <c r="F91" t="s">
        <v>6</v>
      </c>
      <c r="G91" t="s">
        <v>511</v>
      </c>
      <c r="H91" t="s">
        <v>512</v>
      </c>
      <c r="I91">
        <v>2</v>
      </c>
      <c r="J91">
        <f>VLOOKUP(A91,TableRC!A:J,6,0)</f>
        <v>0</v>
      </c>
    </row>
    <row r="92" spans="1:10" x14ac:dyDescent="0.3">
      <c r="A92" t="str">
        <f t="shared" si="3"/>
        <v>t_operationtag</v>
      </c>
      <c r="B92" t="s">
        <v>5</v>
      </c>
      <c r="C92" t="s">
        <v>6</v>
      </c>
      <c r="D92" t="s">
        <v>586</v>
      </c>
      <c r="E92" t="s">
        <v>5</v>
      </c>
      <c r="F92" t="s">
        <v>6</v>
      </c>
      <c r="G92" t="s">
        <v>513</v>
      </c>
      <c r="H92" t="s">
        <v>215</v>
      </c>
      <c r="I92">
        <v>1</v>
      </c>
      <c r="J92">
        <f>VLOOKUP(A92,TableRC!A:J,6,0)</f>
        <v>0</v>
      </c>
    </row>
    <row r="93" spans="1:10" x14ac:dyDescent="0.3">
      <c r="A93" t="str">
        <f t="shared" si="3"/>
        <v>t_palette</v>
      </c>
      <c r="B93" t="s">
        <v>5</v>
      </c>
      <c r="C93" t="s">
        <v>6</v>
      </c>
      <c r="D93" t="s">
        <v>588</v>
      </c>
      <c r="E93" t="s">
        <v>5</v>
      </c>
      <c r="F93" t="s">
        <v>6</v>
      </c>
      <c r="G93" t="s">
        <v>34</v>
      </c>
      <c r="H93" t="s">
        <v>35</v>
      </c>
      <c r="I93">
        <v>1</v>
      </c>
      <c r="J93">
        <f>VLOOKUP(A93,TableRC!A:J,6,0)</f>
        <v>0</v>
      </c>
    </row>
    <row r="94" spans="1:10" x14ac:dyDescent="0.3">
      <c r="A94" t="str">
        <f t="shared" si="3"/>
        <v>t_phase</v>
      </c>
      <c r="B94" t="s">
        <v>5</v>
      </c>
      <c r="C94" t="s">
        <v>6</v>
      </c>
      <c r="D94" t="s">
        <v>589</v>
      </c>
      <c r="E94" t="s">
        <v>5</v>
      </c>
      <c r="F94" t="s">
        <v>6</v>
      </c>
      <c r="G94" t="s">
        <v>45</v>
      </c>
      <c r="H94" t="s">
        <v>46</v>
      </c>
      <c r="I94">
        <v>1</v>
      </c>
      <c r="J94">
        <f>VLOOKUP(A94,TableRC!A:J,6,0)</f>
        <v>0</v>
      </c>
    </row>
    <row r="95" spans="1:10" x14ac:dyDescent="0.3">
      <c r="A95" t="str">
        <f t="shared" si="3"/>
        <v>t_primitives</v>
      </c>
      <c r="B95" t="s">
        <v>5</v>
      </c>
      <c r="C95" t="s">
        <v>6</v>
      </c>
      <c r="D95" t="s">
        <v>590</v>
      </c>
      <c r="E95" t="s">
        <v>5</v>
      </c>
      <c r="F95" t="s">
        <v>6</v>
      </c>
      <c r="G95" t="s">
        <v>58</v>
      </c>
      <c r="H95" t="s">
        <v>59</v>
      </c>
      <c r="I95">
        <v>1</v>
      </c>
      <c r="J95">
        <f>VLOOKUP(A95,TableRC!A:J,6,0)</f>
        <v>0</v>
      </c>
    </row>
    <row r="96" spans="1:10" x14ac:dyDescent="0.3">
      <c r="A96" t="str">
        <f t="shared" si="3"/>
        <v>t_propertytypes</v>
      </c>
      <c r="B96" t="s">
        <v>5</v>
      </c>
      <c r="C96" t="s">
        <v>6</v>
      </c>
      <c r="D96" t="s">
        <v>593</v>
      </c>
      <c r="E96" t="s">
        <v>5</v>
      </c>
      <c r="F96" t="s">
        <v>6</v>
      </c>
      <c r="G96" t="s">
        <v>77</v>
      </c>
      <c r="H96" t="s">
        <v>78</v>
      </c>
      <c r="I96">
        <v>1</v>
      </c>
      <c r="J96">
        <f>VLOOKUP(A96,TableRC!A:J,6,0)</f>
        <v>0</v>
      </c>
    </row>
    <row r="97" spans="1:10" x14ac:dyDescent="0.3">
      <c r="A97" t="str">
        <f t="shared" si="3"/>
        <v>t_resources</v>
      </c>
      <c r="B97" t="s">
        <v>5</v>
      </c>
      <c r="C97" t="s">
        <v>6</v>
      </c>
      <c r="D97" t="s">
        <v>595</v>
      </c>
      <c r="E97" t="s">
        <v>5</v>
      </c>
      <c r="F97" t="s">
        <v>6</v>
      </c>
      <c r="G97" t="s">
        <v>99</v>
      </c>
      <c r="H97" t="s">
        <v>13</v>
      </c>
      <c r="I97">
        <v>1</v>
      </c>
      <c r="J97">
        <f>VLOOKUP(A97,TableRC!A:J,6,0)</f>
        <v>0</v>
      </c>
    </row>
    <row r="98" spans="1:10" x14ac:dyDescent="0.3">
      <c r="A98" t="str">
        <f t="shared" ref="A98:A126" si="4">G98</f>
        <v>t_risktypes</v>
      </c>
      <c r="B98" t="s">
        <v>5</v>
      </c>
      <c r="C98" t="s">
        <v>6</v>
      </c>
      <c r="D98" t="s">
        <v>596</v>
      </c>
      <c r="E98" t="s">
        <v>5</v>
      </c>
      <c r="F98" t="s">
        <v>6</v>
      </c>
      <c r="G98" t="s">
        <v>110</v>
      </c>
      <c r="H98" t="s">
        <v>111</v>
      </c>
      <c r="I98">
        <v>1</v>
      </c>
      <c r="J98">
        <f>VLOOKUP(A98,TableRC!A:J,6,0)</f>
        <v>0</v>
      </c>
    </row>
    <row r="99" spans="1:10" x14ac:dyDescent="0.3">
      <c r="A99" t="str">
        <f t="shared" si="4"/>
        <v>t_roleconstraint</v>
      </c>
      <c r="B99" t="s">
        <v>5</v>
      </c>
      <c r="C99" t="s">
        <v>6</v>
      </c>
      <c r="D99" t="s">
        <v>597</v>
      </c>
      <c r="E99" t="s">
        <v>5</v>
      </c>
      <c r="F99" t="s">
        <v>6</v>
      </c>
      <c r="G99" t="s">
        <v>114</v>
      </c>
      <c r="H99" t="s">
        <v>115</v>
      </c>
      <c r="I99">
        <v>1</v>
      </c>
      <c r="J99">
        <f>VLOOKUP(A99,TableRC!A:J,6,0)</f>
        <v>0</v>
      </c>
    </row>
    <row r="100" spans="1:10" x14ac:dyDescent="0.3">
      <c r="A100" t="str">
        <f t="shared" si="4"/>
        <v>t_roleconstraint</v>
      </c>
      <c r="B100" t="s">
        <v>5</v>
      </c>
      <c r="C100" t="s">
        <v>6</v>
      </c>
      <c r="D100" t="s">
        <v>597</v>
      </c>
      <c r="E100" t="s">
        <v>5</v>
      </c>
      <c r="F100" t="s">
        <v>6</v>
      </c>
      <c r="G100" t="s">
        <v>114</v>
      </c>
      <c r="H100" t="s">
        <v>116</v>
      </c>
      <c r="I100">
        <v>2</v>
      </c>
      <c r="J100">
        <f>VLOOKUP(A100,TableRC!A:J,6,0)</f>
        <v>0</v>
      </c>
    </row>
    <row r="101" spans="1:10" x14ac:dyDescent="0.3">
      <c r="A101" t="str">
        <f t="shared" si="4"/>
        <v>t_roleconstraint</v>
      </c>
      <c r="B101" t="s">
        <v>5</v>
      </c>
      <c r="C101" t="s">
        <v>6</v>
      </c>
      <c r="D101" t="s">
        <v>597</v>
      </c>
      <c r="E101" t="s">
        <v>5</v>
      </c>
      <c r="F101" t="s">
        <v>6</v>
      </c>
      <c r="G101" t="s">
        <v>114</v>
      </c>
      <c r="H101" t="s">
        <v>117</v>
      </c>
      <c r="I101">
        <v>3</v>
      </c>
      <c r="J101">
        <f>VLOOKUP(A101,TableRC!A:J,6,0)</f>
        <v>0</v>
      </c>
    </row>
    <row r="102" spans="1:10" x14ac:dyDescent="0.3">
      <c r="A102" t="str">
        <f t="shared" si="4"/>
        <v>t_roleconstraint</v>
      </c>
      <c r="B102" t="s">
        <v>5</v>
      </c>
      <c r="C102" t="s">
        <v>6</v>
      </c>
      <c r="D102" t="s">
        <v>597</v>
      </c>
      <c r="E102" t="s">
        <v>5</v>
      </c>
      <c r="F102" t="s">
        <v>6</v>
      </c>
      <c r="G102" t="s">
        <v>114</v>
      </c>
      <c r="H102" t="s">
        <v>118</v>
      </c>
      <c r="I102">
        <v>4</v>
      </c>
      <c r="J102">
        <f>VLOOKUP(A102,TableRC!A:J,6,0)</f>
        <v>0</v>
      </c>
    </row>
    <row r="103" spans="1:10" x14ac:dyDescent="0.3">
      <c r="A103" t="str">
        <f t="shared" si="4"/>
        <v>t_rtfreport</v>
      </c>
      <c r="B103" t="s">
        <v>5</v>
      </c>
      <c r="C103" t="s">
        <v>6</v>
      </c>
      <c r="D103" t="s">
        <v>598</v>
      </c>
      <c r="E103" t="s">
        <v>5</v>
      </c>
      <c r="F103" t="s">
        <v>6</v>
      </c>
      <c r="G103" t="s">
        <v>123</v>
      </c>
      <c r="H103" t="s">
        <v>124</v>
      </c>
      <c r="I103">
        <v>1</v>
      </c>
      <c r="J103">
        <f>VLOOKUP(A103,TableRC!A:J,6,0)</f>
        <v>0</v>
      </c>
    </row>
    <row r="104" spans="1:10" x14ac:dyDescent="0.3">
      <c r="A104" t="str">
        <f t="shared" si="4"/>
        <v>t_rules</v>
      </c>
      <c r="B104" t="s">
        <v>5</v>
      </c>
      <c r="C104" t="s">
        <v>6</v>
      </c>
      <c r="D104" t="s">
        <v>599</v>
      </c>
      <c r="E104" t="s">
        <v>5</v>
      </c>
      <c r="F104" t="s">
        <v>6</v>
      </c>
      <c r="G104" t="s">
        <v>221</v>
      </c>
      <c r="H104" t="s">
        <v>222</v>
      </c>
      <c r="I104">
        <v>1</v>
      </c>
      <c r="J104">
        <f>VLOOKUP(A104,TableRC!A:J,6,0)</f>
        <v>0</v>
      </c>
    </row>
    <row r="105" spans="1:10" x14ac:dyDescent="0.3">
      <c r="A105" t="str">
        <f t="shared" si="4"/>
        <v>t_secgroup</v>
      </c>
      <c r="B105" t="s">
        <v>5</v>
      </c>
      <c r="C105" t="s">
        <v>6</v>
      </c>
      <c r="D105" t="s">
        <v>602</v>
      </c>
      <c r="E105" t="s">
        <v>5</v>
      </c>
      <c r="F105" t="s">
        <v>6</v>
      </c>
      <c r="G105" t="s">
        <v>243</v>
      </c>
      <c r="H105" t="s">
        <v>244</v>
      </c>
      <c r="I105">
        <v>1</v>
      </c>
      <c r="J105">
        <f>VLOOKUP(A105,TableRC!A:J,6,0)</f>
        <v>0</v>
      </c>
    </row>
    <row r="106" spans="1:10" x14ac:dyDescent="0.3">
      <c r="A106" t="str">
        <f t="shared" si="4"/>
        <v>t_secgrouppermission</v>
      </c>
      <c r="B106" t="s">
        <v>5</v>
      </c>
      <c r="C106" t="s">
        <v>6</v>
      </c>
      <c r="D106" t="s">
        <v>603</v>
      </c>
      <c r="E106" t="s">
        <v>5</v>
      </c>
      <c r="F106" t="s">
        <v>6</v>
      </c>
      <c r="G106" t="s">
        <v>310</v>
      </c>
      <c r="H106" t="s">
        <v>244</v>
      </c>
      <c r="I106">
        <v>1</v>
      </c>
      <c r="J106">
        <f>VLOOKUP(A106,TableRC!A:J,6,0)</f>
        <v>0</v>
      </c>
    </row>
    <row r="107" spans="1:10" x14ac:dyDescent="0.3">
      <c r="A107" t="str">
        <f t="shared" si="4"/>
        <v>t_secgrouppermission</v>
      </c>
      <c r="B107" t="s">
        <v>5</v>
      </c>
      <c r="C107" t="s">
        <v>6</v>
      </c>
      <c r="D107" t="s">
        <v>603</v>
      </c>
      <c r="E107" t="s">
        <v>5</v>
      </c>
      <c r="F107" t="s">
        <v>6</v>
      </c>
      <c r="G107" t="s">
        <v>310</v>
      </c>
      <c r="H107" t="s">
        <v>311</v>
      </c>
      <c r="I107">
        <v>2</v>
      </c>
      <c r="J107">
        <f>VLOOKUP(A107,TableRC!A:J,6,0)</f>
        <v>0</v>
      </c>
    </row>
    <row r="108" spans="1:10" x14ac:dyDescent="0.3">
      <c r="A108" t="str">
        <f t="shared" si="4"/>
        <v>t_seclocks</v>
      </c>
      <c r="B108" t="s">
        <v>5</v>
      </c>
      <c r="C108" t="s">
        <v>6</v>
      </c>
      <c r="D108" t="s">
        <v>604</v>
      </c>
      <c r="E108" t="s">
        <v>5</v>
      </c>
      <c r="F108" t="s">
        <v>6</v>
      </c>
      <c r="G108" t="s">
        <v>314</v>
      </c>
      <c r="H108" t="s">
        <v>317</v>
      </c>
      <c r="I108">
        <v>1</v>
      </c>
      <c r="J108">
        <f>VLOOKUP(A108,TableRC!A:J,6,0)</f>
        <v>0</v>
      </c>
    </row>
    <row r="109" spans="1:10" x14ac:dyDescent="0.3">
      <c r="A109" t="str">
        <f t="shared" si="4"/>
        <v>t_secpermission</v>
      </c>
      <c r="B109" t="s">
        <v>5</v>
      </c>
      <c r="C109" t="s">
        <v>6</v>
      </c>
      <c r="D109" t="s">
        <v>605</v>
      </c>
      <c r="E109" t="s">
        <v>5</v>
      </c>
      <c r="F109" t="s">
        <v>6</v>
      </c>
      <c r="G109" t="s">
        <v>320</v>
      </c>
      <c r="H109" t="s">
        <v>311</v>
      </c>
      <c r="I109">
        <v>1</v>
      </c>
      <c r="J109">
        <f>VLOOKUP(A109,TableRC!A:J,6,0)</f>
        <v>0</v>
      </c>
    </row>
    <row r="110" spans="1:10" x14ac:dyDescent="0.3">
      <c r="A110" t="str">
        <f t="shared" si="4"/>
        <v>t_secpolicies</v>
      </c>
      <c r="B110" t="s">
        <v>5</v>
      </c>
      <c r="C110" t="s">
        <v>6</v>
      </c>
      <c r="D110" t="s">
        <v>606</v>
      </c>
      <c r="E110" t="s">
        <v>5</v>
      </c>
      <c r="F110" t="s">
        <v>6</v>
      </c>
      <c r="G110" t="s">
        <v>324</v>
      </c>
      <c r="H110" t="s">
        <v>78</v>
      </c>
      <c r="I110">
        <v>1</v>
      </c>
      <c r="J110">
        <f>VLOOKUP(A110,TableRC!A:J,6,0)</f>
        <v>0</v>
      </c>
    </row>
    <row r="111" spans="1:10" x14ac:dyDescent="0.3">
      <c r="A111" t="str">
        <f t="shared" si="4"/>
        <v>t_secuser</v>
      </c>
      <c r="B111" t="s">
        <v>5</v>
      </c>
      <c r="C111" t="s">
        <v>6</v>
      </c>
      <c r="D111" t="s">
        <v>607</v>
      </c>
      <c r="E111" t="s">
        <v>5</v>
      </c>
      <c r="F111" t="s">
        <v>6</v>
      </c>
      <c r="G111" t="s">
        <v>327</v>
      </c>
      <c r="H111" t="s">
        <v>315</v>
      </c>
      <c r="I111">
        <v>1</v>
      </c>
      <c r="J111">
        <f>VLOOKUP(A111,TableRC!A:J,6,0)</f>
        <v>0</v>
      </c>
    </row>
    <row r="112" spans="1:10" x14ac:dyDescent="0.3">
      <c r="A112" t="str">
        <f t="shared" si="4"/>
        <v>t_secusergroup</v>
      </c>
      <c r="B112" t="s">
        <v>5</v>
      </c>
      <c r="C112" t="s">
        <v>6</v>
      </c>
      <c r="D112" t="s">
        <v>608</v>
      </c>
      <c r="E112" t="s">
        <v>5</v>
      </c>
      <c r="F112" t="s">
        <v>6</v>
      </c>
      <c r="G112" t="s">
        <v>333</v>
      </c>
      <c r="H112" t="s">
        <v>315</v>
      </c>
      <c r="I112">
        <v>1</v>
      </c>
      <c r="J112">
        <f>VLOOKUP(A112,TableRC!A:J,6,0)</f>
        <v>0</v>
      </c>
    </row>
    <row r="113" spans="1:10" x14ac:dyDescent="0.3">
      <c r="A113" t="str">
        <f t="shared" si="4"/>
        <v>t_secusergroup</v>
      </c>
      <c r="B113" t="s">
        <v>5</v>
      </c>
      <c r="C113" t="s">
        <v>6</v>
      </c>
      <c r="D113" t="s">
        <v>608</v>
      </c>
      <c r="E113" t="s">
        <v>5</v>
      </c>
      <c r="F113" t="s">
        <v>6</v>
      </c>
      <c r="G113" t="s">
        <v>333</v>
      </c>
      <c r="H113" t="s">
        <v>244</v>
      </c>
      <c r="I113">
        <v>2</v>
      </c>
      <c r="J113">
        <f>VLOOKUP(A113,TableRC!A:J,6,0)</f>
        <v>0</v>
      </c>
    </row>
    <row r="114" spans="1:10" x14ac:dyDescent="0.3">
      <c r="A114" t="str">
        <f t="shared" si="4"/>
        <v>t_secuserpermission</v>
      </c>
      <c r="B114" t="s">
        <v>5</v>
      </c>
      <c r="C114" t="s">
        <v>6</v>
      </c>
      <c r="D114" t="s">
        <v>609</v>
      </c>
      <c r="E114" t="s">
        <v>5</v>
      </c>
      <c r="F114" t="s">
        <v>6</v>
      </c>
      <c r="G114" t="s">
        <v>341</v>
      </c>
      <c r="H114" t="s">
        <v>315</v>
      </c>
      <c r="I114">
        <v>1</v>
      </c>
      <c r="J114">
        <f>VLOOKUP(A114,TableRC!A:J,6,0)</f>
        <v>0</v>
      </c>
    </row>
    <row r="115" spans="1:10" x14ac:dyDescent="0.3">
      <c r="A115" t="str">
        <f t="shared" si="4"/>
        <v>t_secuserpermission</v>
      </c>
      <c r="B115" t="s">
        <v>5</v>
      </c>
      <c r="C115" t="s">
        <v>6</v>
      </c>
      <c r="D115" t="s">
        <v>609</v>
      </c>
      <c r="E115" t="s">
        <v>5</v>
      </c>
      <c r="F115" t="s">
        <v>6</v>
      </c>
      <c r="G115" t="s">
        <v>341</v>
      </c>
      <c r="H115" t="s">
        <v>311</v>
      </c>
      <c r="I115">
        <v>2</v>
      </c>
      <c r="J115">
        <f>VLOOKUP(A115,TableRC!A:J,6,0)</f>
        <v>0</v>
      </c>
    </row>
    <row r="116" spans="1:10" x14ac:dyDescent="0.3">
      <c r="A116" t="str">
        <f t="shared" si="4"/>
        <v>t_snapshot</v>
      </c>
      <c r="B116" t="s">
        <v>5</v>
      </c>
      <c r="C116" t="s">
        <v>6</v>
      </c>
      <c r="D116" t="s">
        <v>610</v>
      </c>
      <c r="E116" t="s">
        <v>5</v>
      </c>
      <c r="F116" t="s">
        <v>6</v>
      </c>
      <c r="G116" t="s">
        <v>342</v>
      </c>
      <c r="H116" t="s">
        <v>343</v>
      </c>
      <c r="I116">
        <v>1</v>
      </c>
      <c r="J116">
        <f>VLOOKUP(A116,TableRC!A:J,6,0)</f>
        <v>0</v>
      </c>
    </row>
    <row r="117" spans="1:10" x14ac:dyDescent="0.3">
      <c r="A117" t="str">
        <f t="shared" si="4"/>
        <v>t_taggedvalue</v>
      </c>
      <c r="B117" t="s">
        <v>5</v>
      </c>
      <c r="C117" t="s">
        <v>6</v>
      </c>
      <c r="D117" t="s">
        <v>613</v>
      </c>
      <c r="E117" t="s">
        <v>5</v>
      </c>
      <c r="F117" t="s">
        <v>6</v>
      </c>
      <c r="G117" t="s">
        <v>362</v>
      </c>
      <c r="H117" t="s">
        <v>215</v>
      </c>
      <c r="I117">
        <v>1</v>
      </c>
      <c r="J117">
        <f>VLOOKUP(A117,TableRC!A:J,6,0)</f>
        <v>0</v>
      </c>
    </row>
    <row r="118" spans="1:10" x14ac:dyDescent="0.3">
      <c r="A118" t="str">
        <f t="shared" si="4"/>
        <v>t_tasks</v>
      </c>
      <c r="B118" t="s">
        <v>5</v>
      </c>
      <c r="C118" t="s">
        <v>6</v>
      </c>
      <c r="D118" t="s">
        <v>614</v>
      </c>
      <c r="E118" t="s">
        <v>5</v>
      </c>
      <c r="F118" t="s">
        <v>6</v>
      </c>
      <c r="G118" t="s">
        <v>375</v>
      </c>
      <c r="H118" t="s">
        <v>376</v>
      </c>
      <c r="I118">
        <v>1</v>
      </c>
      <c r="J118">
        <f>VLOOKUP(A118,TableRC!A:J,6,0)</f>
        <v>0</v>
      </c>
    </row>
    <row r="119" spans="1:10" x14ac:dyDescent="0.3">
      <c r="A119" t="str">
        <f t="shared" si="4"/>
        <v>t_template</v>
      </c>
      <c r="B119" t="s">
        <v>5</v>
      </c>
      <c r="C119" t="s">
        <v>6</v>
      </c>
      <c r="D119" t="s">
        <v>616</v>
      </c>
      <c r="E119" t="s">
        <v>5</v>
      </c>
      <c r="F119" t="s">
        <v>6</v>
      </c>
      <c r="G119" t="s">
        <v>387</v>
      </c>
      <c r="H119" t="s">
        <v>124</v>
      </c>
      <c r="I119">
        <v>1</v>
      </c>
      <c r="J119">
        <f>VLOOKUP(A119,TableRC!A:J,6,0)</f>
        <v>0</v>
      </c>
    </row>
    <row r="120" spans="1:10" x14ac:dyDescent="0.3">
      <c r="A120" t="str">
        <f t="shared" si="4"/>
        <v>t_testclass</v>
      </c>
      <c r="B120" t="s">
        <v>5</v>
      </c>
      <c r="C120" t="s">
        <v>6</v>
      </c>
      <c r="D120" t="s">
        <v>617</v>
      </c>
      <c r="E120" t="s">
        <v>5</v>
      </c>
      <c r="F120" t="s">
        <v>6</v>
      </c>
      <c r="G120" t="s">
        <v>394</v>
      </c>
      <c r="H120" t="s">
        <v>395</v>
      </c>
      <c r="I120">
        <v>1</v>
      </c>
      <c r="J120">
        <f>VLOOKUP(A120,TableRC!A:J,6,0)</f>
        <v>0</v>
      </c>
    </row>
    <row r="121" spans="1:10" x14ac:dyDescent="0.3">
      <c r="A121" t="str">
        <f t="shared" si="4"/>
        <v>t_testplans</v>
      </c>
      <c r="B121" t="s">
        <v>5</v>
      </c>
      <c r="C121" t="s">
        <v>6</v>
      </c>
      <c r="D121" t="s">
        <v>618</v>
      </c>
      <c r="E121" t="s">
        <v>5</v>
      </c>
      <c r="F121" t="s">
        <v>6</v>
      </c>
      <c r="G121" t="s">
        <v>397</v>
      </c>
      <c r="H121" t="s">
        <v>398</v>
      </c>
      <c r="I121">
        <v>1</v>
      </c>
      <c r="J121">
        <f>VLOOKUP(A121,TableRC!A:J,6,0)</f>
        <v>0</v>
      </c>
    </row>
    <row r="122" spans="1:10" x14ac:dyDescent="0.3">
      <c r="A122" t="str">
        <f t="shared" si="4"/>
        <v>t_trxtypes</v>
      </c>
      <c r="B122" t="s">
        <v>5</v>
      </c>
      <c r="C122" t="s">
        <v>6</v>
      </c>
      <c r="D122" t="s">
        <v>620</v>
      </c>
      <c r="E122" t="s">
        <v>5</v>
      </c>
      <c r="F122" t="s">
        <v>6</v>
      </c>
      <c r="G122" t="s">
        <v>414</v>
      </c>
      <c r="H122" t="s">
        <v>416</v>
      </c>
      <c r="I122">
        <v>1</v>
      </c>
      <c r="J122">
        <f>VLOOKUP(A122,TableRC!A:J,6,0)</f>
        <v>0</v>
      </c>
    </row>
    <row r="123" spans="1:10" x14ac:dyDescent="0.3">
      <c r="A123" t="str">
        <f t="shared" si="4"/>
        <v>t_umlpattern</v>
      </c>
      <c r="B123" t="s">
        <v>5</v>
      </c>
      <c r="C123" t="s">
        <v>6</v>
      </c>
      <c r="D123" t="s">
        <v>621</v>
      </c>
      <c r="E123" t="s">
        <v>5</v>
      </c>
      <c r="F123" t="s">
        <v>6</v>
      </c>
      <c r="G123" t="s">
        <v>433</v>
      </c>
      <c r="H123" t="s">
        <v>434</v>
      </c>
      <c r="I123">
        <v>1</v>
      </c>
      <c r="J123">
        <f>VLOOKUP(A123,TableRC!A:J,6,0)</f>
        <v>0</v>
      </c>
    </row>
    <row r="124" spans="1:10" x14ac:dyDescent="0.3">
      <c r="A124" t="str">
        <f t="shared" si="4"/>
        <v>t_version</v>
      </c>
      <c r="B124" t="s">
        <v>5</v>
      </c>
      <c r="C124" t="s">
        <v>6</v>
      </c>
      <c r="D124" t="s">
        <v>622</v>
      </c>
      <c r="E124" t="s">
        <v>5</v>
      </c>
      <c r="F124" t="s">
        <v>6</v>
      </c>
      <c r="G124" t="s">
        <v>453</v>
      </c>
      <c r="H124" t="s">
        <v>22</v>
      </c>
      <c r="I124">
        <v>1</v>
      </c>
      <c r="J124">
        <f>VLOOKUP(A124,TableRC!A:J,6,0)</f>
        <v>0</v>
      </c>
    </row>
    <row r="125" spans="1:10" x14ac:dyDescent="0.3">
      <c r="A125" t="str">
        <f t="shared" si="4"/>
        <v>t_version</v>
      </c>
      <c r="B125" t="s">
        <v>5</v>
      </c>
      <c r="C125" t="s">
        <v>6</v>
      </c>
      <c r="D125" t="s">
        <v>622</v>
      </c>
      <c r="E125" t="s">
        <v>5</v>
      </c>
      <c r="F125" t="s">
        <v>6</v>
      </c>
      <c r="G125" t="s">
        <v>453</v>
      </c>
      <c r="H125" t="s">
        <v>454</v>
      </c>
      <c r="I125">
        <v>2</v>
      </c>
      <c r="J125">
        <f>VLOOKUP(A125,TableRC!A:J,6,0)</f>
        <v>0</v>
      </c>
    </row>
    <row r="126" spans="1:10" x14ac:dyDescent="0.3">
      <c r="A126" t="str">
        <f t="shared" si="4"/>
        <v>t_xrefuser</v>
      </c>
      <c r="B126" t="s">
        <v>5</v>
      </c>
      <c r="C126" t="s">
        <v>6</v>
      </c>
      <c r="D126" t="s">
        <v>625</v>
      </c>
      <c r="E126" t="s">
        <v>5</v>
      </c>
      <c r="F126" t="s">
        <v>6</v>
      </c>
      <c r="G126" t="s">
        <v>474</v>
      </c>
      <c r="H126" t="s">
        <v>462</v>
      </c>
      <c r="I126">
        <v>1</v>
      </c>
      <c r="J126">
        <f>VLOOKUP(A126,TableRC!A:J,6,0)</f>
        <v>0</v>
      </c>
    </row>
  </sheetData>
  <sortState xmlns:xlrd2="http://schemas.microsoft.com/office/spreadsheetml/2017/richdata2" ref="A2:L126">
    <sortCondition descending="1" ref="K2:K126"/>
    <sortCondition ref="G2:G126"/>
    <sortCondition ref="I2:I126"/>
  </sortState>
  <printOptions gridLines="1"/>
  <pageMargins left="0.70866141732283472" right="0.39370078740157483" top="0.74803149606299213" bottom="0.39370078740157483" header="0.31496062992125984" footer="0.31496062992125984"/>
  <pageSetup orientation="portrait" r:id="rId1"/>
  <headerFooter>
    <oddHeader>&amp;L&amp;Z
&amp;F, &amp;A&amp;R&amp;P of &amp;N
&amp;D,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6"/>
  <sheetViews>
    <sheetView workbookViewId="0">
      <pane ySplit="1" topLeftCell="A104" activePane="bottomLeft" state="frozen"/>
      <selection pane="bottomLeft" activeCell="H29" sqref="H29"/>
    </sheetView>
  </sheetViews>
  <sheetFormatPr defaultRowHeight="14.4" x14ac:dyDescent="0.3"/>
  <cols>
    <col min="1" max="1" width="19.44140625" bestFit="1" customWidth="1"/>
    <col min="2" max="2" width="8.44140625" customWidth="1"/>
    <col min="3" max="3" width="4.33203125" customWidth="1"/>
    <col min="4" max="4" width="19.44140625" bestFit="1" customWidth="1"/>
    <col min="5" max="5" width="15.33203125" bestFit="1" customWidth="1"/>
    <col min="6" max="6" width="10.44140625" customWidth="1"/>
    <col min="7" max="7" width="5" customWidth="1"/>
    <col min="8" max="8" width="24.6640625" bestFit="1" customWidth="1"/>
    <col min="9" max="9" width="11.6640625" customWidth="1"/>
    <col min="10" max="10" width="11" customWidth="1"/>
    <col min="11" max="11" width="10.6640625" customWidth="1"/>
    <col min="12" max="12" width="5.44140625" bestFit="1" customWidth="1"/>
  </cols>
  <sheetData>
    <row r="1" spans="1:12" s="2" customFormat="1" ht="29.4" customHeight="1" x14ac:dyDescent="0.3">
      <c r="A1" s="2" t="s">
        <v>651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531</v>
      </c>
      <c r="G1" s="2" t="s">
        <v>532</v>
      </c>
      <c r="H1" s="2" t="s">
        <v>533</v>
      </c>
      <c r="I1" s="2" t="s">
        <v>534</v>
      </c>
      <c r="J1" s="2" t="s">
        <v>535</v>
      </c>
      <c r="K1" s="2" t="s">
        <v>536</v>
      </c>
      <c r="L1" s="2" t="s">
        <v>652</v>
      </c>
    </row>
    <row r="2" spans="1:12" x14ac:dyDescent="0.3">
      <c r="A2" t="str">
        <f t="shared" ref="A2:A33" si="0">D2</f>
        <v>t_package</v>
      </c>
      <c r="B2" t="s">
        <v>5</v>
      </c>
      <c r="C2" t="s">
        <v>6</v>
      </c>
      <c r="D2" t="s">
        <v>514</v>
      </c>
      <c r="E2" t="s">
        <v>181</v>
      </c>
      <c r="F2" t="s">
        <v>5</v>
      </c>
      <c r="G2" t="s">
        <v>6</v>
      </c>
      <c r="H2" t="s">
        <v>634</v>
      </c>
      <c r="I2" t="s">
        <v>629</v>
      </c>
      <c r="J2" t="s">
        <v>9</v>
      </c>
      <c r="K2" t="s">
        <v>9</v>
      </c>
      <c r="L2" t="str">
        <f>VLOOKUP(A2,TableRC!A:J,6,0)</f>
        <v>TP</v>
      </c>
    </row>
    <row r="3" spans="1:12" x14ac:dyDescent="0.3">
      <c r="A3" t="str">
        <f t="shared" si="0"/>
        <v>t_operationparams</v>
      </c>
      <c r="B3" t="s">
        <v>5</v>
      </c>
      <c r="C3" t="s">
        <v>6</v>
      </c>
      <c r="D3" t="s">
        <v>492</v>
      </c>
      <c r="E3" t="s">
        <v>181</v>
      </c>
      <c r="F3" t="s">
        <v>5</v>
      </c>
      <c r="G3" t="s">
        <v>6</v>
      </c>
      <c r="H3" t="s">
        <v>633</v>
      </c>
      <c r="I3" t="s">
        <v>629</v>
      </c>
      <c r="J3" t="s">
        <v>9</v>
      </c>
      <c r="K3" t="s">
        <v>9</v>
      </c>
      <c r="L3">
        <f>VLOOKUP(A3,TableRC!A:J,6,0)</f>
        <v>0</v>
      </c>
    </row>
    <row r="4" spans="1:12" x14ac:dyDescent="0.3">
      <c r="A4" t="str">
        <f t="shared" si="0"/>
        <v>t_operation</v>
      </c>
      <c r="B4" t="s">
        <v>5</v>
      </c>
      <c r="C4" t="s">
        <v>6</v>
      </c>
      <c r="D4" t="s">
        <v>475</v>
      </c>
      <c r="E4" t="s">
        <v>181</v>
      </c>
      <c r="F4" t="s">
        <v>5</v>
      </c>
      <c r="G4" t="s">
        <v>6</v>
      </c>
      <c r="H4" t="s">
        <v>632</v>
      </c>
      <c r="I4" t="s">
        <v>629</v>
      </c>
      <c r="J4" t="s">
        <v>9</v>
      </c>
      <c r="K4" t="s">
        <v>9</v>
      </c>
      <c r="L4">
        <f>VLOOKUP(A4,TableRC!A:J,6,0)</f>
        <v>0</v>
      </c>
    </row>
    <row r="5" spans="1:12" x14ac:dyDescent="0.3">
      <c r="A5" t="str">
        <f t="shared" si="0"/>
        <v>t_object</v>
      </c>
      <c r="B5" t="s">
        <v>5</v>
      </c>
      <c r="C5" t="s">
        <v>6</v>
      </c>
      <c r="D5" t="s">
        <v>151</v>
      </c>
      <c r="E5" t="s">
        <v>181</v>
      </c>
      <c r="F5" t="s">
        <v>5</v>
      </c>
      <c r="G5" t="s">
        <v>6</v>
      </c>
      <c r="H5" t="s">
        <v>631</v>
      </c>
      <c r="I5" t="s">
        <v>629</v>
      </c>
      <c r="J5" t="s">
        <v>9</v>
      </c>
      <c r="K5" t="s">
        <v>9</v>
      </c>
      <c r="L5" t="str">
        <f>VLOOKUP(A5,TableRC!A:J,6,0)</f>
        <v>TOB</v>
      </c>
    </row>
    <row r="6" spans="1:12" x14ac:dyDescent="0.3">
      <c r="A6" t="str">
        <f t="shared" si="0"/>
        <v>t_diagram</v>
      </c>
      <c r="B6" t="s">
        <v>5</v>
      </c>
      <c r="C6" t="s">
        <v>6</v>
      </c>
      <c r="D6" t="s">
        <v>438</v>
      </c>
      <c r="E6" t="s">
        <v>181</v>
      </c>
      <c r="F6" t="s">
        <v>5</v>
      </c>
      <c r="G6" t="s">
        <v>6</v>
      </c>
      <c r="H6" t="s">
        <v>630</v>
      </c>
      <c r="I6" t="s">
        <v>629</v>
      </c>
      <c r="J6" t="s">
        <v>9</v>
      </c>
      <c r="K6" t="s">
        <v>9</v>
      </c>
      <c r="L6" t="str">
        <f>VLOOKUP(A6,TableRC!A:J,6,0)</f>
        <v>TD</v>
      </c>
    </row>
    <row r="7" spans="1:12" x14ac:dyDescent="0.3">
      <c r="A7" t="str">
        <f t="shared" si="0"/>
        <v>t_attribute</v>
      </c>
      <c r="B7" t="s">
        <v>5</v>
      </c>
      <c r="C7" t="s">
        <v>6</v>
      </c>
      <c r="D7" t="s">
        <v>195</v>
      </c>
      <c r="E7" t="s">
        <v>181</v>
      </c>
      <c r="F7" t="s">
        <v>5</v>
      </c>
      <c r="G7" t="s">
        <v>6</v>
      </c>
      <c r="H7" t="s">
        <v>628</v>
      </c>
      <c r="I7" t="s">
        <v>629</v>
      </c>
      <c r="J7" t="s">
        <v>9</v>
      </c>
      <c r="K7" t="s">
        <v>9</v>
      </c>
      <c r="L7" t="str">
        <f>VLOOKUP(A7,TableRC!A:J,6,0)</f>
        <v>TA</v>
      </c>
    </row>
    <row r="8" spans="1:12" x14ac:dyDescent="0.3">
      <c r="A8" t="str">
        <f t="shared" si="0"/>
        <v>t_xrefuser</v>
      </c>
      <c r="B8" t="s">
        <v>5</v>
      </c>
      <c r="C8" t="s">
        <v>6</v>
      </c>
      <c r="D8" t="s">
        <v>474</v>
      </c>
      <c r="E8" t="s">
        <v>462</v>
      </c>
      <c r="F8" t="s">
        <v>5</v>
      </c>
      <c r="G8" t="s">
        <v>6</v>
      </c>
      <c r="H8" t="s">
        <v>625</v>
      </c>
      <c r="I8" t="s">
        <v>538</v>
      </c>
      <c r="J8" t="s">
        <v>9</v>
      </c>
      <c r="K8" t="s">
        <v>9</v>
      </c>
      <c r="L8">
        <f>VLOOKUP(A8,TableRC!A:J,6,0)</f>
        <v>0</v>
      </c>
    </row>
    <row r="9" spans="1:12" x14ac:dyDescent="0.3">
      <c r="A9" t="str">
        <f t="shared" si="0"/>
        <v>t_xrefsystem</v>
      </c>
      <c r="B9" t="s">
        <v>5</v>
      </c>
      <c r="C9" t="s">
        <v>6</v>
      </c>
      <c r="D9" t="s">
        <v>469</v>
      </c>
      <c r="E9" t="s">
        <v>462</v>
      </c>
      <c r="F9" t="s">
        <v>5</v>
      </c>
      <c r="G9" t="s">
        <v>6</v>
      </c>
      <c r="H9" t="s">
        <v>624</v>
      </c>
      <c r="I9" t="s">
        <v>538</v>
      </c>
      <c r="J9" t="s">
        <v>9</v>
      </c>
      <c r="K9" t="s">
        <v>9</v>
      </c>
      <c r="L9">
        <f>VLOOKUP(A9,TableRC!A:J,6,0)</f>
        <v>0</v>
      </c>
    </row>
    <row r="10" spans="1:12" x14ac:dyDescent="0.3">
      <c r="A10" t="str">
        <f t="shared" si="0"/>
        <v>t_xref</v>
      </c>
      <c r="B10" t="s">
        <v>5</v>
      </c>
      <c r="C10" t="s">
        <v>6</v>
      </c>
      <c r="D10" t="s">
        <v>461</v>
      </c>
      <c r="E10" t="s">
        <v>462</v>
      </c>
      <c r="F10" t="s">
        <v>5</v>
      </c>
      <c r="G10" t="s">
        <v>6</v>
      </c>
      <c r="H10" t="s">
        <v>623</v>
      </c>
      <c r="I10" t="s">
        <v>538</v>
      </c>
      <c r="J10" t="s">
        <v>9</v>
      </c>
      <c r="K10" t="s">
        <v>9</v>
      </c>
      <c r="L10" t="str">
        <f>VLOOKUP(A10,TableRC!A:J,6,0)</f>
        <v>TX</v>
      </c>
    </row>
    <row r="11" spans="1:12" x14ac:dyDescent="0.3">
      <c r="A11" t="str">
        <f t="shared" si="0"/>
        <v>t_version</v>
      </c>
      <c r="B11" t="s">
        <v>5</v>
      </c>
      <c r="C11" t="s">
        <v>6</v>
      </c>
      <c r="D11" t="s">
        <v>453</v>
      </c>
      <c r="E11" t="s">
        <v>22</v>
      </c>
      <c r="F11" t="s">
        <v>5</v>
      </c>
      <c r="G11" t="s">
        <v>6</v>
      </c>
      <c r="H11" t="s">
        <v>622</v>
      </c>
      <c r="I11" t="s">
        <v>538</v>
      </c>
      <c r="J11" t="s">
        <v>9</v>
      </c>
      <c r="K11" t="s">
        <v>9</v>
      </c>
      <c r="L11">
        <f>VLOOKUP(A11,TableRC!A:J,6,0)</f>
        <v>0</v>
      </c>
    </row>
    <row r="12" spans="1:12" x14ac:dyDescent="0.3">
      <c r="A12" t="str">
        <f t="shared" si="0"/>
        <v>t_version</v>
      </c>
      <c r="B12" t="s">
        <v>5</v>
      </c>
      <c r="C12" t="s">
        <v>6</v>
      </c>
      <c r="D12" t="s">
        <v>453</v>
      </c>
      <c r="E12" t="s">
        <v>454</v>
      </c>
      <c r="F12" t="s">
        <v>5</v>
      </c>
      <c r="G12" t="s">
        <v>6</v>
      </c>
      <c r="H12" t="s">
        <v>622</v>
      </c>
      <c r="I12" t="s">
        <v>538</v>
      </c>
      <c r="J12" t="s">
        <v>9</v>
      </c>
      <c r="K12" t="s">
        <v>9</v>
      </c>
      <c r="L12">
        <f>VLOOKUP(A12,TableRC!A:J,6,0)</f>
        <v>0</v>
      </c>
    </row>
    <row r="13" spans="1:12" x14ac:dyDescent="0.3">
      <c r="A13" t="str">
        <f t="shared" si="0"/>
        <v>usysTables</v>
      </c>
      <c r="B13" t="s">
        <v>5</v>
      </c>
      <c r="C13" t="s">
        <v>6</v>
      </c>
      <c r="D13" t="s">
        <v>494</v>
      </c>
      <c r="E13" t="s">
        <v>486</v>
      </c>
      <c r="F13" t="s">
        <v>5</v>
      </c>
      <c r="G13" t="s">
        <v>6</v>
      </c>
      <c r="H13" t="s">
        <v>627</v>
      </c>
      <c r="I13" t="s">
        <v>538</v>
      </c>
      <c r="J13" t="s">
        <v>9</v>
      </c>
      <c r="K13" t="s">
        <v>9</v>
      </c>
      <c r="L13">
        <f>VLOOKUP(A13,TableRC!A:J,6,0)</f>
        <v>0</v>
      </c>
    </row>
    <row r="14" spans="1:12" x14ac:dyDescent="0.3">
      <c r="A14" t="str">
        <f t="shared" si="0"/>
        <v>usys_system</v>
      </c>
      <c r="B14" t="s">
        <v>5</v>
      </c>
      <c r="C14" t="s">
        <v>6</v>
      </c>
      <c r="D14" t="s">
        <v>484</v>
      </c>
      <c r="E14" t="s">
        <v>78</v>
      </c>
      <c r="F14" t="s">
        <v>5</v>
      </c>
      <c r="G14" t="s">
        <v>6</v>
      </c>
      <c r="H14" t="s">
        <v>626</v>
      </c>
      <c r="I14" t="s">
        <v>538</v>
      </c>
      <c r="J14" t="s">
        <v>9</v>
      </c>
      <c r="K14" t="s">
        <v>9</v>
      </c>
      <c r="L14">
        <f>VLOOKUP(A14,TableRC!A:J,6,0)</f>
        <v>0</v>
      </c>
    </row>
    <row r="15" spans="1:12" x14ac:dyDescent="0.3">
      <c r="A15" t="str">
        <f t="shared" si="0"/>
        <v>t_umlpattern</v>
      </c>
      <c r="B15" t="s">
        <v>5</v>
      </c>
      <c r="C15" t="s">
        <v>6</v>
      </c>
      <c r="D15" t="s">
        <v>433</v>
      </c>
      <c r="E15" t="s">
        <v>434</v>
      </c>
      <c r="F15" t="s">
        <v>5</v>
      </c>
      <c r="G15" t="s">
        <v>6</v>
      </c>
      <c r="H15" t="s">
        <v>621</v>
      </c>
      <c r="I15" t="s">
        <v>538</v>
      </c>
      <c r="J15" t="s">
        <v>9</v>
      </c>
      <c r="K15" t="s">
        <v>9</v>
      </c>
      <c r="L15">
        <f>VLOOKUP(A15,TableRC!A:J,6,0)</f>
        <v>0</v>
      </c>
    </row>
    <row r="16" spans="1:12" x14ac:dyDescent="0.3">
      <c r="A16" t="str">
        <f t="shared" si="0"/>
        <v>t_trxtypes</v>
      </c>
      <c r="B16" t="s">
        <v>5</v>
      </c>
      <c r="C16" t="s">
        <v>6</v>
      </c>
      <c r="D16" t="s">
        <v>414</v>
      </c>
      <c r="E16" t="s">
        <v>416</v>
      </c>
      <c r="F16" t="s">
        <v>5</v>
      </c>
      <c r="G16" t="s">
        <v>6</v>
      </c>
      <c r="H16" t="s">
        <v>620</v>
      </c>
      <c r="I16" t="s">
        <v>538</v>
      </c>
      <c r="J16" t="s">
        <v>9</v>
      </c>
      <c r="K16" t="s">
        <v>9</v>
      </c>
      <c r="L16">
        <f>VLOOKUP(A16,TableRC!A:J,6,0)</f>
        <v>0</v>
      </c>
    </row>
    <row r="17" spans="1:12" x14ac:dyDescent="0.3">
      <c r="A17" t="str">
        <f t="shared" si="0"/>
        <v>t_testtypes</v>
      </c>
      <c r="B17" t="s">
        <v>5</v>
      </c>
      <c r="C17" t="s">
        <v>6</v>
      </c>
      <c r="D17" t="s">
        <v>412</v>
      </c>
      <c r="E17" t="s">
        <v>402</v>
      </c>
      <c r="F17" t="s">
        <v>5</v>
      </c>
      <c r="G17" t="s">
        <v>6</v>
      </c>
      <c r="H17" t="s">
        <v>619</v>
      </c>
      <c r="I17" t="s">
        <v>538</v>
      </c>
      <c r="J17" t="s">
        <v>9</v>
      </c>
      <c r="K17" t="s">
        <v>9</v>
      </c>
      <c r="L17">
        <f>VLOOKUP(A17,TableRC!A:J,6,0)</f>
        <v>0</v>
      </c>
    </row>
    <row r="18" spans="1:12" x14ac:dyDescent="0.3">
      <c r="A18" t="str">
        <f t="shared" si="0"/>
        <v>t_testplans</v>
      </c>
      <c r="B18" t="s">
        <v>5</v>
      </c>
      <c r="C18" t="s">
        <v>6</v>
      </c>
      <c r="D18" t="s">
        <v>397</v>
      </c>
      <c r="E18" t="s">
        <v>398</v>
      </c>
      <c r="F18" t="s">
        <v>5</v>
      </c>
      <c r="G18" t="s">
        <v>6</v>
      </c>
      <c r="H18" t="s">
        <v>618</v>
      </c>
      <c r="I18" t="s">
        <v>538</v>
      </c>
      <c r="J18" t="s">
        <v>9</v>
      </c>
      <c r="K18" t="s">
        <v>9</v>
      </c>
      <c r="L18">
        <f>VLOOKUP(A18,TableRC!A:J,6,0)</f>
        <v>0</v>
      </c>
    </row>
    <row r="19" spans="1:12" x14ac:dyDescent="0.3">
      <c r="A19" t="str">
        <f t="shared" si="0"/>
        <v>t_testclass</v>
      </c>
      <c r="B19" t="s">
        <v>5</v>
      </c>
      <c r="C19" t="s">
        <v>6</v>
      </c>
      <c r="D19" t="s">
        <v>394</v>
      </c>
      <c r="E19" t="s">
        <v>395</v>
      </c>
      <c r="F19" t="s">
        <v>5</v>
      </c>
      <c r="G19" t="s">
        <v>6</v>
      </c>
      <c r="H19" t="s">
        <v>617</v>
      </c>
      <c r="I19" t="s">
        <v>538</v>
      </c>
      <c r="J19" t="s">
        <v>9</v>
      </c>
      <c r="K19" t="s">
        <v>9</v>
      </c>
      <c r="L19">
        <f>VLOOKUP(A19,TableRC!A:J,6,0)</f>
        <v>0</v>
      </c>
    </row>
    <row r="20" spans="1:12" x14ac:dyDescent="0.3">
      <c r="A20" t="str">
        <f t="shared" si="0"/>
        <v>t_template</v>
      </c>
      <c r="B20" t="s">
        <v>5</v>
      </c>
      <c r="C20" t="s">
        <v>6</v>
      </c>
      <c r="D20" t="s">
        <v>387</v>
      </c>
      <c r="E20" t="s">
        <v>124</v>
      </c>
      <c r="F20" t="s">
        <v>5</v>
      </c>
      <c r="G20" t="s">
        <v>6</v>
      </c>
      <c r="H20" t="s">
        <v>616</v>
      </c>
      <c r="I20" t="s">
        <v>538</v>
      </c>
      <c r="J20" t="s">
        <v>9</v>
      </c>
      <c r="K20" t="s">
        <v>9</v>
      </c>
      <c r="L20">
        <f>VLOOKUP(A20,TableRC!A:J,6,0)</f>
        <v>0</v>
      </c>
    </row>
    <row r="21" spans="1:12" x14ac:dyDescent="0.3">
      <c r="A21" t="str">
        <f t="shared" si="0"/>
        <v>t_tcf</v>
      </c>
      <c r="B21" t="s">
        <v>5</v>
      </c>
      <c r="C21" t="s">
        <v>6</v>
      </c>
      <c r="D21" t="s">
        <v>382</v>
      </c>
      <c r="E21" t="s">
        <v>383</v>
      </c>
      <c r="F21" t="s">
        <v>5</v>
      </c>
      <c r="G21" t="s">
        <v>6</v>
      </c>
      <c r="H21" t="s">
        <v>615</v>
      </c>
      <c r="I21" t="s">
        <v>538</v>
      </c>
      <c r="J21" t="s">
        <v>9</v>
      </c>
      <c r="K21" t="s">
        <v>9</v>
      </c>
      <c r="L21">
        <f>VLOOKUP(A21,TableRC!A:J,6,0)</f>
        <v>0</v>
      </c>
    </row>
    <row r="22" spans="1:12" x14ac:dyDescent="0.3">
      <c r="A22" t="str">
        <f t="shared" si="0"/>
        <v>t_tasks</v>
      </c>
      <c r="B22" t="s">
        <v>5</v>
      </c>
      <c r="C22" t="s">
        <v>6</v>
      </c>
      <c r="D22" t="s">
        <v>375</v>
      </c>
      <c r="E22" t="s">
        <v>376</v>
      </c>
      <c r="F22" t="s">
        <v>5</v>
      </c>
      <c r="G22" t="s">
        <v>6</v>
      </c>
      <c r="H22" t="s">
        <v>614</v>
      </c>
      <c r="I22" t="s">
        <v>538</v>
      </c>
      <c r="J22" t="s">
        <v>9</v>
      </c>
      <c r="K22" t="s">
        <v>9</v>
      </c>
      <c r="L22">
        <f>VLOOKUP(A22,TableRC!A:J,6,0)</f>
        <v>0</v>
      </c>
    </row>
    <row r="23" spans="1:12" x14ac:dyDescent="0.3">
      <c r="A23" t="str">
        <f t="shared" si="0"/>
        <v>t_taggedvalue</v>
      </c>
      <c r="B23" t="s">
        <v>5</v>
      </c>
      <c r="C23" t="s">
        <v>6</v>
      </c>
      <c r="D23" t="s">
        <v>362</v>
      </c>
      <c r="E23" t="s">
        <v>215</v>
      </c>
      <c r="F23" t="s">
        <v>5</v>
      </c>
      <c r="G23" t="s">
        <v>6</v>
      </c>
      <c r="H23" t="s">
        <v>613</v>
      </c>
      <c r="I23" t="s">
        <v>538</v>
      </c>
      <c r="J23" t="s">
        <v>9</v>
      </c>
      <c r="K23" t="s">
        <v>9</v>
      </c>
      <c r="L23">
        <f>VLOOKUP(A23,TableRC!A:J,6,0)</f>
        <v>0</v>
      </c>
    </row>
    <row r="24" spans="1:12" x14ac:dyDescent="0.3">
      <c r="A24" t="str">
        <f t="shared" si="0"/>
        <v>t_stereotypes</v>
      </c>
      <c r="B24" t="s">
        <v>5</v>
      </c>
      <c r="C24" t="s">
        <v>6</v>
      </c>
      <c r="D24" t="s">
        <v>357</v>
      </c>
      <c r="E24" t="s">
        <v>64</v>
      </c>
      <c r="F24" t="s">
        <v>5</v>
      </c>
      <c r="G24" t="s">
        <v>6</v>
      </c>
      <c r="H24" t="s">
        <v>612</v>
      </c>
      <c r="I24" t="s">
        <v>538</v>
      </c>
      <c r="J24" t="s">
        <v>9</v>
      </c>
      <c r="K24" t="s">
        <v>9</v>
      </c>
      <c r="L24" t="str">
        <f>VLOOKUP(A24,TableRC!A:J,6,0)</f>
        <v>TS</v>
      </c>
    </row>
    <row r="25" spans="1:12" x14ac:dyDescent="0.3">
      <c r="A25" t="str">
        <f t="shared" si="0"/>
        <v>t_stereotypes</v>
      </c>
      <c r="B25" t="s">
        <v>5</v>
      </c>
      <c r="C25" t="s">
        <v>6</v>
      </c>
      <c r="D25" t="s">
        <v>357</v>
      </c>
      <c r="E25" t="s">
        <v>156</v>
      </c>
      <c r="F25" t="s">
        <v>5</v>
      </c>
      <c r="G25" t="s">
        <v>6</v>
      </c>
      <c r="H25" t="s">
        <v>612</v>
      </c>
      <c r="I25" t="s">
        <v>538</v>
      </c>
      <c r="J25" t="s">
        <v>9</v>
      </c>
      <c r="K25" t="s">
        <v>9</v>
      </c>
      <c r="L25" t="str">
        <f>VLOOKUP(A25,TableRC!A:J,6,0)</f>
        <v>TS</v>
      </c>
    </row>
    <row r="26" spans="1:12" x14ac:dyDescent="0.3">
      <c r="A26" t="str">
        <f t="shared" si="0"/>
        <v>t_statustypes</v>
      </c>
      <c r="B26" t="s">
        <v>5</v>
      </c>
      <c r="C26" t="s">
        <v>6</v>
      </c>
      <c r="D26" t="s">
        <v>350</v>
      </c>
      <c r="E26" t="s">
        <v>91</v>
      </c>
      <c r="F26" t="s">
        <v>5</v>
      </c>
      <c r="G26" t="s">
        <v>6</v>
      </c>
      <c r="H26" t="s">
        <v>611</v>
      </c>
      <c r="I26" t="s">
        <v>538</v>
      </c>
      <c r="J26" t="s">
        <v>9</v>
      </c>
      <c r="K26" t="s">
        <v>9</v>
      </c>
      <c r="L26" t="str">
        <f>VLOOKUP(A26,TableRC!A:J,6,0)</f>
        <v>TST</v>
      </c>
    </row>
    <row r="27" spans="1:12" x14ac:dyDescent="0.3">
      <c r="A27" t="str">
        <f t="shared" si="0"/>
        <v>t_snapshot</v>
      </c>
      <c r="B27" t="s">
        <v>5</v>
      </c>
      <c r="C27" t="s">
        <v>6</v>
      </c>
      <c r="D27" t="s">
        <v>342</v>
      </c>
      <c r="E27" t="s">
        <v>343</v>
      </c>
      <c r="F27" t="s">
        <v>5</v>
      </c>
      <c r="G27" t="s">
        <v>6</v>
      </c>
      <c r="H27" t="s">
        <v>610</v>
      </c>
      <c r="I27" t="s">
        <v>538</v>
      </c>
      <c r="J27" t="s">
        <v>9</v>
      </c>
      <c r="K27" t="s">
        <v>9</v>
      </c>
      <c r="L27">
        <f>VLOOKUP(A27,TableRC!A:J,6,0)</f>
        <v>0</v>
      </c>
    </row>
    <row r="28" spans="1:12" x14ac:dyDescent="0.3">
      <c r="A28" t="str">
        <f t="shared" si="0"/>
        <v>t_secuserpermission</v>
      </c>
      <c r="B28" t="s">
        <v>5</v>
      </c>
      <c r="C28" t="s">
        <v>6</v>
      </c>
      <c r="D28" t="s">
        <v>341</v>
      </c>
      <c r="E28" t="s">
        <v>311</v>
      </c>
      <c r="F28" t="s">
        <v>5</v>
      </c>
      <c r="G28" t="s">
        <v>6</v>
      </c>
      <c r="H28" t="s">
        <v>609</v>
      </c>
      <c r="I28" t="s">
        <v>538</v>
      </c>
      <c r="J28" t="s">
        <v>9</v>
      </c>
      <c r="K28" t="s">
        <v>9</v>
      </c>
      <c r="L28">
        <f>VLOOKUP(A28,TableRC!A:J,6,0)</f>
        <v>0</v>
      </c>
    </row>
    <row r="29" spans="1:12" x14ac:dyDescent="0.3">
      <c r="A29" t="str">
        <f t="shared" si="0"/>
        <v>t_secuserpermission</v>
      </c>
      <c r="B29" t="s">
        <v>5</v>
      </c>
      <c r="C29" t="s">
        <v>6</v>
      </c>
      <c r="D29" t="s">
        <v>341</v>
      </c>
      <c r="E29" t="s">
        <v>315</v>
      </c>
      <c r="F29" t="s">
        <v>5</v>
      </c>
      <c r="G29" t="s">
        <v>6</v>
      </c>
      <c r="H29" t="s">
        <v>609</v>
      </c>
      <c r="I29" t="s">
        <v>538</v>
      </c>
      <c r="J29" t="s">
        <v>9</v>
      </c>
      <c r="K29" t="s">
        <v>9</v>
      </c>
      <c r="L29">
        <f>VLOOKUP(A29,TableRC!A:J,6,0)</f>
        <v>0</v>
      </c>
    </row>
    <row r="30" spans="1:12" x14ac:dyDescent="0.3">
      <c r="A30" t="str">
        <f t="shared" si="0"/>
        <v>t_secusergroup</v>
      </c>
      <c r="B30" t="s">
        <v>5</v>
      </c>
      <c r="C30" t="s">
        <v>6</v>
      </c>
      <c r="D30" t="s">
        <v>333</v>
      </c>
      <c r="E30" t="s">
        <v>244</v>
      </c>
      <c r="F30" t="s">
        <v>5</v>
      </c>
      <c r="G30" t="s">
        <v>6</v>
      </c>
      <c r="H30" t="s">
        <v>608</v>
      </c>
      <c r="I30" t="s">
        <v>538</v>
      </c>
      <c r="J30" t="s">
        <v>9</v>
      </c>
      <c r="K30" t="s">
        <v>9</v>
      </c>
      <c r="L30">
        <f>VLOOKUP(A30,TableRC!A:J,6,0)</f>
        <v>0</v>
      </c>
    </row>
    <row r="31" spans="1:12" x14ac:dyDescent="0.3">
      <c r="A31" t="str">
        <f t="shared" si="0"/>
        <v>t_secusergroup</v>
      </c>
      <c r="B31" t="s">
        <v>5</v>
      </c>
      <c r="C31" t="s">
        <v>6</v>
      </c>
      <c r="D31" t="s">
        <v>333</v>
      </c>
      <c r="E31" t="s">
        <v>315</v>
      </c>
      <c r="F31" t="s">
        <v>5</v>
      </c>
      <c r="G31" t="s">
        <v>6</v>
      </c>
      <c r="H31" t="s">
        <v>608</v>
      </c>
      <c r="I31" t="s">
        <v>538</v>
      </c>
      <c r="J31" t="s">
        <v>9</v>
      </c>
      <c r="K31" t="s">
        <v>9</v>
      </c>
      <c r="L31">
        <f>VLOOKUP(A31,TableRC!A:J,6,0)</f>
        <v>0</v>
      </c>
    </row>
    <row r="32" spans="1:12" x14ac:dyDescent="0.3">
      <c r="A32" t="str">
        <f t="shared" si="0"/>
        <v>t_secuser</v>
      </c>
      <c r="B32" t="s">
        <v>5</v>
      </c>
      <c r="C32" t="s">
        <v>6</v>
      </c>
      <c r="D32" t="s">
        <v>327</v>
      </c>
      <c r="E32" t="s">
        <v>315</v>
      </c>
      <c r="F32" t="s">
        <v>5</v>
      </c>
      <c r="G32" t="s">
        <v>6</v>
      </c>
      <c r="H32" t="s">
        <v>607</v>
      </c>
      <c r="I32" t="s">
        <v>538</v>
      </c>
      <c r="J32" t="s">
        <v>9</v>
      </c>
      <c r="K32" t="s">
        <v>9</v>
      </c>
      <c r="L32">
        <f>VLOOKUP(A32,TableRC!A:J,6,0)</f>
        <v>0</v>
      </c>
    </row>
    <row r="33" spans="1:12" x14ac:dyDescent="0.3">
      <c r="A33" t="str">
        <f t="shared" si="0"/>
        <v>t_secpolicies</v>
      </c>
      <c r="B33" t="s">
        <v>5</v>
      </c>
      <c r="C33" t="s">
        <v>6</v>
      </c>
      <c r="D33" t="s">
        <v>324</v>
      </c>
      <c r="E33" t="s">
        <v>78</v>
      </c>
      <c r="F33" t="s">
        <v>5</v>
      </c>
      <c r="G33" t="s">
        <v>6</v>
      </c>
      <c r="H33" t="s">
        <v>606</v>
      </c>
      <c r="I33" t="s">
        <v>538</v>
      </c>
      <c r="J33" t="s">
        <v>9</v>
      </c>
      <c r="K33" t="s">
        <v>9</v>
      </c>
      <c r="L33">
        <f>VLOOKUP(A33,TableRC!A:J,6,0)</f>
        <v>0</v>
      </c>
    </row>
    <row r="34" spans="1:12" x14ac:dyDescent="0.3">
      <c r="A34" t="str">
        <f t="shared" ref="A34:A65" si="1">D34</f>
        <v>t_secpermission</v>
      </c>
      <c r="B34" t="s">
        <v>5</v>
      </c>
      <c r="C34" t="s">
        <v>6</v>
      </c>
      <c r="D34" t="s">
        <v>320</v>
      </c>
      <c r="E34" t="s">
        <v>311</v>
      </c>
      <c r="F34" t="s">
        <v>5</v>
      </c>
      <c r="G34" t="s">
        <v>6</v>
      </c>
      <c r="H34" t="s">
        <v>605</v>
      </c>
      <c r="I34" t="s">
        <v>538</v>
      </c>
      <c r="J34" t="s">
        <v>9</v>
      </c>
      <c r="K34" t="s">
        <v>9</v>
      </c>
      <c r="L34">
        <f>VLOOKUP(A34,TableRC!A:J,6,0)</f>
        <v>0</v>
      </c>
    </row>
    <row r="35" spans="1:12" x14ac:dyDescent="0.3">
      <c r="A35" t="str">
        <f t="shared" si="1"/>
        <v>t_seclocks</v>
      </c>
      <c r="B35" t="s">
        <v>5</v>
      </c>
      <c r="C35" t="s">
        <v>6</v>
      </c>
      <c r="D35" t="s">
        <v>314</v>
      </c>
      <c r="E35" t="s">
        <v>317</v>
      </c>
      <c r="F35" t="s">
        <v>5</v>
      </c>
      <c r="G35" t="s">
        <v>6</v>
      </c>
      <c r="H35" t="s">
        <v>604</v>
      </c>
      <c r="I35" t="s">
        <v>538</v>
      </c>
      <c r="J35" t="s">
        <v>9</v>
      </c>
      <c r="K35" t="s">
        <v>9</v>
      </c>
      <c r="L35">
        <f>VLOOKUP(A35,TableRC!A:J,6,0)</f>
        <v>0</v>
      </c>
    </row>
    <row r="36" spans="1:12" x14ac:dyDescent="0.3">
      <c r="A36" t="str">
        <f t="shared" si="1"/>
        <v>t_secgrouppermission</v>
      </c>
      <c r="B36" t="s">
        <v>5</v>
      </c>
      <c r="C36" t="s">
        <v>6</v>
      </c>
      <c r="D36" t="s">
        <v>310</v>
      </c>
      <c r="E36" t="s">
        <v>244</v>
      </c>
      <c r="F36" t="s">
        <v>5</v>
      </c>
      <c r="G36" t="s">
        <v>6</v>
      </c>
      <c r="H36" t="s">
        <v>603</v>
      </c>
      <c r="I36" t="s">
        <v>538</v>
      </c>
      <c r="J36" t="s">
        <v>9</v>
      </c>
      <c r="K36" t="s">
        <v>9</v>
      </c>
      <c r="L36">
        <f>VLOOKUP(A36,TableRC!A:J,6,0)</f>
        <v>0</v>
      </c>
    </row>
    <row r="37" spans="1:12" x14ac:dyDescent="0.3">
      <c r="A37" t="str">
        <f t="shared" si="1"/>
        <v>t_secgrouppermission</v>
      </c>
      <c r="B37" t="s">
        <v>5</v>
      </c>
      <c r="C37" t="s">
        <v>6</v>
      </c>
      <c r="D37" t="s">
        <v>310</v>
      </c>
      <c r="E37" t="s">
        <v>311</v>
      </c>
      <c r="F37" t="s">
        <v>5</v>
      </c>
      <c r="G37" t="s">
        <v>6</v>
      </c>
      <c r="H37" t="s">
        <v>603</v>
      </c>
      <c r="I37" t="s">
        <v>538</v>
      </c>
      <c r="J37" t="s">
        <v>9</v>
      </c>
      <c r="K37" t="s">
        <v>9</v>
      </c>
      <c r="L37">
        <f>VLOOKUP(A37,TableRC!A:J,6,0)</f>
        <v>0</v>
      </c>
    </row>
    <row r="38" spans="1:12" x14ac:dyDescent="0.3">
      <c r="A38" t="str">
        <f t="shared" si="1"/>
        <v>t_secgroup</v>
      </c>
      <c r="B38" t="s">
        <v>5</v>
      </c>
      <c r="C38" t="s">
        <v>6</v>
      </c>
      <c r="D38" t="s">
        <v>243</v>
      </c>
      <c r="E38" t="s">
        <v>244</v>
      </c>
      <c r="F38" t="s">
        <v>5</v>
      </c>
      <c r="G38" t="s">
        <v>6</v>
      </c>
      <c r="H38" t="s">
        <v>602</v>
      </c>
      <c r="I38" t="s">
        <v>538</v>
      </c>
      <c r="J38" t="s">
        <v>9</v>
      </c>
      <c r="K38" t="s">
        <v>9</v>
      </c>
      <c r="L38">
        <f>VLOOKUP(A38,TableRC!A:J,6,0)</f>
        <v>0</v>
      </c>
    </row>
    <row r="39" spans="1:12" x14ac:dyDescent="0.3">
      <c r="A39" t="str">
        <f t="shared" si="1"/>
        <v>t_script</v>
      </c>
      <c r="B39" t="s">
        <v>5</v>
      </c>
      <c r="C39" t="s">
        <v>6</v>
      </c>
      <c r="D39" t="s">
        <v>235</v>
      </c>
      <c r="E39" t="s">
        <v>236</v>
      </c>
      <c r="F39" t="s">
        <v>5</v>
      </c>
      <c r="G39" t="s">
        <v>6</v>
      </c>
      <c r="H39" t="s">
        <v>601</v>
      </c>
      <c r="I39" t="s">
        <v>538</v>
      </c>
      <c r="J39" t="s">
        <v>9</v>
      </c>
      <c r="K39" t="s">
        <v>9</v>
      </c>
      <c r="L39">
        <f>VLOOKUP(A39,TableRC!A:J,6,0)</f>
        <v>0</v>
      </c>
    </row>
    <row r="40" spans="1:12" x14ac:dyDescent="0.3">
      <c r="A40" t="str">
        <f t="shared" si="1"/>
        <v>t_scenariotypes</v>
      </c>
      <c r="B40" t="s">
        <v>5</v>
      </c>
      <c r="C40" t="s">
        <v>6</v>
      </c>
      <c r="D40" t="s">
        <v>232</v>
      </c>
      <c r="E40" t="s">
        <v>233</v>
      </c>
      <c r="F40" t="s">
        <v>5</v>
      </c>
      <c r="G40" t="s">
        <v>6</v>
      </c>
      <c r="H40" t="s">
        <v>600</v>
      </c>
      <c r="I40" t="s">
        <v>538</v>
      </c>
      <c r="J40" t="s">
        <v>9</v>
      </c>
      <c r="K40" t="s">
        <v>9</v>
      </c>
      <c r="L40">
        <f>VLOOKUP(A40,TableRC!A:J,6,0)</f>
        <v>0</v>
      </c>
    </row>
    <row r="41" spans="1:12" x14ac:dyDescent="0.3">
      <c r="A41" t="str">
        <f t="shared" si="1"/>
        <v>t_rules</v>
      </c>
      <c r="B41" t="s">
        <v>5</v>
      </c>
      <c r="C41" t="s">
        <v>6</v>
      </c>
      <c r="D41" t="s">
        <v>221</v>
      </c>
      <c r="E41" t="s">
        <v>222</v>
      </c>
      <c r="F41" t="s">
        <v>5</v>
      </c>
      <c r="G41" t="s">
        <v>6</v>
      </c>
      <c r="H41" t="s">
        <v>599</v>
      </c>
      <c r="I41" t="s">
        <v>538</v>
      </c>
      <c r="J41" t="s">
        <v>9</v>
      </c>
      <c r="K41" t="s">
        <v>9</v>
      </c>
      <c r="L41">
        <f>VLOOKUP(A41,TableRC!A:J,6,0)</f>
        <v>0</v>
      </c>
    </row>
    <row r="42" spans="1:12" x14ac:dyDescent="0.3">
      <c r="A42" t="str">
        <f t="shared" si="1"/>
        <v>t_rtfreport</v>
      </c>
      <c r="B42" t="s">
        <v>5</v>
      </c>
      <c r="C42" t="s">
        <v>6</v>
      </c>
      <c r="D42" t="s">
        <v>123</v>
      </c>
      <c r="E42" t="s">
        <v>124</v>
      </c>
      <c r="F42" t="s">
        <v>5</v>
      </c>
      <c r="G42" t="s">
        <v>6</v>
      </c>
      <c r="H42" t="s">
        <v>598</v>
      </c>
      <c r="I42" t="s">
        <v>538</v>
      </c>
      <c r="J42" t="s">
        <v>9</v>
      </c>
      <c r="K42" t="s">
        <v>9</v>
      </c>
      <c r="L42">
        <f>VLOOKUP(A42,TableRC!A:J,6,0)</f>
        <v>0</v>
      </c>
    </row>
    <row r="43" spans="1:12" x14ac:dyDescent="0.3">
      <c r="A43" t="str">
        <f t="shared" si="1"/>
        <v>t_roleconstraint</v>
      </c>
      <c r="B43" t="s">
        <v>5</v>
      </c>
      <c r="C43" t="s">
        <v>6</v>
      </c>
      <c r="D43" t="s">
        <v>114</v>
      </c>
      <c r="E43" t="s">
        <v>117</v>
      </c>
      <c r="F43" t="s">
        <v>5</v>
      </c>
      <c r="G43" t="s">
        <v>6</v>
      </c>
      <c r="H43" t="s">
        <v>597</v>
      </c>
      <c r="I43" t="s">
        <v>538</v>
      </c>
      <c r="J43" t="s">
        <v>9</v>
      </c>
      <c r="K43" t="s">
        <v>9</v>
      </c>
      <c r="L43">
        <f>VLOOKUP(A43,TableRC!A:J,6,0)</f>
        <v>0</v>
      </c>
    </row>
    <row r="44" spans="1:12" x14ac:dyDescent="0.3">
      <c r="A44" t="str">
        <f t="shared" si="1"/>
        <v>t_roleconstraint</v>
      </c>
      <c r="B44" t="s">
        <v>5</v>
      </c>
      <c r="C44" t="s">
        <v>6</v>
      </c>
      <c r="D44" t="s">
        <v>114</v>
      </c>
      <c r="E44" t="s">
        <v>115</v>
      </c>
      <c r="F44" t="s">
        <v>5</v>
      </c>
      <c r="G44" t="s">
        <v>6</v>
      </c>
      <c r="H44" t="s">
        <v>597</v>
      </c>
      <c r="I44" t="s">
        <v>538</v>
      </c>
      <c r="J44" t="s">
        <v>9</v>
      </c>
      <c r="K44" t="s">
        <v>9</v>
      </c>
      <c r="L44">
        <f>VLOOKUP(A44,TableRC!A:J,6,0)</f>
        <v>0</v>
      </c>
    </row>
    <row r="45" spans="1:12" x14ac:dyDescent="0.3">
      <c r="A45" t="str">
        <f t="shared" si="1"/>
        <v>t_roleconstraint</v>
      </c>
      <c r="B45" t="s">
        <v>5</v>
      </c>
      <c r="C45" t="s">
        <v>6</v>
      </c>
      <c r="D45" t="s">
        <v>114</v>
      </c>
      <c r="E45" t="s">
        <v>116</v>
      </c>
      <c r="F45" t="s">
        <v>5</v>
      </c>
      <c r="G45" t="s">
        <v>6</v>
      </c>
      <c r="H45" t="s">
        <v>597</v>
      </c>
      <c r="I45" t="s">
        <v>538</v>
      </c>
      <c r="J45" t="s">
        <v>9</v>
      </c>
      <c r="K45" t="s">
        <v>9</v>
      </c>
      <c r="L45">
        <f>VLOOKUP(A45,TableRC!A:J,6,0)</f>
        <v>0</v>
      </c>
    </row>
    <row r="46" spans="1:12" x14ac:dyDescent="0.3">
      <c r="A46" t="str">
        <f t="shared" si="1"/>
        <v>t_roleconstraint</v>
      </c>
      <c r="B46" t="s">
        <v>5</v>
      </c>
      <c r="C46" t="s">
        <v>6</v>
      </c>
      <c r="D46" t="s">
        <v>114</v>
      </c>
      <c r="E46" t="s">
        <v>118</v>
      </c>
      <c r="F46" t="s">
        <v>5</v>
      </c>
      <c r="G46" t="s">
        <v>6</v>
      </c>
      <c r="H46" t="s">
        <v>597</v>
      </c>
      <c r="I46" t="s">
        <v>538</v>
      </c>
      <c r="J46" t="s">
        <v>9</v>
      </c>
      <c r="K46" t="s">
        <v>9</v>
      </c>
      <c r="L46">
        <f>VLOOKUP(A46,TableRC!A:J,6,0)</f>
        <v>0</v>
      </c>
    </row>
    <row r="47" spans="1:12" x14ac:dyDescent="0.3">
      <c r="A47" t="str">
        <f t="shared" si="1"/>
        <v>t_risktypes</v>
      </c>
      <c r="B47" t="s">
        <v>5</v>
      </c>
      <c r="C47" t="s">
        <v>6</v>
      </c>
      <c r="D47" t="s">
        <v>110</v>
      </c>
      <c r="E47" t="s">
        <v>111</v>
      </c>
      <c r="F47" t="s">
        <v>5</v>
      </c>
      <c r="G47" t="s">
        <v>6</v>
      </c>
      <c r="H47" t="s">
        <v>596</v>
      </c>
      <c r="I47" t="s">
        <v>538</v>
      </c>
      <c r="J47" t="s">
        <v>9</v>
      </c>
      <c r="K47" t="s">
        <v>9</v>
      </c>
      <c r="L47">
        <f>VLOOKUP(A47,TableRC!A:J,6,0)</f>
        <v>0</v>
      </c>
    </row>
    <row r="48" spans="1:12" x14ac:dyDescent="0.3">
      <c r="A48" t="str">
        <f t="shared" si="1"/>
        <v>t_resources</v>
      </c>
      <c r="B48" t="s">
        <v>5</v>
      </c>
      <c r="C48" t="s">
        <v>6</v>
      </c>
      <c r="D48" t="s">
        <v>99</v>
      </c>
      <c r="E48" t="s">
        <v>13</v>
      </c>
      <c r="F48" t="s">
        <v>5</v>
      </c>
      <c r="G48" t="s">
        <v>6</v>
      </c>
      <c r="H48" t="s">
        <v>595</v>
      </c>
      <c r="I48" t="s">
        <v>538</v>
      </c>
      <c r="J48" t="s">
        <v>9</v>
      </c>
      <c r="K48" t="s">
        <v>9</v>
      </c>
      <c r="L48">
        <f>VLOOKUP(A48,TableRC!A:J,6,0)</f>
        <v>0</v>
      </c>
    </row>
    <row r="49" spans="1:12" x14ac:dyDescent="0.3">
      <c r="A49" t="str">
        <f t="shared" si="1"/>
        <v>t_requiretypes</v>
      </c>
      <c r="B49" t="s">
        <v>5</v>
      </c>
      <c r="C49" t="s">
        <v>6</v>
      </c>
      <c r="D49" t="s">
        <v>84</v>
      </c>
      <c r="E49" t="s">
        <v>85</v>
      </c>
      <c r="F49" t="s">
        <v>5</v>
      </c>
      <c r="G49" t="s">
        <v>6</v>
      </c>
      <c r="H49" t="s">
        <v>594</v>
      </c>
      <c r="I49" t="s">
        <v>538</v>
      </c>
      <c r="J49" t="s">
        <v>9</v>
      </c>
      <c r="K49" t="s">
        <v>9</v>
      </c>
      <c r="L49">
        <f>VLOOKUP(A49,TableRC!A:J,6,0)</f>
        <v>0</v>
      </c>
    </row>
    <row r="50" spans="1:12" x14ac:dyDescent="0.3">
      <c r="A50" t="str">
        <f t="shared" si="1"/>
        <v>t_propertytypes</v>
      </c>
      <c r="B50" t="s">
        <v>5</v>
      </c>
      <c r="C50" t="s">
        <v>6</v>
      </c>
      <c r="D50" t="s">
        <v>77</v>
      </c>
      <c r="E50" t="s">
        <v>78</v>
      </c>
      <c r="F50" t="s">
        <v>5</v>
      </c>
      <c r="G50" t="s">
        <v>6</v>
      </c>
      <c r="H50" t="s">
        <v>593</v>
      </c>
      <c r="I50" t="s">
        <v>538</v>
      </c>
      <c r="J50" t="s">
        <v>9</v>
      </c>
      <c r="K50" t="s">
        <v>9</v>
      </c>
      <c r="L50">
        <f>VLOOKUP(A50,TableRC!A:J,6,0)</f>
        <v>0</v>
      </c>
    </row>
    <row r="51" spans="1:12" x14ac:dyDescent="0.3">
      <c r="A51" t="str">
        <f t="shared" si="1"/>
        <v>t_projectroles</v>
      </c>
      <c r="B51" t="s">
        <v>5</v>
      </c>
      <c r="C51" t="s">
        <v>6</v>
      </c>
      <c r="D51" t="s">
        <v>71</v>
      </c>
      <c r="E51" t="s">
        <v>72</v>
      </c>
      <c r="F51" t="s">
        <v>5</v>
      </c>
      <c r="G51" t="s">
        <v>6</v>
      </c>
      <c r="H51" t="s">
        <v>592</v>
      </c>
      <c r="I51" t="s">
        <v>538</v>
      </c>
      <c r="J51" t="s">
        <v>9</v>
      </c>
      <c r="K51" t="s">
        <v>9</v>
      </c>
      <c r="L51">
        <f>VLOOKUP(A51,TableRC!A:J,6,0)</f>
        <v>0</v>
      </c>
    </row>
    <row r="52" spans="1:12" x14ac:dyDescent="0.3">
      <c r="A52" t="str">
        <f t="shared" si="1"/>
        <v>t_problemtypes</v>
      </c>
      <c r="B52" t="s">
        <v>5</v>
      </c>
      <c r="C52" t="s">
        <v>6</v>
      </c>
      <c r="D52" t="s">
        <v>60</v>
      </c>
      <c r="E52" t="s">
        <v>61</v>
      </c>
      <c r="F52" t="s">
        <v>5</v>
      </c>
      <c r="G52" t="s">
        <v>6</v>
      </c>
      <c r="H52" t="s">
        <v>591</v>
      </c>
      <c r="I52" t="s">
        <v>538</v>
      </c>
      <c r="J52" t="s">
        <v>9</v>
      </c>
      <c r="K52" t="s">
        <v>9</v>
      </c>
      <c r="L52">
        <f>VLOOKUP(A52,TableRC!A:J,6,0)</f>
        <v>0</v>
      </c>
    </row>
    <row r="53" spans="1:12" x14ac:dyDescent="0.3">
      <c r="A53" t="str">
        <f t="shared" si="1"/>
        <v>t_primitives</v>
      </c>
      <c r="B53" t="s">
        <v>5</v>
      </c>
      <c r="C53" t="s">
        <v>6</v>
      </c>
      <c r="D53" t="s">
        <v>58</v>
      </c>
      <c r="E53" t="s">
        <v>59</v>
      </c>
      <c r="F53" t="s">
        <v>5</v>
      </c>
      <c r="G53" t="s">
        <v>6</v>
      </c>
      <c r="H53" t="s">
        <v>590</v>
      </c>
      <c r="I53" t="s">
        <v>538</v>
      </c>
      <c r="J53" t="s">
        <v>9</v>
      </c>
      <c r="K53" t="s">
        <v>9</v>
      </c>
      <c r="L53">
        <f>VLOOKUP(A53,TableRC!A:J,6,0)</f>
        <v>0</v>
      </c>
    </row>
    <row r="54" spans="1:12" x14ac:dyDescent="0.3">
      <c r="A54" t="str">
        <f t="shared" si="1"/>
        <v>t_phase</v>
      </c>
      <c r="B54" t="s">
        <v>5</v>
      </c>
      <c r="C54" t="s">
        <v>6</v>
      </c>
      <c r="D54" t="s">
        <v>45</v>
      </c>
      <c r="E54" t="s">
        <v>46</v>
      </c>
      <c r="F54" t="s">
        <v>5</v>
      </c>
      <c r="G54" t="s">
        <v>6</v>
      </c>
      <c r="H54" t="s">
        <v>589</v>
      </c>
      <c r="I54" t="s">
        <v>538</v>
      </c>
      <c r="J54" t="s">
        <v>9</v>
      </c>
      <c r="K54" t="s">
        <v>9</v>
      </c>
      <c r="L54">
        <f>VLOOKUP(A54,TableRC!A:J,6,0)</f>
        <v>0</v>
      </c>
    </row>
    <row r="55" spans="1:12" x14ac:dyDescent="0.3">
      <c r="A55" t="str">
        <f t="shared" si="1"/>
        <v>t_palette</v>
      </c>
      <c r="B55" t="s">
        <v>5</v>
      </c>
      <c r="C55" t="s">
        <v>6</v>
      </c>
      <c r="D55" t="s">
        <v>34</v>
      </c>
      <c r="E55" t="s">
        <v>35</v>
      </c>
      <c r="F55" t="s">
        <v>5</v>
      </c>
      <c r="G55" t="s">
        <v>6</v>
      </c>
      <c r="H55" t="s">
        <v>588</v>
      </c>
      <c r="I55" t="s">
        <v>538</v>
      </c>
      <c r="J55" t="s">
        <v>9</v>
      </c>
      <c r="K55" t="s">
        <v>9</v>
      </c>
      <c r="L55">
        <f>VLOOKUP(A55,TableRC!A:J,6,0)</f>
        <v>0</v>
      </c>
    </row>
    <row r="56" spans="1:12" x14ac:dyDescent="0.3">
      <c r="A56" t="str">
        <f t="shared" si="1"/>
        <v>t_package</v>
      </c>
      <c r="B56" t="s">
        <v>5</v>
      </c>
      <c r="C56" t="s">
        <v>6</v>
      </c>
      <c r="D56" t="s">
        <v>514</v>
      </c>
      <c r="E56" t="s">
        <v>15</v>
      </c>
      <c r="F56" t="s">
        <v>5</v>
      </c>
      <c r="G56" t="s">
        <v>6</v>
      </c>
      <c r="H56" t="s">
        <v>587</v>
      </c>
      <c r="I56" t="s">
        <v>538</v>
      </c>
      <c r="J56" t="s">
        <v>9</v>
      </c>
      <c r="K56" t="s">
        <v>9</v>
      </c>
      <c r="L56" t="str">
        <f>VLOOKUP(A56,TableRC!A:J,6,0)</f>
        <v>TP</v>
      </c>
    </row>
    <row r="57" spans="1:12" x14ac:dyDescent="0.3">
      <c r="A57" t="str">
        <f t="shared" si="1"/>
        <v>t_operationtag</v>
      </c>
      <c r="B57" t="s">
        <v>5</v>
      </c>
      <c r="C57" t="s">
        <v>6</v>
      </c>
      <c r="D57" t="s">
        <v>513</v>
      </c>
      <c r="E57" t="s">
        <v>215</v>
      </c>
      <c r="F57" t="s">
        <v>5</v>
      </c>
      <c r="G57" t="s">
        <v>6</v>
      </c>
      <c r="H57" t="s">
        <v>586</v>
      </c>
      <c r="I57" t="s">
        <v>538</v>
      </c>
      <c r="J57" t="s">
        <v>9</v>
      </c>
      <c r="K57" t="s">
        <v>9</v>
      </c>
      <c r="L57">
        <f>VLOOKUP(A57,TableRC!A:J,6,0)</f>
        <v>0</v>
      </c>
    </row>
    <row r="58" spans="1:12" x14ac:dyDescent="0.3">
      <c r="A58" t="str">
        <f t="shared" si="1"/>
        <v>t_operationpres</v>
      </c>
      <c r="B58" t="s">
        <v>5</v>
      </c>
      <c r="C58" t="s">
        <v>6</v>
      </c>
      <c r="D58" t="s">
        <v>511</v>
      </c>
      <c r="E58" t="s">
        <v>476</v>
      </c>
      <c r="F58" t="s">
        <v>5</v>
      </c>
      <c r="G58" t="s">
        <v>6</v>
      </c>
      <c r="H58" t="s">
        <v>585</v>
      </c>
      <c r="I58" t="s">
        <v>538</v>
      </c>
      <c r="J58" t="s">
        <v>9</v>
      </c>
      <c r="K58" t="s">
        <v>9</v>
      </c>
      <c r="L58">
        <f>VLOOKUP(A58,TableRC!A:J,6,0)</f>
        <v>0</v>
      </c>
    </row>
    <row r="59" spans="1:12" x14ac:dyDescent="0.3">
      <c r="A59" t="str">
        <f t="shared" si="1"/>
        <v>t_operationpres</v>
      </c>
      <c r="B59" t="s">
        <v>5</v>
      </c>
      <c r="C59" t="s">
        <v>6</v>
      </c>
      <c r="D59" t="s">
        <v>511</v>
      </c>
      <c r="E59" t="s">
        <v>512</v>
      </c>
      <c r="F59" t="s">
        <v>5</v>
      </c>
      <c r="G59" t="s">
        <v>6</v>
      </c>
      <c r="H59" t="s">
        <v>585</v>
      </c>
      <c r="I59" t="s">
        <v>538</v>
      </c>
      <c r="J59" t="s">
        <v>9</v>
      </c>
      <c r="K59" t="s">
        <v>9</v>
      </c>
      <c r="L59">
        <f>VLOOKUP(A59,TableRC!A:J,6,0)</f>
        <v>0</v>
      </c>
    </row>
    <row r="60" spans="1:12" x14ac:dyDescent="0.3">
      <c r="A60" t="str">
        <f t="shared" si="1"/>
        <v>t_operationposts</v>
      </c>
      <c r="B60" t="s">
        <v>5</v>
      </c>
      <c r="C60" t="s">
        <v>6</v>
      </c>
      <c r="D60" t="s">
        <v>503</v>
      </c>
      <c r="E60" t="s">
        <v>476</v>
      </c>
      <c r="F60" t="s">
        <v>5</v>
      </c>
      <c r="G60" t="s">
        <v>6</v>
      </c>
      <c r="H60" t="s">
        <v>584</v>
      </c>
      <c r="I60" t="s">
        <v>538</v>
      </c>
      <c r="J60" t="s">
        <v>9</v>
      </c>
      <c r="K60" t="s">
        <v>9</v>
      </c>
      <c r="L60">
        <f>VLOOKUP(A60,TableRC!A:J,6,0)</f>
        <v>0</v>
      </c>
    </row>
    <row r="61" spans="1:12" x14ac:dyDescent="0.3">
      <c r="A61" t="str">
        <f t="shared" si="1"/>
        <v>t_operationposts</v>
      </c>
      <c r="B61" t="s">
        <v>5</v>
      </c>
      <c r="C61" t="s">
        <v>6</v>
      </c>
      <c r="D61" t="s">
        <v>503</v>
      </c>
      <c r="E61" t="s">
        <v>504</v>
      </c>
      <c r="F61" t="s">
        <v>5</v>
      </c>
      <c r="G61" t="s">
        <v>6</v>
      </c>
      <c r="H61" t="s">
        <v>584</v>
      </c>
      <c r="I61" t="s">
        <v>538</v>
      </c>
      <c r="J61" t="s">
        <v>9</v>
      </c>
      <c r="K61" t="s">
        <v>9</v>
      </c>
      <c r="L61">
        <f>VLOOKUP(A61,TableRC!A:J,6,0)</f>
        <v>0</v>
      </c>
    </row>
    <row r="62" spans="1:12" x14ac:dyDescent="0.3">
      <c r="A62" t="str">
        <f t="shared" si="1"/>
        <v>t_operationparams</v>
      </c>
      <c r="B62" t="s">
        <v>5</v>
      </c>
      <c r="C62" t="s">
        <v>6</v>
      </c>
      <c r="D62" t="s">
        <v>492</v>
      </c>
      <c r="E62" t="s">
        <v>13</v>
      </c>
      <c r="F62" t="s">
        <v>5</v>
      </c>
      <c r="G62" t="s">
        <v>6</v>
      </c>
      <c r="H62" t="s">
        <v>583</v>
      </c>
      <c r="I62" t="s">
        <v>538</v>
      </c>
      <c r="J62" t="s">
        <v>9</v>
      </c>
      <c r="K62" t="s">
        <v>9</v>
      </c>
      <c r="L62">
        <f>VLOOKUP(A62,TableRC!A:J,6,0)</f>
        <v>0</v>
      </c>
    </row>
    <row r="63" spans="1:12" x14ac:dyDescent="0.3">
      <c r="A63" t="str">
        <f t="shared" si="1"/>
        <v>t_operationparams</v>
      </c>
      <c r="B63" t="s">
        <v>5</v>
      </c>
      <c r="C63" t="s">
        <v>6</v>
      </c>
      <c r="D63" t="s">
        <v>492</v>
      </c>
      <c r="E63" t="s">
        <v>476</v>
      </c>
      <c r="F63" t="s">
        <v>5</v>
      </c>
      <c r="G63" t="s">
        <v>6</v>
      </c>
      <c r="H63" t="s">
        <v>583</v>
      </c>
      <c r="I63" t="s">
        <v>538</v>
      </c>
      <c r="J63" t="s">
        <v>9</v>
      </c>
      <c r="K63" t="s">
        <v>9</v>
      </c>
      <c r="L63">
        <f>VLOOKUP(A63,TableRC!A:J,6,0)</f>
        <v>0</v>
      </c>
    </row>
    <row r="64" spans="1:12" x14ac:dyDescent="0.3">
      <c r="A64" t="str">
        <f t="shared" si="1"/>
        <v>t_operation</v>
      </c>
      <c r="B64" t="s">
        <v>5</v>
      </c>
      <c r="C64" t="s">
        <v>6</v>
      </c>
      <c r="D64" t="s">
        <v>475</v>
      </c>
      <c r="E64" t="s">
        <v>476</v>
      </c>
      <c r="F64" t="s">
        <v>5</v>
      </c>
      <c r="G64" t="s">
        <v>6</v>
      </c>
      <c r="H64" t="s">
        <v>582</v>
      </c>
      <c r="I64" t="s">
        <v>538</v>
      </c>
      <c r="J64" t="s">
        <v>9</v>
      </c>
      <c r="K64" t="s">
        <v>9</v>
      </c>
      <c r="L64">
        <f>VLOOKUP(A64,TableRC!A:J,6,0)</f>
        <v>0</v>
      </c>
    </row>
    <row r="65" spans="1:12" x14ac:dyDescent="0.3">
      <c r="A65" t="str">
        <f t="shared" si="1"/>
        <v>t_objecttypes</v>
      </c>
      <c r="B65" t="s">
        <v>5</v>
      </c>
      <c r="C65" t="s">
        <v>6</v>
      </c>
      <c r="D65" t="s">
        <v>459</v>
      </c>
      <c r="E65" t="s">
        <v>152</v>
      </c>
      <c r="F65" t="s">
        <v>5</v>
      </c>
      <c r="G65" t="s">
        <v>6</v>
      </c>
      <c r="H65" t="s">
        <v>581</v>
      </c>
      <c r="I65" t="s">
        <v>538</v>
      </c>
      <c r="J65" t="s">
        <v>9</v>
      </c>
      <c r="K65" t="s">
        <v>9</v>
      </c>
      <c r="L65" t="str">
        <f>VLOOKUP(A65,TableRC!A:J,6,0)</f>
        <v>TOT</v>
      </c>
    </row>
    <row r="66" spans="1:12" x14ac:dyDescent="0.3">
      <c r="A66" t="str">
        <f t="shared" ref="A66:A97" si="2">D66</f>
        <v>t_objecttrx</v>
      </c>
      <c r="B66" t="s">
        <v>5</v>
      </c>
      <c r="C66" t="s">
        <v>6</v>
      </c>
      <c r="D66" t="s">
        <v>431</v>
      </c>
      <c r="E66" t="s">
        <v>120</v>
      </c>
      <c r="F66" t="s">
        <v>5</v>
      </c>
      <c r="G66" t="s">
        <v>6</v>
      </c>
      <c r="H66" t="s">
        <v>580</v>
      </c>
      <c r="I66" t="s">
        <v>538</v>
      </c>
      <c r="J66" t="s">
        <v>9</v>
      </c>
      <c r="K66" t="s">
        <v>9</v>
      </c>
      <c r="L66">
        <f>VLOOKUP(A66,TableRC!A:J,6,0)</f>
        <v>0</v>
      </c>
    </row>
    <row r="67" spans="1:12" x14ac:dyDescent="0.3">
      <c r="A67" t="str">
        <f t="shared" si="2"/>
        <v>t_objecttrx</v>
      </c>
      <c r="B67" t="s">
        <v>5</v>
      </c>
      <c r="C67" t="s">
        <v>6</v>
      </c>
      <c r="D67" t="s">
        <v>431</v>
      </c>
      <c r="E67" t="s">
        <v>415</v>
      </c>
      <c r="F67" t="s">
        <v>5</v>
      </c>
      <c r="G67" t="s">
        <v>6</v>
      </c>
      <c r="H67" t="s">
        <v>580</v>
      </c>
      <c r="I67" t="s">
        <v>538</v>
      </c>
      <c r="J67" t="s">
        <v>9</v>
      </c>
      <c r="K67" t="s">
        <v>9</v>
      </c>
      <c r="L67">
        <f>VLOOKUP(A67,TableRC!A:J,6,0)</f>
        <v>0</v>
      </c>
    </row>
    <row r="68" spans="1:12" x14ac:dyDescent="0.3">
      <c r="A68" t="str">
        <f t="shared" si="2"/>
        <v>t_objecttrx</v>
      </c>
      <c r="B68" t="s">
        <v>5</v>
      </c>
      <c r="C68" t="s">
        <v>6</v>
      </c>
      <c r="D68" t="s">
        <v>431</v>
      </c>
      <c r="E68" t="s">
        <v>432</v>
      </c>
      <c r="F68" t="s">
        <v>5</v>
      </c>
      <c r="G68" t="s">
        <v>6</v>
      </c>
      <c r="H68" t="s">
        <v>580</v>
      </c>
      <c r="I68" t="s">
        <v>538</v>
      </c>
      <c r="J68" t="s">
        <v>9</v>
      </c>
      <c r="K68" t="s">
        <v>9</v>
      </c>
      <c r="L68">
        <f>VLOOKUP(A68,TableRC!A:J,6,0)</f>
        <v>0</v>
      </c>
    </row>
    <row r="69" spans="1:12" x14ac:dyDescent="0.3">
      <c r="A69" t="str">
        <f t="shared" si="2"/>
        <v>t_objecttests</v>
      </c>
      <c r="B69" t="s">
        <v>5</v>
      </c>
      <c r="C69" t="s">
        <v>6</v>
      </c>
      <c r="D69" t="s">
        <v>400</v>
      </c>
      <c r="E69" t="s">
        <v>120</v>
      </c>
      <c r="F69" t="s">
        <v>5</v>
      </c>
      <c r="G69" t="s">
        <v>6</v>
      </c>
      <c r="H69" t="s">
        <v>579</v>
      </c>
      <c r="I69" t="s">
        <v>538</v>
      </c>
      <c r="J69" t="s">
        <v>9</v>
      </c>
      <c r="K69" t="s">
        <v>9</v>
      </c>
      <c r="L69">
        <f>VLOOKUP(A69,TableRC!A:J,6,0)</f>
        <v>0</v>
      </c>
    </row>
    <row r="70" spans="1:12" x14ac:dyDescent="0.3">
      <c r="A70" t="str">
        <f t="shared" si="2"/>
        <v>t_objecttests</v>
      </c>
      <c r="B70" t="s">
        <v>5</v>
      </c>
      <c r="C70" t="s">
        <v>6</v>
      </c>
      <c r="D70" t="s">
        <v>400</v>
      </c>
      <c r="E70" t="s">
        <v>401</v>
      </c>
      <c r="F70" t="s">
        <v>5</v>
      </c>
      <c r="G70" t="s">
        <v>6</v>
      </c>
      <c r="H70" t="s">
        <v>579</v>
      </c>
      <c r="I70" t="s">
        <v>538</v>
      </c>
      <c r="J70" t="s">
        <v>9</v>
      </c>
      <c r="K70" t="s">
        <v>9</v>
      </c>
      <c r="L70">
        <f>VLOOKUP(A70,TableRC!A:J,6,0)</f>
        <v>0</v>
      </c>
    </row>
    <row r="71" spans="1:12" x14ac:dyDescent="0.3">
      <c r="A71" t="str">
        <f t="shared" si="2"/>
        <v>t_objecttests</v>
      </c>
      <c r="B71" t="s">
        <v>5</v>
      </c>
      <c r="C71" t="s">
        <v>6</v>
      </c>
      <c r="D71" t="s">
        <v>400</v>
      </c>
      <c r="E71" t="s">
        <v>395</v>
      </c>
      <c r="F71" t="s">
        <v>5</v>
      </c>
      <c r="G71" t="s">
        <v>6</v>
      </c>
      <c r="H71" t="s">
        <v>579</v>
      </c>
      <c r="I71" t="s">
        <v>538</v>
      </c>
      <c r="J71" t="s">
        <v>9</v>
      </c>
      <c r="K71" t="s">
        <v>9</v>
      </c>
      <c r="L71">
        <f>VLOOKUP(A71,TableRC!A:J,6,0)</f>
        <v>0</v>
      </c>
    </row>
    <row r="72" spans="1:12" x14ac:dyDescent="0.3">
      <c r="A72" t="str">
        <f t="shared" si="2"/>
        <v>t_objectscenarios</v>
      </c>
      <c r="B72" t="s">
        <v>5</v>
      </c>
      <c r="C72" t="s">
        <v>6</v>
      </c>
      <c r="D72" t="s">
        <v>390</v>
      </c>
      <c r="E72" t="s">
        <v>120</v>
      </c>
      <c r="F72" t="s">
        <v>5</v>
      </c>
      <c r="G72" t="s">
        <v>6</v>
      </c>
      <c r="H72" t="s">
        <v>578</v>
      </c>
      <c r="I72" t="s">
        <v>538</v>
      </c>
      <c r="J72" t="s">
        <v>9</v>
      </c>
      <c r="K72" t="s">
        <v>9</v>
      </c>
      <c r="L72">
        <f>VLOOKUP(A72,TableRC!A:J,6,0)</f>
        <v>0</v>
      </c>
    </row>
    <row r="73" spans="1:12" x14ac:dyDescent="0.3">
      <c r="A73" t="str">
        <f t="shared" si="2"/>
        <v>t_objectscenarios</v>
      </c>
      <c r="B73" t="s">
        <v>5</v>
      </c>
      <c r="C73" t="s">
        <v>6</v>
      </c>
      <c r="D73" t="s">
        <v>390</v>
      </c>
      <c r="E73" t="s">
        <v>391</v>
      </c>
      <c r="F73" t="s">
        <v>5</v>
      </c>
      <c r="G73" t="s">
        <v>6</v>
      </c>
      <c r="H73" t="s">
        <v>578</v>
      </c>
      <c r="I73" t="s">
        <v>538</v>
      </c>
      <c r="J73" t="s">
        <v>9</v>
      </c>
      <c r="K73" t="s">
        <v>9</v>
      </c>
      <c r="L73">
        <f>VLOOKUP(A73,TableRC!A:J,6,0)</f>
        <v>0</v>
      </c>
    </row>
    <row r="74" spans="1:12" x14ac:dyDescent="0.3">
      <c r="A74" t="str">
        <f t="shared" si="2"/>
        <v>t_objectrisks</v>
      </c>
      <c r="B74" t="s">
        <v>5</v>
      </c>
      <c r="C74" t="s">
        <v>6</v>
      </c>
      <c r="D74" t="s">
        <v>384</v>
      </c>
      <c r="E74" t="s">
        <v>120</v>
      </c>
      <c r="F74" t="s">
        <v>5</v>
      </c>
      <c r="G74" t="s">
        <v>6</v>
      </c>
      <c r="H74" t="s">
        <v>577</v>
      </c>
      <c r="I74" t="s">
        <v>538</v>
      </c>
      <c r="J74" t="s">
        <v>9</v>
      </c>
      <c r="K74" t="s">
        <v>9</v>
      </c>
      <c r="L74">
        <f>VLOOKUP(A74,TableRC!A:J,6,0)</f>
        <v>0</v>
      </c>
    </row>
    <row r="75" spans="1:12" x14ac:dyDescent="0.3">
      <c r="A75" t="str">
        <f t="shared" si="2"/>
        <v>t_objectrisks</v>
      </c>
      <c r="B75" t="s">
        <v>5</v>
      </c>
      <c r="C75" t="s">
        <v>6</v>
      </c>
      <c r="D75" t="s">
        <v>384</v>
      </c>
      <c r="E75" t="s">
        <v>111</v>
      </c>
      <c r="F75" t="s">
        <v>5</v>
      </c>
      <c r="G75" t="s">
        <v>6</v>
      </c>
      <c r="H75" t="s">
        <v>577</v>
      </c>
      <c r="I75" t="s">
        <v>538</v>
      </c>
      <c r="J75" t="s">
        <v>9</v>
      </c>
      <c r="K75" t="s">
        <v>9</v>
      </c>
      <c r="L75">
        <f>VLOOKUP(A75,TableRC!A:J,6,0)</f>
        <v>0</v>
      </c>
    </row>
    <row r="76" spans="1:12" x14ac:dyDescent="0.3">
      <c r="A76" t="str">
        <f t="shared" si="2"/>
        <v>t_objectresource</v>
      </c>
      <c r="B76" t="s">
        <v>5</v>
      </c>
      <c r="C76" t="s">
        <v>6</v>
      </c>
      <c r="D76" t="s">
        <v>365</v>
      </c>
      <c r="E76" t="s">
        <v>120</v>
      </c>
      <c r="F76" t="s">
        <v>5</v>
      </c>
      <c r="G76" t="s">
        <v>6</v>
      </c>
      <c r="H76" t="s">
        <v>576</v>
      </c>
      <c r="I76" t="s">
        <v>538</v>
      </c>
      <c r="J76" t="s">
        <v>9</v>
      </c>
      <c r="K76" t="s">
        <v>9</v>
      </c>
      <c r="L76">
        <f>VLOOKUP(A76,TableRC!A:J,6,0)</f>
        <v>0</v>
      </c>
    </row>
    <row r="77" spans="1:12" x14ac:dyDescent="0.3">
      <c r="A77" t="str">
        <f t="shared" si="2"/>
        <v>t_objectresource</v>
      </c>
      <c r="B77" t="s">
        <v>5</v>
      </c>
      <c r="C77" t="s">
        <v>6</v>
      </c>
      <c r="D77" t="s">
        <v>365</v>
      </c>
      <c r="E77" t="s">
        <v>366</v>
      </c>
      <c r="F77" t="s">
        <v>5</v>
      </c>
      <c r="G77" t="s">
        <v>6</v>
      </c>
      <c r="H77" t="s">
        <v>576</v>
      </c>
      <c r="I77" t="s">
        <v>538</v>
      </c>
      <c r="J77" t="s">
        <v>9</v>
      </c>
      <c r="K77" t="s">
        <v>9</v>
      </c>
      <c r="L77">
        <f>VLOOKUP(A77,TableRC!A:J,6,0)</f>
        <v>0</v>
      </c>
    </row>
    <row r="78" spans="1:12" x14ac:dyDescent="0.3">
      <c r="A78" t="str">
        <f t="shared" si="2"/>
        <v>t_objectresource</v>
      </c>
      <c r="B78" t="s">
        <v>5</v>
      </c>
      <c r="C78" t="s">
        <v>6</v>
      </c>
      <c r="D78" t="s">
        <v>365</v>
      </c>
      <c r="E78" t="s">
        <v>72</v>
      </c>
      <c r="F78" t="s">
        <v>5</v>
      </c>
      <c r="G78" t="s">
        <v>6</v>
      </c>
      <c r="H78" t="s">
        <v>576</v>
      </c>
      <c r="I78" t="s">
        <v>538</v>
      </c>
      <c r="J78" t="s">
        <v>9</v>
      </c>
      <c r="K78" t="s">
        <v>9</v>
      </c>
      <c r="L78">
        <f>VLOOKUP(A78,TableRC!A:J,6,0)</f>
        <v>0</v>
      </c>
    </row>
    <row r="79" spans="1:12" x14ac:dyDescent="0.3">
      <c r="A79" t="str">
        <f t="shared" si="2"/>
        <v>t_objectrequires</v>
      </c>
      <c r="B79" t="s">
        <v>5</v>
      </c>
      <c r="C79" t="s">
        <v>6</v>
      </c>
      <c r="D79" t="s">
        <v>351</v>
      </c>
      <c r="E79" t="s">
        <v>352</v>
      </c>
      <c r="F79" t="s">
        <v>5</v>
      </c>
      <c r="G79" t="s">
        <v>6</v>
      </c>
      <c r="H79" t="s">
        <v>575</v>
      </c>
      <c r="I79" t="s">
        <v>538</v>
      </c>
      <c r="J79" t="s">
        <v>9</v>
      </c>
      <c r="K79" t="s">
        <v>9</v>
      </c>
      <c r="L79">
        <f>VLOOKUP(A79,TableRC!A:J,6,0)</f>
        <v>0</v>
      </c>
    </row>
    <row r="80" spans="1:12" x14ac:dyDescent="0.3">
      <c r="A80" t="str">
        <f t="shared" si="2"/>
        <v>t_objectproperties</v>
      </c>
      <c r="B80" t="s">
        <v>5</v>
      </c>
      <c r="C80" t="s">
        <v>6</v>
      </c>
      <c r="D80" t="s">
        <v>349</v>
      </c>
      <c r="E80" t="s">
        <v>215</v>
      </c>
      <c r="F80" t="s">
        <v>5</v>
      </c>
      <c r="G80" t="s">
        <v>6</v>
      </c>
      <c r="H80" t="s">
        <v>574</v>
      </c>
      <c r="I80" t="s">
        <v>538</v>
      </c>
      <c r="J80" t="s">
        <v>9</v>
      </c>
      <c r="K80" t="s">
        <v>9</v>
      </c>
      <c r="L80" t="str">
        <f>VLOOKUP(A80,TableRC!A:J,6,0)</f>
        <v>TOBP</v>
      </c>
    </row>
    <row r="81" spans="1:12" x14ac:dyDescent="0.3">
      <c r="A81" t="str">
        <f t="shared" si="2"/>
        <v>t_objectproblems</v>
      </c>
      <c r="B81" t="s">
        <v>5</v>
      </c>
      <c r="C81" t="s">
        <v>6</v>
      </c>
      <c r="D81" t="s">
        <v>334</v>
      </c>
      <c r="E81" t="s">
        <v>120</v>
      </c>
      <c r="F81" t="s">
        <v>5</v>
      </c>
      <c r="G81" t="s">
        <v>6</v>
      </c>
      <c r="H81" t="s">
        <v>573</v>
      </c>
      <c r="I81" t="s">
        <v>538</v>
      </c>
      <c r="J81" t="s">
        <v>9</v>
      </c>
      <c r="K81" t="s">
        <v>9</v>
      </c>
      <c r="L81">
        <f>VLOOKUP(A81,TableRC!A:J,6,0)</f>
        <v>0</v>
      </c>
    </row>
    <row r="82" spans="1:12" x14ac:dyDescent="0.3">
      <c r="A82" t="str">
        <f t="shared" si="2"/>
        <v>t_objectproblems</v>
      </c>
      <c r="B82" t="s">
        <v>5</v>
      </c>
      <c r="C82" t="s">
        <v>6</v>
      </c>
      <c r="D82" t="s">
        <v>334</v>
      </c>
      <c r="E82" t="s">
        <v>335</v>
      </c>
      <c r="F82" t="s">
        <v>5</v>
      </c>
      <c r="G82" t="s">
        <v>6</v>
      </c>
      <c r="H82" t="s">
        <v>573</v>
      </c>
      <c r="I82" t="s">
        <v>538</v>
      </c>
      <c r="J82" t="s">
        <v>9</v>
      </c>
      <c r="K82" t="s">
        <v>9</v>
      </c>
      <c r="L82">
        <f>VLOOKUP(A82,TableRC!A:J,6,0)</f>
        <v>0</v>
      </c>
    </row>
    <row r="83" spans="1:12" x14ac:dyDescent="0.3">
      <c r="A83" t="str">
        <f t="shared" si="2"/>
        <v>t_objectproblems</v>
      </c>
      <c r="B83" t="s">
        <v>5</v>
      </c>
      <c r="C83" t="s">
        <v>6</v>
      </c>
      <c r="D83" t="s">
        <v>334</v>
      </c>
      <c r="E83" t="s">
        <v>61</v>
      </c>
      <c r="F83" t="s">
        <v>5</v>
      </c>
      <c r="G83" t="s">
        <v>6</v>
      </c>
      <c r="H83" t="s">
        <v>573</v>
      </c>
      <c r="I83" t="s">
        <v>538</v>
      </c>
      <c r="J83" t="s">
        <v>9</v>
      </c>
      <c r="K83" t="s">
        <v>9</v>
      </c>
      <c r="L83">
        <f>VLOOKUP(A83,TableRC!A:J,6,0)</f>
        <v>0</v>
      </c>
    </row>
    <row r="84" spans="1:12" x14ac:dyDescent="0.3">
      <c r="A84" t="str">
        <f t="shared" si="2"/>
        <v>t_objectmetrics</v>
      </c>
      <c r="B84" t="s">
        <v>5</v>
      </c>
      <c r="C84" t="s">
        <v>6</v>
      </c>
      <c r="D84" t="s">
        <v>325</v>
      </c>
      <c r="E84" t="s">
        <v>150</v>
      </c>
      <c r="F84" t="s">
        <v>5</v>
      </c>
      <c r="G84" t="s">
        <v>6</v>
      </c>
      <c r="H84" t="s">
        <v>572</v>
      </c>
      <c r="I84" t="s">
        <v>538</v>
      </c>
      <c r="J84" t="s">
        <v>9</v>
      </c>
      <c r="K84" t="s">
        <v>9</v>
      </c>
      <c r="L84">
        <f>VLOOKUP(A84,TableRC!A:J,6,0)</f>
        <v>0</v>
      </c>
    </row>
    <row r="85" spans="1:12" x14ac:dyDescent="0.3">
      <c r="A85" t="str">
        <f t="shared" si="2"/>
        <v>t_objectmetrics</v>
      </c>
      <c r="B85" t="s">
        <v>5</v>
      </c>
      <c r="C85" t="s">
        <v>6</v>
      </c>
      <c r="D85" t="s">
        <v>325</v>
      </c>
      <c r="E85" t="s">
        <v>120</v>
      </c>
      <c r="F85" t="s">
        <v>5</v>
      </c>
      <c r="G85" t="s">
        <v>6</v>
      </c>
      <c r="H85" t="s">
        <v>572</v>
      </c>
      <c r="I85" t="s">
        <v>538</v>
      </c>
      <c r="J85" t="s">
        <v>9</v>
      </c>
      <c r="K85" t="s">
        <v>9</v>
      </c>
      <c r="L85">
        <f>VLOOKUP(A85,TableRC!A:J,6,0)</f>
        <v>0</v>
      </c>
    </row>
    <row r="86" spans="1:12" x14ac:dyDescent="0.3">
      <c r="A86" t="str">
        <f t="shared" si="2"/>
        <v>t_objectfiles</v>
      </c>
      <c r="B86" t="s">
        <v>5</v>
      </c>
      <c r="C86" t="s">
        <v>6</v>
      </c>
      <c r="D86" t="s">
        <v>322</v>
      </c>
      <c r="E86" t="s">
        <v>323</v>
      </c>
      <c r="F86" t="s">
        <v>5</v>
      </c>
      <c r="G86" t="s">
        <v>6</v>
      </c>
      <c r="H86" t="s">
        <v>571</v>
      </c>
      <c r="I86" t="s">
        <v>538</v>
      </c>
      <c r="J86" t="s">
        <v>9</v>
      </c>
      <c r="K86" t="s">
        <v>9</v>
      </c>
      <c r="L86">
        <f>VLOOKUP(A86,TableRC!A:J,6,0)</f>
        <v>0</v>
      </c>
    </row>
    <row r="87" spans="1:12" x14ac:dyDescent="0.3">
      <c r="A87" t="str">
        <f t="shared" si="2"/>
        <v>t_objectfiles</v>
      </c>
      <c r="B87" t="s">
        <v>5</v>
      </c>
      <c r="C87" t="s">
        <v>6</v>
      </c>
      <c r="D87" t="s">
        <v>322</v>
      </c>
      <c r="E87" t="s">
        <v>120</v>
      </c>
      <c r="F87" t="s">
        <v>5</v>
      </c>
      <c r="G87" t="s">
        <v>6</v>
      </c>
      <c r="H87" t="s">
        <v>571</v>
      </c>
      <c r="I87" t="s">
        <v>538</v>
      </c>
      <c r="J87" t="s">
        <v>9</v>
      </c>
      <c r="K87" t="s">
        <v>9</v>
      </c>
      <c r="L87">
        <f>VLOOKUP(A87,TableRC!A:J,6,0)</f>
        <v>0</v>
      </c>
    </row>
    <row r="88" spans="1:12" x14ac:dyDescent="0.3">
      <c r="A88" t="str">
        <f t="shared" si="2"/>
        <v>t_objecteffort</v>
      </c>
      <c r="B88" t="s">
        <v>5</v>
      </c>
      <c r="C88" t="s">
        <v>6</v>
      </c>
      <c r="D88" t="s">
        <v>312</v>
      </c>
      <c r="E88" t="s">
        <v>159</v>
      </c>
      <c r="F88" t="s">
        <v>5</v>
      </c>
      <c r="G88" t="s">
        <v>6</v>
      </c>
      <c r="H88" t="s">
        <v>570</v>
      </c>
      <c r="I88" t="s">
        <v>538</v>
      </c>
      <c r="J88" t="s">
        <v>9</v>
      </c>
      <c r="K88" t="s">
        <v>9</v>
      </c>
      <c r="L88">
        <f>VLOOKUP(A88,TableRC!A:J,6,0)</f>
        <v>0</v>
      </c>
    </row>
    <row r="89" spans="1:12" x14ac:dyDescent="0.3">
      <c r="A89" t="str">
        <f t="shared" si="2"/>
        <v>t_objecteffort</v>
      </c>
      <c r="B89" t="s">
        <v>5</v>
      </c>
      <c r="C89" t="s">
        <v>6</v>
      </c>
      <c r="D89" t="s">
        <v>312</v>
      </c>
      <c r="E89" t="s">
        <v>120</v>
      </c>
      <c r="F89" t="s">
        <v>5</v>
      </c>
      <c r="G89" t="s">
        <v>6</v>
      </c>
      <c r="H89" t="s">
        <v>570</v>
      </c>
      <c r="I89" t="s">
        <v>538</v>
      </c>
      <c r="J89" t="s">
        <v>9</v>
      </c>
      <c r="K89" t="s">
        <v>9</v>
      </c>
      <c r="L89">
        <f>VLOOKUP(A89,TableRC!A:J,6,0)</f>
        <v>0</v>
      </c>
    </row>
    <row r="90" spans="1:12" x14ac:dyDescent="0.3">
      <c r="A90" t="str">
        <f t="shared" si="2"/>
        <v>t_objectconstraint</v>
      </c>
      <c r="B90" t="s">
        <v>5</v>
      </c>
      <c r="C90" t="s">
        <v>6</v>
      </c>
      <c r="D90" t="s">
        <v>241</v>
      </c>
      <c r="E90" t="s">
        <v>116</v>
      </c>
      <c r="F90" t="s">
        <v>5</v>
      </c>
      <c r="G90" t="s">
        <v>6</v>
      </c>
      <c r="H90" t="s">
        <v>569</v>
      </c>
      <c r="I90" t="s">
        <v>538</v>
      </c>
      <c r="J90" t="s">
        <v>9</v>
      </c>
      <c r="K90" t="s">
        <v>9</v>
      </c>
      <c r="L90">
        <f>VLOOKUP(A90,TableRC!A:J,6,0)</f>
        <v>0</v>
      </c>
    </row>
    <row r="91" spans="1:12" x14ac:dyDescent="0.3">
      <c r="A91" t="str">
        <f t="shared" si="2"/>
        <v>t_objectconstraint</v>
      </c>
      <c r="B91" t="s">
        <v>5</v>
      </c>
      <c r="C91" t="s">
        <v>6</v>
      </c>
      <c r="D91" t="s">
        <v>241</v>
      </c>
      <c r="E91" t="s">
        <v>118</v>
      </c>
      <c r="F91" t="s">
        <v>5</v>
      </c>
      <c r="G91" t="s">
        <v>6</v>
      </c>
      <c r="H91" t="s">
        <v>569</v>
      </c>
      <c r="I91" t="s">
        <v>538</v>
      </c>
      <c r="J91" t="s">
        <v>9</v>
      </c>
      <c r="K91" t="s">
        <v>9</v>
      </c>
      <c r="L91">
        <f>VLOOKUP(A91,TableRC!A:J,6,0)</f>
        <v>0</v>
      </c>
    </row>
    <row r="92" spans="1:12" x14ac:dyDescent="0.3">
      <c r="A92" t="str">
        <f t="shared" si="2"/>
        <v>t_objectconstraint</v>
      </c>
      <c r="B92" t="s">
        <v>5</v>
      </c>
      <c r="C92" t="s">
        <v>6</v>
      </c>
      <c r="D92" t="s">
        <v>241</v>
      </c>
      <c r="E92" t="s">
        <v>120</v>
      </c>
      <c r="F92" t="s">
        <v>5</v>
      </c>
      <c r="G92" t="s">
        <v>6</v>
      </c>
      <c r="H92" t="s">
        <v>569</v>
      </c>
      <c r="I92" t="s">
        <v>538</v>
      </c>
      <c r="J92" t="s">
        <v>9</v>
      </c>
      <c r="K92" t="s">
        <v>9</v>
      </c>
      <c r="L92">
        <f>VLOOKUP(A92,TableRC!A:J,6,0)</f>
        <v>0</v>
      </c>
    </row>
    <row r="93" spans="1:12" x14ac:dyDescent="0.3">
      <c r="A93" t="str">
        <f t="shared" si="2"/>
        <v>t_object</v>
      </c>
      <c r="B93" t="s">
        <v>5</v>
      </c>
      <c r="C93" t="s">
        <v>6</v>
      </c>
      <c r="D93" t="s">
        <v>151</v>
      </c>
      <c r="E93" t="s">
        <v>120</v>
      </c>
      <c r="F93" t="s">
        <v>5</v>
      </c>
      <c r="G93" t="s">
        <v>6</v>
      </c>
      <c r="H93" t="s">
        <v>568</v>
      </c>
      <c r="I93" t="s">
        <v>538</v>
      </c>
      <c r="J93" t="s">
        <v>9</v>
      </c>
      <c r="K93" t="s">
        <v>9</v>
      </c>
      <c r="L93" t="str">
        <f>VLOOKUP(A93,TableRC!A:J,6,0)</f>
        <v>TOB</v>
      </c>
    </row>
    <row r="94" spans="1:12" x14ac:dyDescent="0.3">
      <c r="A94" t="str">
        <f t="shared" si="2"/>
        <v>t_metrictypes</v>
      </c>
      <c r="B94" t="s">
        <v>5</v>
      </c>
      <c r="C94" t="s">
        <v>6</v>
      </c>
      <c r="D94" t="s">
        <v>149</v>
      </c>
      <c r="E94" t="s">
        <v>150</v>
      </c>
      <c r="F94" t="s">
        <v>5</v>
      </c>
      <c r="G94" t="s">
        <v>6</v>
      </c>
      <c r="H94" t="s">
        <v>567</v>
      </c>
      <c r="I94" t="s">
        <v>538</v>
      </c>
      <c r="J94" t="s">
        <v>9</v>
      </c>
      <c r="K94" t="s">
        <v>9</v>
      </c>
      <c r="L94">
        <f>VLOOKUP(A94,TableRC!A:J,6,0)</f>
        <v>0</v>
      </c>
    </row>
    <row r="95" spans="1:12" x14ac:dyDescent="0.3">
      <c r="A95" t="str">
        <f t="shared" si="2"/>
        <v>t_method</v>
      </c>
      <c r="B95" t="s">
        <v>5</v>
      </c>
      <c r="C95" t="s">
        <v>6</v>
      </c>
      <c r="D95" t="s">
        <v>119</v>
      </c>
      <c r="E95" t="s">
        <v>13</v>
      </c>
      <c r="F95" t="s">
        <v>5</v>
      </c>
      <c r="G95" t="s">
        <v>6</v>
      </c>
      <c r="H95" t="s">
        <v>566</v>
      </c>
      <c r="I95" t="s">
        <v>538</v>
      </c>
      <c r="J95" t="s">
        <v>9</v>
      </c>
      <c r="K95" t="s">
        <v>9</v>
      </c>
      <c r="L95">
        <f>VLOOKUP(A95,TableRC!A:J,6,0)</f>
        <v>0</v>
      </c>
    </row>
    <row r="96" spans="1:12" x14ac:dyDescent="0.3">
      <c r="A96" t="str">
        <f t="shared" si="2"/>
        <v>t_method</v>
      </c>
      <c r="B96" t="s">
        <v>5</v>
      </c>
      <c r="C96" t="s">
        <v>6</v>
      </c>
      <c r="D96" t="s">
        <v>119</v>
      </c>
      <c r="E96" t="s">
        <v>120</v>
      </c>
      <c r="F96" t="s">
        <v>5</v>
      </c>
      <c r="G96" t="s">
        <v>6</v>
      </c>
      <c r="H96" t="s">
        <v>566</v>
      </c>
      <c r="I96" t="s">
        <v>538</v>
      </c>
      <c r="J96" t="s">
        <v>9</v>
      </c>
      <c r="K96" t="s">
        <v>9</v>
      </c>
      <c r="L96">
        <f>VLOOKUP(A96,TableRC!A:J,6,0)</f>
        <v>0</v>
      </c>
    </row>
    <row r="97" spans="1:12" x14ac:dyDescent="0.3">
      <c r="A97" t="str">
        <f t="shared" si="2"/>
        <v>t_mainttypes</v>
      </c>
      <c r="B97" t="s">
        <v>5</v>
      </c>
      <c r="C97" t="s">
        <v>6</v>
      </c>
      <c r="D97" t="s">
        <v>112</v>
      </c>
      <c r="E97" t="s">
        <v>113</v>
      </c>
      <c r="F97" t="s">
        <v>5</v>
      </c>
      <c r="G97" t="s">
        <v>6</v>
      </c>
      <c r="H97" t="s">
        <v>565</v>
      </c>
      <c r="I97" t="s">
        <v>538</v>
      </c>
      <c r="J97" t="s">
        <v>9</v>
      </c>
      <c r="K97" t="s">
        <v>9</v>
      </c>
      <c r="L97">
        <f>VLOOKUP(A97,TableRC!A:J,6,0)</f>
        <v>0</v>
      </c>
    </row>
    <row r="98" spans="1:12" x14ac:dyDescent="0.3">
      <c r="A98" t="str">
        <f t="shared" ref="A98:A126" si="3">D98</f>
        <v>t_lists</v>
      </c>
      <c r="B98" t="s">
        <v>5</v>
      </c>
      <c r="C98" t="s">
        <v>6</v>
      </c>
      <c r="D98" t="s">
        <v>107</v>
      </c>
      <c r="E98" t="s">
        <v>108</v>
      </c>
      <c r="F98" t="s">
        <v>5</v>
      </c>
      <c r="G98" t="s">
        <v>6</v>
      </c>
      <c r="H98" t="s">
        <v>564</v>
      </c>
      <c r="I98" t="s">
        <v>538</v>
      </c>
      <c r="J98" t="s">
        <v>9</v>
      </c>
      <c r="K98" t="s">
        <v>9</v>
      </c>
      <c r="L98">
        <f>VLOOKUP(A98,TableRC!A:J,6,0)</f>
        <v>0</v>
      </c>
    </row>
    <row r="99" spans="1:12" x14ac:dyDescent="0.3">
      <c r="A99" t="str">
        <f t="shared" si="3"/>
        <v>t_issues</v>
      </c>
      <c r="B99" t="s">
        <v>5</v>
      </c>
      <c r="C99" t="s">
        <v>6</v>
      </c>
      <c r="D99" t="s">
        <v>87</v>
      </c>
      <c r="E99" t="s">
        <v>95</v>
      </c>
      <c r="F99" t="s">
        <v>5</v>
      </c>
      <c r="G99" t="s">
        <v>6</v>
      </c>
      <c r="H99" t="s">
        <v>563</v>
      </c>
      <c r="I99" t="s">
        <v>538</v>
      </c>
      <c r="J99" t="s">
        <v>9</v>
      </c>
      <c r="K99" t="s">
        <v>9</v>
      </c>
      <c r="L99">
        <f>VLOOKUP(A99,TableRC!A:J,6,0)</f>
        <v>0</v>
      </c>
    </row>
    <row r="100" spans="1:12" x14ac:dyDescent="0.3">
      <c r="A100" t="str">
        <f t="shared" si="3"/>
        <v>t_image</v>
      </c>
      <c r="B100" t="s">
        <v>5</v>
      </c>
      <c r="C100" t="s">
        <v>6</v>
      </c>
      <c r="D100" t="s">
        <v>81</v>
      </c>
      <c r="E100" t="s">
        <v>82</v>
      </c>
      <c r="F100" t="s">
        <v>5</v>
      </c>
      <c r="G100" t="s">
        <v>6</v>
      </c>
      <c r="H100" t="s">
        <v>562</v>
      </c>
      <c r="I100" t="s">
        <v>538</v>
      </c>
      <c r="J100" t="s">
        <v>9</v>
      </c>
      <c r="K100" t="s">
        <v>9</v>
      </c>
      <c r="L100">
        <f>VLOOKUP(A100,TableRC!A:J,6,0)</f>
        <v>0</v>
      </c>
    </row>
    <row r="101" spans="1:12" x14ac:dyDescent="0.3">
      <c r="A101" t="str">
        <f t="shared" si="3"/>
        <v>t_glossary</v>
      </c>
      <c r="B101" t="s">
        <v>5</v>
      </c>
      <c r="C101" t="s">
        <v>6</v>
      </c>
      <c r="D101" t="s">
        <v>73</v>
      </c>
      <c r="E101" t="s">
        <v>76</v>
      </c>
      <c r="F101" t="s">
        <v>5</v>
      </c>
      <c r="G101" t="s">
        <v>6</v>
      </c>
      <c r="H101" t="s">
        <v>561</v>
      </c>
      <c r="I101" t="s">
        <v>538</v>
      </c>
      <c r="J101" t="s">
        <v>9</v>
      </c>
      <c r="K101" t="s">
        <v>9</v>
      </c>
      <c r="L101">
        <f>VLOOKUP(A101,TableRC!A:J,6,0)</f>
        <v>0</v>
      </c>
    </row>
    <row r="102" spans="1:12" x14ac:dyDescent="0.3">
      <c r="A102" t="str">
        <f t="shared" si="3"/>
        <v>t_files</v>
      </c>
      <c r="B102" t="s">
        <v>5</v>
      </c>
      <c r="C102" t="s">
        <v>6</v>
      </c>
      <c r="D102" t="s">
        <v>62</v>
      </c>
      <c r="E102" t="s">
        <v>63</v>
      </c>
      <c r="F102" t="s">
        <v>5</v>
      </c>
      <c r="G102" t="s">
        <v>6</v>
      </c>
      <c r="H102" t="s">
        <v>560</v>
      </c>
      <c r="I102" t="s">
        <v>538</v>
      </c>
      <c r="J102" t="s">
        <v>9</v>
      </c>
      <c r="K102" t="s">
        <v>9</v>
      </c>
      <c r="L102">
        <f>VLOOKUP(A102,TableRC!A:J,6,0)</f>
        <v>0</v>
      </c>
    </row>
    <row r="103" spans="1:12" x14ac:dyDescent="0.3">
      <c r="A103" t="str">
        <f t="shared" si="3"/>
        <v>t_efforttypes</v>
      </c>
      <c r="B103" t="s">
        <v>5</v>
      </c>
      <c r="C103" t="s">
        <v>6</v>
      </c>
      <c r="D103" t="s">
        <v>55</v>
      </c>
      <c r="E103" t="s">
        <v>56</v>
      </c>
      <c r="F103" t="s">
        <v>5</v>
      </c>
      <c r="G103" t="s">
        <v>6</v>
      </c>
      <c r="H103" t="s">
        <v>559</v>
      </c>
      <c r="I103" t="s">
        <v>538</v>
      </c>
      <c r="J103" t="s">
        <v>9</v>
      </c>
      <c r="K103" t="s">
        <v>9</v>
      </c>
      <c r="L103">
        <f>VLOOKUP(A103,TableRC!A:J,6,0)</f>
        <v>0</v>
      </c>
    </row>
    <row r="104" spans="1:12" x14ac:dyDescent="0.3">
      <c r="A104" t="str">
        <f t="shared" si="3"/>
        <v>t_ecf</v>
      </c>
      <c r="B104" t="s">
        <v>5</v>
      </c>
      <c r="C104" t="s">
        <v>6</v>
      </c>
      <c r="D104" t="s">
        <v>37</v>
      </c>
      <c r="E104" t="s">
        <v>38</v>
      </c>
      <c r="F104" t="s">
        <v>5</v>
      </c>
      <c r="G104" t="s">
        <v>6</v>
      </c>
      <c r="H104" t="s">
        <v>558</v>
      </c>
      <c r="I104" t="s">
        <v>538</v>
      </c>
      <c r="J104" t="s">
        <v>9</v>
      </c>
      <c r="K104" t="s">
        <v>9</v>
      </c>
      <c r="L104">
        <f>VLOOKUP(A104,TableRC!A:J,6,0)</f>
        <v>0</v>
      </c>
    </row>
    <row r="105" spans="1:12" x14ac:dyDescent="0.3">
      <c r="A105" t="str">
        <f t="shared" si="3"/>
        <v>t_document</v>
      </c>
      <c r="B105" t="s">
        <v>5</v>
      </c>
      <c r="C105" t="s">
        <v>6</v>
      </c>
      <c r="D105" t="s">
        <v>17</v>
      </c>
      <c r="E105" t="s">
        <v>18</v>
      </c>
      <c r="F105" t="s">
        <v>5</v>
      </c>
      <c r="G105" t="s">
        <v>6</v>
      </c>
      <c r="H105" t="s">
        <v>557</v>
      </c>
      <c r="I105" t="s">
        <v>538</v>
      </c>
      <c r="J105" t="s">
        <v>9</v>
      </c>
      <c r="K105" t="s">
        <v>9</v>
      </c>
      <c r="L105" t="str">
        <f>VLOOKUP(A105,TableRC!A:J,6,0)</f>
        <v>TDC</v>
      </c>
    </row>
    <row r="106" spans="1:12" x14ac:dyDescent="0.3">
      <c r="A106" t="str">
        <f t="shared" si="3"/>
        <v>t_diagramtypes</v>
      </c>
      <c r="B106" t="s">
        <v>5</v>
      </c>
      <c r="C106" t="s">
        <v>6</v>
      </c>
      <c r="D106" t="s">
        <v>7</v>
      </c>
      <c r="E106" t="s">
        <v>8</v>
      </c>
      <c r="F106" t="s">
        <v>5</v>
      </c>
      <c r="G106" t="s">
        <v>6</v>
      </c>
      <c r="H106" t="s">
        <v>556</v>
      </c>
      <c r="I106" t="s">
        <v>538</v>
      </c>
      <c r="J106" t="s">
        <v>9</v>
      </c>
      <c r="K106" t="s">
        <v>9</v>
      </c>
      <c r="L106" t="str">
        <f>VLOOKUP(A106,TableRC!A:J,6,0)</f>
        <v>TDT</v>
      </c>
    </row>
    <row r="107" spans="1:12" x14ac:dyDescent="0.3">
      <c r="A107" t="str">
        <f t="shared" si="3"/>
        <v>t_diagramobjects</v>
      </c>
      <c r="B107" t="s">
        <v>5</v>
      </c>
      <c r="C107" t="s">
        <v>6</v>
      </c>
      <c r="D107" t="s">
        <v>505</v>
      </c>
      <c r="E107" t="s">
        <v>502</v>
      </c>
      <c r="F107" t="s">
        <v>5</v>
      </c>
      <c r="G107" t="s">
        <v>6</v>
      </c>
      <c r="H107" t="s">
        <v>555</v>
      </c>
      <c r="I107" t="s">
        <v>538</v>
      </c>
      <c r="J107" t="s">
        <v>9</v>
      </c>
      <c r="K107" t="s">
        <v>9</v>
      </c>
      <c r="L107" t="str">
        <f>VLOOKUP(A107,TableRC!A:J,6,0)</f>
        <v>TDO</v>
      </c>
    </row>
    <row r="108" spans="1:12" x14ac:dyDescent="0.3">
      <c r="A108" t="str">
        <f t="shared" si="3"/>
        <v>t_diagramlinks</v>
      </c>
      <c r="B108" t="s">
        <v>5</v>
      </c>
      <c r="C108" t="s">
        <v>6</v>
      </c>
      <c r="D108" t="s">
        <v>498</v>
      </c>
      <c r="E108" t="s">
        <v>502</v>
      </c>
      <c r="F108" t="s">
        <v>5</v>
      </c>
      <c r="G108" t="s">
        <v>6</v>
      </c>
      <c r="H108" t="s">
        <v>554</v>
      </c>
      <c r="I108" t="s">
        <v>538</v>
      </c>
      <c r="J108" t="s">
        <v>9</v>
      </c>
      <c r="K108" t="s">
        <v>9</v>
      </c>
      <c r="L108" t="str">
        <f>VLOOKUP(A108,TableRC!A:J,6,0)</f>
        <v>TDL</v>
      </c>
    </row>
    <row r="109" spans="1:12" x14ac:dyDescent="0.3">
      <c r="A109" t="str">
        <f t="shared" si="3"/>
        <v>t_diagram</v>
      </c>
      <c r="B109" t="s">
        <v>5</v>
      </c>
      <c r="C109" t="s">
        <v>6</v>
      </c>
      <c r="D109" t="s">
        <v>438</v>
      </c>
      <c r="E109" t="s">
        <v>153</v>
      </c>
      <c r="F109" t="s">
        <v>5</v>
      </c>
      <c r="G109" t="s">
        <v>6</v>
      </c>
      <c r="H109" t="s">
        <v>553</v>
      </c>
      <c r="I109" t="s">
        <v>538</v>
      </c>
      <c r="J109" t="s">
        <v>9</v>
      </c>
      <c r="K109" t="s">
        <v>9</v>
      </c>
      <c r="L109" t="str">
        <f>VLOOKUP(A109,TableRC!A:J,6,0)</f>
        <v>TD</v>
      </c>
    </row>
    <row r="110" spans="1:12" x14ac:dyDescent="0.3">
      <c r="A110" t="str">
        <f t="shared" si="3"/>
        <v>t_datatypes</v>
      </c>
      <c r="B110" t="s">
        <v>5</v>
      </c>
      <c r="C110" t="s">
        <v>6</v>
      </c>
      <c r="D110" t="s">
        <v>417</v>
      </c>
      <c r="E110" t="s">
        <v>430</v>
      </c>
      <c r="F110" t="s">
        <v>5</v>
      </c>
      <c r="G110" t="s">
        <v>6</v>
      </c>
      <c r="H110" t="s">
        <v>552</v>
      </c>
      <c r="I110" t="s">
        <v>538</v>
      </c>
      <c r="J110" t="s">
        <v>9</v>
      </c>
      <c r="K110" t="s">
        <v>9</v>
      </c>
      <c r="L110" t="str">
        <f>VLOOKUP(A110,TableRC!A:J,6,0)</f>
        <v>TDA</v>
      </c>
    </row>
    <row r="111" spans="1:12" x14ac:dyDescent="0.3">
      <c r="A111" t="str">
        <f t="shared" si="3"/>
        <v>t_constrainttypes</v>
      </c>
      <c r="B111" t="s">
        <v>5</v>
      </c>
      <c r="C111" t="s">
        <v>6</v>
      </c>
      <c r="D111" t="s">
        <v>413</v>
      </c>
      <c r="E111" t="s">
        <v>116</v>
      </c>
      <c r="F111" t="s">
        <v>5</v>
      </c>
      <c r="G111" t="s">
        <v>6</v>
      </c>
      <c r="H111" t="s">
        <v>551</v>
      </c>
      <c r="I111" t="s">
        <v>538</v>
      </c>
      <c r="J111" t="s">
        <v>9</v>
      </c>
      <c r="K111" t="s">
        <v>9</v>
      </c>
      <c r="L111">
        <f>VLOOKUP(A111,TableRC!A:J,6,0)</f>
        <v>0</v>
      </c>
    </row>
    <row r="112" spans="1:12" x14ac:dyDescent="0.3">
      <c r="A112" t="str">
        <f t="shared" si="3"/>
        <v>t_constants</v>
      </c>
      <c r="B112" t="s">
        <v>5</v>
      </c>
      <c r="C112" t="s">
        <v>6</v>
      </c>
      <c r="D112" t="s">
        <v>409</v>
      </c>
      <c r="E112" t="s">
        <v>410</v>
      </c>
      <c r="F112" t="s">
        <v>5</v>
      </c>
      <c r="G112" t="s">
        <v>6</v>
      </c>
      <c r="H112" t="s">
        <v>550</v>
      </c>
      <c r="I112" t="s">
        <v>538</v>
      </c>
      <c r="J112" t="s">
        <v>9</v>
      </c>
      <c r="K112" t="s">
        <v>9</v>
      </c>
      <c r="L112">
        <f>VLOOKUP(A112,TableRC!A:J,6,0)</f>
        <v>0</v>
      </c>
    </row>
    <row r="113" spans="1:12" x14ac:dyDescent="0.3">
      <c r="A113" t="str">
        <f t="shared" si="3"/>
        <v>t_connectortypes</v>
      </c>
      <c r="B113" t="s">
        <v>5</v>
      </c>
      <c r="C113" t="s">
        <v>6</v>
      </c>
      <c r="D113" t="s">
        <v>396</v>
      </c>
      <c r="E113" t="s">
        <v>249</v>
      </c>
      <c r="F113" t="s">
        <v>5</v>
      </c>
      <c r="G113" t="s">
        <v>6</v>
      </c>
      <c r="H113" t="s">
        <v>549</v>
      </c>
      <c r="I113" t="s">
        <v>538</v>
      </c>
      <c r="J113" t="s">
        <v>9</v>
      </c>
      <c r="K113" t="s">
        <v>9</v>
      </c>
      <c r="L113" t="str">
        <f>VLOOKUP(A113,TableRC!A:J,6,0)</f>
        <v>TCT</v>
      </c>
    </row>
    <row r="114" spans="1:12" x14ac:dyDescent="0.3">
      <c r="A114" t="str">
        <f t="shared" si="3"/>
        <v>t_connectortag</v>
      </c>
      <c r="B114" t="s">
        <v>5</v>
      </c>
      <c r="C114" t="s">
        <v>6</v>
      </c>
      <c r="D114" t="s">
        <v>393</v>
      </c>
      <c r="E114" t="s">
        <v>215</v>
      </c>
      <c r="F114" t="s">
        <v>5</v>
      </c>
      <c r="G114" t="s">
        <v>6</v>
      </c>
      <c r="H114" t="s">
        <v>548</v>
      </c>
      <c r="I114" t="s">
        <v>538</v>
      </c>
      <c r="J114" t="s">
        <v>9</v>
      </c>
      <c r="K114" t="s">
        <v>9</v>
      </c>
      <c r="L114">
        <f>VLOOKUP(A114,TableRC!A:J,6,0)</f>
        <v>0</v>
      </c>
    </row>
    <row r="115" spans="1:12" x14ac:dyDescent="0.3">
      <c r="A115" t="str">
        <f t="shared" si="3"/>
        <v>t_connectorconstraint</v>
      </c>
      <c r="B115" t="s">
        <v>5</v>
      </c>
      <c r="C115" t="s">
        <v>6</v>
      </c>
      <c r="D115" t="s">
        <v>386</v>
      </c>
      <c r="E115" t="s">
        <v>115</v>
      </c>
      <c r="F115" t="s">
        <v>5</v>
      </c>
      <c r="G115" t="s">
        <v>6</v>
      </c>
      <c r="H115" t="s">
        <v>547</v>
      </c>
      <c r="I115" t="s">
        <v>538</v>
      </c>
      <c r="J115" t="s">
        <v>9</v>
      </c>
      <c r="K115" t="s">
        <v>9</v>
      </c>
      <c r="L115">
        <f>VLOOKUP(A115,TableRC!A:J,6,0)</f>
        <v>0</v>
      </c>
    </row>
    <row r="116" spans="1:12" x14ac:dyDescent="0.3">
      <c r="A116" t="str">
        <f t="shared" si="3"/>
        <v>t_connectorconstraint</v>
      </c>
      <c r="B116" t="s">
        <v>5</v>
      </c>
      <c r="C116" t="s">
        <v>6</v>
      </c>
      <c r="D116" t="s">
        <v>386</v>
      </c>
      <c r="E116" t="s">
        <v>116</v>
      </c>
      <c r="F116" t="s">
        <v>5</v>
      </c>
      <c r="G116" t="s">
        <v>6</v>
      </c>
      <c r="H116" t="s">
        <v>547</v>
      </c>
      <c r="I116" t="s">
        <v>538</v>
      </c>
      <c r="J116" t="s">
        <v>9</v>
      </c>
      <c r="K116" t="s">
        <v>9</v>
      </c>
      <c r="L116">
        <f>VLOOKUP(A116,TableRC!A:J,6,0)</f>
        <v>0</v>
      </c>
    </row>
    <row r="117" spans="1:12" x14ac:dyDescent="0.3">
      <c r="A117" t="str">
        <f t="shared" si="3"/>
        <v>t_connector</v>
      </c>
      <c r="B117" t="s">
        <v>5</v>
      </c>
      <c r="C117" t="s">
        <v>6</v>
      </c>
      <c r="D117" t="s">
        <v>246</v>
      </c>
      <c r="E117" t="s">
        <v>247</v>
      </c>
      <c r="F117" t="s">
        <v>5</v>
      </c>
      <c r="G117" t="s">
        <v>6</v>
      </c>
      <c r="H117" t="s">
        <v>546</v>
      </c>
      <c r="I117" t="s">
        <v>538</v>
      </c>
      <c r="J117" t="s">
        <v>9</v>
      </c>
      <c r="K117" t="s">
        <v>9</v>
      </c>
      <c r="L117" t="str">
        <f>VLOOKUP(A117,TableRC!A:J,6,0)</f>
        <v>TC</v>
      </c>
    </row>
    <row r="118" spans="1:12" x14ac:dyDescent="0.3">
      <c r="A118" t="str">
        <f t="shared" si="3"/>
        <v>t_complexitytypes</v>
      </c>
      <c r="B118" t="s">
        <v>5</v>
      </c>
      <c r="C118" t="s">
        <v>6</v>
      </c>
      <c r="D118" t="s">
        <v>242</v>
      </c>
      <c r="E118" t="s">
        <v>158</v>
      </c>
      <c r="F118" t="s">
        <v>5</v>
      </c>
      <c r="G118" t="s">
        <v>6</v>
      </c>
      <c r="H118" t="s">
        <v>545</v>
      </c>
      <c r="I118" t="s">
        <v>538</v>
      </c>
      <c r="J118" t="s">
        <v>9</v>
      </c>
      <c r="K118" t="s">
        <v>9</v>
      </c>
      <c r="L118">
        <f>VLOOKUP(A118,TableRC!A:J,6,0)</f>
        <v>0</v>
      </c>
    </row>
    <row r="119" spans="1:12" x14ac:dyDescent="0.3">
      <c r="A119" t="str">
        <f t="shared" si="3"/>
        <v>t_clients</v>
      </c>
      <c r="B119" t="s">
        <v>5</v>
      </c>
      <c r="C119" t="s">
        <v>6</v>
      </c>
      <c r="D119" t="s">
        <v>234</v>
      </c>
      <c r="E119" t="s">
        <v>13</v>
      </c>
      <c r="F119" t="s">
        <v>5</v>
      </c>
      <c r="G119" t="s">
        <v>6</v>
      </c>
      <c r="H119" t="s">
        <v>544</v>
      </c>
      <c r="I119" t="s">
        <v>538</v>
      </c>
      <c r="J119" t="s">
        <v>9</v>
      </c>
      <c r="K119" t="s">
        <v>9</v>
      </c>
      <c r="L119">
        <f>VLOOKUP(A119,TableRC!A:J,6,0)</f>
        <v>0</v>
      </c>
    </row>
    <row r="120" spans="1:12" x14ac:dyDescent="0.3">
      <c r="A120" t="str">
        <f t="shared" si="3"/>
        <v>t_category</v>
      </c>
      <c r="B120" t="s">
        <v>5</v>
      </c>
      <c r="C120" t="s">
        <v>6</v>
      </c>
      <c r="D120" t="s">
        <v>230</v>
      </c>
      <c r="E120" t="s">
        <v>231</v>
      </c>
      <c r="F120" t="s">
        <v>5</v>
      </c>
      <c r="G120" t="s">
        <v>6</v>
      </c>
      <c r="H120" t="s">
        <v>543</v>
      </c>
      <c r="I120" t="s">
        <v>538</v>
      </c>
      <c r="J120" t="s">
        <v>9</v>
      </c>
      <c r="K120" t="s">
        <v>9</v>
      </c>
      <c r="L120">
        <f>VLOOKUP(A120,TableRC!A:J,6,0)</f>
        <v>0</v>
      </c>
    </row>
    <row r="121" spans="1:12" x14ac:dyDescent="0.3">
      <c r="A121" t="str">
        <f t="shared" si="3"/>
        <v>t_cardinality</v>
      </c>
      <c r="B121" t="s">
        <v>5</v>
      </c>
      <c r="C121" t="s">
        <v>6</v>
      </c>
      <c r="D121" t="s">
        <v>220</v>
      </c>
      <c r="E121" t="s">
        <v>172</v>
      </c>
      <c r="F121" t="s">
        <v>5</v>
      </c>
      <c r="G121" t="s">
        <v>6</v>
      </c>
      <c r="H121" t="s">
        <v>542</v>
      </c>
      <c r="I121" t="s">
        <v>538</v>
      </c>
      <c r="J121" t="s">
        <v>9</v>
      </c>
      <c r="K121" t="s">
        <v>9</v>
      </c>
      <c r="L121" t="str">
        <f>VLOOKUP(A121,TableRC!A:J,6,0)</f>
        <v>TCD</v>
      </c>
    </row>
    <row r="122" spans="1:12" x14ac:dyDescent="0.3">
      <c r="A122" t="str">
        <f t="shared" si="3"/>
        <v>t_authors</v>
      </c>
      <c r="B122" t="s">
        <v>5</v>
      </c>
      <c r="C122" t="s">
        <v>6</v>
      </c>
      <c r="D122" t="s">
        <v>218</v>
      </c>
      <c r="E122" t="s">
        <v>219</v>
      </c>
      <c r="F122" t="s">
        <v>5</v>
      </c>
      <c r="G122" t="s">
        <v>6</v>
      </c>
      <c r="H122" t="s">
        <v>541</v>
      </c>
      <c r="I122" t="s">
        <v>538</v>
      </c>
      <c r="J122" t="s">
        <v>9</v>
      </c>
      <c r="K122" t="s">
        <v>9</v>
      </c>
      <c r="L122">
        <f>VLOOKUP(A122,TableRC!A:J,6,0)</f>
        <v>0</v>
      </c>
    </row>
    <row r="123" spans="1:12" x14ac:dyDescent="0.3">
      <c r="A123" t="str">
        <f t="shared" si="3"/>
        <v>t_attributetag</v>
      </c>
      <c r="B123" t="s">
        <v>5</v>
      </c>
      <c r="C123" t="s">
        <v>6</v>
      </c>
      <c r="D123" t="s">
        <v>214</v>
      </c>
      <c r="E123" t="s">
        <v>215</v>
      </c>
      <c r="F123" t="s">
        <v>5</v>
      </c>
      <c r="G123" t="s">
        <v>6</v>
      </c>
      <c r="H123" t="s">
        <v>540</v>
      </c>
      <c r="I123" t="s">
        <v>538</v>
      </c>
      <c r="J123" t="s">
        <v>9</v>
      </c>
      <c r="K123" t="s">
        <v>9</v>
      </c>
      <c r="L123" t="str">
        <f>VLOOKUP(A123,TableRC!A:J,6,0)</f>
        <v>TAT</v>
      </c>
    </row>
    <row r="124" spans="1:12" x14ac:dyDescent="0.3">
      <c r="A124" t="str">
        <f t="shared" si="3"/>
        <v>t_attributeconstraints</v>
      </c>
      <c r="B124" t="s">
        <v>5</v>
      </c>
      <c r="C124" t="s">
        <v>6</v>
      </c>
      <c r="D124" t="s">
        <v>212</v>
      </c>
      <c r="E124" t="s">
        <v>116</v>
      </c>
      <c r="F124" t="s">
        <v>5</v>
      </c>
      <c r="G124" t="s">
        <v>6</v>
      </c>
      <c r="H124" t="s">
        <v>539</v>
      </c>
      <c r="I124" t="s">
        <v>538</v>
      </c>
      <c r="J124" t="s">
        <v>9</v>
      </c>
      <c r="K124" t="s">
        <v>9</v>
      </c>
      <c r="L124">
        <f>VLOOKUP(A124,TableRC!A:J,6,0)</f>
        <v>0</v>
      </c>
    </row>
    <row r="125" spans="1:12" x14ac:dyDescent="0.3">
      <c r="A125" t="str">
        <f t="shared" si="3"/>
        <v>t_attributeconstraints</v>
      </c>
      <c r="B125" t="s">
        <v>5</v>
      </c>
      <c r="C125" t="s">
        <v>6</v>
      </c>
      <c r="D125" t="s">
        <v>212</v>
      </c>
      <c r="E125" t="s">
        <v>205</v>
      </c>
      <c r="F125" t="s">
        <v>5</v>
      </c>
      <c r="G125" t="s">
        <v>6</v>
      </c>
      <c r="H125" t="s">
        <v>539</v>
      </c>
      <c r="I125" t="s">
        <v>538</v>
      </c>
      <c r="J125" t="s">
        <v>9</v>
      </c>
      <c r="K125" t="s">
        <v>9</v>
      </c>
      <c r="L125">
        <f>VLOOKUP(A125,TableRC!A:J,6,0)</f>
        <v>0</v>
      </c>
    </row>
    <row r="126" spans="1:12" x14ac:dyDescent="0.3">
      <c r="A126" t="str">
        <f t="shared" si="3"/>
        <v>t_attribute</v>
      </c>
      <c r="B126" t="s">
        <v>5</v>
      </c>
      <c r="C126" t="s">
        <v>6</v>
      </c>
      <c r="D126" t="s">
        <v>195</v>
      </c>
      <c r="E126" t="s">
        <v>205</v>
      </c>
      <c r="F126" t="s">
        <v>5</v>
      </c>
      <c r="G126" t="s">
        <v>6</v>
      </c>
      <c r="H126" t="s">
        <v>537</v>
      </c>
      <c r="I126" t="s">
        <v>538</v>
      </c>
      <c r="J126" t="s">
        <v>9</v>
      </c>
      <c r="K126" t="s">
        <v>9</v>
      </c>
      <c r="L126" t="str">
        <f>VLOOKUP(A126,TableRC!A:J,6,0)</f>
        <v>TA</v>
      </c>
    </row>
  </sheetData>
  <sortState xmlns:xlrd2="http://schemas.microsoft.com/office/spreadsheetml/2017/richdata2" ref="A2:L126">
    <sortCondition descending="1" ref="H2:H126"/>
    <sortCondition descending="1" ref="L2:L126"/>
    <sortCondition ref="D2:D126"/>
    <sortCondition ref="E2:E126"/>
  </sortState>
  <printOptions gridLines="1"/>
  <pageMargins left="0.70866141732283472" right="0.39370078740157483" top="0.74803149606299213" bottom="0.39370078740157483" header="0.31496062992125984" footer="0.31496062992125984"/>
  <pageSetup orientation="portrait" r:id="rId1"/>
  <headerFooter>
    <oddHeader>&amp;L&amp;Z
&amp;F, &amp;A&amp;R&amp;P of &amp;N
&amp;D, &amp;T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8"/>
  <sheetViews>
    <sheetView workbookViewId="0">
      <pane ySplit="1" topLeftCell="A2" activePane="bottomLeft" state="frozen"/>
      <selection activeCell="H83" sqref="H83"/>
      <selection pane="bottomLeft" activeCell="E1" sqref="E1:K48"/>
    </sheetView>
  </sheetViews>
  <sheetFormatPr defaultRowHeight="14.4" x14ac:dyDescent="0.3"/>
  <cols>
    <col min="1" max="1" width="4.44140625" customWidth="1"/>
    <col min="2" max="3" width="3" bestFit="1" customWidth="1"/>
    <col min="4" max="4" width="4.44140625" bestFit="1" customWidth="1"/>
    <col min="5" max="5" width="15.44140625" bestFit="1" customWidth="1"/>
    <col min="6" max="6" width="14.5546875" bestFit="1" customWidth="1"/>
    <col min="7" max="7" width="4.44140625" hidden="1" customWidth="1"/>
    <col min="8" max="8" width="16.33203125" bestFit="1" customWidth="1"/>
    <col min="9" max="9" width="14.5546875" bestFit="1" customWidth="1"/>
    <col min="10" max="10" width="6.44140625" style="3" bestFit="1" customWidth="1"/>
    <col min="11" max="11" width="7.5546875" style="3" customWidth="1"/>
    <col min="12" max="12" width="5.33203125" style="3" customWidth="1"/>
    <col min="13" max="13" width="4.6640625" style="3" bestFit="1" customWidth="1"/>
    <col min="14" max="14" width="8.88671875" style="3" bestFit="1" customWidth="1"/>
    <col min="15" max="15" width="5.5546875" bestFit="1" customWidth="1"/>
    <col min="16" max="16" width="5.33203125" style="3" customWidth="1"/>
    <col min="17" max="17" width="5.44140625" bestFit="1" customWidth="1"/>
    <col min="18" max="18" width="4" bestFit="1" customWidth="1"/>
    <col min="19" max="19" width="56.33203125" customWidth="1"/>
  </cols>
  <sheetData>
    <row r="1" spans="1:19" s="2" customFormat="1" ht="28.8" x14ac:dyDescent="0.3">
      <c r="A1" s="2" t="s">
        <v>651</v>
      </c>
      <c r="B1" s="2">
        <v>0</v>
      </c>
      <c r="C1" s="2">
        <v>0</v>
      </c>
      <c r="D1" s="2" t="s">
        <v>663</v>
      </c>
      <c r="E1" s="2" t="s">
        <v>733</v>
      </c>
      <c r="F1" s="2" t="s">
        <v>734</v>
      </c>
      <c r="G1" s="2" t="s">
        <v>664</v>
      </c>
      <c r="H1" s="2" t="s">
        <v>735</v>
      </c>
      <c r="I1" s="2" t="s">
        <v>736</v>
      </c>
      <c r="J1" s="4" t="s">
        <v>737</v>
      </c>
      <c r="K1" s="4" t="s">
        <v>703</v>
      </c>
      <c r="L1" s="4" t="s">
        <v>667</v>
      </c>
      <c r="M1" s="4" t="s">
        <v>710</v>
      </c>
      <c r="N1" s="4" t="s">
        <v>711</v>
      </c>
      <c r="O1" s="2" t="s">
        <v>680</v>
      </c>
      <c r="P1" s="4" t="s">
        <v>709</v>
      </c>
      <c r="Q1" s="2" t="s">
        <v>665</v>
      </c>
      <c r="R1" s="2" t="s">
        <v>653</v>
      </c>
      <c r="S1" s="2" t="s">
        <v>666</v>
      </c>
    </row>
    <row r="2" spans="1:19" x14ac:dyDescent="0.3">
      <c r="A2" t="str">
        <f t="shared" ref="A2:A48" si="0">E2&amp;F2&amp;H2&amp;I2</f>
        <v>t_objecttypesObject_Typet_objectObject_Type</v>
      </c>
      <c r="B2">
        <f t="shared" ref="B2:B48" si="1">B1+1</f>
        <v>1</v>
      </c>
      <c r="C2">
        <v>1</v>
      </c>
      <c r="D2" t="s">
        <v>6</v>
      </c>
      <c r="E2" t="s">
        <v>459</v>
      </c>
      <c r="F2" t="s">
        <v>152</v>
      </c>
      <c r="G2" t="s">
        <v>6</v>
      </c>
      <c r="H2" t="s">
        <v>151</v>
      </c>
      <c r="I2" t="s">
        <v>152</v>
      </c>
      <c r="J2" s="3">
        <f>VLOOKUP(A2,'Rel Ct'!A:G,6,0)</f>
        <v>8991</v>
      </c>
      <c r="K2" s="3" t="s">
        <v>706</v>
      </c>
      <c r="L2" s="3">
        <f>VLOOKUP(A2,'Rel Ct'!A:G,7,0)</f>
        <v>9</v>
      </c>
      <c r="M2" s="3">
        <v>0</v>
      </c>
      <c r="N2" s="3" t="s">
        <v>717</v>
      </c>
      <c r="O2">
        <f t="shared" ref="O2:O30" si="2">IF(J2,1,0)</f>
        <v>1</v>
      </c>
      <c r="P2" s="3">
        <f t="shared" ref="P2:P48" si="3">IF(F2=I2,1,0)</f>
        <v>1</v>
      </c>
      <c r="Q2">
        <v>1</v>
      </c>
      <c r="R2">
        <v>1</v>
      </c>
      <c r="S2" t="str">
        <f t="shared" ref="S2:S48" si="4">CONCATENATE("SELECT '",E2,"' ptn, '",F2,"' pcn, '",H2,"' ctn, '",I2,"' ccn, Count(*) CT, Count(distinct ct.",I2,") CTDIS FROM [sparxDB].[dbo].",H2," ct Inner Join [sparxDB].[dbo].",E2," pt On ct.",I2," = pt.",F2," union ")</f>
        <v xml:space="preserve">SELECT 't_objecttypes' ptn, 'Object_Type' pcn, 't_object' ctn, 'Object_Type' ccn, Count(*) CT, Count(distinct ct.Object_Type) CTDIS FROM [sparxDB].[dbo].t_object ct Inner Join [sparxDB].[dbo].t_objecttypes pt On ct.Object_Type = pt.Object_Type union </v>
      </c>
    </row>
    <row r="3" spans="1:19" x14ac:dyDescent="0.3">
      <c r="A3" t="str">
        <f t="shared" si="0"/>
        <v>t_objectObject_IDt_objectpropertiesObject_ID</v>
      </c>
      <c r="B3">
        <f t="shared" si="1"/>
        <v>2</v>
      </c>
      <c r="C3">
        <v>2</v>
      </c>
      <c r="D3" t="s">
        <v>6</v>
      </c>
      <c r="E3" t="s">
        <v>151</v>
      </c>
      <c r="F3" t="s">
        <v>120</v>
      </c>
      <c r="G3" t="s">
        <v>6</v>
      </c>
      <c r="H3" t="s">
        <v>349</v>
      </c>
      <c r="I3" t="s">
        <v>120</v>
      </c>
      <c r="J3" s="3">
        <f>VLOOKUP(A3,'Rel Ct'!A:G,6,0)</f>
        <v>43587</v>
      </c>
      <c r="K3" s="3" t="s">
        <v>706</v>
      </c>
      <c r="L3" s="3">
        <f>VLOOKUP(A3,'Rel Ct'!A:G,7,0)</f>
        <v>8885</v>
      </c>
      <c r="M3" s="3">
        <v>0</v>
      </c>
      <c r="N3" s="3" t="s">
        <v>717</v>
      </c>
      <c r="O3">
        <f t="shared" si="2"/>
        <v>1</v>
      </c>
      <c r="P3" s="3">
        <f t="shared" si="3"/>
        <v>1</v>
      </c>
      <c r="Q3">
        <v>1</v>
      </c>
      <c r="R3">
        <v>1</v>
      </c>
      <c r="S3" t="str">
        <f t="shared" si="4"/>
        <v xml:space="preserve">SELECT 't_object' ptn, 'Object_ID' pcn, 't_objectproperties' ctn, 'Object_ID' ccn, Count(*) CT, Count(distinct ct.Object_ID) CTDIS FROM [sparxDB].[dbo].t_objectproperties ct Inner Join [sparxDB].[dbo].t_object pt On ct.Object_ID = pt.Object_ID union </v>
      </c>
    </row>
    <row r="4" spans="1:19" x14ac:dyDescent="0.3">
      <c r="A4" t="str">
        <f t="shared" si="0"/>
        <v>t_objectea_guidt_xrefClient</v>
      </c>
      <c r="B4">
        <f t="shared" si="1"/>
        <v>3</v>
      </c>
      <c r="C4">
        <v>3</v>
      </c>
      <c r="D4" t="s">
        <v>6</v>
      </c>
      <c r="E4" t="s">
        <v>151</v>
      </c>
      <c r="F4" t="s">
        <v>181</v>
      </c>
      <c r="G4" t="s">
        <v>6</v>
      </c>
      <c r="H4" t="s">
        <v>461</v>
      </c>
      <c r="I4" t="s">
        <v>466</v>
      </c>
      <c r="J4" s="3">
        <f>VLOOKUP(A4,'Rel Ct'!A:G,6,0)</f>
        <v>8946</v>
      </c>
      <c r="K4" s="3" t="s">
        <v>706</v>
      </c>
      <c r="L4" s="3">
        <f>VLOOKUP(A4,'Rel Ct'!A:G,7,0)</f>
        <v>8899</v>
      </c>
      <c r="M4" s="3">
        <v>1</v>
      </c>
      <c r="N4" s="3" t="s">
        <v>717</v>
      </c>
      <c r="O4">
        <f t="shared" si="2"/>
        <v>1</v>
      </c>
      <c r="P4" s="3">
        <f t="shared" si="3"/>
        <v>0</v>
      </c>
      <c r="Q4">
        <v>1</v>
      </c>
      <c r="R4">
        <v>1</v>
      </c>
      <c r="S4" t="str">
        <f t="shared" si="4"/>
        <v xml:space="preserve">SELECT 't_object' ptn, 'ea_guid' pcn, 't_xref' ctn, 'Client' ccn, Count(*) CT, Count(distinct ct.Client) CTDIS FROM [sparxDB].[dbo].t_xref ct Inner Join [sparxDB].[dbo].t_object pt On ct.Client = pt.ea_guid union </v>
      </c>
    </row>
    <row r="5" spans="1:19" x14ac:dyDescent="0.3">
      <c r="A5" t="str">
        <f t="shared" si="0"/>
        <v>t_objectObject_IDt_attributeObject_ID</v>
      </c>
      <c r="B5">
        <f t="shared" si="1"/>
        <v>4</v>
      </c>
      <c r="C5">
        <v>4</v>
      </c>
      <c r="D5" t="s">
        <v>6</v>
      </c>
      <c r="E5" t="s">
        <v>151</v>
      </c>
      <c r="F5" t="s">
        <v>120</v>
      </c>
      <c r="G5" t="s">
        <v>6</v>
      </c>
      <c r="H5" t="s">
        <v>195</v>
      </c>
      <c r="I5" t="s">
        <v>120</v>
      </c>
      <c r="J5" s="3">
        <f>VLOOKUP(A5,'Rel Ct'!A:G,6,0)</f>
        <v>3849</v>
      </c>
      <c r="K5" s="3" t="s">
        <v>706</v>
      </c>
      <c r="L5" s="3">
        <f>VLOOKUP(A5,'Rel Ct'!A:G,7,0)</f>
        <v>878</v>
      </c>
      <c r="M5" s="3">
        <v>0</v>
      </c>
      <c r="N5" s="3" t="s">
        <v>712</v>
      </c>
      <c r="O5">
        <f t="shared" si="2"/>
        <v>1</v>
      </c>
      <c r="P5" s="3">
        <f t="shared" si="3"/>
        <v>1</v>
      </c>
      <c r="Q5">
        <v>1</v>
      </c>
      <c r="R5">
        <v>1</v>
      </c>
      <c r="S5" t="str">
        <f t="shared" si="4"/>
        <v xml:space="preserve">SELECT 't_object' ptn, 'Object_ID' pcn, 't_attribute' ctn, 'Object_ID' ccn, Count(*) CT, Count(distinct ct.Object_ID) CTDIS FROM [sparxDB].[dbo].t_attribute ct Inner Join [sparxDB].[dbo].t_object pt On ct.Object_ID = pt.Object_ID union </v>
      </c>
    </row>
    <row r="6" spans="1:19" x14ac:dyDescent="0.3">
      <c r="A6" t="str">
        <f t="shared" si="0"/>
        <v>t_attributeIDt_attributetagElementID</v>
      </c>
      <c r="B6">
        <f t="shared" si="1"/>
        <v>5</v>
      </c>
      <c r="C6">
        <v>5</v>
      </c>
      <c r="D6" t="s">
        <v>6</v>
      </c>
      <c r="E6" t="s">
        <v>195</v>
      </c>
      <c r="F6" t="s">
        <v>205</v>
      </c>
      <c r="G6" t="s">
        <v>6</v>
      </c>
      <c r="H6" t="s">
        <v>214</v>
      </c>
      <c r="I6" t="s">
        <v>22</v>
      </c>
      <c r="J6" s="3">
        <f>VLOOKUP(A6,'Rel Ct'!A:G,6,0)</f>
        <v>27765</v>
      </c>
      <c r="K6" s="3" t="s">
        <v>706</v>
      </c>
      <c r="L6" s="3">
        <f>VLOOKUP(A6,'Rel Ct'!A:G,7,0)</f>
        <v>3836</v>
      </c>
      <c r="M6" s="3">
        <v>0</v>
      </c>
      <c r="N6" s="3" t="s">
        <v>712</v>
      </c>
      <c r="O6">
        <f t="shared" si="2"/>
        <v>1</v>
      </c>
      <c r="P6" s="3">
        <f t="shared" si="3"/>
        <v>0</v>
      </c>
      <c r="Q6">
        <v>1</v>
      </c>
      <c r="R6">
        <v>1</v>
      </c>
      <c r="S6" t="str">
        <f t="shared" si="4"/>
        <v xml:space="preserve">SELECT 't_attribute' ptn, 'ID' pcn, 't_attributetag' ctn, 'ElementID' ccn, Count(*) CT, Count(distinct ct.ElementID) CTDIS FROM [sparxDB].[dbo].t_attributetag ct Inner Join [sparxDB].[dbo].t_attribute pt On ct.ElementID = pt.ID union </v>
      </c>
    </row>
    <row r="7" spans="1:19" x14ac:dyDescent="0.3">
      <c r="A7" t="str">
        <f t="shared" si="0"/>
        <v>t_attributeea_guidt_xrefClient</v>
      </c>
      <c r="B7">
        <f t="shared" si="1"/>
        <v>6</v>
      </c>
      <c r="C7">
        <v>6</v>
      </c>
      <c r="D7" t="s">
        <v>6</v>
      </c>
      <c r="E7" t="s">
        <v>195</v>
      </c>
      <c r="F7" t="s">
        <v>181</v>
      </c>
      <c r="G7" t="s">
        <v>6</v>
      </c>
      <c r="H7" t="s">
        <v>461</v>
      </c>
      <c r="I7" t="s">
        <v>466</v>
      </c>
      <c r="J7" s="3">
        <f>VLOOKUP(A7,'Rel Ct'!A:G,6,0)</f>
        <v>6157</v>
      </c>
      <c r="K7" s="3" t="s">
        <v>706</v>
      </c>
      <c r="L7" s="3">
        <f>VLOOKUP(A7,'Rel Ct'!A:G,7,0)</f>
        <v>3839</v>
      </c>
      <c r="M7" s="3">
        <v>1</v>
      </c>
      <c r="N7" s="3" t="s">
        <v>712</v>
      </c>
      <c r="O7">
        <f t="shared" si="2"/>
        <v>1</v>
      </c>
      <c r="P7" s="3">
        <f t="shared" si="3"/>
        <v>0</v>
      </c>
      <c r="Q7">
        <v>1</v>
      </c>
      <c r="R7">
        <v>1</v>
      </c>
      <c r="S7" t="str">
        <f t="shared" si="4"/>
        <v xml:space="preserve">SELECT 't_attribute' ptn, 'ea_guid' pcn, 't_xref' ctn, 'Client' ccn, Count(*) CT, Count(distinct ct.Client) CTDIS FROM [sparxDB].[dbo].t_xref ct Inner Join [sparxDB].[dbo].t_attribute pt On ct.Client = pt.ea_guid union </v>
      </c>
    </row>
    <row r="8" spans="1:19" x14ac:dyDescent="0.3">
      <c r="A8" t="str">
        <f t="shared" si="0"/>
        <v>t_objectea_guidt_objectpropertiesVALUE</v>
      </c>
      <c r="B8">
        <f t="shared" si="1"/>
        <v>7</v>
      </c>
      <c r="C8">
        <v>7</v>
      </c>
      <c r="D8" t="s">
        <v>6</v>
      </c>
      <c r="E8" t="s">
        <v>151</v>
      </c>
      <c r="F8" t="s">
        <v>181</v>
      </c>
      <c r="G8" t="s">
        <v>6</v>
      </c>
      <c r="H8" t="s">
        <v>349</v>
      </c>
      <c r="I8" t="s">
        <v>216</v>
      </c>
      <c r="J8" s="3">
        <f>VLOOKUP(A8,'Rel Ct'!A:G,6,0)</f>
        <v>8543</v>
      </c>
      <c r="K8" s="3" t="s">
        <v>706</v>
      </c>
      <c r="L8" s="3">
        <f>VLOOKUP(A8,'Rel Ct'!A:G,7,0)</f>
        <v>219</v>
      </c>
      <c r="M8" s="3">
        <v>1</v>
      </c>
      <c r="N8" s="3" t="s">
        <v>719</v>
      </c>
      <c r="O8">
        <f t="shared" si="2"/>
        <v>1</v>
      </c>
      <c r="P8" s="3">
        <f t="shared" si="3"/>
        <v>0</v>
      </c>
      <c r="Q8">
        <v>1</v>
      </c>
      <c r="R8">
        <v>1</v>
      </c>
      <c r="S8" t="str">
        <f t="shared" si="4"/>
        <v xml:space="preserve">SELECT 't_object' ptn, 'ea_guid' pcn, 't_objectproperties' ctn, 'VALUE' ccn, Count(*) CT, Count(distinct ct.VALUE) CTDIS FROM [sparxDB].[dbo].t_objectproperties ct Inner Join [sparxDB].[dbo].t_object pt On ct.VALUE = pt.ea_guid union </v>
      </c>
    </row>
    <row r="9" spans="1:19" x14ac:dyDescent="0.3">
      <c r="A9" t="str">
        <f t="shared" si="0"/>
        <v>t_attributeea_guidt_objectpropertiesVALUE</v>
      </c>
      <c r="B9">
        <f t="shared" si="1"/>
        <v>8</v>
      </c>
      <c r="C9">
        <v>8</v>
      </c>
      <c r="D9" t="s">
        <v>6</v>
      </c>
      <c r="E9" t="s">
        <v>195</v>
      </c>
      <c r="F9" t="s">
        <v>181</v>
      </c>
      <c r="G9" t="s">
        <v>6</v>
      </c>
      <c r="H9" t="s">
        <v>349</v>
      </c>
      <c r="I9" t="s">
        <v>216</v>
      </c>
      <c r="J9" s="3">
        <f>VLOOKUP(A9,'Rel Ct'!A:G,6,0)</f>
        <v>3069</v>
      </c>
      <c r="K9" s="3" t="s">
        <v>706</v>
      </c>
      <c r="L9" s="3">
        <f>VLOOKUP(A9,'Rel Ct'!A:G,7,0)</f>
        <v>944</v>
      </c>
      <c r="M9" s="3">
        <v>1</v>
      </c>
      <c r="N9" s="3" t="s">
        <v>720</v>
      </c>
      <c r="O9">
        <f t="shared" si="2"/>
        <v>1</v>
      </c>
      <c r="P9" s="3">
        <f t="shared" si="3"/>
        <v>0</v>
      </c>
      <c r="Q9">
        <v>1</v>
      </c>
      <c r="R9">
        <v>1</v>
      </c>
      <c r="S9" t="str">
        <f t="shared" si="4"/>
        <v xml:space="preserve">SELECT 't_attribute' ptn, 'ea_guid' pcn, 't_objectproperties' ctn, 'VALUE' ccn, Count(*) CT, Count(distinct ct.VALUE) CTDIS FROM [sparxDB].[dbo].t_objectproperties ct Inner Join [sparxDB].[dbo].t_attribute pt On ct.VALUE = pt.ea_guid union </v>
      </c>
    </row>
    <row r="10" spans="1:19" x14ac:dyDescent="0.3">
      <c r="A10" t="str">
        <f t="shared" si="0"/>
        <v>t_attributeea_guidt_attributetagVALUE</v>
      </c>
      <c r="B10">
        <f t="shared" si="1"/>
        <v>9</v>
      </c>
      <c r="C10">
        <v>9</v>
      </c>
      <c r="D10" t="s">
        <v>6</v>
      </c>
      <c r="E10" t="s">
        <v>195</v>
      </c>
      <c r="F10" t="s">
        <v>181</v>
      </c>
      <c r="G10" t="s">
        <v>6</v>
      </c>
      <c r="H10" t="s">
        <v>214</v>
      </c>
      <c r="I10" t="s">
        <v>216</v>
      </c>
      <c r="J10" s="3">
        <f>VLOOKUP(A10,'Rel Ct'!A:G,6,0)</f>
        <v>1725</v>
      </c>
      <c r="K10" s="3" t="s">
        <v>706</v>
      </c>
      <c r="L10" s="3">
        <f>VLOOKUP(A10,'Rel Ct'!A:G,7,0)</f>
        <v>810</v>
      </c>
      <c r="M10" s="3">
        <v>1</v>
      </c>
      <c r="N10" s="3" t="s">
        <v>718</v>
      </c>
      <c r="O10">
        <f t="shared" si="2"/>
        <v>1</v>
      </c>
      <c r="P10" s="3">
        <f t="shared" si="3"/>
        <v>0</v>
      </c>
      <c r="Q10">
        <v>1</v>
      </c>
      <c r="R10">
        <v>1</v>
      </c>
      <c r="S10" t="str">
        <f t="shared" si="4"/>
        <v xml:space="preserve">SELECT 't_attribute' ptn, 'ea_guid' pcn, 't_attributetag' ctn, 'VALUE' ccn, Count(*) CT, Count(distinct ct.VALUE) CTDIS FROM [sparxDB].[dbo].t_attributetag ct Inner Join [sparxDB].[dbo].t_attribute pt On ct.VALUE = pt.ea_guid union </v>
      </c>
    </row>
    <row r="11" spans="1:19" x14ac:dyDescent="0.3">
      <c r="A11" t="str">
        <f t="shared" si="0"/>
        <v>t_objectea_guidt_attributetagVALUE</v>
      </c>
      <c r="B11">
        <f t="shared" si="1"/>
        <v>10</v>
      </c>
      <c r="C11">
        <v>10</v>
      </c>
      <c r="D11" t="s">
        <v>6</v>
      </c>
      <c r="E11" t="s">
        <v>151</v>
      </c>
      <c r="F11" t="s">
        <v>181</v>
      </c>
      <c r="G11" t="s">
        <v>6</v>
      </c>
      <c r="H11" t="s">
        <v>214</v>
      </c>
      <c r="I11" t="s">
        <v>216</v>
      </c>
      <c r="J11" s="3">
        <f>VLOOKUP(A11,'Rel Ct'!A:G,6,0)</f>
        <v>2114</v>
      </c>
      <c r="K11" s="3" t="s">
        <v>706</v>
      </c>
      <c r="L11" s="3">
        <f>VLOOKUP(A11,'Rel Ct'!A:G,7,0)</f>
        <v>1685</v>
      </c>
      <c r="M11" s="3">
        <v>1</v>
      </c>
      <c r="N11" s="3" t="s">
        <v>721</v>
      </c>
      <c r="O11">
        <f t="shared" si="2"/>
        <v>1</v>
      </c>
      <c r="P11" s="3">
        <f t="shared" si="3"/>
        <v>0</v>
      </c>
      <c r="Q11">
        <v>1</v>
      </c>
      <c r="R11">
        <v>1</v>
      </c>
      <c r="S11" t="str">
        <f t="shared" si="4"/>
        <v xml:space="preserve">SELECT 't_object' ptn, 'ea_guid' pcn, 't_attributetag' ctn, 'VALUE' ccn, Count(*) CT, Count(distinct ct.VALUE) CTDIS FROM [sparxDB].[dbo].t_attributetag ct Inner Join [sparxDB].[dbo].t_object pt On ct.VALUE = pt.ea_guid union </v>
      </c>
    </row>
    <row r="12" spans="1:19" x14ac:dyDescent="0.3">
      <c r="A12" t="str">
        <f t="shared" si="0"/>
        <v>t_cardinalityCardinalityt_connectorDestCard</v>
      </c>
      <c r="B12">
        <f t="shared" si="1"/>
        <v>11</v>
      </c>
      <c r="C12">
        <v>11</v>
      </c>
      <c r="D12" t="s">
        <v>6</v>
      </c>
      <c r="E12" t="s">
        <v>220</v>
      </c>
      <c r="F12" t="s">
        <v>172</v>
      </c>
      <c r="G12" t="s">
        <v>6</v>
      </c>
      <c r="H12" t="s">
        <v>246</v>
      </c>
      <c r="I12" t="s">
        <v>254</v>
      </c>
      <c r="J12" s="3">
        <f>VLOOKUP(A12,'Rel Ct'!A:G,6,0)</f>
        <v>598</v>
      </c>
      <c r="K12" s="3" t="s">
        <v>706</v>
      </c>
      <c r="L12" s="3">
        <f>VLOOKUP(A12,'Rel Ct'!A:G,7,0)</f>
        <v>5</v>
      </c>
      <c r="M12" s="3">
        <v>0</v>
      </c>
      <c r="N12" s="3" t="s">
        <v>715</v>
      </c>
      <c r="O12">
        <f t="shared" si="2"/>
        <v>1</v>
      </c>
      <c r="P12" s="3">
        <f t="shared" si="3"/>
        <v>0</v>
      </c>
      <c r="Q12">
        <v>1</v>
      </c>
      <c r="R12">
        <v>1</v>
      </c>
      <c r="S12" t="str">
        <f t="shared" si="4"/>
        <v xml:space="preserve">SELECT 't_cardinality' ptn, 'Cardinality' pcn, 't_connector' ctn, 'DestCard' ccn, Count(*) CT, Count(distinct ct.DestCard) CTDIS FROM [sparxDB].[dbo].t_connector ct Inner Join [sparxDB].[dbo].t_cardinality pt On ct.DestCard = pt.Cardinality union </v>
      </c>
    </row>
    <row r="13" spans="1:19" x14ac:dyDescent="0.3">
      <c r="A13" t="str">
        <f t="shared" si="0"/>
        <v>t_cardinalityCardinalityt_connectorSourceCard</v>
      </c>
      <c r="B13">
        <f t="shared" si="1"/>
        <v>12</v>
      </c>
      <c r="C13">
        <v>12</v>
      </c>
      <c r="D13" t="s">
        <v>6</v>
      </c>
      <c r="E13" t="s">
        <v>220</v>
      </c>
      <c r="F13" t="s">
        <v>172</v>
      </c>
      <c r="G13" t="s">
        <v>6</v>
      </c>
      <c r="H13" t="s">
        <v>246</v>
      </c>
      <c r="I13" t="s">
        <v>251</v>
      </c>
      <c r="J13" s="3">
        <f>VLOOKUP(A13,'Rel Ct'!A:G,6,0)</f>
        <v>598</v>
      </c>
      <c r="K13" s="3" t="s">
        <v>706</v>
      </c>
      <c r="L13" s="3">
        <f>VLOOKUP(A13,'Rel Ct'!A:G,7,0)</f>
        <v>3</v>
      </c>
      <c r="M13" s="3">
        <v>0</v>
      </c>
      <c r="N13" s="3" t="s">
        <v>715</v>
      </c>
      <c r="O13">
        <f t="shared" si="2"/>
        <v>1</v>
      </c>
      <c r="P13" s="3">
        <f t="shared" si="3"/>
        <v>0</v>
      </c>
      <c r="Q13">
        <v>1</v>
      </c>
      <c r="R13">
        <v>1</v>
      </c>
      <c r="S13" t="str">
        <f t="shared" si="4"/>
        <v xml:space="preserve">SELECT 't_cardinality' ptn, 'Cardinality' pcn, 't_connector' ctn, 'SourceCard' ccn, Count(*) CT, Count(distinct ct.SourceCard) CTDIS FROM [sparxDB].[dbo].t_connector ct Inner Join [sparxDB].[dbo].t_cardinality pt On ct.SourceCard = pt.Cardinality union </v>
      </c>
    </row>
    <row r="14" spans="1:19" x14ac:dyDescent="0.3">
      <c r="A14" t="str">
        <f t="shared" si="0"/>
        <v>t_connectortypesConnector_Typet_connectorConnector_Type</v>
      </c>
      <c r="B14">
        <f t="shared" si="1"/>
        <v>13</v>
      </c>
      <c r="C14">
        <v>13</v>
      </c>
      <c r="D14" t="s">
        <v>6</v>
      </c>
      <c r="E14" t="s">
        <v>396</v>
      </c>
      <c r="F14" t="s">
        <v>249</v>
      </c>
      <c r="G14" t="s">
        <v>6</v>
      </c>
      <c r="H14" t="s">
        <v>246</v>
      </c>
      <c r="I14" t="s">
        <v>249</v>
      </c>
      <c r="J14" s="3">
        <f>VLOOKUP(A14,'Rel Ct'!A:G,6,0)</f>
        <v>1009</v>
      </c>
      <c r="K14" s="3" t="s">
        <v>706</v>
      </c>
      <c r="L14" s="3">
        <f>VLOOKUP(A14,'Rel Ct'!A:G,7,0)</f>
        <v>3</v>
      </c>
      <c r="M14" s="3">
        <v>0</v>
      </c>
      <c r="N14" s="3" t="s">
        <v>715</v>
      </c>
      <c r="O14">
        <f t="shared" si="2"/>
        <v>1</v>
      </c>
      <c r="P14" s="3">
        <f t="shared" si="3"/>
        <v>1</v>
      </c>
      <c r="Q14">
        <v>1</v>
      </c>
      <c r="R14">
        <v>1</v>
      </c>
      <c r="S14" t="str">
        <f t="shared" si="4"/>
        <v xml:space="preserve">SELECT 't_connectortypes' ptn, 'Connector_Type' pcn, 't_connector' ctn, 'Connector_Type' ccn, Count(*) CT, Count(distinct ct.Connector_Type) CTDIS FROM [sparxDB].[dbo].t_connector ct Inner Join [sparxDB].[dbo].t_connectortypes pt On ct.Connector_Type = pt.Connector_Type union </v>
      </c>
    </row>
    <row r="15" spans="1:19" x14ac:dyDescent="0.3">
      <c r="A15" t="str">
        <f t="shared" si="0"/>
        <v>t_objectObject_IDt_connectorEnd_Object_ID</v>
      </c>
      <c r="B15">
        <f t="shared" si="1"/>
        <v>14</v>
      </c>
      <c r="C15">
        <v>14</v>
      </c>
      <c r="D15" t="s">
        <v>6</v>
      </c>
      <c r="E15" t="s">
        <v>151</v>
      </c>
      <c r="F15" t="s">
        <v>120</v>
      </c>
      <c r="G15" t="s">
        <v>6</v>
      </c>
      <c r="H15" t="s">
        <v>246</v>
      </c>
      <c r="I15" t="s">
        <v>272</v>
      </c>
      <c r="J15" s="3">
        <f>VLOOKUP(A15,'Rel Ct'!A:G,6,0)</f>
        <v>1009</v>
      </c>
      <c r="K15" s="3" t="s">
        <v>706</v>
      </c>
      <c r="L15" s="3">
        <f>VLOOKUP(A15,'Rel Ct'!A:G,7,0)</f>
        <v>546</v>
      </c>
      <c r="M15" s="3">
        <v>0</v>
      </c>
      <c r="N15" s="3" t="s">
        <v>715</v>
      </c>
      <c r="O15">
        <f t="shared" si="2"/>
        <v>1</v>
      </c>
      <c r="P15" s="3">
        <f t="shared" si="3"/>
        <v>0</v>
      </c>
      <c r="Q15">
        <v>1</v>
      </c>
      <c r="R15">
        <v>1</v>
      </c>
      <c r="S15" t="str">
        <f t="shared" si="4"/>
        <v xml:space="preserve">SELECT 't_object' ptn, 'Object_ID' pcn, 't_connector' ctn, 'End_Object_ID' ccn, Count(*) CT, Count(distinct ct.End_Object_ID) CTDIS FROM [sparxDB].[dbo].t_connector ct Inner Join [sparxDB].[dbo].t_object pt On ct.End_Object_ID = pt.Object_ID union </v>
      </c>
    </row>
    <row r="16" spans="1:19" x14ac:dyDescent="0.3">
      <c r="A16" t="str">
        <f t="shared" si="0"/>
        <v>t_objectObject_IDt_connectorStart_Object_ID</v>
      </c>
      <c r="B16">
        <f t="shared" si="1"/>
        <v>15</v>
      </c>
      <c r="C16">
        <v>15</v>
      </c>
      <c r="D16" t="s">
        <v>6</v>
      </c>
      <c r="E16" t="s">
        <v>151</v>
      </c>
      <c r="F16" t="s">
        <v>120</v>
      </c>
      <c r="G16" t="s">
        <v>6</v>
      </c>
      <c r="H16" t="s">
        <v>246</v>
      </c>
      <c r="I16" t="s">
        <v>271</v>
      </c>
      <c r="J16" s="3">
        <f>VLOOKUP(A16,'Rel Ct'!A:G,6,0)</f>
        <v>1009</v>
      </c>
      <c r="K16" s="3" t="s">
        <v>706</v>
      </c>
      <c r="L16" s="3">
        <f>VLOOKUP(A16,'Rel Ct'!A:G,7,0)</f>
        <v>489</v>
      </c>
      <c r="M16" s="3">
        <v>0</v>
      </c>
      <c r="N16" s="3" t="s">
        <v>715</v>
      </c>
      <c r="O16">
        <f t="shared" si="2"/>
        <v>1</v>
      </c>
      <c r="P16" s="3">
        <f t="shared" si="3"/>
        <v>0</v>
      </c>
      <c r="Q16">
        <v>1</v>
      </c>
      <c r="R16">
        <v>1</v>
      </c>
      <c r="S16" t="str">
        <f t="shared" si="4"/>
        <v xml:space="preserve">SELECT 't_object' ptn, 'Object_ID' pcn, 't_connector' ctn, 'Start_Object_ID' ccn, Count(*) CT, Count(distinct ct.Start_Object_ID) CTDIS FROM [sparxDB].[dbo].t_connector ct Inner Join [sparxDB].[dbo].t_object pt On ct.Start_Object_ID = pt.Object_ID union </v>
      </c>
    </row>
    <row r="17" spans="1:19" x14ac:dyDescent="0.3">
      <c r="A17" t="str">
        <f t="shared" si="0"/>
        <v>t_connectorea_guidt_xrefClient</v>
      </c>
      <c r="B17">
        <f t="shared" si="1"/>
        <v>16</v>
      </c>
      <c r="C17">
        <v>16</v>
      </c>
      <c r="D17" t="s">
        <v>6</v>
      </c>
      <c r="E17" t="s">
        <v>246</v>
      </c>
      <c r="F17" t="s">
        <v>181</v>
      </c>
      <c r="G17" t="s">
        <v>6</v>
      </c>
      <c r="H17" t="s">
        <v>461</v>
      </c>
      <c r="I17" t="s">
        <v>466</v>
      </c>
      <c r="J17" s="3">
        <f>VLOOKUP(A17,'Rel Ct'!A:G,6,0)</f>
        <v>1002</v>
      </c>
      <c r="K17" s="3" t="s">
        <v>706</v>
      </c>
      <c r="L17" s="3">
        <f>VLOOKUP(A17,'Rel Ct'!A:G,7,0)</f>
        <v>1002</v>
      </c>
      <c r="M17" s="3">
        <v>1</v>
      </c>
      <c r="N17" s="3" t="s">
        <v>715</v>
      </c>
      <c r="O17">
        <f t="shared" si="2"/>
        <v>1</v>
      </c>
      <c r="P17" s="3">
        <f t="shared" si="3"/>
        <v>0</v>
      </c>
      <c r="Q17">
        <v>1</v>
      </c>
      <c r="R17">
        <v>1</v>
      </c>
      <c r="S17" t="str">
        <f t="shared" si="4"/>
        <v xml:space="preserve">SELECT 't_connector' ptn, 'ea_guid' pcn, 't_xref' ctn, 'Client' ccn, Count(*) CT, Count(distinct ct.Client) CTDIS FROM [sparxDB].[dbo].t_xref ct Inner Join [sparxDB].[dbo].t_connector pt On ct.Client = pt.ea_guid union </v>
      </c>
    </row>
    <row r="18" spans="1:19" x14ac:dyDescent="0.3">
      <c r="A18" t="str">
        <f t="shared" si="0"/>
        <v>t_objectObject_IDt_attributeClassifier</v>
      </c>
      <c r="B18">
        <f t="shared" si="1"/>
        <v>17</v>
      </c>
      <c r="C18">
        <v>17</v>
      </c>
      <c r="D18" t="s">
        <v>6</v>
      </c>
      <c r="E18" t="s">
        <v>151</v>
      </c>
      <c r="F18" t="s">
        <v>120</v>
      </c>
      <c r="G18" t="s">
        <v>6</v>
      </c>
      <c r="H18" t="s">
        <v>195</v>
      </c>
      <c r="I18" t="s">
        <v>180</v>
      </c>
      <c r="J18" s="3">
        <f>VLOOKUP(A18,'Rel Ct'!A:G,6,0)</f>
        <v>246</v>
      </c>
      <c r="K18" s="3" t="s">
        <v>706</v>
      </c>
      <c r="L18" s="3">
        <f>VLOOKUP(A18,'Rel Ct'!A:G,7,0)</f>
        <v>194</v>
      </c>
      <c r="M18" s="3">
        <v>0</v>
      </c>
      <c r="N18" s="3" t="s">
        <v>716</v>
      </c>
      <c r="O18">
        <f t="shared" si="2"/>
        <v>1</v>
      </c>
      <c r="P18" s="3">
        <f t="shared" si="3"/>
        <v>0</v>
      </c>
      <c r="Q18">
        <v>1</v>
      </c>
      <c r="R18">
        <v>1</v>
      </c>
      <c r="S18" t="str">
        <f t="shared" si="4"/>
        <v xml:space="preserve">SELECT 't_object' ptn, 'Object_ID' pcn, 't_attribute' ctn, 'Classifier' ccn, Count(*) CT, Count(distinct ct.Classifier) CTDIS FROM [sparxDB].[dbo].t_attribute ct Inner Join [sparxDB].[dbo].t_object pt On ct.Classifier = pt.Object_ID union </v>
      </c>
    </row>
    <row r="19" spans="1:19" x14ac:dyDescent="0.3">
      <c r="A19" t="str">
        <f t="shared" si="0"/>
        <v>t_packagePackage_IDt_objectPackage_ID</v>
      </c>
      <c r="B19">
        <f t="shared" si="1"/>
        <v>18</v>
      </c>
      <c r="C19">
        <v>18</v>
      </c>
      <c r="D19" t="s">
        <v>6</v>
      </c>
      <c r="E19" t="s">
        <v>514</v>
      </c>
      <c r="F19" t="s">
        <v>15</v>
      </c>
      <c r="G19" t="s">
        <v>6</v>
      </c>
      <c r="H19" t="s">
        <v>151</v>
      </c>
      <c r="I19" t="s">
        <v>15</v>
      </c>
      <c r="J19" s="3">
        <f>VLOOKUP(A19,'Rel Ct'!A:G,6,0)</f>
        <v>8991</v>
      </c>
      <c r="K19" s="3" t="s">
        <v>706</v>
      </c>
      <c r="L19" s="3">
        <f>VLOOKUP(A19,'Rel Ct'!A:G,7,0)</f>
        <v>75</v>
      </c>
      <c r="M19" s="3">
        <v>0</v>
      </c>
      <c r="N19" s="3" t="s">
        <v>713</v>
      </c>
      <c r="O19">
        <f t="shared" si="2"/>
        <v>1</v>
      </c>
      <c r="P19" s="3">
        <f t="shared" si="3"/>
        <v>1</v>
      </c>
      <c r="Q19">
        <v>1</v>
      </c>
      <c r="R19">
        <v>1</v>
      </c>
      <c r="S19" t="str">
        <f t="shared" si="4"/>
        <v xml:space="preserve">SELECT 't_package' ptn, 'Package_ID' pcn, 't_object' ctn, 'Package_ID' ccn, Count(*) CT, Count(distinct ct.Package_ID) CTDIS FROM [sparxDB].[dbo].t_object ct Inner Join [sparxDB].[dbo].t_package pt On ct.Package_ID = pt.Package_ID union </v>
      </c>
    </row>
    <row r="20" spans="1:19" x14ac:dyDescent="0.3">
      <c r="A20" t="str">
        <f t="shared" si="0"/>
        <v>t_packagePackage_IDt_objectPDATA1</v>
      </c>
      <c r="B20">
        <f t="shared" si="1"/>
        <v>19</v>
      </c>
      <c r="C20">
        <v>19</v>
      </c>
      <c r="D20" t="s">
        <v>6</v>
      </c>
      <c r="E20" t="s">
        <v>514</v>
      </c>
      <c r="F20" t="s">
        <v>15</v>
      </c>
      <c r="G20" t="s">
        <v>6</v>
      </c>
      <c r="H20" t="s">
        <v>151</v>
      </c>
      <c r="I20" t="s">
        <v>145</v>
      </c>
      <c r="J20" s="3">
        <f>VLOOKUP(A20,'Rel Ct'!A:G,6,0)</f>
        <v>78</v>
      </c>
      <c r="K20" s="3" t="s">
        <v>706</v>
      </c>
      <c r="L20" s="3">
        <f>VLOOKUP(A20,'Rel Ct'!A:G,7,0)</f>
        <v>76</v>
      </c>
      <c r="M20" s="3">
        <v>0</v>
      </c>
      <c r="N20" s="3" t="s">
        <v>713</v>
      </c>
      <c r="O20">
        <f t="shared" si="2"/>
        <v>1</v>
      </c>
      <c r="P20" s="3">
        <f t="shared" si="3"/>
        <v>0</v>
      </c>
      <c r="Q20">
        <v>1</v>
      </c>
      <c r="R20">
        <v>1</v>
      </c>
      <c r="S20" t="str">
        <f t="shared" si="4"/>
        <v xml:space="preserve">SELECT 't_package' ptn, 'Package_ID' pcn, 't_object' ctn, 'PDATA1' ccn, Count(*) CT, Count(distinct ct.PDATA1) CTDIS FROM [sparxDB].[dbo].t_object ct Inner Join [sparxDB].[dbo].t_package pt On ct.PDATA1 = pt.Package_ID union </v>
      </c>
    </row>
    <row r="21" spans="1:19" x14ac:dyDescent="0.3">
      <c r="A21" t="str">
        <f t="shared" si="0"/>
        <v>t_packageParent_IDt_packagePackage_ID</v>
      </c>
      <c r="B21">
        <f t="shared" si="1"/>
        <v>20</v>
      </c>
      <c r="C21">
        <v>20</v>
      </c>
      <c r="D21" t="s">
        <v>6</v>
      </c>
      <c r="E21" t="s">
        <v>514</v>
      </c>
      <c r="F21" t="s">
        <v>515</v>
      </c>
      <c r="G21" t="s">
        <v>6</v>
      </c>
      <c r="H21" t="s">
        <v>514</v>
      </c>
      <c r="I21" t="s">
        <v>15</v>
      </c>
      <c r="J21" s="3">
        <f>VLOOKUP(A21,'Rel Ct'!A:G,6,0)</f>
        <v>75</v>
      </c>
      <c r="K21" s="3" t="s">
        <v>706</v>
      </c>
      <c r="L21" s="3">
        <f>VLOOKUP(A21,'Rel Ct'!A:G,7,0)</f>
        <v>10</v>
      </c>
      <c r="M21" s="3">
        <v>0</v>
      </c>
      <c r="N21" s="3" t="s">
        <v>713</v>
      </c>
      <c r="O21">
        <f t="shared" si="2"/>
        <v>1</v>
      </c>
      <c r="P21" s="3">
        <f t="shared" si="3"/>
        <v>0</v>
      </c>
      <c r="Q21">
        <v>1</v>
      </c>
      <c r="R21">
        <v>1</v>
      </c>
      <c r="S21" t="str">
        <f t="shared" si="4"/>
        <v xml:space="preserve">SELECT 't_package' ptn, 'Parent_ID' pcn, 't_package' ctn, 'Package_ID' ccn, Count(*) CT, Count(distinct ct.Package_ID) CTDIS FROM [sparxDB].[dbo].t_package ct Inner Join [sparxDB].[dbo].t_package pt On ct.Package_ID = pt.Parent_ID union </v>
      </c>
    </row>
    <row r="22" spans="1:19" x14ac:dyDescent="0.3">
      <c r="A22" t="str">
        <f t="shared" si="0"/>
        <v>t_packageea_guidt_objectea_guid</v>
      </c>
      <c r="B22">
        <f t="shared" si="1"/>
        <v>21</v>
      </c>
      <c r="C22">
        <v>21</v>
      </c>
      <c r="D22" t="s">
        <v>6</v>
      </c>
      <c r="E22" t="s">
        <v>514</v>
      </c>
      <c r="F22" t="s">
        <v>181</v>
      </c>
      <c r="G22" t="s">
        <v>6</v>
      </c>
      <c r="H22" t="s">
        <v>151</v>
      </c>
      <c r="I22" t="s">
        <v>181</v>
      </c>
      <c r="J22" s="3">
        <f>VLOOKUP(A22,'Rel Ct'!A:G,6,0)</f>
        <v>75</v>
      </c>
      <c r="K22" s="3" t="s">
        <v>706</v>
      </c>
      <c r="L22" s="3">
        <f>VLOOKUP(A22,'Rel Ct'!A:G,7,0)</f>
        <v>75</v>
      </c>
      <c r="M22" s="3">
        <v>1</v>
      </c>
      <c r="N22" s="3" t="s">
        <v>713</v>
      </c>
      <c r="O22">
        <f t="shared" si="2"/>
        <v>1</v>
      </c>
      <c r="P22" s="3">
        <f t="shared" si="3"/>
        <v>1</v>
      </c>
      <c r="Q22">
        <v>1</v>
      </c>
      <c r="R22">
        <v>1</v>
      </c>
      <c r="S22" t="str">
        <f t="shared" si="4"/>
        <v xml:space="preserve">SELECT 't_package' ptn, 'ea_guid' pcn, 't_object' ctn, 'ea_guid' ccn, Count(*) CT, Count(distinct ct.ea_guid) CTDIS FROM [sparxDB].[dbo].t_object ct Inner Join [sparxDB].[dbo].t_package pt On ct.ea_guid = pt.ea_guid union </v>
      </c>
    </row>
    <row r="23" spans="1:19" x14ac:dyDescent="0.3">
      <c r="A23" t="str">
        <f t="shared" si="0"/>
        <v>t_objectea_guidt_packageea_guid</v>
      </c>
      <c r="B23">
        <f t="shared" si="1"/>
        <v>22</v>
      </c>
      <c r="C23">
        <v>22</v>
      </c>
      <c r="D23" t="s">
        <v>6</v>
      </c>
      <c r="E23" t="s">
        <v>151</v>
      </c>
      <c r="F23" t="s">
        <v>181</v>
      </c>
      <c r="G23" t="s">
        <v>6</v>
      </c>
      <c r="H23" t="s">
        <v>514</v>
      </c>
      <c r="I23" t="s">
        <v>181</v>
      </c>
      <c r="J23" s="3">
        <f>VLOOKUP(A23,'Rel Ct'!A:G,6,0)</f>
        <v>75</v>
      </c>
      <c r="K23" s="3" t="s">
        <v>706</v>
      </c>
      <c r="L23" s="3">
        <f>VLOOKUP(A23,'Rel Ct'!A:G,7,0)</f>
        <v>75</v>
      </c>
      <c r="M23" s="3">
        <v>1</v>
      </c>
      <c r="N23" s="3" t="s">
        <v>713</v>
      </c>
      <c r="O23">
        <f t="shared" si="2"/>
        <v>1</v>
      </c>
      <c r="P23" s="3">
        <f t="shared" si="3"/>
        <v>1</v>
      </c>
      <c r="Q23">
        <v>1</v>
      </c>
      <c r="R23">
        <v>1</v>
      </c>
      <c r="S23" t="str">
        <f t="shared" si="4"/>
        <v xml:space="preserve">SELECT 't_object' ptn, 'ea_guid' pcn, 't_package' ctn, 'ea_guid' ccn, Count(*) CT, Count(distinct ct.ea_guid) CTDIS FROM [sparxDB].[dbo].t_package ct Inner Join [sparxDB].[dbo].t_object pt On ct.ea_guid = pt.ea_guid union </v>
      </c>
    </row>
    <row r="24" spans="1:19" x14ac:dyDescent="0.3">
      <c r="A24" t="str">
        <f t="shared" si="0"/>
        <v>t_objectParentIDt_objectObject_ID</v>
      </c>
      <c r="B24">
        <f t="shared" si="1"/>
        <v>23</v>
      </c>
      <c r="C24">
        <v>23</v>
      </c>
      <c r="D24" t="s">
        <v>6</v>
      </c>
      <c r="E24" t="s">
        <v>151</v>
      </c>
      <c r="F24" t="s">
        <v>182</v>
      </c>
      <c r="G24" t="s">
        <v>6</v>
      </c>
      <c r="H24" t="s">
        <v>151</v>
      </c>
      <c r="I24" t="s">
        <v>120</v>
      </c>
      <c r="J24" s="3">
        <f>VLOOKUP(A24,'Rel Ct'!A:G,6,0)</f>
        <v>7165</v>
      </c>
      <c r="K24" s="3" t="s">
        <v>706</v>
      </c>
      <c r="L24" s="3">
        <f>VLOOKUP(A24,'Rel Ct'!A:G,7,0)</f>
        <v>1335</v>
      </c>
      <c r="M24" s="3">
        <v>0</v>
      </c>
      <c r="N24" s="3" t="s">
        <v>714</v>
      </c>
      <c r="O24">
        <f t="shared" si="2"/>
        <v>1</v>
      </c>
      <c r="P24" s="3">
        <f t="shared" si="3"/>
        <v>0</v>
      </c>
      <c r="Q24">
        <v>1</v>
      </c>
      <c r="R24">
        <v>1</v>
      </c>
      <c r="S24" t="str">
        <f t="shared" si="4"/>
        <v xml:space="preserve">SELECT 't_object' ptn, 'ParentID' pcn, 't_object' ctn, 'Object_ID' ccn, Count(*) CT, Count(distinct ct.Object_ID) CTDIS FROM [sparxDB].[dbo].t_object ct Inner Join [sparxDB].[dbo].t_object pt On ct.Object_ID = pt.ParentID union </v>
      </c>
    </row>
    <row r="25" spans="1:19" x14ac:dyDescent="0.3">
      <c r="A25" t="str">
        <f t="shared" si="0"/>
        <v>t_stereotypesStereotypet_attributeStereotype</v>
      </c>
      <c r="B25">
        <f t="shared" si="1"/>
        <v>24</v>
      </c>
      <c r="C25">
        <v>24</v>
      </c>
      <c r="D25" t="s">
        <v>6</v>
      </c>
      <c r="E25" t="s">
        <v>357</v>
      </c>
      <c r="F25" t="s">
        <v>156</v>
      </c>
      <c r="G25" t="s">
        <v>6</v>
      </c>
      <c r="H25" t="s">
        <v>195</v>
      </c>
      <c r="I25" t="s">
        <v>156</v>
      </c>
      <c r="J25" s="3">
        <f>VLOOKUP(A25,'Rel Ct'!A:G,6,0)</f>
        <v>0</v>
      </c>
      <c r="K25" s="3" t="s">
        <v>708</v>
      </c>
      <c r="L25" s="3">
        <f>VLOOKUP(A25,'Rel Ct'!A:G,7,0)</f>
        <v>0</v>
      </c>
      <c r="M25" s="3">
        <v>0</v>
      </c>
      <c r="O25">
        <f t="shared" si="2"/>
        <v>0</v>
      </c>
      <c r="P25" s="3">
        <f t="shared" si="3"/>
        <v>1</v>
      </c>
      <c r="Q25">
        <v>1</v>
      </c>
      <c r="R25">
        <v>1</v>
      </c>
      <c r="S25" t="str">
        <f t="shared" si="4"/>
        <v xml:space="preserve">SELECT 't_stereotypes' ptn, 'Stereotype' pcn, 't_attribute' ctn, 'Stereotype' ccn, Count(*) CT, Count(distinct ct.Stereotype) CTDIS FROM [sparxDB].[dbo].t_attribute ct Inner Join [sparxDB].[dbo].t_stereotypes pt On ct.Stereotype = pt.Stereotype union </v>
      </c>
    </row>
    <row r="26" spans="1:19" x14ac:dyDescent="0.3">
      <c r="A26" t="str">
        <f t="shared" si="0"/>
        <v>t_diagramDiagram_IDt_connectorDiagramID</v>
      </c>
      <c r="B26">
        <f t="shared" si="1"/>
        <v>25</v>
      </c>
      <c r="C26">
        <v>25</v>
      </c>
      <c r="D26" t="s">
        <v>6</v>
      </c>
      <c r="E26" t="s">
        <v>438</v>
      </c>
      <c r="F26" t="s">
        <v>153</v>
      </c>
      <c r="G26" t="s">
        <v>6</v>
      </c>
      <c r="H26" t="s">
        <v>246</v>
      </c>
      <c r="I26" t="s">
        <v>293</v>
      </c>
      <c r="J26" s="3">
        <f>VLOOKUP(A26,'Rel Ct'!A:G,6,0)</f>
        <v>0</v>
      </c>
      <c r="K26" s="3" t="s">
        <v>708</v>
      </c>
      <c r="L26" s="3">
        <f>VLOOKUP(A26,'Rel Ct'!A:G,7,0)</f>
        <v>0</v>
      </c>
      <c r="M26" s="3">
        <v>0</v>
      </c>
      <c r="O26">
        <f t="shared" si="2"/>
        <v>0</v>
      </c>
      <c r="P26" s="3">
        <f t="shared" si="3"/>
        <v>0</v>
      </c>
      <c r="Q26">
        <v>1</v>
      </c>
      <c r="R26">
        <v>1</v>
      </c>
      <c r="S26" t="str">
        <f t="shared" si="4"/>
        <v xml:space="preserve">SELECT 't_diagram' ptn, 'Diagram_ID' pcn, 't_connector' ctn, 'DiagramID' ccn, Count(*) CT, Count(distinct ct.DiagramID) CTDIS FROM [sparxDB].[dbo].t_connector ct Inner Join [sparxDB].[dbo].t_diagram pt On ct.DiagramID = pt.Diagram_ID union </v>
      </c>
    </row>
    <row r="27" spans="1:19" x14ac:dyDescent="0.3">
      <c r="A27" t="str">
        <f t="shared" si="0"/>
        <v>t_stereotypesStereotypet_connectorStereotype</v>
      </c>
      <c r="B27">
        <f t="shared" si="1"/>
        <v>26</v>
      </c>
      <c r="C27">
        <v>26</v>
      </c>
      <c r="D27" t="s">
        <v>6</v>
      </c>
      <c r="E27" t="s">
        <v>357</v>
      </c>
      <c r="F27" t="s">
        <v>156</v>
      </c>
      <c r="G27" t="s">
        <v>6</v>
      </c>
      <c r="H27" t="s">
        <v>246</v>
      </c>
      <c r="I27" t="s">
        <v>156</v>
      </c>
      <c r="J27" s="3">
        <f>VLOOKUP(A27,'Rel Ct'!A:G,6,0)</f>
        <v>0</v>
      </c>
      <c r="K27" s="3" t="s">
        <v>708</v>
      </c>
      <c r="L27" s="3">
        <f>VLOOKUP(A27,'Rel Ct'!A:G,7,0)</f>
        <v>0</v>
      </c>
      <c r="M27" s="3">
        <v>0</v>
      </c>
      <c r="O27">
        <f t="shared" si="2"/>
        <v>0</v>
      </c>
      <c r="P27" s="3">
        <f t="shared" si="3"/>
        <v>1</v>
      </c>
      <c r="Q27">
        <v>1</v>
      </c>
      <c r="R27">
        <v>1</v>
      </c>
      <c r="S27" t="str">
        <f t="shared" si="4"/>
        <v xml:space="preserve">SELECT 't_stereotypes' ptn, 'Stereotype' pcn, 't_connector' ctn, 'Stereotype' ccn, Count(*) CT, Count(distinct ct.Stereotype) CTDIS FROM [sparxDB].[dbo].t_connector ct Inner Join [sparxDB].[dbo].t_stereotypes pt On ct.Stereotype = pt.Stereotype union </v>
      </c>
    </row>
    <row r="28" spans="1:19" x14ac:dyDescent="0.3">
      <c r="A28" t="str">
        <f t="shared" si="0"/>
        <v>t_diagramParentIDt_diagramDiagram_ID</v>
      </c>
      <c r="B28">
        <f t="shared" si="1"/>
        <v>27</v>
      </c>
      <c r="C28">
        <v>27</v>
      </c>
      <c r="D28" t="s">
        <v>6</v>
      </c>
      <c r="E28" t="s">
        <v>438</v>
      </c>
      <c r="F28" t="s">
        <v>182</v>
      </c>
      <c r="G28" t="s">
        <v>6</v>
      </c>
      <c r="H28" t="s">
        <v>438</v>
      </c>
      <c r="I28" t="s">
        <v>153</v>
      </c>
      <c r="J28" s="3">
        <f>VLOOKUP(A28,'Rel Ct'!A:G,6,0)</f>
        <v>0</v>
      </c>
      <c r="K28" s="3" t="s">
        <v>708</v>
      </c>
      <c r="L28" s="3">
        <f>VLOOKUP(A28,'Rel Ct'!A:G,7,0)</f>
        <v>0</v>
      </c>
      <c r="M28" s="3">
        <v>0</v>
      </c>
      <c r="O28">
        <f t="shared" si="2"/>
        <v>0</v>
      </c>
      <c r="P28" s="3">
        <f t="shared" si="3"/>
        <v>0</v>
      </c>
      <c r="Q28">
        <v>1</v>
      </c>
      <c r="R28">
        <v>1</v>
      </c>
      <c r="S28" t="str">
        <f t="shared" si="4"/>
        <v xml:space="preserve">SELECT 't_diagram' ptn, 'ParentID' pcn, 't_diagram' ctn, 'Diagram_ID' ccn, Count(*) CT, Count(distinct ct.Diagram_ID) CTDIS FROM [sparxDB].[dbo].t_diagram ct Inner Join [sparxDB].[dbo].t_diagram pt On ct.Diagram_ID = pt.ParentID union </v>
      </c>
    </row>
    <row r="29" spans="1:19" x14ac:dyDescent="0.3">
      <c r="A29" t="str">
        <f t="shared" si="0"/>
        <v>t_stereotypesStereotypet_diagramStereotype</v>
      </c>
      <c r="B29">
        <f t="shared" si="1"/>
        <v>28</v>
      </c>
      <c r="C29">
        <v>28</v>
      </c>
      <c r="D29" t="s">
        <v>6</v>
      </c>
      <c r="E29" t="s">
        <v>357</v>
      </c>
      <c r="F29" t="s">
        <v>156</v>
      </c>
      <c r="G29" t="s">
        <v>6</v>
      </c>
      <c r="H29" t="s">
        <v>438</v>
      </c>
      <c r="I29" t="s">
        <v>156</v>
      </c>
      <c r="J29" s="3">
        <f>VLOOKUP(A29,'Rel Ct'!A:G,6,0)</f>
        <v>0</v>
      </c>
      <c r="K29" s="3" t="s">
        <v>708</v>
      </c>
      <c r="L29" s="3">
        <f>VLOOKUP(A29,'Rel Ct'!A:G,7,0)</f>
        <v>0</v>
      </c>
      <c r="M29" s="3">
        <v>0</v>
      </c>
      <c r="O29">
        <f t="shared" si="2"/>
        <v>0</v>
      </c>
      <c r="P29" s="3">
        <f t="shared" si="3"/>
        <v>1</v>
      </c>
      <c r="Q29">
        <v>1</v>
      </c>
      <c r="R29">
        <v>1</v>
      </c>
      <c r="S29" t="str">
        <f t="shared" si="4"/>
        <v xml:space="preserve">SELECT 't_stereotypes' ptn, 'Stereotype' pcn, 't_diagram' ctn, 'Stereotype' ccn, Count(*) CT, Count(distinct ct.Stereotype) CTDIS FROM [sparxDB].[dbo].t_diagram ct Inner Join [sparxDB].[dbo].t_stereotypes pt On ct.Stereotype = pt.Stereotype union </v>
      </c>
    </row>
    <row r="30" spans="1:19" x14ac:dyDescent="0.3">
      <c r="A30" t="str">
        <f t="shared" si="0"/>
        <v>t_diagramDiagram_IDt_objectDiagram_ID</v>
      </c>
      <c r="B30">
        <f t="shared" si="1"/>
        <v>29</v>
      </c>
      <c r="C30">
        <v>29</v>
      </c>
      <c r="D30" t="s">
        <v>6</v>
      </c>
      <c r="E30" t="s">
        <v>438</v>
      </c>
      <c r="F30" t="s">
        <v>153</v>
      </c>
      <c r="G30" t="s">
        <v>6</v>
      </c>
      <c r="H30" t="s">
        <v>151</v>
      </c>
      <c r="I30" t="s">
        <v>153</v>
      </c>
      <c r="J30" s="3">
        <f>VLOOKUP(A30,'Rel Ct'!A:G,6,0)</f>
        <v>0</v>
      </c>
      <c r="K30" s="3" t="s">
        <v>708</v>
      </c>
      <c r="L30" s="3">
        <f>VLOOKUP(A30,'Rel Ct'!A:G,7,0)</f>
        <v>0</v>
      </c>
      <c r="M30" s="3">
        <v>0</v>
      </c>
      <c r="O30">
        <f t="shared" si="2"/>
        <v>0</v>
      </c>
      <c r="P30" s="3">
        <f t="shared" si="3"/>
        <v>1</v>
      </c>
      <c r="Q30">
        <v>1</v>
      </c>
      <c r="R30">
        <v>1</v>
      </c>
      <c r="S30" t="str">
        <f t="shared" si="4"/>
        <v xml:space="preserve">SELECT 't_diagram' ptn, 'Diagram_ID' pcn, 't_object' ctn, 'Diagram_ID' ccn, Count(*) CT, Count(distinct ct.Diagram_ID) CTDIS FROM [sparxDB].[dbo].t_object ct Inner Join [sparxDB].[dbo].t_diagram pt On ct.Diagram_ID = pt.Diagram_ID union </v>
      </c>
    </row>
    <row r="31" spans="1:19" x14ac:dyDescent="0.3">
      <c r="A31" t="str">
        <f t="shared" si="0"/>
        <v>t_stereotypesStereotypet_objectStereotype</v>
      </c>
      <c r="B31">
        <f t="shared" si="1"/>
        <v>30</v>
      </c>
      <c r="C31">
        <v>30</v>
      </c>
      <c r="D31" t="s">
        <v>6</v>
      </c>
      <c r="E31" t="s">
        <v>357</v>
      </c>
      <c r="F31" t="s">
        <v>156</v>
      </c>
      <c r="G31" t="s">
        <v>6</v>
      </c>
      <c r="H31" t="s">
        <v>151</v>
      </c>
      <c r="I31" t="s">
        <v>156</v>
      </c>
      <c r="J31" s="3">
        <f>VLOOKUP(A31,'Rel Ct'!A:G,6,0)</f>
        <v>2</v>
      </c>
      <c r="K31" s="3" t="s">
        <v>708</v>
      </c>
      <c r="L31" s="3">
        <f>VLOOKUP(A31,'Rel Ct'!A:G,7,0)</f>
        <v>1</v>
      </c>
      <c r="M31" s="3">
        <v>0</v>
      </c>
      <c r="O31">
        <v>0</v>
      </c>
      <c r="P31" s="3">
        <f t="shared" si="3"/>
        <v>1</v>
      </c>
      <c r="Q31">
        <v>1</v>
      </c>
      <c r="R31">
        <v>1</v>
      </c>
      <c r="S31" t="str">
        <f t="shared" si="4"/>
        <v xml:space="preserve">SELECT 't_stereotypes' ptn, 'Stereotype' pcn, 't_object' ctn, 'Stereotype' ccn, Count(*) CT, Count(distinct ct.Stereotype) CTDIS FROM [sparxDB].[dbo].t_object ct Inner Join [sparxDB].[dbo].t_stereotypes pt On ct.Stereotype = pt.Stereotype union </v>
      </c>
    </row>
    <row r="32" spans="1:19" x14ac:dyDescent="0.3">
      <c r="A32" t="str">
        <f t="shared" si="0"/>
        <v>t_imageImageIDt_objecttypesImageID</v>
      </c>
      <c r="B32">
        <f t="shared" si="1"/>
        <v>31</v>
      </c>
      <c r="C32">
        <v>31</v>
      </c>
      <c r="D32" t="s">
        <v>6</v>
      </c>
      <c r="E32" t="s">
        <v>81</v>
      </c>
      <c r="F32" t="s">
        <v>82</v>
      </c>
      <c r="G32" t="s">
        <v>6</v>
      </c>
      <c r="H32" t="s">
        <v>459</v>
      </c>
      <c r="I32" t="s">
        <v>82</v>
      </c>
      <c r="J32" s="3">
        <f>VLOOKUP(A32,'Rel Ct'!A:G,6,0)</f>
        <v>0</v>
      </c>
      <c r="K32" s="3" t="s">
        <v>708</v>
      </c>
      <c r="L32" s="3">
        <f>VLOOKUP(A32,'Rel Ct'!A:G,7,0)</f>
        <v>0</v>
      </c>
      <c r="M32" s="3">
        <v>0</v>
      </c>
      <c r="O32">
        <f t="shared" ref="O32:O48" si="5">IF(J32,1,0)</f>
        <v>0</v>
      </c>
      <c r="P32" s="3">
        <f t="shared" si="3"/>
        <v>1</v>
      </c>
      <c r="Q32">
        <v>1</v>
      </c>
      <c r="R32">
        <v>1</v>
      </c>
      <c r="S32" t="str">
        <f t="shared" si="4"/>
        <v xml:space="preserve">SELECT 't_image' ptn, 'ImageID' pcn, 't_objecttypes' ctn, 'ImageID' ccn, Count(*) CT, Count(distinct ct.ImageID) CTDIS FROM [sparxDB].[dbo].t_objecttypes ct Inner Join [sparxDB].[dbo].t_image pt On ct.ImageID = pt.ImageID union </v>
      </c>
    </row>
    <row r="33" spans="1:19" x14ac:dyDescent="0.3">
      <c r="A33" t="str">
        <f t="shared" si="0"/>
        <v>t_objectea_guidt_attributeea_guid</v>
      </c>
      <c r="B33">
        <f t="shared" si="1"/>
        <v>32</v>
      </c>
      <c r="C33">
        <v>32</v>
      </c>
      <c r="D33" t="s">
        <v>6</v>
      </c>
      <c r="E33" t="s">
        <v>151</v>
      </c>
      <c r="F33" t="s">
        <v>181</v>
      </c>
      <c r="G33" t="s">
        <v>6</v>
      </c>
      <c r="H33" t="s">
        <v>195</v>
      </c>
      <c r="I33" t="s">
        <v>181</v>
      </c>
      <c r="J33" s="3">
        <f>VLOOKUP(A33,'Rel Ct'!A:G,6,0)</f>
        <v>0</v>
      </c>
      <c r="K33" s="3" t="s">
        <v>708</v>
      </c>
      <c r="L33" s="3">
        <f>VLOOKUP(A33,'Rel Ct'!A:G,7,0)</f>
        <v>0</v>
      </c>
      <c r="M33" s="3">
        <v>1</v>
      </c>
      <c r="O33">
        <f t="shared" si="5"/>
        <v>0</v>
      </c>
      <c r="P33" s="3">
        <f t="shared" si="3"/>
        <v>1</v>
      </c>
      <c r="Q33">
        <v>1</v>
      </c>
      <c r="R33">
        <v>1</v>
      </c>
      <c r="S33" t="str">
        <f t="shared" si="4"/>
        <v xml:space="preserve">SELECT 't_object' ptn, 'ea_guid' pcn, 't_attribute' ctn, 'ea_guid' ccn, Count(*) CT, Count(distinct ct.ea_guid) CTDIS FROM [sparxDB].[dbo].t_attribute ct Inner Join [sparxDB].[dbo].t_object pt On ct.ea_guid = pt.ea_guid union </v>
      </c>
    </row>
    <row r="34" spans="1:19" x14ac:dyDescent="0.3">
      <c r="A34" t="str">
        <f t="shared" si="0"/>
        <v>t_attributeea_guidt_attributetagea_guid</v>
      </c>
      <c r="B34">
        <f t="shared" si="1"/>
        <v>33</v>
      </c>
      <c r="C34">
        <v>33</v>
      </c>
      <c r="D34" t="s">
        <v>6</v>
      </c>
      <c r="E34" t="s">
        <v>195</v>
      </c>
      <c r="F34" t="s">
        <v>181</v>
      </c>
      <c r="G34" t="s">
        <v>6</v>
      </c>
      <c r="H34" t="s">
        <v>214</v>
      </c>
      <c r="I34" t="s">
        <v>181</v>
      </c>
      <c r="J34" s="3">
        <f>VLOOKUP(A34,'Rel Ct'!A:G,6,0)</f>
        <v>0</v>
      </c>
      <c r="K34" s="3" t="s">
        <v>708</v>
      </c>
      <c r="L34" s="3">
        <f>VLOOKUP(A34,'Rel Ct'!A:G,7,0)</f>
        <v>0</v>
      </c>
      <c r="M34" s="3">
        <v>1</v>
      </c>
      <c r="O34">
        <f t="shared" si="5"/>
        <v>0</v>
      </c>
      <c r="P34" s="3">
        <f t="shared" si="3"/>
        <v>1</v>
      </c>
      <c r="Q34">
        <v>1</v>
      </c>
      <c r="R34">
        <v>1</v>
      </c>
      <c r="S34" t="str">
        <f t="shared" si="4"/>
        <v xml:space="preserve">SELECT 't_attribute' ptn, 'ea_guid' pcn, 't_attributetag' ctn, 'ea_guid' ccn, Count(*) CT, Count(distinct ct.ea_guid) CTDIS FROM [sparxDB].[dbo].t_attributetag ct Inner Join [sparxDB].[dbo].t_attribute pt On ct.ea_guid = pt.ea_guid union </v>
      </c>
    </row>
    <row r="35" spans="1:19" x14ac:dyDescent="0.3">
      <c r="A35" t="str">
        <f t="shared" si="0"/>
        <v>t_objectea_guidt_attributetagea_guid</v>
      </c>
      <c r="B35">
        <f t="shared" si="1"/>
        <v>34</v>
      </c>
      <c r="C35">
        <v>34</v>
      </c>
      <c r="D35" t="s">
        <v>6</v>
      </c>
      <c r="E35" t="s">
        <v>151</v>
      </c>
      <c r="F35" t="s">
        <v>181</v>
      </c>
      <c r="G35" t="s">
        <v>6</v>
      </c>
      <c r="H35" t="s">
        <v>214</v>
      </c>
      <c r="I35" t="s">
        <v>181</v>
      </c>
      <c r="J35" s="3">
        <f>VLOOKUP(A35,'Rel Ct'!A:G,6,0)</f>
        <v>0</v>
      </c>
      <c r="K35" s="3" t="s">
        <v>708</v>
      </c>
      <c r="L35" s="3">
        <f>VLOOKUP(A35,'Rel Ct'!A:G,7,0)</f>
        <v>0</v>
      </c>
      <c r="M35" s="3">
        <v>1</v>
      </c>
      <c r="O35">
        <f t="shared" si="5"/>
        <v>0</v>
      </c>
      <c r="P35" s="3">
        <f t="shared" si="3"/>
        <v>1</v>
      </c>
      <c r="Q35">
        <v>1</v>
      </c>
      <c r="R35">
        <v>1</v>
      </c>
      <c r="S35" t="str">
        <f t="shared" si="4"/>
        <v xml:space="preserve">SELECT 't_object' ptn, 'ea_guid' pcn, 't_attributetag' ctn, 'ea_guid' ccn, Count(*) CT, Count(distinct ct.ea_guid) CTDIS FROM [sparxDB].[dbo].t_attributetag ct Inner Join [sparxDB].[dbo].t_object pt On ct.ea_guid = pt.ea_guid union </v>
      </c>
    </row>
    <row r="36" spans="1:19" x14ac:dyDescent="0.3">
      <c r="A36" t="str">
        <f t="shared" si="0"/>
        <v>t_objectea_guidt_diagramea_guid</v>
      </c>
      <c r="B36">
        <f t="shared" si="1"/>
        <v>35</v>
      </c>
      <c r="C36">
        <v>35</v>
      </c>
      <c r="D36" t="s">
        <v>6</v>
      </c>
      <c r="E36" t="s">
        <v>151</v>
      </c>
      <c r="F36" t="s">
        <v>181</v>
      </c>
      <c r="G36" t="s">
        <v>6</v>
      </c>
      <c r="H36" t="s">
        <v>438</v>
      </c>
      <c r="I36" t="s">
        <v>181</v>
      </c>
      <c r="J36" s="3">
        <f>VLOOKUP(A36,'Rel Ct'!A:G,6,0)</f>
        <v>0</v>
      </c>
      <c r="K36" s="3" t="s">
        <v>708</v>
      </c>
      <c r="L36" s="3">
        <f>VLOOKUP(A36,'Rel Ct'!A:G,7,0)</f>
        <v>0</v>
      </c>
      <c r="M36" s="3">
        <v>1</v>
      </c>
      <c r="O36">
        <f t="shared" si="5"/>
        <v>0</v>
      </c>
      <c r="P36" s="3">
        <f t="shared" si="3"/>
        <v>1</v>
      </c>
      <c r="Q36">
        <v>1</v>
      </c>
      <c r="R36">
        <v>1</v>
      </c>
      <c r="S36" t="str">
        <f t="shared" si="4"/>
        <v xml:space="preserve">SELECT 't_object' ptn, 'ea_guid' pcn, 't_diagram' ctn, 'ea_guid' ccn, Count(*) CT, Count(distinct ct.ea_guid) CTDIS FROM [sparxDB].[dbo].t_diagram ct Inner Join [sparxDB].[dbo].t_object pt On ct.ea_guid = pt.ea_guid union </v>
      </c>
    </row>
    <row r="37" spans="1:19" x14ac:dyDescent="0.3">
      <c r="A37" t="str">
        <f t="shared" si="0"/>
        <v>t_objectea_guidt_xrefLink</v>
      </c>
      <c r="B37">
        <f t="shared" si="1"/>
        <v>36</v>
      </c>
      <c r="C37">
        <v>3</v>
      </c>
      <c r="D37" t="s">
        <v>6</v>
      </c>
      <c r="E37" t="s">
        <v>151</v>
      </c>
      <c r="F37" t="s">
        <v>181</v>
      </c>
      <c r="G37" t="s">
        <v>6</v>
      </c>
      <c r="H37" t="s">
        <v>461</v>
      </c>
      <c r="I37" t="s">
        <v>468</v>
      </c>
      <c r="J37" s="3">
        <f>VLOOKUP(A37,'Rel Ct'!A:G,6,0)</f>
        <v>0</v>
      </c>
      <c r="K37" s="3" t="s">
        <v>708</v>
      </c>
      <c r="L37" s="3">
        <f>VLOOKUP(A37,'Rel Ct'!A:G,7,0)</f>
        <v>0</v>
      </c>
      <c r="M37" s="3">
        <v>1</v>
      </c>
      <c r="O37">
        <f t="shared" si="5"/>
        <v>0</v>
      </c>
      <c r="P37" s="3">
        <f t="shared" si="3"/>
        <v>0</v>
      </c>
      <c r="Q37">
        <v>1</v>
      </c>
      <c r="R37">
        <v>1</v>
      </c>
      <c r="S37" t="str">
        <f t="shared" si="4"/>
        <v xml:space="preserve">SELECT 't_object' ptn, 'ea_guid' pcn, 't_xref' ctn, 'Link' ccn, Count(*) CT, Count(distinct ct.Link) CTDIS FROM [sparxDB].[dbo].t_xref ct Inner Join [sparxDB].[dbo].t_object pt On ct.Link = pt.ea_guid union </v>
      </c>
    </row>
    <row r="38" spans="1:19" x14ac:dyDescent="0.3">
      <c r="A38" t="str">
        <f t="shared" si="0"/>
        <v>t_objectea_guidt_xrefSupplier</v>
      </c>
      <c r="B38">
        <f t="shared" si="1"/>
        <v>37</v>
      </c>
      <c r="C38">
        <v>3</v>
      </c>
      <c r="D38" t="s">
        <v>6</v>
      </c>
      <c r="E38" t="s">
        <v>151</v>
      </c>
      <c r="F38" t="s">
        <v>181</v>
      </c>
      <c r="G38" t="s">
        <v>6</v>
      </c>
      <c r="H38" t="s">
        <v>461</v>
      </c>
      <c r="I38" t="s">
        <v>467</v>
      </c>
      <c r="J38" s="3">
        <f>VLOOKUP(A38,'Rel Ct'!A:G,6,0)</f>
        <v>0</v>
      </c>
      <c r="K38" s="3" t="s">
        <v>708</v>
      </c>
      <c r="L38" s="3">
        <f>VLOOKUP(A38,'Rel Ct'!A:G,7,0)</f>
        <v>0</v>
      </c>
      <c r="M38" s="3">
        <v>1</v>
      </c>
      <c r="O38">
        <f t="shared" si="5"/>
        <v>0</v>
      </c>
      <c r="P38" s="3">
        <f t="shared" si="3"/>
        <v>0</v>
      </c>
      <c r="Q38">
        <v>1</v>
      </c>
      <c r="R38">
        <v>1</v>
      </c>
      <c r="S38" t="str">
        <f t="shared" si="4"/>
        <v xml:space="preserve">SELECT 't_object' ptn, 'ea_guid' pcn, 't_xref' ctn, 'Supplier' ccn, Count(*) CT, Count(distinct ct.Supplier) CTDIS FROM [sparxDB].[dbo].t_xref ct Inner Join [sparxDB].[dbo].t_object pt On ct.Supplier = pt.ea_guid union </v>
      </c>
    </row>
    <row r="39" spans="1:19" x14ac:dyDescent="0.3">
      <c r="A39" t="str">
        <f t="shared" si="0"/>
        <v>t_diagramtypesDiagram_Typet_diagramDiagram_Type</v>
      </c>
      <c r="B39">
        <f t="shared" si="1"/>
        <v>38</v>
      </c>
      <c r="C39">
        <v>36</v>
      </c>
      <c r="D39" t="s">
        <v>6</v>
      </c>
      <c r="E39" t="s">
        <v>7</v>
      </c>
      <c r="F39" t="s">
        <v>8</v>
      </c>
      <c r="G39" t="s">
        <v>6</v>
      </c>
      <c r="H39" t="s">
        <v>438</v>
      </c>
      <c r="I39" t="s">
        <v>8</v>
      </c>
      <c r="J39" s="3">
        <f>VLOOKUP(A39,'Rel Ct'!A:G,6,0)</f>
        <v>74</v>
      </c>
      <c r="K39" s="3" t="s">
        <v>704</v>
      </c>
      <c r="L39" s="3">
        <f>VLOOKUP(A39,'Rel Ct'!A:G,7,0)</f>
        <v>3</v>
      </c>
      <c r="M39" s="3">
        <v>0</v>
      </c>
      <c r="O39">
        <f t="shared" si="5"/>
        <v>1</v>
      </c>
      <c r="P39" s="3">
        <f t="shared" si="3"/>
        <v>1</v>
      </c>
      <c r="Q39">
        <v>1</v>
      </c>
      <c r="R39">
        <v>1</v>
      </c>
      <c r="S39" t="str">
        <f t="shared" si="4"/>
        <v xml:space="preserve">SELECT 't_diagramtypes' ptn, 'Diagram_Type' pcn, 't_diagram' ctn, 'Diagram_Type' ccn, Count(*) CT, Count(distinct ct.Diagram_Type) CTDIS FROM [sparxDB].[dbo].t_diagram ct Inner Join [sparxDB].[dbo].t_diagramtypes pt On ct.Diagram_Type = pt.Diagram_Type union </v>
      </c>
    </row>
    <row r="40" spans="1:19" x14ac:dyDescent="0.3">
      <c r="A40" t="str">
        <f t="shared" si="0"/>
        <v>t_packagePackage_IDt_diagramPackage_ID</v>
      </c>
      <c r="B40">
        <f t="shared" si="1"/>
        <v>39</v>
      </c>
      <c r="C40">
        <v>37</v>
      </c>
      <c r="D40" t="s">
        <v>6</v>
      </c>
      <c r="E40" t="s">
        <v>514</v>
      </c>
      <c r="F40" t="s">
        <v>15</v>
      </c>
      <c r="G40" t="s">
        <v>6</v>
      </c>
      <c r="H40" t="s">
        <v>438</v>
      </c>
      <c r="I40" t="s">
        <v>15</v>
      </c>
      <c r="J40" s="3">
        <f>VLOOKUP(A40,'Rel Ct'!A:G,6,0)</f>
        <v>74</v>
      </c>
      <c r="K40" s="3" t="s">
        <v>704</v>
      </c>
      <c r="L40" s="3">
        <f>VLOOKUP(A40,'Rel Ct'!A:G,7,0)</f>
        <v>67</v>
      </c>
      <c r="M40" s="3">
        <v>0</v>
      </c>
      <c r="O40">
        <f t="shared" si="5"/>
        <v>1</v>
      </c>
      <c r="P40" s="3">
        <f t="shared" si="3"/>
        <v>1</v>
      </c>
      <c r="Q40">
        <v>1</v>
      </c>
      <c r="R40">
        <v>1</v>
      </c>
      <c r="S40" t="str">
        <f t="shared" si="4"/>
        <v xml:space="preserve">SELECT 't_package' ptn, 'Package_ID' pcn, 't_diagram' ctn, 'Package_ID' ccn, Count(*) CT, Count(distinct ct.Package_ID) CTDIS FROM [sparxDB].[dbo].t_diagram ct Inner Join [sparxDB].[dbo].t_package pt On ct.Package_ID = pt.Package_ID union </v>
      </c>
    </row>
    <row r="41" spans="1:19" x14ac:dyDescent="0.3">
      <c r="A41" t="str">
        <f t="shared" si="0"/>
        <v>t_connectorConnector_IDt_diagramlinksConnectorID</v>
      </c>
      <c r="B41">
        <f t="shared" si="1"/>
        <v>40</v>
      </c>
      <c r="C41">
        <v>38</v>
      </c>
      <c r="D41" t="s">
        <v>6</v>
      </c>
      <c r="E41" t="s">
        <v>246</v>
      </c>
      <c r="F41" t="s">
        <v>247</v>
      </c>
      <c r="G41" t="s">
        <v>6</v>
      </c>
      <c r="H41" t="s">
        <v>498</v>
      </c>
      <c r="I41" t="s">
        <v>115</v>
      </c>
      <c r="J41" s="3">
        <f>VLOOKUP(A41,'Rel Ct'!A:G,6,0)</f>
        <v>1108</v>
      </c>
      <c r="K41" s="3" t="s">
        <v>704</v>
      </c>
      <c r="L41" s="3">
        <f>VLOOKUP(A41,'Rel Ct'!A:G,7,0)</f>
        <v>976</v>
      </c>
      <c r="M41" s="3">
        <v>0</v>
      </c>
      <c r="O41">
        <f t="shared" si="5"/>
        <v>1</v>
      </c>
      <c r="P41" s="3">
        <f t="shared" si="3"/>
        <v>0</v>
      </c>
      <c r="Q41">
        <v>1</v>
      </c>
      <c r="R41">
        <v>1</v>
      </c>
      <c r="S41" t="str">
        <f t="shared" si="4"/>
        <v xml:space="preserve">SELECT 't_connector' ptn, 'Connector_ID' pcn, 't_diagramlinks' ctn, 'ConnectorID' ccn, Count(*) CT, Count(distinct ct.ConnectorID) CTDIS FROM [sparxDB].[dbo].t_diagramlinks ct Inner Join [sparxDB].[dbo].t_connector pt On ct.ConnectorID = pt.Connector_ID union </v>
      </c>
    </row>
    <row r="42" spans="1:19" x14ac:dyDescent="0.3">
      <c r="A42" t="str">
        <f t="shared" si="0"/>
        <v>t_diagramDiagram_IDt_diagramlinksDiagramID</v>
      </c>
      <c r="B42">
        <f t="shared" si="1"/>
        <v>41</v>
      </c>
      <c r="C42">
        <v>39</v>
      </c>
      <c r="D42" t="s">
        <v>6</v>
      </c>
      <c r="E42" t="s">
        <v>438</v>
      </c>
      <c r="F42" t="s">
        <v>153</v>
      </c>
      <c r="G42" t="s">
        <v>6</v>
      </c>
      <c r="H42" t="s">
        <v>498</v>
      </c>
      <c r="I42" t="s">
        <v>293</v>
      </c>
      <c r="J42" s="3">
        <f>VLOOKUP(A42,'Rel Ct'!A:G,6,0)</f>
        <v>1108</v>
      </c>
      <c r="K42" s="3" t="s">
        <v>704</v>
      </c>
      <c r="L42" s="3">
        <f>VLOOKUP(A42,'Rel Ct'!A:G,7,0)</f>
        <v>44</v>
      </c>
      <c r="M42" s="3">
        <v>0</v>
      </c>
      <c r="O42">
        <f t="shared" si="5"/>
        <v>1</v>
      </c>
      <c r="P42" s="3">
        <f t="shared" si="3"/>
        <v>0</v>
      </c>
      <c r="Q42">
        <v>1</v>
      </c>
      <c r="R42">
        <v>1</v>
      </c>
      <c r="S42" t="str">
        <f t="shared" si="4"/>
        <v xml:space="preserve">SELECT 't_diagram' ptn, 'Diagram_ID' pcn, 't_diagramlinks' ctn, 'DiagramID' ccn, Count(*) CT, Count(distinct ct.DiagramID) CTDIS FROM [sparxDB].[dbo].t_diagramlinks ct Inner Join [sparxDB].[dbo].t_diagram pt On ct.DiagramID = pt.Diagram_ID union </v>
      </c>
    </row>
    <row r="43" spans="1:19" x14ac:dyDescent="0.3">
      <c r="A43" t="str">
        <f t="shared" si="0"/>
        <v>t_diagramDiagram_IDt_diagramobjectsDiagram_ID</v>
      </c>
      <c r="B43">
        <f t="shared" si="1"/>
        <v>42</v>
      </c>
      <c r="C43">
        <v>40</v>
      </c>
      <c r="D43" t="s">
        <v>6</v>
      </c>
      <c r="E43" t="s">
        <v>438</v>
      </c>
      <c r="F43" t="s">
        <v>153</v>
      </c>
      <c r="G43" t="s">
        <v>6</v>
      </c>
      <c r="H43" t="s">
        <v>505</v>
      </c>
      <c r="I43" t="s">
        <v>153</v>
      </c>
      <c r="J43" s="3">
        <f>VLOOKUP(A43,'Rel Ct'!A:G,6,0)</f>
        <v>1854</v>
      </c>
      <c r="K43" s="3" t="s">
        <v>704</v>
      </c>
      <c r="L43" s="3">
        <f>VLOOKUP(A43,'Rel Ct'!A:G,7,0)</f>
        <v>66</v>
      </c>
      <c r="M43" s="3">
        <v>0</v>
      </c>
      <c r="O43">
        <f t="shared" si="5"/>
        <v>1</v>
      </c>
      <c r="P43" s="3">
        <f t="shared" si="3"/>
        <v>1</v>
      </c>
      <c r="Q43">
        <v>1</v>
      </c>
      <c r="R43">
        <v>1</v>
      </c>
      <c r="S43" t="str">
        <f t="shared" si="4"/>
        <v xml:space="preserve">SELECT 't_diagram' ptn, 'Diagram_ID' pcn, 't_diagramobjects' ctn, 'Diagram_ID' ccn, Count(*) CT, Count(distinct ct.Diagram_ID) CTDIS FROM [sparxDB].[dbo].t_diagramobjects ct Inner Join [sparxDB].[dbo].t_diagram pt On ct.Diagram_ID = pt.Diagram_ID union </v>
      </c>
    </row>
    <row r="44" spans="1:19" x14ac:dyDescent="0.3">
      <c r="A44" t="str">
        <f t="shared" si="0"/>
        <v>t_objectObject_IDt_diagramobjectsObject_ID</v>
      </c>
      <c r="B44">
        <f t="shared" si="1"/>
        <v>43</v>
      </c>
      <c r="C44">
        <v>41</v>
      </c>
      <c r="D44" t="s">
        <v>6</v>
      </c>
      <c r="E44" t="s">
        <v>151</v>
      </c>
      <c r="F44" t="s">
        <v>120</v>
      </c>
      <c r="G44" t="s">
        <v>6</v>
      </c>
      <c r="H44" t="s">
        <v>505</v>
      </c>
      <c r="I44" t="s">
        <v>120</v>
      </c>
      <c r="J44" s="3">
        <f>VLOOKUP(A44,'Rel Ct'!A:G,6,0)</f>
        <v>1854</v>
      </c>
      <c r="K44" s="3" t="s">
        <v>704</v>
      </c>
      <c r="L44" s="3">
        <f>VLOOKUP(A44,'Rel Ct'!A:G,7,0)</f>
        <v>1599</v>
      </c>
      <c r="M44" s="3">
        <v>0</v>
      </c>
      <c r="O44">
        <f t="shared" si="5"/>
        <v>1</v>
      </c>
      <c r="P44" s="3">
        <f t="shared" si="3"/>
        <v>1</v>
      </c>
      <c r="Q44">
        <v>1</v>
      </c>
      <c r="R44">
        <v>1</v>
      </c>
      <c r="S44" t="str">
        <f t="shared" si="4"/>
        <v xml:space="preserve">SELECT 't_object' ptn, 'Object_ID' pcn, 't_diagramobjects' ctn, 'Object_ID' ccn, Count(*) CT, Count(distinct ct.Object_ID) CTDIS FROM [sparxDB].[dbo].t_diagramobjects ct Inner Join [sparxDB].[dbo].t_object pt On ct.Object_ID = pt.Object_ID union </v>
      </c>
    </row>
    <row r="45" spans="1:19" x14ac:dyDescent="0.3">
      <c r="A45" t="str">
        <f t="shared" si="0"/>
        <v>t_packagePackage_IDt_diagramtypesPackage_ID</v>
      </c>
      <c r="B45">
        <f t="shared" si="1"/>
        <v>44</v>
      </c>
      <c r="C45">
        <v>42</v>
      </c>
      <c r="D45" t="s">
        <v>6</v>
      </c>
      <c r="E45" t="s">
        <v>514</v>
      </c>
      <c r="F45" t="s">
        <v>15</v>
      </c>
      <c r="G45" t="s">
        <v>6</v>
      </c>
      <c r="H45" t="s">
        <v>7</v>
      </c>
      <c r="I45" t="s">
        <v>15</v>
      </c>
      <c r="J45" s="3">
        <f>VLOOKUP(A45,'Rel Ct'!A:G,6,0)</f>
        <v>15</v>
      </c>
      <c r="K45" s="3" t="s">
        <v>704</v>
      </c>
      <c r="L45" s="3">
        <f>VLOOKUP(A45,'Rel Ct'!A:G,7,0)</f>
        <v>1</v>
      </c>
      <c r="M45" s="3">
        <v>0</v>
      </c>
      <c r="O45">
        <f t="shared" si="5"/>
        <v>1</v>
      </c>
      <c r="P45" s="3">
        <f t="shared" si="3"/>
        <v>1</v>
      </c>
      <c r="Q45">
        <v>1</v>
      </c>
      <c r="R45">
        <v>1</v>
      </c>
      <c r="S45" t="str">
        <f t="shared" si="4"/>
        <v xml:space="preserve">SELECT 't_package' ptn, 'Package_ID' pcn, 't_diagramtypes' ctn, 'Package_ID' ccn, Count(*) CT, Count(distinct ct.Package_ID) CTDIS FROM [sparxDB].[dbo].t_diagramtypes ct Inner Join [sparxDB].[dbo].t_package pt On ct.Package_ID = pt.Package_ID union </v>
      </c>
    </row>
    <row r="46" spans="1:19" x14ac:dyDescent="0.3">
      <c r="A46" t="str">
        <f t="shared" si="0"/>
        <v>t_statustypesStatust_objectStatus</v>
      </c>
      <c r="B46">
        <f t="shared" si="1"/>
        <v>45</v>
      </c>
      <c r="C46">
        <v>43</v>
      </c>
      <c r="D46" t="s">
        <v>6</v>
      </c>
      <c r="E46" t="s">
        <v>350</v>
      </c>
      <c r="F46" t="s">
        <v>91</v>
      </c>
      <c r="G46" t="s">
        <v>6</v>
      </c>
      <c r="H46" t="s">
        <v>151</v>
      </c>
      <c r="I46" t="s">
        <v>91</v>
      </c>
      <c r="J46" s="3">
        <f>VLOOKUP(A46,'Rel Ct'!A:G,6,0)</f>
        <v>8989</v>
      </c>
      <c r="K46" s="3" t="s">
        <v>704</v>
      </c>
      <c r="L46" s="3">
        <f>VLOOKUP(A46,'Rel Ct'!A:G,7,0)</f>
        <v>2</v>
      </c>
      <c r="M46" s="3">
        <v>0</v>
      </c>
      <c r="O46">
        <f t="shared" si="5"/>
        <v>1</v>
      </c>
      <c r="P46" s="3">
        <f t="shared" si="3"/>
        <v>1</v>
      </c>
      <c r="Q46">
        <v>1</v>
      </c>
      <c r="R46">
        <v>1</v>
      </c>
      <c r="S46" t="str">
        <f t="shared" si="4"/>
        <v xml:space="preserve">SELECT 't_statustypes' ptn, 'Status' pcn, 't_object' ctn, 'Status' ccn, Count(*) CT, Count(distinct ct.Status) CTDIS FROM [sparxDB].[dbo].t_object ct Inner Join [sparxDB].[dbo].t_statustypes pt On ct.Status = pt.Status union </v>
      </c>
    </row>
    <row r="47" spans="1:19" x14ac:dyDescent="0.3">
      <c r="A47" t="str">
        <f t="shared" si="0"/>
        <v>t_documentDocIDt_objectea_guid</v>
      </c>
      <c r="B47">
        <f t="shared" si="1"/>
        <v>46</v>
      </c>
      <c r="C47">
        <v>44</v>
      </c>
      <c r="D47" t="s">
        <v>6</v>
      </c>
      <c r="E47" t="s">
        <v>17</v>
      </c>
      <c r="F47" t="s">
        <v>18</v>
      </c>
      <c r="G47" t="s">
        <v>6</v>
      </c>
      <c r="H47" t="s">
        <v>151</v>
      </c>
      <c r="I47" t="s">
        <v>181</v>
      </c>
      <c r="J47" s="3">
        <f>VLOOKUP(A47,'Rel Ct'!A:G,6,0)</f>
        <v>3</v>
      </c>
      <c r="K47" s="3" t="s">
        <v>704</v>
      </c>
      <c r="L47" s="3">
        <f>VLOOKUP(A47,'Rel Ct'!A:G,7,0)</f>
        <v>3</v>
      </c>
      <c r="M47" s="3">
        <v>1</v>
      </c>
      <c r="O47">
        <f t="shared" si="5"/>
        <v>1</v>
      </c>
      <c r="P47" s="3">
        <f t="shared" si="3"/>
        <v>0</v>
      </c>
      <c r="Q47">
        <v>1</v>
      </c>
      <c r="R47">
        <v>1</v>
      </c>
      <c r="S47" t="str">
        <f t="shared" si="4"/>
        <v xml:space="preserve">SELECT 't_document' ptn, 'DocID' pcn, 't_object' ctn, 'ea_guid' ccn, Count(*) CT, Count(distinct ct.ea_guid) CTDIS FROM [sparxDB].[dbo].t_object ct Inner Join [sparxDB].[dbo].t_document pt On ct.ea_guid = pt.DocID union </v>
      </c>
    </row>
    <row r="48" spans="1:19" x14ac:dyDescent="0.3">
      <c r="A48" t="str">
        <f t="shared" si="0"/>
        <v>t_documentElementIDt_objectea_guid</v>
      </c>
      <c r="B48">
        <f t="shared" si="1"/>
        <v>47</v>
      </c>
      <c r="C48">
        <v>45</v>
      </c>
      <c r="D48" t="s">
        <v>6</v>
      </c>
      <c r="E48" t="s">
        <v>17</v>
      </c>
      <c r="F48" t="s">
        <v>22</v>
      </c>
      <c r="G48" t="s">
        <v>6</v>
      </c>
      <c r="H48" t="s">
        <v>151</v>
      </c>
      <c r="I48" t="s">
        <v>181</v>
      </c>
      <c r="J48" s="3">
        <f>VLOOKUP(A48,'Rel Ct'!A:G,6,0)</f>
        <v>3</v>
      </c>
      <c r="K48" s="3" t="s">
        <v>704</v>
      </c>
      <c r="L48" s="3">
        <f>VLOOKUP(A48,'Rel Ct'!A:G,7,0)</f>
        <v>3</v>
      </c>
      <c r="M48" s="3">
        <v>1</v>
      </c>
      <c r="O48">
        <f t="shared" si="5"/>
        <v>1</v>
      </c>
      <c r="P48" s="3">
        <f t="shared" si="3"/>
        <v>0</v>
      </c>
      <c r="Q48">
        <v>1</v>
      </c>
      <c r="R48">
        <v>1</v>
      </c>
      <c r="S48" t="str">
        <f t="shared" si="4"/>
        <v xml:space="preserve">SELECT 't_document' ptn, 'ElementID' pcn, 't_object' ctn, 'ea_guid' ccn, Count(*) CT, Count(distinct ct.ea_guid) CTDIS FROM [sparxDB].[dbo].t_object ct Inner Join [sparxDB].[dbo].t_document pt On ct.ea_guid = pt.ElementID union </v>
      </c>
    </row>
  </sheetData>
  <sortState xmlns:xlrd2="http://schemas.microsoft.com/office/spreadsheetml/2017/richdata2" ref="A2:S48">
    <sortCondition descending="1" ref="K2:K48"/>
    <sortCondition ref="N2:N48"/>
    <sortCondition ref="M2:M48"/>
    <sortCondition ref="H2:H48"/>
    <sortCondition ref="E2:E48"/>
  </sortState>
  <printOptions gridLines="1"/>
  <pageMargins left="0.70866141732283472" right="0.39370078740157483" top="0.74803149606299213" bottom="0.39370078740157483" header="0.31496062992125984" footer="0.31496062992125984"/>
  <pageSetup scale="98" orientation="portrait" r:id="rId1"/>
  <headerFooter>
    <oddHeader>&amp;L&amp;Z
&amp;F, &amp;A&amp;R&amp;P of &amp;N
&amp;D, &amp;T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workbookViewId="0">
      <pane ySplit="1" topLeftCell="A25" activePane="bottomLeft" state="frozen"/>
      <selection pane="bottomLeft" activeCell="G29" sqref="G29"/>
    </sheetView>
  </sheetViews>
  <sheetFormatPr defaultRowHeight="14.4" x14ac:dyDescent="0.3"/>
  <cols>
    <col min="1" max="1" width="53.33203125" bestFit="1" customWidth="1"/>
    <col min="2" max="2" width="15.44140625" bestFit="1" customWidth="1"/>
    <col min="3" max="3" width="14.5546875" bestFit="1" customWidth="1"/>
    <col min="4" max="4" width="16.33203125" bestFit="1" customWidth="1"/>
    <col min="5" max="5" width="14.5546875" bestFit="1" customWidth="1"/>
    <col min="6" max="6" width="6" bestFit="1" customWidth="1"/>
    <col min="7" max="7" width="5.88671875" bestFit="1" customWidth="1"/>
  </cols>
  <sheetData>
    <row r="1" spans="1:7" s="1" customFormat="1" x14ac:dyDescent="0.3">
      <c r="A1" s="1" t="s">
        <v>651</v>
      </c>
      <c r="B1" s="1" t="s">
        <v>673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</row>
    <row r="2" spans="1:7" x14ac:dyDescent="0.3">
      <c r="A2" t="str">
        <f t="shared" ref="A2:A48" si="0">B2&amp;C2&amp;D2&amp;E2</f>
        <v>t_attributeea_guidt_attributetagea_guid</v>
      </c>
      <c r="B2" t="s">
        <v>195</v>
      </c>
      <c r="C2" t="s">
        <v>181</v>
      </c>
      <c r="D2" t="s">
        <v>214</v>
      </c>
      <c r="E2" t="s">
        <v>181</v>
      </c>
      <c r="F2">
        <v>0</v>
      </c>
      <c r="G2">
        <v>0</v>
      </c>
    </row>
    <row r="3" spans="1:7" x14ac:dyDescent="0.3">
      <c r="A3" t="str">
        <f t="shared" si="0"/>
        <v>t_attributeea_guidt_attributetagVALUE</v>
      </c>
      <c r="B3" t="s">
        <v>195</v>
      </c>
      <c r="C3" t="s">
        <v>181</v>
      </c>
      <c r="D3" t="s">
        <v>214</v>
      </c>
      <c r="E3" t="s">
        <v>216</v>
      </c>
      <c r="F3">
        <v>1725</v>
      </c>
      <c r="G3">
        <v>810</v>
      </c>
    </row>
    <row r="4" spans="1:7" x14ac:dyDescent="0.3">
      <c r="A4" t="str">
        <f t="shared" si="0"/>
        <v>t_attributeea_guidt_objectpropertiesVALUE</v>
      </c>
      <c r="B4" t="s">
        <v>195</v>
      </c>
      <c r="C4" t="s">
        <v>181</v>
      </c>
      <c r="D4" t="s">
        <v>349</v>
      </c>
      <c r="E4" t="s">
        <v>216</v>
      </c>
      <c r="F4">
        <v>3069</v>
      </c>
      <c r="G4">
        <v>944</v>
      </c>
    </row>
    <row r="5" spans="1:7" x14ac:dyDescent="0.3">
      <c r="A5" t="str">
        <f t="shared" si="0"/>
        <v>t_attributeea_guidt_xrefClient</v>
      </c>
      <c r="B5" t="s">
        <v>195</v>
      </c>
      <c r="C5" t="s">
        <v>181</v>
      </c>
      <c r="D5" t="s">
        <v>461</v>
      </c>
      <c r="E5" t="s">
        <v>466</v>
      </c>
      <c r="F5">
        <v>6157</v>
      </c>
      <c r="G5">
        <v>3839</v>
      </c>
    </row>
    <row r="6" spans="1:7" x14ac:dyDescent="0.3">
      <c r="A6" t="str">
        <f t="shared" si="0"/>
        <v>t_attributeIDt_attributetagElementID</v>
      </c>
      <c r="B6" t="s">
        <v>195</v>
      </c>
      <c r="C6" t="s">
        <v>205</v>
      </c>
      <c r="D6" t="s">
        <v>214</v>
      </c>
      <c r="E6" t="s">
        <v>22</v>
      </c>
      <c r="F6">
        <v>27765</v>
      </c>
      <c r="G6">
        <v>3836</v>
      </c>
    </row>
    <row r="7" spans="1:7" x14ac:dyDescent="0.3">
      <c r="A7" t="str">
        <f t="shared" si="0"/>
        <v>t_cardinalityCardinalityt_connectorDestCard</v>
      </c>
      <c r="B7" t="s">
        <v>220</v>
      </c>
      <c r="C7" t="s">
        <v>172</v>
      </c>
      <c r="D7" t="s">
        <v>246</v>
      </c>
      <c r="E7" t="s">
        <v>254</v>
      </c>
      <c r="F7">
        <v>598</v>
      </c>
      <c r="G7">
        <v>5</v>
      </c>
    </row>
    <row r="8" spans="1:7" x14ac:dyDescent="0.3">
      <c r="A8" t="str">
        <f t="shared" si="0"/>
        <v>t_cardinalityCardinalityt_connectorSourceCard</v>
      </c>
      <c r="B8" t="s">
        <v>220</v>
      </c>
      <c r="C8" t="s">
        <v>172</v>
      </c>
      <c r="D8" t="s">
        <v>246</v>
      </c>
      <c r="E8" t="s">
        <v>251</v>
      </c>
      <c r="F8">
        <v>598</v>
      </c>
      <c r="G8">
        <v>3</v>
      </c>
    </row>
    <row r="9" spans="1:7" x14ac:dyDescent="0.3">
      <c r="A9" t="str">
        <f t="shared" si="0"/>
        <v>t_connectorConnector_IDt_diagramlinksConnectorID</v>
      </c>
      <c r="B9" t="s">
        <v>246</v>
      </c>
      <c r="C9" t="s">
        <v>247</v>
      </c>
      <c r="D9" t="s">
        <v>498</v>
      </c>
      <c r="E9" t="s">
        <v>115</v>
      </c>
      <c r="F9">
        <v>1108</v>
      </c>
      <c r="G9">
        <v>976</v>
      </c>
    </row>
    <row r="10" spans="1:7" x14ac:dyDescent="0.3">
      <c r="A10" t="str">
        <f t="shared" si="0"/>
        <v>t_connectorea_guidt_xrefClient</v>
      </c>
      <c r="B10" t="s">
        <v>246</v>
      </c>
      <c r="C10" t="s">
        <v>181</v>
      </c>
      <c r="D10" t="s">
        <v>461</v>
      </c>
      <c r="E10" t="s">
        <v>466</v>
      </c>
      <c r="F10">
        <v>1002</v>
      </c>
      <c r="G10">
        <v>1002</v>
      </c>
    </row>
    <row r="11" spans="1:7" x14ac:dyDescent="0.3">
      <c r="A11" t="str">
        <f t="shared" si="0"/>
        <v>t_connectortypesConnector_Typet_connectorConnector_Type</v>
      </c>
      <c r="B11" t="s">
        <v>396</v>
      </c>
      <c r="C11" t="s">
        <v>249</v>
      </c>
      <c r="D11" t="s">
        <v>246</v>
      </c>
      <c r="E11" t="s">
        <v>249</v>
      </c>
      <c r="F11">
        <v>1009</v>
      </c>
      <c r="G11">
        <v>3</v>
      </c>
    </row>
    <row r="12" spans="1:7" x14ac:dyDescent="0.3">
      <c r="A12" t="str">
        <f t="shared" si="0"/>
        <v>t_diagramDiagram_IDt_connectorDiagramID</v>
      </c>
      <c r="B12" t="s">
        <v>438</v>
      </c>
      <c r="C12" t="s">
        <v>153</v>
      </c>
      <c r="D12" t="s">
        <v>246</v>
      </c>
      <c r="E12" t="s">
        <v>293</v>
      </c>
      <c r="F12">
        <v>0</v>
      </c>
      <c r="G12">
        <v>0</v>
      </c>
    </row>
    <row r="13" spans="1:7" x14ac:dyDescent="0.3">
      <c r="A13" t="str">
        <f t="shared" si="0"/>
        <v>t_diagramDiagram_IDt_diagramlinksDiagramID</v>
      </c>
      <c r="B13" t="s">
        <v>438</v>
      </c>
      <c r="C13" t="s">
        <v>153</v>
      </c>
      <c r="D13" t="s">
        <v>498</v>
      </c>
      <c r="E13" t="s">
        <v>293</v>
      </c>
      <c r="F13">
        <v>1108</v>
      </c>
      <c r="G13">
        <v>44</v>
      </c>
    </row>
    <row r="14" spans="1:7" x14ac:dyDescent="0.3">
      <c r="A14" t="str">
        <f t="shared" si="0"/>
        <v>t_diagramDiagram_IDt_diagramobjectsDiagram_ID</v>
      </c>
      <c r="B14" t="s">
        <v>438</v>
      </c>
      <c r="C14" t="s">
        <v>153</v>
      </c>
      <c r="D14" t="s">
        <v>505</v>
      </c>
      <c r="E14" t="s">
        <v>153</v>
      </c>
      <c r="F14">
        <v>1854</v>
      </c>
      <c r="G14">
        <v>66</v>
      </c>
    </row>
    <row r="15" spans="1:7" x14ac:dyDescent="0.3">
      <c r="A15" t="str">
        <f t="shared" si="0"/>
        <v>t_diagramDiagram_IDt_objectDiagram_ID</v>
      </c>
      <c r="B15" t="s">
        <v>438</v>
      </c>
      <c r="C15" t="s">
        <v>153</v>
      </c>
      <c r="D15" t="s">
        <v>151</v>
      </c>
      <c r="E15" t="s">
        <v>153</v>
      </c>
      <c r="F15">
        <v>0</v>
      </c>
      <c r="G15">
        <v>0</v>
      </c>
    </row>
    <row r="16" spans="1:7" x14ac:dyDescent="0.3">
      <c r="A16" t="str">
        <f t="shared" si="0"/>
        <v>t_diagramParentIDt_diagramDiagram_ID</v>
      </c>
      <c r="B16" t="s">
        <v>438</v>
      </c>
      <c r="C16" t="s">
        <v>182</v>
      </c>
      <c r="D16" t="s">
        <v>438</v>
      </c>
      <c r="E16" t="s">
        <v>153</v>
      </c>
      <c r="F16">
        <v>0</v>
      </c>
      <c r="G16">
        <v>0</v>
      </c>
    </row>
    <row r="17" spans="1:7" x14ac:dyDescent="0.3">
      <c r="A17" t="str">
        <f t="shared" si="0"/>
        <v>t_diagramtypesDiagram_Typet_diagramDiagram_Type</v>
      </c>
      <c r="B17" t="s">
        <v>7</v>
      </c>
      <c r="C17" t="s">
        <v>8</v>
      </c>
      <c r="D17" t="s">
        <v>438</v>
      </c>
      <c r="E17" t="s">
        <v>8</v>
      </c>
      <c r="F17">
        <v>74</v>
      </c>
      <c r="G17">
        <v>3</v>
      </c>
    </row>
    <row r="18" spans="1:7" x14ac:dyDescent="0.3">
      <c r="A18" t="str">
        <f t="shared" si="0"/>
        <v>t_documentDocIDt_objectea_guid</v>
      </c>
      <c r="B18" t="s">
        <v>17</v>
      </c>
      <c r="C18" t="s">
        <v>18</v>
      </c>
      <c r="D18" t="s">
        <v>151</v>
      </c>
      <c r="E18" t="s">
        <v>181</v>
      </c>
      <c r="F18">
        <v>3</v>
      </c>
      <c r="G18">
        <v>3</v>
      </c>
    </row>
    <row r="19" spans="1:7" x14ac:dyDescent="0.3">
      <c r="A19" t="str">
        <f t="shared" si="0"/>
        <v>t_documentElementIDt_objectea_guid</v>
      </c>
      <c r="B19" t="s">
        <v>17</v>
      </c>
      <c r="C19" t="s">
        <v>22</v>
      </c>
      <c r="D19" t="s">
        <v>151</v>
      </c>
      <c r="E19" t="s">
        <v>181</v>
      </c>
      <c r="F19">
        <v>3</v>
      </c>
      <c r="G19">
        <v>3</v>
      </c>
    </row>
    <row r="20" spans="1:7" x14ac:dyDescent="0.3">
      <c r="A20" t="str">
        <f t="shared" si="0"/>
        <v>t_imageImageIDt_objecttypesImageID</v>
      </c>
      <c r="B20" t="s">
        <v>81</v>
      </c>
      <c r="C20" t="s">
        <v>82</v>
      </c>
      <c r="D20" t="s">
        <v>459</v>
      </c>
      <c r="E20" t="s">
        <v>82</v>
      </c>
      <c r="F20">
        <v>0</v>
      </c>
      <c r="G20">
        <v>0</v>
      </c>
    </row>
    <row r="21" spans="1:7" x14ac:dyDescent="0.3">
      <c r="A21" t="str">
        <f t="shared" si="0"/>
        <v>t_objectea_guidt_attributeea_guid</v>
      </c>
      <c r="B21" t="s">
        <v>151</v>
      </c>
      <c r="C21" t="s">
        <v>181</v>
      </c>
      <c r="D21" t="s">
        <v>195</v>
      </c>
      <c r="E21" t="s">
        <v>181</v>
      </c>
      <c r="F21">
        <v>0</v>
      </c>
      <c r="G21">
        <v>0</v>
      </c>
    </row>
    <row r="22" spans="1:7" x14ac:dyDescent="0.3">
      <c r="A22" t="str">
        <f t="shared" si="0"/>
        <v>t_objectea_guidt_attributetagea_guid</v>
      </c>
      <c r="B22" t="s">
        <v>151</v>
      </c>
      <c r="C22" t="s">
        <v>181</v>
      </c>
      <c r="D22" t="s">
        <v>214</v>
      </c>
      <c r="E22" t="s">
        <v>181</v>
      </c>
      <c r="F22">
        <v>0</v>
      </c>
      <c r="G22">
        <v>0</v>
      </c>
    </row>
    <row r="23" spans="1:7" x14ac:dyDescent="0.3">
      <c r="A23" t="str">
        <f t="shared" si="0"/>
        <v>t_objectea_guidt_attributetagVALUE</v>
      </c>
      <c r="B23" t="s">
        <v>151</v>
      </c>
      <c r="C23" t="s">
        <v>181</v>
      </c>
      <c r="D23" t="s">
        <v>214</v>
      </c>
      <c r="E23" t="s">
        <v>216</v>
      </c>
      <c r="F23">
        <v>2114</v>
      </c>
      <c r="G23">
        <v>1685</v>
      </c>
    </row>
    <row r="24" spans="1:7" x14ac:dyDescent="0.3">
      <c r="A24" t="str">
        <f t="shared" si="0"/>
        <v>t_objectea_guidt_diagramea_guid</v>
      </c>
      <c r="B24" t="s">
        <v>151</v>
      </c>
      <c r="C24" t="s">
        <v>181</v>
      </c>
      <c r="D24" t="s">
        <v>438</v>
      </c>
      <c r="E24" t="s">
        <v>181</v>
      </c>
      <c r="F24">
        <v>0</v>
      </c>
      <c r="G24">
        <v>0</v>
      </c>
    </row>
    <row r="25" spans="1:7" x14ac:dyDescent="0.3">
      <c r="A25" t="str">
        <f t="shared" si="0"/>
        <v>t_objectea_guidt_objectpropertiesVALUE</v>
      </c>
      <c r="B25" t="s">
        <v>151</v>
      </c>
      <c r="C25" t="s">
        <v>181</v>
      </c>
      <c r="D25" t="s">
        <v>349</v>
      </c>
      <c r="E25" t="s">
        <v>216</v>
      </c>
      <c r="F25">
        <v>8543</v>
      </c>
      <c r="G25">
        <v>219</v>
      </c>
    </row>
    <row r="26" spans="1:7" x14ac:dyDescent="0.3">
      <c r="A26" t="str">
        <f t="shared" si="0"/>
        <v>t_objectea_guidt_packageea_guid</v>
      </c>
      <c r="B26" t="s">
        <v>151</v>
      </c>
      <c r="C26" t="s">
        <v>181</v>
      </c>
      <c r="D26" t="s">
        <v>514</v>
      </c>
      <c r="E26" t="s">
        <v>181</v>
      </c>
      <c r="F26">
        <v>75</v>
      </c>
      <c r="G26">
        <v>75</v>
      </c>
    </row>
    <row r="27" spans="1:7" x14ac:dyDescent="0.3">
      <c r="A27" t="str">
        <f t="shared" si="0"/>
        <v>t_objectea_guidt_xrefClient</v>
      </c>
      <c r="B27" t="s">
        <v>151</v>
      </c>
      <c r="C27" t="s">
        <v>181</v>
      </c>
      <c r="D27" t="s">
        <v>461</v>
      </c>
      <c r="E27" t="s">
        <v>466</v>
      </c>
      <c r="F27">
        <v>8946</v>
      </c>
      <c r="G27">
        <v>8899</v>
      </c>
    </row>
    <row r="28" spans="1:7" x14ac:dyDescent="0.3">
      <c r="A28" t="str">
        <f t="shared" si="0"/>
        <v>t_objectea_guidt_xrefLink</v>
      </c>
      <c r="B28" t="s">
        <v>151</v>
      </c>
      <c r="C28" t="s">
        <v>181</v>
      </c>
      <c r="D28" t="s">
        <v>461</v>
      </c>
      <c r="E28" t="s">
        <v>468</v>
      </c>
      <c r="F28">
        <v>0</v>
      </c>
      <c r="G28">
        <v>0</v>
      </c>
    </row>
    <row r="29" spans="1:7" x14ac:dyDescent="0.3">
      <c r="A29" t="str">
        <f t="shared" si="0"/>
        <v>t_objectea_guidt_xrefSupplier</v>
      </c>
      <c r="B29" t="s">
        <v>151</v>
      </c>
      <c r="C29" t="s">
        <v>181</v>
      </c>
      <c r="D29" t="s">
        <v>461</v>
      </c>
      <c r="E29" t="s">
        <v>467</v>
      </c>
      <c r="F29">
        <v>0</v>
      </c>
      <c r="G29">
        <v>0</v>
      </c>
    </row>
    <row r="30" spans="1:7" x14ac:dyDescent="0.3">
      <c r="A30" t="str">
        <f t="shared" si="0"/>
        <v>t_objectObject_IDt_attributeClassifier</v>
      </c>
      <c r="B30" t="s">
        <v>151</v>
      </c>
      <c r="C30" t="s">
        <v>120</v>
      </c>
      <c r="D30" t="s">
        <v>195</v>
      </c>
      <c r="E30" t="s">
        <v>180</v>
      </c>
      <c r="F30">
        <v>246</v>
      </c>
      <c r="G30">
        <v>194</v>
      </c>
    </row>
    <row r="31" spans="1:7" x14ac:dyDescent="0.3">
      <c r="A31" t="str">
        <f t="shared" si="0"/>
        <v>t_objectObject_IDt_attributeObject_ID</v>
      </c>
      <c r="B31" t="s">
        <v>151</v>
      </c>
      <c r="C31" t="s">
        <v>120</v>
      </c>
      <c r="D31" t="s">
        <v>195</v>
      </c>
      <c r="E31" t="s">
        <v>120</v>
      </c>
      <c r="F31">
        <v>3849</v>
      </c>
      <c r="G31">
        <v>878</v>
      </c>
    </row>
    <row r="32" spans="1:7" x14ac:dyDescent="0.3">
      <c r="A32" t="str">
        <f t="shared" si="0"/>
        <v>t_objectObject_IDt_connectorEnd_Object_ID</v>
      </c>
      <c r="B32" t="s">
        <v>151</v>
      </c>
      <c r="C32" t="s">
        <v>120</v>
      </c>
      <c r="D32" t="s">
        <v>246</v>
      </c>
      <c r="E32" t="s">
        <v>272</v>
      </c>
      <c r="F32">
        <v>1009</v>
      </c>
      <c r="G32">
        <v>546</v>
      </c>
    </row>
    <row r="33" spans="1:7" x14ac:dyDescent="0.3">
      <c r="A33" t="str">
        <f t="shared" si="0"/>
        <v>t_objectObject_IDt_connectorStart_Object_ID</v>
      </c>
      <c r="B33" t="s">
        <v>151</v>
      </c>
      <c r="C33" t="s">
        <v>120</v>
      </c>
      <c r="D33" t="s">
        <v>246</v>
      </c>
      <c r="E33" t="s">
        <v>271</v>
      </c>
      <c r="F33">
        <v>1009</v>
      </c>
      <c r="G33">
        <v>489</v>
      </c>
    </row>
    <row r="34" spans="1:7" x14ac:dyDescent="0.3">
      <c r="A34" t="str">
        <f t="shared" si="0"/>
        <v>t_objectObject_IDt_diagramobjectsObject_ID</v>
      </c>
      <c r="B34" t="s">
        <v>151</v>
      </c>
      <c r="C34" t="s">
        <v>120</v>
      </c>
      <c r="D34" t="s">
        <v>505</v>
      </c>
      <c r="E34" t="s">
        <v>120</v>
      </c>
      <c r="F34">
        <v>1854</v>
      </c>
      <c r="G34">
        <v>1599</v>
      </c>
    </row>
    <row r="35" spans="1:7" x14ac:dyDescent="0.3">
      <c r="A35" t="str">
        <f t="shared" si="0"/>
        <v>t_objectObject_IDt_objectpropertiesObject_ID</v>
      </c>
      <c r="B35" t="s">
        <v>151</v>
      </c>
      <c r="C35" t="s">
        <v>120</v>
      </c>
      <c r="D35" t="s">
        <v>349</v>
      </c>
      <c r="E35" t="s">
        <v>120</v>
      </c>
      <c r="F35">
        <v>43587</v>
      </c>
      <c r="G35">
        <v>8885</v>
      </c>
    </row>
    <row r="36" spans="1:7" x14ac:dyDescent="0.3">
      <c r="A36" t="str">
        <f t="shared" si="0"/>
        <v>t_objectParentIDt_objectObject_ID</v>
      </c>
      <c r="B36" t="s">
        <v>151</v>
      </c>
      <c r="C36" t="s">
        <v>182</v>
      </c>
      <c r="D36" t="s">
        <v>151</v>
      </c>
      <c r="E36" t="s">
        <v>120</v>
      </c>
      <c r="F36">
        <v>7165</v>
      </c>
      <c r="G36">
        <v>1335</v>
      </c>
    </row>
    <row r="37" spans="1:7" x14ac:dyDescent="0.3">
      <c r="A37" t="str">
        <f t="shared" si="0"/>
        <v>t_objecttypesObject_Typet_objectObject_Type</v>
      </c>
      <c r="B37" t="s">
        <v>459</v>
      </c>
      <c r="C37" t="s">
        <v>152</v>
      </c>
      <c r="D37" t="s">
        <v>151</v>
      </c>
      <c r="E37" t="s">
        <v>152</v>
      </c>
      <c r="F37">
        <v>8991</v>
      </c>
      <c r="G37">
        <v>9</v>
      </c>
    </row>
    <row r="38" spans="1:7" x14ac:dyDescent="0.3">
      <c r="A38" t="str">
        <f t="shared" si="0"/>
        <v>t_packageea_guidt_objectea_guid</v>
      </c>
      <c r="B38" t="s">
        <v>514</v>
      </c>
      <c r="C38" t="s">
        <v>181</v>
      </c>
      <c r="D38" t="s">
        <v>151</v>
      </c>
      <c r="E38" t="s">
        <v>181</v>
      </c>
      <c r="F38">
        <v>75</v>
      </c>
      <c r="G38">
        <v>75</v>
      </c>
    </row>
    <row r="39" spans="1:7" x14ac:dyDescent="0.3">
      <c r="A39" t="str">
        <f t="shared" si="0"/>
        <v>t_packagePackage_IDt_diagramPackage_ID</v>
      </c>
      <c r="B39" t="s">
        <v>514</v>
      </c>
      <c r="C39" t="s">
        <v>15</v>
      </c>
      <c r="D39" t="s">
        <v>438</v>
      </c>
      <c r="E39" t="s">
        <v>15</v>
      </c>
      <c r="F39">
        <v>74</v>
      </c>
      <c r="G39">
        <v>67</v>
      </c>
    </row>
    <row r="40" spans="1:7" x14ac:dyDescent="0.3">
      <c r="A40" t="str">
        <f t="shared" si="0"/>
        <v>t_packagePackage_IDt_diagramtypesPackage_ID</v>
      </c>
      <c r="B40" t="s">
        <v>514</v>
      </c>
      <c r="C40" t="s">
        <v>15</v>
      </c>
      <c r="D40" t="s">
        <v>7</v>
      </c>
      <c r="E40" t="s">
        <v>15</v>
      </c>
      <c r="F40">
        <v>15</v>
      </c>
      <c r="G40">
        <v>1</v>
      </c>
    </row>
    <row r="41" spans="1:7" x14ac:dyDescent="0.3">
      <c r="A41" t="str">
        <f t="shared" si="0"/>
        <v>t_packagePackage_IDt_objectPackage_ID</v>
      </c>
      <c r="B41" t="s">
        <v>514</v>
      </c>
      <c r="C41" t="s">
        <v>15</v>
      </c>
      <c r="D41" t="s">
        <v>151</v>
      </c>
      <c r="E41" t="s">
        <v>15</v>
      </c>
      <c r="F41">
        <v>8991</v>
      </c>
      <c r="G41">
        <v>75</v>
      </c>
    </row>
    <row r="42" spans="1:7" x14ac:dyDescent="0.3">
      <c r="A42" t="str">
        <f t="shared" si="0"/>
        <v>t_packagePackage_IDt_objectPDATA1</v>
      </c>
      <c r="B42" t="s">
        <v>514</v>
      </c>
      <c r="C42" t="s">
        <v>15</v>
      </c>
      <c r="D42" t="s">
        <v>151</v>
      </c>
      <c r="E42" t="s">
        <v>145</v>
      </c>
      <c r="F42">
        <v>78</v>
      </c>
      <c r="G42">
        <v>76</v>
      </c>
    </row>
    <row r="43" spans="1:7" x14ac:dyDescent="0.3">
      <c r="A43" t="str">
        <f t="shared" si="0"/>
        <v>t_packageParent_IDt_packagePackage_ID</v>
      </c>
      <c r="B43" t="s">
        <v>514</v>
      </c>
      <c r="C43" t="s">
        <v>515</v>
      </c>
      <c r="D43" t="s">
        <v>514</v>
      </c>
      <c r="E43" t="s">
        <v>15</v>
      </c>
      <c r="F43">
        <v>75</v>
      </c>
      <c r="G43">
        <v>10</v>
      </c>
    </row>
    <row r="44" spans="1:7" x14ac:dyDescent="0.3">
      <c r="A44" t="str">
        <f t="shared" si="0"/>
        <v>t_statustypesStatust_objectStatus</v>
      </c>
      <c r="B44" t="s">
        <v>350</v>
      </c>
      <c r="C44" t="s">
        <v>91</v>
      </c>
      <c r="D44" t="s">
        <v>151</v>
      </c>
      <c r="E44" t="s">
        <v>91</v>
      </c>
      <c r="F44">
        <v>8989</v>
      </c>
      <c r="G44">
        <v>2</v>
      </c>
    </row>
    <row r="45" spans="1:7" x14ac:dyDescent="0.3">
      <c r="A45" t="str">
        <f t="shared" si="0"/>
        <v>t_stereotypesStereotypet_attributeStereotype</v>
      </c>
      <c r="B45" t="s">
        <v>357</v>
      </c>
      <c r="C45" t="s">
        <v>156</v>
      </c>
      <c r="D45" t="s">
        <v>195</v>
      </c>
      <c r="E45" t="s">
        <v>156</v>
      </c>
      <c r="F45">
        <v>0</v>
      </c>
      <c r="G45">
        <v>0</v>
      </c>
    </row>
    <row r="46" spans="1:7" x14ac:dyDescent="0.3">
      <c r="A46" t="str">
        <f t="shared" si="0"/>
        <v>t_stereotypesStereotypet_connectorStereotype</v>
      </c>
      <c r="B46" t="s">
        <v>357</v>
      </c>
      <c r="C46" t="s">
        <v>156</v>
      </c>
      <c r="D46" t="s">
        <v>246</v>
      </c>
      <c r="E46" t="s">
        <v>156</v>
      </c>
      <c r="F46">
        <v>0</v>
      </c>
      <c r="G46">
        <v>0</v>
      </c>
    </row>
    <row r="47" spans="1:7" x14ac:dyDescent="0.3">
      <c r="A47" t="str">
        <f t="shared" si="0"/>
        <v>t_stereotypesStereotypet_diagramStereotype</v>
      </c>
      <c r="B47" t="s">
        <v>357</v>
      </c>
      <c r="C47" t="s">
        <v>156</v>
      </c>
      <c r="D47" t="s">
        <v>438</v>
      </c>
      <c r="E47" t="s">
        <v>156</v>
      </c>
      <c r="F47">
        <v>0</v>
      </c>
      <c r="G47">
        <v>0</v>
      </c>
    </row>
    <row r="48" spans="1:7" x14ac:dyDescent="0.3">
      <c r="A48" t="str">
        <f t="shared" si="0"/>
        <v>t_stereotypesStereotypet_objectStereotype</v>
      </c>
      <c r="B48" t="s">
        <v>357</v>
      </c>
      <c r="C48" t="s">
        <v>156</v>
      </c>
      <c r="D48" t="s">
        <v>151</v>
      </c>
      <c r="E48" t="s">
        <v>156</v>
      </c>
      <c r="F48">
        <v>2</v>
      </c>
      <c r="G48">
        <v>1</v>
      </c>
    </row>
  </sheetData>
  <sortState xmlns:xlrd2="http://schemas.microsoft.com/office/spreadsheetml/2017/richdata2" ref="A2:G50">
    <sortCondition ref="A2:A50"/>
  </sortState>
  <printOptions gridLines="1"/>
  <pageMargins left="0.70866141732283472" right="0.39370078740157483" top="0.74803149606299213" bottom="0.39370078740157483" header="0.31496062992125984" footer="0.31496062992125984"/>
  <pageSetup orientation="portrait" r:id="rId1"/>
  <headerFooter>
    <oddHeader>&amp;L&amp;Z
&amp;F, &amp;A&amp;R&amp;P of &amp;N
&amp;D,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ReadMe</vt:lpstr>
      <vt:lpstr>Schema</vt:lpstr>
      <vt:lpstr>Table</vt:lpstr>
      <vt:lpstr>TableRC</vt:lpstr>
      <vt:lpstr>Column</vt:lpstr>
      <vt:lpstr>Key</vt:lpstr>
      <vt:lpstr>Constraint</vt:lpstr>
      <vt:lpstr>Relations</vt:lpstr>
      <vt:lpstr>Rel Ct</vt:lpstr>
      <vt:lpstr>git</vt:lpstr>
      <vt:lpstr>Column!Print_Area</vt:lpstr>
      <vt:lpstr>Constraint!Print_Area</vt:lpstr>
      <vt:lpstr>Key!Print_Area</vt:lpstr>
      <vt:lpstr>Relations!Print_Area</vt:lpstr>
      <vt:lpstr>TableRC!Print_Area</vt:lpstr>
      <vt:lpstr>Column!Print_Titles</vt:lpstr>
      <vt:lpstr>Constraint!Print_Titles</vt:lpstr>
      <vt:lpstr>Key!Print_Titles</vt:lpstr>
      <vt:lpstr>ReadMe!Print_Titles</vt:lpstr>
      <vt:lpstr>TableRC!Print_Titles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Lawler</dc:creator>
  <cp:lastModifiedBy>Matthew Lawler</cp:lastModifiedBy>
  <cp:lastPrinted>2021-09-03T02:43:30Z</cp:lastPrinted>
  <dcterms:created xsi:type="dcterms:W3CDTF">2015-06-05T18:17:20Z</dcterms:created>
  <dcterms:modified xsi:type="dcterms:W3CDTF">2022-01-25T07:23:50Z</dcterms:modified>
</cp:coreProperties>
</file>