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1475" windowHeight="6735" activeTab="2"/>
  </bookViews>
  <sheets>
    <sheet name="Sheet2" sheetId="2" r:id="rId1"/>
    <sheet name="Sheet3" sheetId="3" r:id="rId2"/>
    <sheet name="Sheet7" sheetId="7" r:id="rId3"/>
  </sheets>
  <calcPr calcId="145621"/>
</workbook>
</file>

<file path=xl/calcChain.xml><?xml version="1.0" encoding="utf-8"?>
<calcChain xmlns="http://schemas.openxmlformats.org/spreadsheetml/2006/main">
  <c r="E6" i="2" l="1"/>
  <c r="E7" i="2" s="1"/>
  <c r="F6" i="2"/>
  <c r="F7" i="2" s="1"/>
  <c r="E4" i="2"/>
  <c r="E5" i="2" s="1"/>
  <c r="F4" i="2"/>
  <c r="F5" i="2" s="1"/>
  <c r="C1" i="3"/>
  <c r="B1" i="3"/>
  <c r="C3" i="3"/>
  <c r="B3" i="3"/>
  <c r="C12" i="3"/>
  <c r="C13" i="3" s="1"/>
  <c r="B12" i="3"/>
  <c r="B13" i="3" s="1"/>
  <c r="D6" i="2"/>
  <c r="D9" i="2" s="1"/>
  <c r="C6" i="2"/>
  <c r="C7" i="2" s="1"/>
  <c r="B6" i="2"/>
  <c r="B9" i="2" s="1"/>
  <c r="C4" i="2"/>
  <c r="C8" i="2" s="1"/>
  <c r="D4" i="2"/>
  <c r="D8" i="2" s="1"/>
  <c r="B4" i="2"/>
  <c r="B8" i="2" s="1"/>
  <c r="F9" i="2" l="1"/>
  <c r="F8" i="2"/>
  <c r="E9" i="2"/>
  <c r="E8" i="2"/>
  <c r="C9" i="2"/>
  <c r="D7" i="2"/>
  <c r="B7" i="2"/>
  <c r="C5" i="2"/>
  <c r="B5" i="2"/>
  <c r="D5" i="2"/>
  <c r="B2" i="3" s="1"/>
  <c r="B15" i="3"/>
  <c r="B16" i="3" s="1"/>
  <c r="C15" i="3"/>
  <c r="C16" i="3" s="1"/>
  <c r="D13" i="3"/>
  <c r="C2" i="3" l="1"/>
  <c r="C5" i="3" s="1"/>
  <c r="D16" i="3"/>
  <c r="C6" i="3" l="1"/>
  <c r="C9" i="3"/>
  <c r="C10" i="3" s="1"/>
  <c r="C18" i="3"/>
  <c r="C19" i="3" s="1"/>
  <c r="B5" i="3"/>
  <c r="B18" i="3" l="1"/>
  <c r="B19" i="3" s="1"/>
  <c r="D19" i="3" s="1"/>
  <c r="B9" i="3"/>
  <c r="B10" i="3" s="1"/>
  <c r="D10" i="3" s="1"/>
  <c r="B6" i="3"/>
  <c r="D6" i="3" s="1"/>
</calcChain>
</file>

<file path=xl/sharedStrings.xml><?xml version="1.0" encoding="utf-8"?>
<sst xmlns="http://schemas.openxmlformats.org/spreadsheetml/2006/main" count="25" uniqueCount="20">
  <si>
    <t>a</t>
  </si>
  <si>
    <t>b</t>
  </si>
  <si>
    <t>a scaled</t>
  </si>
  <si>
    <t>b scaled</t>
  </si>
  <si>
    <t>scaling</t>
  </si>
  <si>
    <t>a 16 bits bounded?</t>
  </si>
  <si>
    <t>b 16 bits bounded?</t>
  </si>
  <si>
    <t>bits required</t>
  </si>
  <si>
    <t>x*y</t>
  </si>
  <si>
    <t>x (input interval)</t>
  </si>
  <si>
    <t>N (Order+1)</t>
  </si>
  <si>
    <t>ab (coefficients interval)</t>
  </si>
  <si>
    <t>x*ab</t>
  </si>
  <si>
    <t>n summation of x*ab</t>
  </si>
  <si>
    <t>desired y (output interval)</t>
  </si>
  <si>
    <t>x*ab - x*y</t>
  </si>
  <si>
    <t>n-1 summation of x*y</t>
  </si>
  <si>
    <t>delta</t>
  </si>
  <si>
    <t>bits signed</t>
  </si>
  <si>
    <t xml:space="preserve"> bits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</si>
</sst>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0" sqref="B10"/>
    </sheetView>
  </sheetViews>
  <sheetFormatPr defaultRowHeight="15" x14ac:dyDescent="0.25"/>
  <cols>
    <col min="1" max="1" width="20" customWidth="1"/>
    <col min="2" max="2" width="12" bestFit="1" customWidth="1"/>
    <col min="3" max="3" width="20.42578125" customWidth="1"/>
    <col min="4" max="4" width="18.140625" customWidth="1"/>
    <col min="5" max="5" width="18.42578125" customWidth="1"/>
    <col min="6" max="6" width="18.140625" customWidth="1"/>
  </cols>
  <sheetData>
    <row r="1" spans="1:6" x14ac:dyDescent="0.25">
      <c r="A1" t="s">
        <v>0</v>
      </c>
      <c r="B1">
        <v>1</v>
      </c>
      <c r="C1">
        <v>-3.9538619186602002</v>
      </c>
      <c r="D1">
        <v>5.9025952860868296</v>
      </c>
      <c r="E1">
        <v>-3.9426719507494998</v>
      </c>
      <c r="F1">
        <v>0.99434776735846897</v>
      </c>
    </row>
    <row r="2" spans="1:6" x14ac:dyDescent="0.25">
      <c r="A2" t="s">
        <v>1</v>
      </c>
      <c r="B2">
        <v>0.88872562467175198</v>
      </c>
      <c r="C2">
        <v>-3.51889660955815</v>
      </c>
      <c r="D2">
        <v>5.2607066554283897</v>
      </c>
      <c r="E2">
        <v>-3.51889660955815</v>
      </c>
      <c r="F2">
        <v>0.88872562467175198</v>
      </c>
    </row>
    <row r="4" spans="1:6" x14ac:dyDescent="0.25">
      <c r="A4" t="s">
        <v>2</v>
      </c>
      <c r="B4">
        <f>TRUNC(B1*B10)</f>
        <v>5461</v>
      </c>
      <c r="C4">
        <f t="shared" ref="C4:F4" si="0">TRUNC(C1*C10)</f>
        <v>-21592</v>
      </c>
      <c r="D4">
        <f t="shared" si="0"/>
        <v>32234</v>
      </c>
      <c r="E4">
        <f t="shared" si="0"/>
        <v>-21530</v>
      </c>
      <c r="F4">
        <f t="shared" si="0"/>
        <v>5430</v>
      </c>
    </row>
    <row r="5" spans="1:6" x14ac:dyDescent="0.25">
      <c r="A5" t="s">
        <v>17</v>
      </c>
      <c r="B5">
        <f>ABS( (B4/B10) - B1 )</f>
        <v>0</v>
      </c>
      <c r="C5">
        <f t="shared" ref="C5:D5" si="1">ABS( (C4/C10) - C1 )</f>
        <v>7.3132765709971181E-6</v>
      </c>
      <c r="D5">
        <f t="shared" si="1"/>
        <v>1.33413880565314E-5</v>
      </c>
      <c r="E5">
        <f>ABS( (E4/E10) - E1 )</f>
        <v>1.7057737465986378E-4</v>
      </c>
      <c r="F5">
        <f t="shared" ref="F5" si="2">ABS( (F4/F10) - F1 )</f>
        <v>2.4383362863811264E-5</v>
      </c>
    </row>
    <row r="6" spans="1:6" x14ac:dyDescent="0.25">
      <c r="A6" t="s">
        <v>3</v>
      </c>
      <c r="B6">
        <f>TRUNC(B2*B10)</f>
        <v>4853</v>
      </c>
      <c r="C6">
        <f t="shared" ref="C6:D6" si="3">TRUNC(C2*C10)</f>
        <v>-19216</v>
      </c>
      <c r="D6">
        <f t="shared" si="3"/>
        <v>28728</v>
      </c>
      <c r="E6">
        <f>TRUNC(E2*E10)</f>
        <v>-19216</v>
      </c>
      <c r="F6">
        <f t="shared" ref="F6" si="4">TRUNC(F2*F10)</f>
        <v>4853</v>
      </c>
    </row>
    <row r="7" spans="1:6" x14ac:dyDescent="0.25">
      <c r="A7" t="s">
        <v>17</v>
      </c>
      <c r="B7">
        <f>ABS( (B6/B10) - B2 )</f>
        <v>6.0545016011270825E-5</v>
      </c>
      <c r="C7">
        <f t="shared" ref="C7:D7" si="5">ABS( (C6/C10) - C2 )</f>
        <v>1.2715341458635621E-4</v>
      </c>
      <c r="D7">
        <f t="shared" si="5"/>
        <v>1.3166916213780411E-4</v>
      </c>
      <c r="E7">
        <f>ABS( (E6/E10) - E2 )</f>
        <v>1.2715341458635621E-4</v>
      </c>
      <c r="F7">
        <f t="shared" ref="F7" si="6">ABS( (F6/F10) - F2 )</f>
        <v>6.0545016011270825E-5</v>
      </c>
    </row>
    <row r="8" spans="1:6" x14ac:dyDescent="0.25">
      <c r="A8" t="s">
        <v>5</v>
      </c>
      <c r="B8" t="b">
        <f>(B4&lt;2^15-1)*B4&gt;(-2^15+1)</f>
        <v>1</v>
      </c>
      <c r="C8" t="b">
        <f>(C4&lt;2^15-1)*C4&gt;(-2^15+1)</f>
        <v>1</v>
      </c>
      <c r="D8" t="b">
        <f t="shared" ref="D8:F8" si="7">(D4&lt;2^15-1)*D4&gt;(-2^15+1)</f>
        <v>1</v>
      </c>
      <c r="E8" t="b">
        <f t="shared" si="7"/>
        <v>1</v>
      </c>
      <c r="F8" t="b">
        <f t="shared" si="7"/>
        <v>1</v>
      </c>
    </row>
    <row r="9" spans="1:6" x14ac:dyDescent="0.25">
      <c r="A9" t="s">
        <v>6</v>
      </c>
      <c r="B9" t="b">
        <f>(B6&lt;2^15-1)*B6&gt;(-2^15+1)</f>
        <v>1</v>
      </c>
      <c r="C9" t="b">
        <f t="shared" ref="C9:F9" si="8">(C6&lt;2^15-1)*C6&gt;(-2^15+1)</f>
        <v>1</v>
      </c>
      <c r="D9" t="b">
        <f t="shared" si="8"/>
        <v>1</v>
      </c>
      <c r="E9" t="b">
        <f t="shared" si="8"/>
        <v>1</v>
      </c>
      <c r="F9" t="b">
        <f t="shared" si="8"/>
        <v>1</v>
      </c>
    </row>
    <row r="10" spans="1:6" x14ac:dyDescent="0.25">
      <c r="A10" t="s">
        <v>4</v>
      </c>
      <c r="B10">
        <v>5461</v>
      </c>
      <c r="C10">
        <v>5461</v>
      </c>
      <c r="D10">
        <v>5461</v>
      </c>
      <c r="E10">
        <v>5461</v>
      </c>
      <c r="F10">
        <v>5461</v>
      </c>
    </row>
  </sheetData>
  <conditionalFormatting sqref="B8:F9">
    <cfRule type="cellIs" dxfId="4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9" sqref="B9"/>
    </sheetView>
  </sheetViews>
  <sheetFormatPr defaultRowHeight="15" x14ac:dyDescent="0.25"/>
  <cols>
    <col min="1" max="1" width="24.7109375" bestFit="1" customWidth="1"/>
    <col min="2" max="2" width="21.140625" customWidth="1"/>
    <col min="3" max="3" width="22.140625" customWidth="1"/>
    <col min="4" max="4" width="11.5703125" customWidth="1"/>
    <col min="5" max="5" width="22.42578125" customWidth="1"/>
  </cols>
  <sheetData>
    <row r="1" spans="1:5" x14ac:dyDescent="0.25">
      <c r="A1" t="s">
        <v>9</v>
      </c>
      <c r="B1">
        <f>-2^(D1-1)+1</f>
        <v>-2147483647</v>
      </c>
      <c r="C1">
        <f>2^(D1-1)-1</f>
        <v>2147483647</v>
      </c>
      <c r="D1">
        <v>32</v>
      </c>
      <c r="E1" t="s">
        <v>18</v>
      </c>
    </row>
    <row r="2" spans="1:5" x14ac:dyDescent="0.25">
      <c r="A2" t="s">
        <v>11</v>
      </c>
      <c r="B2">
        <f>MIN(Sheet2!B4:D6)</f>
        <v>-21592</v>
      </c>
      <c r="C2">
        <f>MAX(Sheet2!B4:D6)</f>
        <v>32234</v>
      </c>
    </row>
    <row r="3" spans="1:5" x14ac:dyDescent="0.25">
      <c r="A3" t="s">
        <v>14</v>
      </c>
      <c r="B3">
        <f>-2^(D3-1)</f>
        <v>-2147483648</v>
      </c>
      <c r="C3">
        <f>2^(D3-1)</f>
        <v>2147483648</v>
      </c>
      <c r="D3">
        <v>32</v>
      </c>
      <c r="E3" t="s">
        <v>19</v>
      </c>
    </row>
    <row r="5" spans="1:5" x14ac:dyDescent="0.25">
      <c r="A5" t="s">
        <v>12</v>
      </c>
      <c r="B5">
        <f>MIN(B1*B2,B1*C2,C1*B2,C1*C2)</f>
        <v>-69221987877398</v>
      </c>
      <c r="C5">
        <f>MAX(B1*B2,B1*C2,C1*B2,C1*C2)</f>
        <v>69221987877398</v>
      </c>
    </row>
    <row r="6" spans="1:5" x14ac:dyDescent="0.25">
      <c r="A6" t="s">
        <v>7</v>
      </c>
      <c r="B6">
        <f>LOG(-1*B5,2)+1</f>
        <v>46.976295606123792</v>
      </c>
      <c r="C6">
        <f>LOG(C5,2)+1</f>
        <v>46.976295606123792</v>
      </c>
      <c r="D6">
        <f>CEILING(MAX(B6:C6),1)</f>
        <v>47</v>
      </c>
    </row>
    <row r="8" spans="1:5" x14ac:dyDescent="0.25">
      <c r="A8" t="s">
        <v>10</v>
      </c>
      <c r="B8">
        <v>5</v>
      </c>
    </row>
    <row r="9" spans="1:5" x14ac:dyDescent="0.25">
      <c r="A9" t="s">
        <v>13</v>
      </c>
      <c r="B9">
        <f>3*B5</f>
        <v>-207665963632194</v>
      </c>
      <c r="C9">
        <f>3*C5</f>
        <v>207665963632194</v>
      </c>
    </row>
    <row r="10" spans="1:5" x14ac:dyDescent="0.25">
      <c r="A10" t="s">
        <v>7</v>
      </c>
      <c r="B10">
        <f>LOG(-1*B9,2)+1</f>
        <v>48.561258106844946</v>
      </c>
      <c r="C10">
        <f>LOG(C9,2)+1</f>
        <v>48.561258106844946</v>
      </c>
      <c r="D10">
        <f>CEILING(MAX(B10:C10),1)</f>
        <v>49</v>
      </c>
    </row>
    <row r="12" spans="1:5" x14ac:dyDescent="0.25">
      <c r="A12" t="s">
        <v>8</v>
      </c>
      <c r="B12">
        <f>MIN(B1*B3,B1*C3,C1*B3,C1*C3)</f>
        <v>-4.6116860162799043E+18</v>
      </c>
      <c r="C12">
        <f>MAX(B1*B3,B1*C3,C1*B3,C1*C3)</f>
        <v>4.6116860162799043E+18</v>
      </c>
    </row>
    <row r="13" spans="1:5" x14ac:dyDescent="0.25">
      <c r="A13" t="s">
        <v>7</v>
      </c>
      <c r="B13">
        <f>LOG(-1*B12,2)+1</f>
        <v>62.999999999328196</v>
      </c>
      <c r="C13">
        <f>LOG(C12,2)+1</f>
        <v>62.999999999328196</v>
      </c>
      <c r="D13">
        <f>CEILING(MAX(B13:C13),1)</f>
        <v>63</v>
      </c>
    </row>
    <row r="15" spans="1:5" x14ac:dyDescent="0.25">
      <c r="A15" t="s">
        <v>16</v>
      </c>
      <c r="B15">
        <f>B12*(B8-1)</f>
        <v>-1.8446744065119617E+19</v>
      </c>
      <c r="C15">
        <f>C12*(B8-1)</f>
        <v>1.8446744065119617E+19</v>
      </c>
    </row>
    <row r="16" spans="1:5" x14ac:dyDescent="0.25">
      <c r="A16" t="s">
        <v>7</v>
      </c>
      <c r="B16">
        <f>LOG(-1*B15,2)+1</f>
        <v>64.999999999328196</v>
      </c>
      <c r="C16">
        <f>LOG(C15,2)+1</f>
        <v>64.999999999328196</v>
      </c>
      <c r="D16">
        <f>CEILING(MAX(B16:C16),1)</f>
        <v>65</v>
      </c>
    </row>
    <row r="18" spans="1:4" x14ac:dyDescent="0.25">
      <c r="A18" t="s">
        <v>15</v>
      </c>
      <c r="B18">
        <f>B5-C15</f>
        <v>-1.8446813287107494E+19</v>
      </c>
      <c r="C18">
        <f>C5-B15</f>
        <v>1.8446813287107494E+19</v>
      </c>
    </row>
    <row r="19" spans="1:4" x14ac:dyDescent="0.25">
      <c r="A19" t="s">
        <v>7</v>
      </c>
      <c r="B19">
        <f>LOG(-1*B18,2)+1</f>
        <v>65.000005413076593</v>
      </c>
      <c r="C19">
        <f>LOG(C18,2)+1</f>
        <v>65.000005413076593</v>
      </c>
      <c r="D19">
        <f>CEILING(MAX(B19:C19),1)</f>
        <v>66</v>
      </c>
    </row>
  </sheetData>
  <conditionalFormatting sqref="D1:D9 D17:D18 D11 D20:D1048576">
    <cfRule type="cellIs" dxfId="10" priority="7" operator="greaterThan">
      <formula>32</formula>
    </cfRule>
  </conditionalFormatting>
  <conditionalFormatting sqref="D12:D14">
    <cfRule type="cellIs" dxfId="9" priority="4" operator="greaterThan">
      <formula>32</formula>
    </cfRule>
  </conditionalFormatting>
  <conditionalFormatting sqref="D10">
    <cfRule type="cellIs" dxfId="8" priority="5" operator="greaterThan">
      <formula>32</formula>
    </cfRule>
  </conditionalFormatting>
  <conditionalFormatting sqref="D15">
    <cfRule type="cellIs" dxfId="7" priority="2" operator="greaterThan">
      <formula>32</formula>
    </cfRule>
  </conditionalFormatting>
  <conditionalFormatting sqref="D19">
    <cfRule type="cellIs" dxfId="6" priority="3" operator="greaterThan">
      <formula>32</formula>
    </cfRule>
  </conditionalFormatting>
  <conditionalFormatting sqref="D16">
    <cfRule type="cellIs" dxfId="5" priority="1" operator="greaterThan">
      <formula>32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FJ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Wen Chua</dc:creator>
  <cp:lastModifiedBy>Yong Wen Chua</cp:lastModifiedBy>
  <dcterms:created xsi:type="dcterms:W3CDTF">2013-03-11T14:38:16Z</dcterms:created>
  <dcterms:modified xsi:type="dcterms:W3CDTF">2013-03-11T18:47:44Z</dcterms:modified>
</cp:coreProperties>
</file>