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ence910426\Desktop\practice\Corp Finance\"/>
    </mc:Choice>
  </mc:AlternateContent>
  <xr:revisionPtr revIDLastSave="0" documentId="13_ncr:1_{2BB1DA45-490C-490F-870B-D1C1A7BD9BB3}" xr6:coauthVersionLast="36" xr6:coauthVersionMax="36" xr10:uidLastSave="{00000000-0000-0000-0000-000000000000}"/>
  <bookViews>
    <workbookView xWindow="0" yWindow="0" windowWidth="28800" windowHeight="12225" xr2:uid="{CA559647-3F14-4042-B572-32B0FC640E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C11" i="1"/>
  <c r="D11" i="1"/>
  <c r="E11" i="1"/>
  <c r="F11" i="1"/>
  <c r="B23" i="1"/>
  <c r="B25" i="1"/>
  <c r="F23" i="1" l="1"/>
  <c r="D4" i="1"/>
  <c r="D6" i="1" s="1"/>
  <c r="D8" i="1" s="1"/>
  <c r="E4" i="1"/>
  <c r="E6" i="1" s="1"/>
  <c r="E8" i="1" s="1"/>
  <c r="F4" i="1"/>
  <c r="F6" i="1" s="1"/>
  <c r="F8" i="1" s="1"/>
  <c r="C4" i="1"/>
  <c r="C6" i="1" s="1"/>
  <c r="C8" i="1" s="1"/>
  <c r="C13" i="1" l="1"/>
  <c r="C15" i="1" s="1"/>
  <c r="C16" i="1" s="1"/>
  <c r="C17" i="1" s="1"/>
  <c r="C18" i="1" s="1"/>
  <c r="C25" i="1" s="1"/>
  <c r="F13" i="1"/>
  <c r="F15" i="1" s="1"/>
  <c r="F16" i="1" s="1"/>
  <c r="F17" i="1" s="1"/>
  <c r="F18" i="1" s="1"/>
  <c r="F25" i="1" s="1"/>
  <c r="E13" i="1"/>
  <c r="E15" i="1" s="1"/>
  <c r="E16" i="1" s="1"/>
  <c r="E17" i="1" s="1"/>
  <c r="E18" i="1" s="1"/>
  <c r="E25" i="1" s="1"/>
  <c r="D13" i="1"/>
  <c r="D15" i="1" s="1"/>
  <c r="D16" i="1" s="1"/>
  <c r="D17" i="1" s="1"/>
  <c r="D18" i="1" s="1"/>
  <c r="D25" i="1" s="1"/>
  <c r="B27" i="1" l="1"/>
</calcChain>
</file>

<file path=xl/sharedStrings.xml><?xml version="1.0" encoding="utf-8"?>
<sst xmlns="http://schemas.openxmlformats.org/spreadsheetml/2006/main" count="20" uniqueCount="20">
  <si>
    <t>Sales</t>
  </si>
  <si>
    <t>Cost</t>
  </si>
  <si>
    <t>Dep</t>
  </si>
  <si>
    <t>EBIT</t>
  </si>
  <si>
    <t>Interest</t>
  </si>
  <si>
    <t>Taxable Income</t>
  </si>
  <si>
    <t>Tax</t>
  </si>
  <si>
    <t>NI</t>
  </si>
  <si>
    <t>OCF</t>
  </si>
  <si>
    <t>Capital</t>
  </si>
  <si>
    <t>Amount</t>
  </si>
  <si>
    <t>Charge</t>
  </si>
  <si>
    <t>Variable Cost</t>
  </si>
  <si>
    <t>Fixed Cost</t>
  </si>
  <si>
    <t>MACRS</t>
  </si>
  <si>
    <t>Cash</t>
  </si>
  <si>
    <t>Adjustment</t>
  </si>
  <si>
    <t>Land</t>
  </si>
  <si>
    <t>NPV</t>
  </si>
  <si>
    <t>NWC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</si>
</sst>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applyNumberFormat="1"/>
    <xf numFmtId="0" fontId="0" fillId="0" borderId="0" xfId="1" applyNumberFormat="1" applyFont="1"/>
    <xf numFmtId="44" fontId="0" fillId="0" borderId="0" xfId="0" applyNumberFormat="1"/>
    <xf numFmtId="10" fontId="0" fillId="0" borderId="0" xfId="1" applyNumberFormat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693F-3AA7-4478-97F6-EFFC457F34A0}">
  <dimension ref="A2:K27"/>
  <sheetViews>
    <sheetView tabSelected="1" workbookViewId="0">
      <selection activeCell="F23" sqref="F23"/>
    </sheetView>
  </sheetViews>
  <sheetFormatPr defaultRowHeight="15" x14ac:dyDescent="0.25"/>
  <cols>
    <col min="1" max="1" width="20" customWidth="1"/>
    <col min="2" max="2" width="15" bestFit="1" customWidth="1"/>
    <col min="3" max="3" width="15.85546875" customWidth="1"/>
    <col min="4" max="4" width="15.140625" customWidth="1"/>
    <col min="5" max="5" width="16.28515625" customWidth="1"/>
    <col min="6" max="6" width="14.85546875" customWidth="1"/>
  </cols>
  <sheetData>
    <row r="2" spans="1:11" x14ac:dyDescent="0.25">
      <c r="A2" t="s">
        <v>10</v>
      </c>
      <c r="C2" s="2">
        <v>7100</v>
      </c>
      <c r="D2" s="3">
        <v>7900</v>
      </c>
      <c r="E2" s="3">
        <v>9200</v>
      </c>
      <c r="F2" s="3">
        <v>6100</v>
      </c>
      <c r="G2" s="1"/>
      <c r="H2" s="1"/>
      <c r="I2" s="1"/>
      <c r="J2" s="1"/>
      <c r="K2" s="1"/>
    </row>
    <row r="3" spans="1:11" x14ac:dyDescent="0.25">
      <c r="A3" t="s">
        <v>11</v>
      </c>
      <c r="B3" s="1"/>
      <c r="C3" s="1">
        <v>305</v>
      </c>
      <c r="D3" s="1">
        <v>305</v>
      </c>
      <c r="E3" s="1">
        <v>305</v>
      </c>
      <c r="F3" s="1">
        <v>305</v>
      </c>
      <c r="G3" s="1"/>
      <c r="H3" s="1"/>
      <c r="I3" s="1"/>
      <c r="J3" s="1"/>
      <c r="K3" s="1"/>
    </row>
    <row r="4" spans="1:11" x14ac:dyDescent="0.25">
      <c r="A4" t="s">
        <v>0</v>
      </c>
      <c r="B4" s="1"/>
      <c r="C4" s="1">
        <f>C3*C2</f>
        <v>2165500</v>
      </c>
      <c r="D4" s="1">
        <f t="shared" ref="D4:F4" si="0">D3*D2</f>
        <v>2409500</v>
      </c>
      <c r="E4" s="1">
        <f t="shared" si="0"/>
        <v>2806000</v>
      </c>
      <c r="F4" s="1">
        <f t="shared" si="0"/>
        <v>1860500</v>
      </c>
      <c r="G4" s="1"/>
      <c r="H4" s="1"/>
      <c r="I4" s="1"/>
      <c r="J4" s="1"/>
      <c r="K4" s="1"/>
    </row>
    <row r="5" spans="1:11" x14ac:dyDescent="0.25">
      <c r="G5" s="1"/>
      <c r="H5" s="1"/>
      <c r="I5" s="1"/>
      <c r="J5" s="1"/>
      <c r="K5" s="1"/>
    </row>
    <row r="6" spans="1:11" x14ac:dyDescent="0.25">
      <c r="A6" t="s">
        <v>12</v>
      </c>
      <c r="C6" s="4">
        <f>15%*C4</f>
        <v>324825</v>
      </c>
      <c r="D6" s="4">
        <f>15%*D4</f>
        <v>361425</v>
      </c>
      <c r="E6" s="4">
        <f>15%*E4</f>
        <v>420900</v>
      </c>
      <c r="F6" s="4">
        <f>15%*F4</f>
        <v>279075</v>
      </c>
      <c r="G6" s="1"/>
      <c r="H6" s="1"/>
      <c r="I6" s="1"/>
      <c r="J6" s="1"/>
      <c r="K6" s="1"/>
    </row>
    <row r="7" spans="1:11" x14ac:dyDescent="0.25">
      <c r="A7" t="s">
        <v>13</v>
      </c>
      <c r="C7" s="1">
        <v>375000</v>
      </c>
      <c r="D7" s="1">
        <v>375000</v>
      </c>
      <c r="E7" s="1">
        <v>375000</v>
      </c>
      <c r="F7" s="1">
        <v>375000</v>
      </c>
      <c r="G7" s="1"/>
      <c r="H7" s="1"/>
      <c r="I7" s="1"/>
      <c r="J7" s="1"/>
      <c r="K7" s="1"/>
    </row>
    <row r="8" spans="1:11" x14ac:dyDescent="0.25">
      <c r="A8" t="s">
        <v>1</v>
      </c>
      <c r="B8" s="1"/>
      <c r="C8" s="1">
        <f>SUM(C6:C7)</f>
        <v>699825</v>
      </c>
      <c r="D8" s="1">
        <f t="shared" ref="D8:E8" si="1">SUM(D6:D7)</f>
        <v>736425</v>
      </c>
      <c r="E8" s="1">
        <f t="shared" si="1"/>
        <v>795900</v>
      </c>
      <c r="F8" s="1">
        <f>SUM(F6:F7)</f>
        <v>654075</v>
      </c>
      <c r="G8" s="1"/>
      <c r="H8" s="1"/>
      <c r="I8" s="1"/>
      <c r="J8" s="1"/>
      <c r="K8" s="1"/>
    </row>
    <row r="9" spans="1:11" x14ac:dyDescent="0.25">
      <c r="G9" s="1"/>
      <c r="H9" s="1"/>
      <c r="I9" s="1"/>
      <c r="J9" s="1"/>
      <c r="K9" s="1"/>
    </row>
    <row r="10" spans="1:11" x14ac:dyDescent="0.25">
      <c r="A10" t="s">
        <v>14</v>
      </c>
      <c r="B10" s="1"/>
      <c r="C10" s="5">
        <v>1</v>
      </c>
      <c r="D10" s="5">
        <v>0</v>
      </c>
      <c r="E10" s="5">
        <v>0</v>
      </c>
      <c r="F10" s="6">
        <v>0</v>
      </c>
      <c r="G10" s="1"/>
      <c r="H10" s="1"/>
      <c r="I10" s="1"/>
      <c r="J10" s="1"/>
      <c r="K10" s="1"/>
    </row>
    <row r="11" spans="1:11" x14ac:dyDescent="0.25">
      <c r="A11" t="s">
        <v>2</v>
      </c>
      <c r="C11" s="4">
        <f>$B$20*C10</f>
        <v>3400000</v>
      </c>
      <c r="D11" s="4">
        <f>$B$20*D10</f>
        <v>0</v>
      </c>
      <c r="E11" s="4">
        <f>$B$20*E10</f>
        <v>0</v>
      </c>
      <c r="F11" s="4">
        <f>$B$20*F10</f>
        <v>0</v>
      </c>
      <c r="G11" s="1"/>
      <c r="H11" s="1"/>
      <c r="I11" s="1"/>
      <c r="J11" s="1"/>
      <c r="K11" s="1"/>
    </row>
    <row r="12" spans="1:11" x14ac:dyDescent="0.25">
      <c r="G12" s="1"/>
      <c r="H12" s="1"/>
      <c r="I12" s="1"/>
      <c r="J12" s="1"/>
      <c r="K12" s="1"/>
    </row>
    <row r="13" spans="1:11" x14ac:dyDescent="0.25">
      <c r="A13" t="s">
        <v>3</v>
      </c>
      <c r="B13" s="1"/>
      <c r="C13" s="1">
        <f>C4-C8-C11</f>
        <v>-1934325</v>
      </c>
      <c r="D13" s="1">
        <f t="shared" ref="D13:F13" si="2">D4-D8-D11</f>
        <v>1673075</v>
      </c>
      <c r="E13" s="1">
        <f t="shared" si="2"/>
        <v>2010100</v>
      </c>
      <c r="F13" s="1">
        <f t="shared" si="2"/>
        <v>1206425</v>
      </c>
      <c r="G13" s="1"/>
      <c r="H13" s="1"/>
      <c r="I13" s="1"/>
      <c r="J13" s="1"/>
      <c r="K13" s="1"/>
    </row>
    <row r="14" spans="1:11" x14ac:dyDescent="0.25">
      <c r="A14" t="s">
        <v>4</v>
      </c>
      <c r="B14" s="1"/>
      <c r="C14" s="1">
        <v>0</v>
      </c>
      <c r="D14" s="1">
        <v>0</v>
      </c>
      <c r="E14" s="1">
        <v>0</v>
      </c>
      <c r="F14" s="1">
        <v>0</v>
      </c>
      <c r="G14" s="1"/>
      <c r="H14" s="1"/>
      <c r="I14" s="1"/>
      <c r="J14" s="1"/>
      <c r="K14" s="1"/>
    </row>
    <row r="15" spans="1:11" x14ac:dyDescent="0.25">
      <c r="A15" t="s">
        <v>5</v>
      </c>
      <c r="B15" s="1"/>
      <c r="C15" s="1">
        <f>C13</f>
        <v>-1934325</v>
      </c>
      <c r="D15" s="1">
        <f t="shared" ref="D15:F15" si="3">D13</f>
        <v>1673075</v>
      </c>
      <c r="E15" s="1">
        <f t="shared" si="3"/>
        <v>2010100</v>
      </c>
      <c r="F15" s="1">
        <f t="shared" si="3"/>
        <v>1206425</v>
      </c>
      <c r="G15" s="1"/>
      <c r="H15" s="1"/>
      <c r="I15" s="1"/>
      <c r="J15" s="1"/>
      <c r="K15" s="1"/>
    </row>
    <row r="16" spans="1:11" x14ac:dyDescent="0.25">
      <c r="A16" t="s">
        <v>6</v>
      </c>
      <c r="B16" s="1"/>
      <c r="C16" s="1">
        <f>23%*C15</f>
        <v>-444894.75</v>
      </c>
      <c r="D16" s="1">
        <f t="shared" ref="D16:F16" si="4">23%*D15</f>
        <v>384807.25</v>
      </c>
      <c r="E16" s="1">
        <f t="shared" si="4"/>
        <v>462323</v>
      </c>
      <c r="F16" s="1">
        <f t="shared" si="4"/>
        <v>277477.75</v>
      </c>
      <c r="G16" s="1"/>
      <c r="H16" s="1"/>
      <c r="I16" s="1"/>
      <c r="J16" s="1"/>
      <c r="K16" s="1"/>
    </row>
    <row r="17" spans="1:11" x14ac:dyDescent="0.25">
      <c r="A17" t="s">
        <v>7</v>
      </c>
      <c r="B17" s="1"/>
      <c r="C17" s="1">
        <f>C15-C16</f>
        <v>-1489430.25</v>
      </c>
      <c r="D17" s="1">
        <f t="shared" ref="D17:F17" si="5">D15-D16</f>
        <v>1288267.75</v>
      </c>
      <c r="E17" s="1">
        <f t="shared" si="5"/>
        <v>1547777</v>
      </c>
      <c r="F17" s="1">
        <f t="shared" si="5"/>
        <v>928947.25</v>
      </c>
      <c r="G17" s="1"/>
      <c r="H17" s="1"/>
      <c r="I17" s="1"/>
      <c r="J17" s="1"/>
      <c r="K17" s="1"/>
    </row>
    <row r="18" spans="1:11" x14ac:dyDescent="0.25">
      <c r="A18" t="s">
        <v>8</v>
      </c>
      <c r="B18" s="1"/>
      <c r="C18" s="1">
        <f>C17+C11</f>
        <v>1910569.75</v>
      </c>
      <c r="D18" s="1">
        <f t="shared" ref="D18:F18" si="6">D17+D11</f>
        <v>1288267.75</v>
      </c>
      <c r="E18" s="1">
        <f t="shared" si="6"/>
        <v>1547777</v>
      </c>
      <c r="F18" s="1">
        <f t="shared" si="6"/>
        <v>928947.25</v>
      </c>
      <c r="G18" s="1"/>
      <c r="H18" s="1"/>
      <c r="I18" s="1"/>
      <c r="J18" s="1"/>
      <c r="K18" s="1"/>
    </row>
    <row r="19" spans="1:11" x14ac:dyDescent="0.25">
      <c r="G19" s="1"/>
      <c r="H19" s="1"/>
      <c r="I19" s="1"/>
      <c r="J19" s="1"/>
      <c r="K19" s="1"/>
    </row>
    <row r="20" spans="1:11" x14ac:dyDescent="0.25">
      <c r="A20" t="s">
        <v>9</v>
      </c>
      <c r="B20" s="1">
        <v>3400000</v>
      </c>
      <c r="C20" s="1"/>
      <c r="D20" s="1"/>
      <c r="E20" s="1"/>
      <c r="F20" s="1">
        <f>310000*(1-0.23)</f>
        <v>238700</v>
      </c>
      <c r="G20" s="1"/>
      <c r="H20" s="1"/>
      <c r="I20" s="1"/>
      <c r="J20" s="1"/>
      <c r="K20" s="1"/>
    </row>
    <row r="21" spans="1:11" x14ac:dyDescent="0.25">
      <c r="A21" t="s">
        <v>17</v>
      </c>
      <c r="B21" s="1">
        <v>-900000</v>
      </c>
      <c r="C21" s="1"/>
      <c r="D21" s="1"/>
      <c r="E21" s="1"/>
      <c r="F21" s="1">
        <v>1200000</v>
      </c>
      <c r="G21" s="1"/>
      <c r="H21" s="1"/>
      <c r="I21" s="1"/>
      <c r="J21" s="1"/>
      <c r="K21" s="1"/>
    </row>
    <row r="22" spans="1:11" x14ac:dyDescent="0.25">
      <c r="A22" t="s">
        <v>19</v>
      </c>
      <c r="B22" s="1">
        <v>-225000</v>
      </c>
      <c r="C22" s="1"/>
      <c r="D22" s="1"/>
      <c r="E22" s="1"/>
      <c r="F22" s="1">
        <v>225000</v>
      </c>
      <c r="G22" s="1"/>
      <c r="H22" s="1"/>
      <c r="I22" s="1"/>
      <c r="J22" s="1"/>
      <c r="K22" s="1"/>
    </row>
    <row r="23" spans="1:11" x14ac:dyDescent="0.25">
      <c r="A23" t="s">
        <v>16</v>
      </c>
      <c r="B23" s="1">
        <f>-B20+B21+B22</f>
        <v>-4525000</v>
      </c>
      <c r="C23" s="1"/>
      <c r="D23" s="1"/>
      <c r="E23" s="1"/>
      <c r="F23" s="4">
        <f>F21+F20+F22</f>
        <v>1663700</v>
      </c>
      <c r="G23" s="1"/>
      <c r="H23" s="1"/>
      <c r="I23" s="1"/>
      <c r="J23" s="1"/>
      <c r="K23" s="1"/>
    </row>
    <row r="24" spans="1:11" x14ac:dyDescent="0.25">
      <c r="G24" s="1"/>
      <c r="H24" s="1"/>
      <c r="I24" s="1"/>
      <c r="J24" s="1"/>
      <c r="K24" s="1"/>
    </row>
    <row r="25" spans="1:11" x14ac:dyDescent="0.25">
      <c r="A25" t="s">
        <v>15</v>
      </c>
      <c r="B25" s="1">
        <f>B18+B23</f>
        <v>-4525000</v>
      </c>
      <c r="C25" s="1">
        <f>C18+C23</f>
        <v>1910569.75</v>
      </c>
      <c r="D25" s="1">
        <f>D18+D23</f>
        <v>1288267.75</v>
      </c>
      <c r="E25" s="1">
        <f>E18+E23</f>
        <v>1547777</v>
      </c>
      <c r="F25" s="1">
        <f>F18+F23</f>
        <v>2592647.25</v>
      </c>
    </row>
    <row r="27" spans="1:11" x14ac:dyDescent="0.25">
      <c r="A27" t="s">
        <v>18</v>
      </c>
      <c r="B27" s="4">
        <f>NPV(13%, C25:F25)+B25</f>
        <v>837478.51968652941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lawrence910426</dc:creator>
  <cp:lastModifiedBy>lawrence910426</cp:lastModifiedBy>
  <dcterms:created xsi:type="dcterms:W3CDTF">2020-11-27T06:12:58Z</dcterms:created>
  <dcterms:modified xsi:type="dcterms:W3CDTF">2020-11-27T11:56:46Z</dcterms:modified>
</cp:coreProperties>
</file>