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theme/themeOverride3.xml" ContentType="application/vnd.openxmlformats-officedocument.themeOverride+xml"/>
  <Override PartName="/xl/charts/chart10.xml" ContentType="application/vnd.openxmlformats-officedocument.drawingml.chart+xml"/>
  <Override PartName="/xl/theme/themeOverride4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theme/themeOverride5.xml" ContentType="application/vnd.openxmlformats-officedocument.themeOverride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theme/themeOverride12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theme/themeOverride13.xml" ContentType="application/vnd.openxmlformats-officedocument.themeOverride+xml"/>
  <Override PartName="/xl/charts/chart22.xml" ContentType="application/vnd.openxmlformats-officedocument.drawingml.chart+xml"/>
  <Override PartName="/xl/theme/themeOverride14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theme/themeOverride15.xml" ContentType="application/vnd.openxmlformats-officedocument.themeOverride+xml"/>
  <Override PartName="/xl/charts/chart24.xml" ContentType="application/vnd.openxmlformats-officedocument.drawingml.chart+xml"/>
  <Override PartName="/xl/theme/themeOverride16.xml" ContentType="application/vnd.openxmlformats-officedocument.themeOverrid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theme/themeOverride17.xml" ContentType="application/vnd.openxmlformats-officedocument.themeOverride+xml"/>
  <Override PartName="/xl/charts/chart26.xml" ContentType="application/vnd.openxmlformats-officedocument.drawingml.chart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0.xml" ContentType="application/vnd.openxmlformats-officedocument.drawing+xml"/>
  <Override PartName="/xl/charts/chart31.xml" ContentType="application/vnd.openxmlformats-officedocument.drawingml.chart+xml"/>
  <Override PartName="/xl/theme/themeOverride19.xml" ContentType="application/vnd.openxmlformats-officedocument.themeOverrid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1.xml" ContentType="application/vnd.openxmlformats-officedocument.drawing+xml"/>
  <Override PartName="/xl/charts/chart32.xml" ContentType="application/vnd.openxmlformats-officedocument.drawingml.chart+xml"/>
  <Override PartName="/xl/theme/themeOverride20.xml" ContentType="application/vnd.openxmlformats-officedocument.themeOverride+xml"/>
  <Override PartName="/xl/charts/chart33.xml" ContentType="application/vnd.openxmlformats-officedocument.drawingml.chart+xml"/>
  <Override PartName="/xl/theme/themeOverride21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theme/themeOverride22.xml" ContentType="application/vnd.openxmlformats-officedocument.themeOverride+xml"/>
  <Override PartName="/xl/charts/chart39.xml" ContentType="application/vnd.openxmlformats-officedocument.drawingml.chart+xml"/>
  <Override PartName="/xl/theme/themeOverride23.xml" ContentType="application/vnd.openxmlformats-officedocument.themeOverride+xml"/>
  <Override PartName="/xl/charts/chart40.xml" ContentType="application/vnd.openxmlformats-officedocument.drawingml.chart+xml"/>
  <Override PartName="/xl/theme/themeOverride24.xml" ContentType="application/vnd.openxmlformats-officedocument.themeOverride+xml"/>
  <Override PartName="/xl/charts/chart41.xml" ContentType="application/vnd.openxmlformats-officedocument.drawingml.chart+xml"/>
  <Override PartName="/xl/theme/themeOverride25.xml" ContentType="application/vnd.openxmlformats-officedocument.themeOverride+xml"/>
  <Override PartName="/xl/pivotTables/pivotTable24.xml" ContentType="application/vnd.openxmlformats-officedocument.spreadsheetml.pivotTable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theme/themeOverride26.xml" ContentType="application/vnd.openxmlformats-officedocument.themeOverride+xml"/>
  <Override PartName="/xl/charts/chart43.xml" ContentType="application/vnd.openxmlformats-officedocument.drawingml.chart+xml"/>
  <Override PartName="/xl/theme/themeOverride27.xml" ContentType="application/vnd.openxmlformats-officedocument.themeOverride+xml"/>
  <Override PartName="/xl/charts/chart44.xml" ContentType="application/vnd.openxmlformats-officedocument.drawingml.chart+xml"/>
  <Override PartName="/xl/theme/themeOverride28.xml" ContentType="application/vnd.openxmlformats-officedocument.themeOverride+xml"/>
  <Override PartName="/xl/pivotTables/pivotTable25.xml" ContentType="application/vnd.openxmlformats-officedocument.spreadsheetml.pivotTable+xml"/>
  <Override PartName="/xl/drawings/drawing14.xml" ContentType="application/vnd.openxmlformats-officedocument.drawing+xml"/>
  <Override PartName="/xl/charts/chart45.xml" ContentType="application/vnd.openxmlformats-officedocument.drawingml.chart+xml"/>
  <Override PartName="/xl/theme/themeOverride29.xml" ContentType="application/vnd.openxmlformats-officedocument.themeOverride+xml"/>
  <Override PartName="/xl/pivotTables/pivotTable26.xml" ContentType="application/vnd.openxmlformats-officedocument.spreadsheetml.pivotTable+xml"/>
  <Override PartName="/xl/drawings/drawing15.xml" ContentType="application/vnd.openxmlformats-officedocument.drawing+xml"/>
  <Override PartName="/xl/charts/chart46.xml" ContentType="application/vnd.openxmlformats-officedocument.drawingml.chart+xml"/>
  <Override PartName="/xl/theme/themeOverride30.xml" ContentType="application/vnd.openxmlformats-officedocument.themeOverride+xml"/>
  <Override PartName="/xl/pivotTables/pivotTable27.xml" ContentType="application/vnd.openxmlformats-officedocument.spreadsheetml.pivotTable+xml"/>
  <Override PartName="/xl/drawings/drawing16.xml" ContentType="application/vnd.openxmlformats-officedocument.drawing+xml"/>
  <Override PartName="/xl/charts/chart47.xml" ContentType="application/vnd.openxmlformats-officedocument.drawingml.chart+xml"/>
  <Override PartName="/xl/theme/themeOverride31.xml" ContentType="application/vnd.openxmlformats-officedocument.themeOverride+xml"/>
  <Override PartName="/xl/pivotTables/pivotTable28.xml" ContentType="application/vnd.openxmlformats-officedocument.spreadsheetml.pivotTable+xml"/>
  <Override PartName="/xl/drawings/drawing17.xml" ContentType="application/vnd.openxmlformats-officedocument.drawing+xml"/>
  <Override PartName="/xl/charts/chart48.xml" ContentType="application/vnd.openxmlformats-officedocument.drawingml.chart+xml"/>
  <Override PartName="/xl/theme/themeOverride32.xml" ContentType="application/vnd.openxmlformats-officedocument.themeOverride+xml"/>
  <Override PartName="/xl/pivotTables/pivotTable29.xml" ContentType="application/vnd.openxmlformats-officedocument.spreadsheetml.pivotTable+xml"/>
  <Override PartName="/xl/drawings/drawing18.xml" ContentType="application/vnd.openxmlformats-officedocument.drawing+xml"/>
  <Override PartName="/xl/charts/chart49.xml" ContentType="application/vnd.openxmlformats-officedocument.drawingml.chart+xml"/>
  <Override PartName="/xl/theme/themeOverride33.xml" ContentType="application/vnd.openxmlformats-officedocument.themeOverride+xml"/>
  <Override PartName="/xl/pivotTables/pivotTable30.xml" ContentType="application/vnd.openxmlformats-officedocument.spreadsheetml.pivotTable+xml"/>
  <Override PartName="/xl/drawings/drawing19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pivotTables/pivotTable31.xml" ContentType="application/vnd.openxmlformats-officedocument.spreadsheetml.pivotTable+xml"/>
  <Override PartName="/xl/drawings/drawing20.xml" ContentType="application/vnd.openxmlformats-officedocument.drawing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drawings/drawing21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pivotTables/pivotTable33.xml" ContentType="application/vnd.openxmlformats-officedocument.spreadsheetml.pivotTable+xml"/>
  <Override PartName="/xl/drawings/drawing22.xml" ContentType="application/vnd.openxmlformats-officedocument.drawing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drawings/drawing23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pivotTables/pivotTable35.xml" ContentType="application/vnd.openxmlformats-officedocument.spreadsheetml.pivotTable+xml"/>
  <Override PartName="/xl/drawings/drawing24.xml" ContentType="application/vnd.openxmlformats-officedocument.drawing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drawings/drawing25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pivotTables/pivotTable37.xml" ContentType="application/vnd.openxmlformats-officedocument.spreadsheetml.pivotTable+xml"/>
  <Override PartName="/xl/drawings/drawing26.xml" ContentType="application/vnd.openxmlformats-officedocument.drawing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drawings/drawing27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pivotTables/pivotTable39.xml" ContentType="application/vnd.openxmlformats-officedocument.spreadsheetml.pivotTable+xml"/>
  <Override PartName="/xl/drawings/drawing28.xml" ContentType="application/vnd.openxmlformats-officedocument.drawing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drawings/drawing29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1.xml" ContentType="application/vnd.openxmlformats-officedocument.spreadsheetml.pivotTable+xml"/>
  <Override PartName="/xl/drawings/drawing30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pivotTables/pivotTable42.xml" ContentType="application/vnd.openxmlformats-officedocument.spreadsheetml.pivotTable+xml"/>
  <Override PartName="/xl/drawings/drawing31.xml" ContentType="application/vnd.openxmlformats-officedocument.drawing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3.xml" ContentType="application/vnd.openxmlformats-officedocument.spreadsheetml.pivotTable+xml"/>
  <Override PartName="/xl/drawings/drawing32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pivotTables/pivotTable44.xml" ContentType="application/vnd.openxmlformats-officedocument.spreadsheetml.pivotTable+xml"/>
  <Override PartName="/xl/drawings/drawing33.xml" ContentType="application/vnd.openxmlformats-officedocument.drawing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pivotTables/pivotTable45.xml" ContentType="application/vnd.openxmlformats-officedocument.spreadsheetml.pivotTable+xml"/>
  <Override PartName="/xl/drawings/drawing34.xml" ContentType="application/vnd.openxmlformats-officedocument.drawing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pivotTables/pivotTable46.xml" ContentType="application/vnd.openxmlformats-officedocument.spreadsheetml.pivotTable+xml"/>
  <Override PartName="/xl/drawings/drawing35.xml" ContentType="application/vnd.openxmlformats-officedocument.drawing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47.xml" ContentType="application/vnd.openxmlformats-officedocument.spreadsheetml.pivotTable+xml"/>
  <Override PartName="/xl/drawings/drawing36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pivotTables/pivotTable48.xml" ContentType="application/vnd.openxmlformats-officedocument.spreadsheetml.pivotTable+xml"/>
  <Override PartName="/xl/drawings/drawing37.xml" ContentType="application/vnd.openxmlformats-officedocument.drawing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pivotTables/pivotTable49.xml" ContentType="application/vnd.openxmlformats-officedocument.spreadsheetml.pivotTable+xml"/>
  <Override PartName="/xl/drawings/drawing38.xml" ContentType="application/vnd.openxmlformats-officedocument.drawing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0.xml" ContentType="application/vnd.openxmlformats-officedocument.spreadsheetml.pivotTable+xml"/>
  <Override PartName="/xl/drawings/drawing39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pivotTables/pivotTable51.xml" ContentType="application/vnd.openxmlformats-officedocument.spreadsheetml.pivotTable+xml"/>
  <Override PartName="/xl/drawings/drawing40.xml" ContentType="application/vnd.openxmlformats-officedocument.drawing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2.xml" ContentType="application/vnd.openxmlformats-officedocument.spreadsheetml.pivotTable+xml"/>
  <Override PartName="/xl/drawings/drawing41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pivotTables/pivotTable53.xml" ContentType="application/vnd.openxmlformats-officedocument.spreadsheetml.pivotTable+xml"/>
  <Override PartName="/xl/drawings/drawing42.xml" ContentType="application/vnd.openxmlformats-officedocument.drawing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4.xml" ContentType="application/vnd.openxmlformats-officedocument.spreadsheetml.pivotTable+xml"/>
  <Override PartName="/xl/drawings/drawing43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pivotTables/pivotTable55.xml" ContentType="application/vnd.openxmlformats-officedocument.spreadsheetml.pivotTable+xml"/>
  <Override PartName="/xl/drawings/drawing44.xml" ContentType="application/vnd.openxmlformats-officedocument.drawing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6.xml" ContentType="application/vnd.openxmlformats-officedocument.spreadsheetml.pivotTable+xml"/>
  <Override PartName="/xl/drawings/drawing45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pivotTables/pivotTable57.xml" ContentType="application/vnd.openxmlformats-officedocument.spreadsheetml.pivotTable+xml"/>
  <Override PartName="/xl/drawings/drawing46.xml" ContentType="application/vnd.openxmlformats-officedocument.drawing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58.xml" ContentType="application/vnd.openxmlformats-officedocument.spreadsheetml.pivotTable+xml"/>
  <Override PartName="/xl/drawings/drawing47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pivotTables/pivotTable59.xml" ContentType="application/vnd.openxmlformats-officedocument.spreadsheetml.pivotTable+xml"/>
  <Override PartName="/xl/drawings/drawing48.xml" ContentType="application/vnd.openxmlformats-officedocument.drawing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pivotTables/pivotTable60.xml" ContentType="application/vnd.openxmlformats-officedocument.spreadsheetml.pivotTable+xml"/>
  <Override PartName="/xl/drawings/drawing49.xml" ContentType="application/vnd.openxmlformats-officedocument.drawing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pivotTables/pivotTable61.xml" ContentType="application/vnd.openxmlformats-officedocument.spreadsheetml.pivotTable+xml"/>
  <Override PartName="/xl/drawings/drawing50.xml" ContentType="application/vnd.openxmlformats-officedocument.drawing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pivotTables/pivotTable62.xml" ContentType="application/vnd.openxmlformats-officedocument.spreadsheetml.pivotTable+xml"/>
  <Override PartName="/xl/drawings/drawing51.xml" ContentType="application/vnd.openxmlformats-officedocument.drawing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3.xml" ContentType="application/vnd.openxmlformats-officedocument.spreadsheetml.pivotTable+xml"/>
  <Override PartName="/xl/drawings/drawing52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pivotTables/pivotTable64.xml" ContentType="application/vnd.openxmlformats-officedocument.spreadsheetml.pivotTable+xml"/>
  <Override PartName="/xl/drawings/drawing53.xml" ContentType="application/vnd.openxmlformats-officedocument.drawing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5.xml" ContentType="application/vnd.openxmlformats-officedocument.spreadsheetml.pivotTable+xml"/>
  <Override PartName="/xl/drawings/drawing54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pivotTables/pivotTable66.xml" ContentType="application/vnd.openxmlformats-officedocument.spreadsheetml.pivotTable+xml"/>
  <Override PartName="/xl/drawings/drawing55.xml" ContentType="application/vnd.openxmlformats-officedocument.drawing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pivotTables/pivotTable67.xml" ContentType="application/vnd.openxmlformats-officedocument.spreadsheetml.pivotTable+xml"/>
  <Override PartName="/xl/drawings/drawing56.xml" ContentType="application/vnd.openxmlformats-officedocument.drawing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pivotTables/pivotTable68.xml" ContentType="application/vnd.openxmlformats-officedocument.spreadsheetml.pivotTable+xml"/>
  <Override PartName="/xl/drawings/drawing57.xml" ContentType="application/vnd.openxmlformats-officedocument.drawing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drawings/drawing58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theme/themeOverride78.xml" ContentType="application/vnd.openxmlformats-officedocument.themeOverride+xml"/>
  <Override PartName="/xl/charts/chart98.xml" ContentType="application/vnd.openxmlformats-officedocument.drawingml.chart+xml"/>
  <Override PartName="/xl/theme/themeOverride79.xml" ContentType="application/vnd.openxmlformats-officedocument.themeOverride+xml"/>
  <Override PartName="/xl/charts/chart99.xml" ContentType="application/vnd.openxmlformats-officedocument.drawingml.chart+xml"/>
  <Override PartName="/xl/theme/themeOverride80.xml" ContentType="application/vnd.openxmlformats-officedocument.themeOverride+xml"/>
  <Override PartName="/xl/charts/chart100.xml" ContentType="application/vnd.openxmlformats-officedocument.drawingml.chart+xml"/>
  <Override PartName="/xl/theme/themeOverride81.xml" ContentType="application/vnd.openxmlformats-officedocument.themeOverride+xml"/>
  <Override PartName="/xl/charts/chart101.xml" ContentType="application/vnd.openxmlformats-officedocument.drawingml.chart+xml"/>
  <Override PartName="/xl/theme/themeOverride82.xml" ContentType="application/vnd.openxmlformats-officedocument.themeOverride+xml"/>
  <Override PartName="/xl/pivotTables/pivotTable72.xml" ContentType="application/vnd.openxmlformats-officedocument.spreadsheetml.pivotTable+xml"/>
  <Override PartName="/xl/drawings/drawing59.xml" ContentType="application/vnd.openxmlformats-officedocument.drawing+xml"/>
  <Override PartName="/xl/charts/chart102.xml" ContentType="application/vnd.openxmlformats-officedocument.drawingml.chart+xml"/>
  <Override PartName="/xl/theme/themeOverride83.xml" ContentType="application/vnd.openxmlformats-officedocument.themeOverride+xml"/>
  <Override PartName="/xl/pivotTables/pivotTable73.xml" ContentType="application/vnd.openxmlformats-officedocument.spreadsheetml.pivotTable+xml"/>
  <Override PartName="/xl/drawings/drawing60.xml" ContentType="application/vnd.openxmlformats-officedocument.drawing+xml"/>
  <Override PartName="/xl/charts/chart103.xml" ContentType="application/vnd.openxmlformats-officedocument.drawingml.chart+xml"/>
  <Override PartName="/xl/theme/themeOverride84.xml" ContentType="application/vnd.openxmlformats-officedocument.themeOverride+xml"/>
  <Override PartName="/xl/pivotTables/pivotTable74.xml" ContentType="application/vnd.openxmlformats-officedocument.spreadsheetml.pivotTable+xml"/>
  <Override PartName="/xl/drawings/drawing61.xml" ContentType="application/vnd.openxmlformats-officedocument.drawing+xml"/>
  <Override PartName="/xl/charts/chart104.xml" ContentType="application/vnd.openxmlformats-officedocument.drawingml.chart+xml"/>
  <Override PartName="/xl/theme/themeOverride85.xml" ContentType="application/vnd.openxmlformats-officedocument.themeOverride+xml"/>
  <Override PartName="/xl/pivotTables/pivotTable75.xml" ContentType="application/vnd.openxmlformats-officedocument.spreadsheetml.pivotTable+xml"/>
  <Override PartName="/xl/drawings/drawing62.xml" ContentType="application/vnd.openxmlformats-officedocument.drawing+xml"/>
  <Override PartName="/xl/charts/chart105.xml" ContentType="application/vnd.openxmlformats-officedocument.drawingml.chart+xml"/>
  <Override PartName="/xl/theme/themeOverride86.xml" ContentType="application/vnd.openxmlformats-officedocument.themeOverride+xml"/>
  <Override PartName="/xl/charts/chart106.xml" ContentType="application/vnd.openxmlformats-officedocument.drawingml.chart+xml"/>
  <Override PartName="/xl/theme/themeOverride87.xml" ContentType="application/vnd.openxmlformats-officedocument.themeOverride+xml"/>
  <Override PartName="/xl/pivotTables/pivotTable76.xml" ContentType="application/vnd.openxmlformats-officedocument.spreadsheetml.pivotTable+xml"/>
  <Override PartName="/xl/drawings/drawing63.xml" ContentType="application/vnd.openxmlformats-officedocument.drawing+xml"/>
  <Override PartName="/xl/charts/chart107.xml" ContentType="application/vnd.openxmlformats-officedocument.drawingml.chart+xml"/>
  <Override PartName="/xl/theme/themeOverride88.xml" ContentType="application/vnd.openxmlformats-officedocument.themeOverride+xml"/>
  <Override PartName="/xl/pivotTables/pivotTable77.xml" ContentType="application/vnd.openxmlformats-officedocument.spreadsheetml.pivotTable+xml"/>
  <Override PartName="/xl/drawings/drawing64.xml" ContentType="application/vnd.openxmlformats-officedocument.drawing+xml"/>
  <Override PartName="/xl/charts/chart108.xml" ContentType="application/vnd.openxmlformats-officedocument.drawingml.chart+xml"/>
  <Override PartName="/xl/theme/themeOverride89.xml" ContentType="application/vnd.openxmlformats-officedocument.themeOverride+xml"/>
  <Override PartName="/xl/pivotTables/pivotTable78.xml" ContentType="application/vnd.openxmlformats-officedocument.spreadsheetml.pivotTable+xml"/>
  <Override PartName="/xl/drawings/drawing65.xml" ContentType="application/vnd.openxmlformats-officedocument.drawing+xml"/>
  <Override PartName="/xl/charts/chart109.xml" ContentType="application/vnd.openxmlformats-officedocument.drawingml.chart+xml"/>
  <Override PartName="/xl/theme/themeOverride90.xml" ContentType="application/vnd.openxmlformats-officedocument.themeOverride+xml"/>
  <Override PartName="/xl/pivotTables/pivotTable79.xml" ContentType="application/vnd.openxmlformats-officedocument.spreadsheetml.pivotTable+xml"/>
  <Override PartName="/xl/drawings/drawing66.xml" ContentType="application/vnd.openxmlformats-officedocument.drawing+xml"/>
  <Override PartName="/xl/charts/chart110.xml" ContentType="application/vnd.openxmlformats-officedocument.drawingml.chart+xml"/>
  <Override PartName="/xl/theme/themeOverride91.xml" ContentType="application/vnd.openxmlformats-officedocument.themeOverride+xml"/>
  <Override PartName="/xl/charts/chart111.xml" ContentType="application/vnd.openxmlformats-officedocument.drawingml.chart+xml"/>
  <Override PartName="/xl/theme/themeOverride92.xml" ContentType="application/vnd.openxmlformats-officedocument.themeOverride+xml"/>
  <Override PartName="/xl/pivotTables/pivotTable80.xml" ContentType="application/vnd.openxmlformats-officedocument.spreadsheetml.pivotTable+xml"/>
  <Override PartName="/xl/drawings/drawing67.xml" ContentType="application/vnd.openxmlformats-officedocument.drawing+xml"/>
  <Override PartName="/xl/charts/chart112.xml" ContentType="application/vnd.openxmlformats-officedocument.drawingml.chart+xml"/>
  <Override PartName="/xl/theme/themeOverride93.xml" ContentType="application/vnd.openxmlformats-officedocument.themeOverride+xml"/>
  <Override PartName="/xl/charts/chart113.xml" ContentType="application/vnd.openxmlformats-officedocument.drawingml.chart+xml"/>
  <Override PartName="/xl/theme/themeOverride94.xml" ContentType="application/vnd.openxmlformats-officedocument.themeOverride+xml"/>
  <Override PartName="/xl/pivotTables/pivotTable81.xml" ContentType="application/vnd.openxmlformats-officedocument.spreadsheetml.pivotTable+xml"/>
  <Override PartName="/xl/drawings/drawing68.xml" ContentType="application/vnd.openxmlformats-officedocument.drawing+xml"/>
  <Override PartName="/xl/charts/chart114.xml" ContentType="application/vnd.openxmlformats-officedocument.drawingml.chart+xml"/>
  <Override PartName="/xl/theme/themeOverride95.xml" ContentType="application/vnd.openxmlformats-officedocument.themeOverride+xml"/>
  <Override PartName="/xl/pivotTables/pivotTable82.xml" ContentType="application/vnd.openxmlformats-officedocument.spreadsheetml.pivotTable+xml"/>
  <Override PartName="/xl/drawings/drawing69.xml" ContentType="application/vnd.openxmlformats-officedocument.drawing+xml"/>
  <Override PartName="/xl/charts/chart115.xml" ContentType="application/vnd.openxmlformats-officedocument.drawingml.chart+xml"/>
  <Override PartName="/xl/theme/themeOverride96.xml" ContentType="application/vnd.openxmlformats-officedocument.themeOverride+xml"/>
  <Override PartName="/xl/pivotTables/pivotTable83.xml" ContentType="application/vnd.openxmlformats-officedocument.spreadsheetml.pivotTable+xml"/>
  <Override PartName="/xl/drawings/drawing70.xml" ContentType="application/vnd.openxmlformats-officedocument.drawing+xml"/>
  <Override PartName="/xl/charts/chart116.xml" ContentType="application/vnd.openxmlformats-officedocument.drawingml.chart+xml"/>
  <Override PartName="/xl/theme/themeOverride97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3340" yWindow="0" windowWidth="23400" windowHeight="16060" tabRatio="1000" activeTab="3"/>
  </bookViews>
  <sheets>
    <sheet name="overall" sheetId="6" r:id="rId1"/>
    <sheet name="everything bar" sheetId="73" r:id="rId2"/>
    <sheet name="ALL DATA" sheetId="80" r:id="rId3"/>
    <sheet name="murder" sheetId="61" r:id="rId4"/>
    <sheet name="incest" sheetId="45" r:id="rId5"/>
    <sheet name="fainting" sheetId="44" r:id="rId6"/>
    <sheet name="corpse" sheetId="63" r:id="rId7"/>
    <sheet name="storm" sheetId="55" r:id="rId8"/>
    <sheet name="orphan" sheetId="18" r:id="rId9"/>
    <sheet name="clergyman" sheetId="77" r:id="rId10"/>
    <sheet name="flagellation" sheetId="79" r:id="rId11"/>
    <sheet name="blood" sheetId="74" r:id="rId12"/>
    <sheet name="mark, identifying" sheetId="75" r:id="rId13"/>
    <sheet name="confinement" sheetId="27" r:id="rId14"/>
    <sheet name="abduction" sheetId="2" r:id="rId15"/>
    <sheet name="suicide" sheetId="56" r:id="rId16"/>
    <sheet name="human commodity" sheetId="62" r:id="rId17"/>
    <sheet name="letter" sheetId="64" r:id="rId18"/>
    <sheet name="monastery" sheetId="65" r:id="rId19"/>
    <sheet name="nun" sheetId="66" r:id="rId20"/>
    <sheet name="portrait" sheetId="67" r:id="rId21"/>
    <sheet name="presentiment" sheetId="68" r:id="rId22"/>
    <sheet name="bones" sheetId="69" r:id="rId23"/>
    <sheet name="starvation" sheetId="70" r:id="rId24"/>
    <sheet name="vengeance" sheetId="57" r:id="rId25"/>
    <sheet name="villainess" sheetId="58" r:id="rId26"/>
    <sheet name="wedding" sheetId="59" r:id="rId27"/>
    <sheet name="warning" sheetId="60" r:id="rId28"/>
    <sheet name="demons" sheetId="52" r:id="rId29"/>
    <sheet name="seduction" sheetId="53" r:id="rId30"/>
    <sheet name="shipwreck" sheetId="54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76" r:id="rId149"/>
    <pivotCache cacheId="94" r:id="rId150"/>
    <pivotCache cacheId="101" r:id="rId151"/>
    <pivotCache cacheId="105" r:id="rId152"/>
    <pivotCache cacheId="109" r:id="rId153"/>
    <pivotCache cacheId="113" r:id="rId154"/>
    <pivotCache cacheId="117" r:id="rId15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19" i="61" l="1"/>
  <c r="AD18" i="61"/>
  <c r="AD17" i="61"/>
  <c r="AD16" i="61"/>
  <c r="AD15" i="61"/>
  <c r="AC19" i="61"/>
  <c r="AC17" i="61"/>
  <c r="AA18" i="61"/>
  <c r="AA17" i="61"/>
  <c r="AA16" i="61"/>
  <c r="AB19" i="61"/>
  <c r="AB18" i="61"/>
  <c r="AB17" i="61"/>
  <c r="AB16" i="61"/>
  <c r="AB15" i="61"/>
  <c r="Z19" i="61"/>
  <c r="Z18" i="61"/>
  <c r="Z17" i="61"/>
  <c r="Z16" i="61"/>
  <c r="Z15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<sst xmlns="http://schemas.openxmlformats.org/spreadsheetml/2006/main" count="3188" uniqueCount="835">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</sst>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51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5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theme" Target="theme/theme1.xml"/><Relationship Id="rId157" Type="http://schemas.openxmlformats.org/officeDocument/2006/relationships/styles" Target="styles.xml"/><Relationship Id="rId158" Type="http://schemas.openxmlformats.org/officeDocument/2006/relationships/sharedStrings" Target="sharedStrings.xml"/><Relationship Id="rId159" Type="http://schemas.openxmlformats.org/officeDocument/2006/relationships/calcChain" Target="calcChain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1">
                  <c:v>1.0</c:v>
                </c:pt>
                <c:pt idx="2">
                  <c:v>2.0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1.0</c:v>
                </c:pt>
                <c:pt idx="2">
                  <c:v>6.0</c:v>
                </c:pt>
                <c:pt idx="3">
                  <c:v>3.0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2">
                  <c:v>3.0</c:v>
                </c:pt>
                <c:pt idx="3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15.0</c:v>
                </c:pt>
                <c:pt idx="3">
                  <c:v>3.0</c:v>
                </c:pt>
                <c:pt idx="4">
                  <c:v>3.0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2">
                  <c:v>1.0</c:v>
                </c:pt>
                <c:pt idx="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2">
                  <c:v>2.0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8.0</c:v>
                </c:pt>
                <c:pt idx="3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12.0</c:v>
                </c:pt>
                <c:pt idx="1">
                  <c:v>39.0</c:v>
                </c:pt>
                <c:pt idx="2">
                  <c:v>24.0</c:v>
                </c:pt>
                <c:pt idx="3">
                  <c:v>11.0</c:v>
                </c:pt>
                <c:pt idx="4">
                  <c:v>17.0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0.294117647058824</c:v>
                </c:pt>
                <c:pt idx="1">
                  <c:v>0.113636363636364</c:v>
                </c:pt>
                <c:pt idx="2">
                  <c:v>0.625</c:v>
                </c:pt>
                <c:pt idx="3">
                  <c:v>0.541666666666667</c:v>
                </c:pt>
                <c:pt idx="4">
                  <c:v>0.32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5.0</c:v>
                </c:pt>
                <c:pt idx="3">
                  <c:v>3.0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1.0</c:v>
                </c:pt>
                <c:pt idx="2">
                  <c:v>6.0</c:v>
                </c:pt>
                <c:pt idx="3">
                  <c:v>3.0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18.0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2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10.0</c:v>
                </c:pt>
                <c:pt idx="3">
                  <c:v>3.0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12.0</c:v>
                </c:pt>
                <c:pt idx="1">
                  <c:v>39.0</c:v>
                </c:pt>
                <c:pt idx="2">
                  <c:v>24.0</c:v>
                </c:pt>
                <c:pt idx="3">
                  <c:v>11.0</c:v>
                </c:pt>
                <c:pt idx="4">
                  <c:v>17.0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0.29</c:v>
                </c:pt>
                <c:pt idx="1">
                  <c:v>0.11</c:v>
                </c:pt>
                <c:pt idx="2">
                  <c:v>0.63</c:v>
                </c:pt>
                <c:pt idx="3">
                  <c:v>0.54</c:v>
                </c:pt>
                <c:pt idx="4">
                  <c:v>0.32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5.0</c:v>
                </c:pt>
                <c:pt idx="1">
                  <c:v>9.0</c:v>
                </c:pt>
                <c:pt idx="2">
                  <c:v>20.0</c:v>
                </c:pt>
                <c:pt idx="3">
                  <c:v>8.0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11.0</c:v>
                </c:pt>
                <c:pt idx="1">
                  <c:v>35.0</c:v>
                </c:pt>
                <c:pt idx="2">
                  <c:v>40.0</c:v>
                </c:pt>
                <c:pt idx="3">
                  <c:v>16.0</c:v>
                </c:pt>
                <c:pt idx="4">
                  <c:v>23.0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0.352941176470588</c:v>
                </c:pt>
                <c:pt idx="1">
                  <c:v>0.204545454545455</c:v>
                </c:pt>
                <c:pt idx="2">
                  <c:v>0.375</c:v>
                </c:pt>
                <c:pt idx="3">
                  <c:v>0.333333333333333</c:v>
                </c:pt>
                <c:pt idx="4">
                  <c:v>0.08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3.0</c:v>
                </c:pt>
                <c:pt idx="1">
                  <c:v>21.0</c:v>
                </c:pt>
                <c:pt idx="2">
                  <c:v>41.0</c:v>
                </c:pt>
                <c:pt idx="3">
                  <c:v>12.0</c:v>
                </c:pt>
                <c:pt idx="4">
                  <c:v>13.0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2.0</c:v>
                </c:pt>
                <c:pt idx="1">
                  <c:v>10.0</c:v>
                </c:pt>
                <c:pt idx="2">
                  <c:v>21.0</c:v>
                </c:pt>
                <c:pt idx="3">
                  <c:v>8.0</c:v>
                </c:pt>
                <c:pt idx="4">
                  <c:v>9.0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13.0</c:v>
                </c:pt>
                <c:pt idx="1">
                  <c:v>20.0</c:v>
                </c:pt>
                <c:pt idx="2">
                  <c:v>18.0</c:v>
                </c:pt>
                <c:pt idx="3">
                  <c:v>10.0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0.235294117647059</c:v>
                </c:pt>
                <c:pt idx="1">
                  <c:v>0.545454545454545</c:v>
                </c:pt>
                <c:pt idx="2">
                  <c:v>0.71875</c:v>
                </c:pt>
                <c:pt idx="3">
                  <c:v>0.583333333333333</c:v>
                </c:pt>
                <c:pt idx="4">
                  <c:v>0.56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2.0</c:v>
                </c:pt>
                <c:pt idx="1">
                  <c:v>7.0</c:v>
                </c:pt>
                <c:pt idx="2">
                  <c:v>28.0</c:v>
                </c:pt>
                <c:pt idx="3">
                  <c:v>6.0</c:v>
                </c:pt>
                <c:pt idx="4">
                  <c:v>8.0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15.0</c:v>
                </c:pt>
                <c:pt idx="1">
                  <c:v>37.0</c:v>
                </c:pt>
                <c:pt idx="2">
                  <c:v>36.0</c:v>
                </c:pt>
                <c:pt idx="3">
                  <c:v>18.0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0.117647058823529</c:v>
                </c:pt>
                <c:pt idx="1">
                  <c:v>0.159090909090909</c:v>
                </c:pt>
                <c:pt idx="2">
                  <c:v>0.4375</c:v>
                </c:pt>
                <c:pt idx="3">
                  <c:v>0.25</c:v>
                </c:pt>
                <c:pt idx="4">
                  <c:v>0.32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4.0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12.0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30.0</c:v>
                </c:pt>
                <c:pt idx="2">
                  <c:v>29.0</c:v>
                </c:pt>
                <c:pt idx="3">
                  <c:v>10.0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0.235294117647059</c:v>
                </c:pt>
                <c:pt idx="1">
                  <c:v>0.318181818181818</c:v>
                </c:pt>
                <c:pt idx="2">
                  <c:v>0.546875</c:v>
                </c:pt>
                <c:pt idx="3">
                  <c:v>0.583333333333333</c:v>
                </c:pt>
                <c:pt idx="4">
                  <c:v>0.48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2.0</c:v>
                </c:pt>
                <c:pt idx="1">
                  <c:v>13.0</c:v>
                </c:pt>
                <c:pt idx="2">
                  <c:v>11.0</c:v>
                </c:pt>
                <c:pt idx="3">
                  <c:v>5.0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15.0</c:v>
                </c:pt>
                <c:pt idx="1">
                  <c:v>31.0</c:v>
                </c:pt>
                <c:pt idx="2">
                  <c:v>53.0</c:v>
                </c:pt>
                <c:pt idx="3">
                  <c:v>19.0</c:v>
                </c:pt>
                <c:pt idx="4">
                  <c:v>20.0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0.117647058823529</c:v>
                </c:pt>
                <c:pt idx="1">
                  <c:v>0.295454545454545</c:v>
                </c:pt>
                <c:pt idx="2">
                  <c:v>0.171875</c:v>
                </c:pt>
                <c:pt idx="3">
                  <c:v>0.208333333333333</c:v>
                </c:pt>
                <c:pt idx="4">
                  <c:v>0.2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2.0</c:v>
                </c:pt>
                <c:pt idx="1">
                  <c:v>6.0</c:v>
                </c:pt>
                <c:pt idx="2">
                  <c:v>4.0</c:v>
                </c:pt>
                <c:pt idx="3">
                  <c:v>4.0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2.0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6.0</c:v>
                </c:pt>
                <c:pt idx="1">
                  <c:v>5.0</c:v>
                </c:pt>
                <c:pt idx="2">
                  <c:v>3.0</c:v>
                </c:pt>
                <c:pt idx="3">
                  <c:v>2.0</c:v>
                </c:pt>
                <c:pt idx="4">
                  <c:v>2.0</c:v>
                </c:pt>
                <c:pt idx="8">
                  <c:v>1.0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17.0</c:v>
                </c:pt>
                <c:pt idx="1">
                  <c:v>12.0</c:v>
                </c:pt>
                <c:pt idx="2">
                  <c:v>16.0</c:v>
                </c:pt>
                <c:pt idx="3">
                  <c:v>13.0</c:v>
                </c:pt>
                <c:pt idx="4">
                  <c:v>16.0</c:v>
                </c:pt>
                <c:pt idx="5">
                  <c:v>15.0</c:v>
                </c:pt>
                <c:pt idx="6">
                  <c:v>13.0</c:v>
                </c:pt>
                <c:pt idx="7">
                  <c:v>6.0</c:v>
                </c:pt>
                <c:pt idx="8">
                  <c:v>3.0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3.0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chart" Target="../charts/chart40.xml"/><Relationship Id="rId8" Type="http://schemas.openxmlformats.org/officeDocument/2006/relationships/chart" Target="../charts/chart41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Relationship Id="rId2" Type="http://schemas.openxmlformats.org/officeDocument/2006/relationships/chart" Target="../charts/chart43.xml"/><Relationship Id="rId3" Type="http://schemas.openxmlformats.org/officeDocument/2006/relationships/chart" Target="../charts/chart4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<Relationship Id="rId3" Type="http://schemas.openxmlformats.org/officeDocument/2006/relationships/chart" Target="../charts/chart67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Relationship Id="rId2" Type="http://schemas.openxmlformats.org/officeDocument/2006/relationships/chart" Target="../charts/chart83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4" Type="http://schemas.openxmlformats.org/officeDocument/2006/relationships/chart" Target="../charts/chart97.xml"/><Relationship Id="rId5" Type="http://schemas.openxmlformats.org/officeDocument/2006/relationships/chart" Target="../charts/chart98.xml"/><Relationship Id="rId6" Type="http://schemas.openxmlformats.org/officeDocument/2006/relationships/chart" Target="../charts/chart99.xml"/><Relationship Id="rId7" Type="http://schemas.openxmlformats.org/officeDocument/2006/relationships/chart" Target="../charts/chart100.xml"/><Relationship Id="rId8" Type="http://schemas.openxmlformats.org/officeDocument/2006/relationships/chart" Target="../charts/chart101.xml"/><Relationship Id="rId1" Type="http://schemas.openxmlformats.org/officeDocument/2006/relationships/chart" Target="../charts/chart94.xml"/><Relationship Id="rId2" Type="http://schemas.openxmlformats.org/officeDocument/2006/relationships/chart" Target="../charts/chart95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Relationship Id="rId2" Type="http://schemas.openxmlformats.org/officeDocument/2006/relationships/chart" Target="../charts/chart106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Relationship Id="rId2" Type="http://schemas.openxmlformats.org/officeDocument/2006/relationships/chart" Target="../charts/chart111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Relationship Id="rId2" Type="http://schemas.openxmlformats.org/officeDocument/2006/relationships/chart" Target="../charts/chart113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482600</xdr:colOff>
      <xdr:row>22</xdr:row>
      <xdr:rowOff>177800</xdr:rowOff>
    </xdr:from>
    <xdr:to>
      <xdr:col>32</xdr:col>
      <xdr:colOff>101600</xdr:colOff>
      <xdr:row>42</xdr:row>
      <xdr:rowOff>114300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53.967091435188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2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  <s v="Apocalyptic" u="1"/>
        <s v="Doppleganger" u="1"/>
        <s v="Tower Gothic" u="1"/>
        <s v="Roman a clef" u="1"/>
        <s v="Novel of Seduction" u="1"/>
        <s v="Fake Gothic" u="1"/>
        <s v="High Gothic (Vehmgericht)" u="1"/>
        <s v="High Gothic (Schaerromantik)" u="1"/>
        <s v="Anthology" u="1"/>
        <s v="Parody" u="1"/>
        <s v="Political" u="1"/>
        <s v="Vampire Tale" u="1"/>
        <s v="Grotto Gothic" u="1"/>
        <s v="Philosophical" u="1"/>
        <s v="Roman noir" u="1"/>
        <s v="Picaresque" u="1"/>
        <s v="Gothic Quest" u="1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</r>
  <r>
    <x v="4"/>
    <x v="4"/>
    <m/>
    <m/>
    <m/>
    <m/>
    <n v="1"/>
    <n v="1"/>
    <m/>
    <s v="female"/>
    <m/>
    <m/>
    <m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</r>
  <r>
    <x v="7"/>
    <x v="8"/>
    <m/>
    <m/>
    <m/>
    <m/>
    <m/>
    <m/>
    <m/>
    <m/>
    <m/>
    <m/>
    <m/>
    <m/>
    <m/>
    <m/>
    <m/>
    <m/>
    <m/>
    <m/>
    <m/>
    <n v="1"/>
    <m/>
    <n v="1"/>
  </r>
  <r>
    <x v="8"/>
    <x v="9"/>
    <m/>
    <m/>
    <m/>
    <m/>
    <n v="1"/>
    <m/>
    <n v="1"/>
    <s v="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3"/>
    <x v="3"/>
    <m/>
    <m/>
    <m/>
    <m/>
    <n v="1"/>
    <m/>
    <n v="1"/>
    <s v="male"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</r>
  <r>
    <x v="6"/>
    <x v="5"/>
    <m/>
    <m/>
    <m/>
    <m/>
    <m/>
    <m/>
    <m/>
    <m/>
    <n v="1"/>
    <m/>
    <m/>
    <m/>
    <m/>
    <m/>
    <m/>
    <m/>
    <m/>
    <m/>
    <m/>
    <m/>
    <m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</r>
  <r>
    <x v="7"/>
    <x v="14"/>
    <m/>
    <m/>
    <m/>
    <m/>
    <m/>
    <m/>
    <m/>
    <m/>
    <n v="1"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</r>
  <r>
    <x v="6"/>
    <x v="5"/>
    <m/>
    <m/>
    <m/>
    <m/>
    <m/>
    <m/>
    <m/>
    <m/>
    <m/>
    <n v="1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m/>
    <m/>
    <m/>
    <m/>
    <n v="1"/>
    <m/>
    <m/>
    <m/>
    <m/>
    <m/>
    <m/>
    <m/>
    <n v="1"/>
    <m/>
    <m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</r>
  <r>
    <x v="4"/>
    <x v="35"/>
    <m/>
    <m/>
    <m/>
    <m/>
    <m/>
    <m/>
    <m/>
    <m/>
    <m/>
    <m/>
    <n v="1"/>
    <m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</r>
  <r>
    <x v="7"/>
    <x v="44"/>
    <m/>
    <m/>
    <m/>
    <m/>
    <m/>
    <m/>
    <m/>
    <m/>
    <m/>
    <n v="1"/>
    <m/>
    <m/>
    <m/>
    <m/>
    <m/>
    <m/>
    <n v="1"/>
    <n v="1"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4"/>
    <x v="46"/>
    <m/>
    <m/>
    <m/>
    <m/>
    <m/>
    <m/>
    <m/>
    <m/>
    <m/>
    <n v="1"/>
    <m/>
    <m/>
    <m/>
    <m/>
    <m/>
    <n v="1"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</r>
  <r>
    <x v="13"/>
    <x v="54"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5"/>
    <x v="6"/>
    <m/>
    <m/>
    <m/>
    <m/>
    <m/>
    <m/>
    <m/>
    <m/>
    <m/>
    <m/>
    <m/>
    <m/>
    <m/>
    <m/>
    <m/>
    <n v="1"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</r>
  <r>
    <x v="10"/>
    <x v="63"/>
    <m/>
    <m/>
    <m/>
    <m/>
    <m/>
    <m/>
    <m/>
    <m/>
    <m/>
    <m/>
    <m/>
    <m/>
    <m/>
    <m/>
    <m/>
    <m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</r>
  <r>
    <x v="10"/>
    <x v="67"/>
    <m/>
    <m/>
    <m/>
    <m/>
    <m/>
    <m/>
    <m/>
    <m/>
    <m/>
    <m/>
    <n v="1"/>
    <m/>
    <m/>
    <m/>
    <m/>
    <m/>
    <m/>
    <m/>
    <m/>
    <n v="1"/>
    <m/>
    <n v="1"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</r>
  <r>
    <x v="9"/>
    <x v="73"/>
    <m/>
    <m/>
    <m/>
    <m/>
    <n v="1"/>
    <n v="1"/>
    <m/>
    <s v="female"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10"/>
    <x v="76"/>
    <m/>
    <m/>
    <m/>
    <m/>
    <m/>
    <m/>
    <m/>
    <m/>
    <n v="1"/>
    <m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13"/>
    <x v="84"/>
    <m/>
    <m/>
    <m/>
    <m/>
    <m/>
    <m/>
    <m/>
    <m/>
    <m/>
    <n v="1"/>
    <m/>
    <m/>
    <m/>
    <m/>
    <m/>
    <m/>
    <m/>
    <m/>
    <n v="1"/>
    <n v="1"/>
    <m/>
    <n v="1"/>
  </r>
  <r>
    <x v="11"/>
    <x v="85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</r>
  <r>
    <x v="4"/>
    <x v="90"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</r>
  <r>
    <x v="10"/>
    <x v="108"/>
    <m/>
    <m/>
    <m/>
    <m/>
    <m/>
    <m/>
    <m/>
    <m/>
    <m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</r>
  <r>
    <x v="7"/>
    <x v="118"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</r>
  <r>
    <x v="7"/>
    <x v="120"/>
    <m/>
    <m/>
    <m/>
    <m/>
    <m/>
    <m/>
    <m/>
    <m/>
    <m/>
    <m/>
    <m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</r>
  <r>
    <x v="4"/>
    <x v="4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</r>
  <r>
    <x v="10"/>
    <x v="131"/>
    <m/>
    <m/>
    <m/>
    <m/>
    <m/>
    <m/>
    <m/>
    <m/>
    <m/>
    <m/>
    <m/>
    <m/>
    <m/>
    <m/>
    <m/>
    <m/>
    <n v="1"/>
    <m/>
    <m/>
    <n v="1"/>
    <m/>
    <n v="1"/>
  </r>
  <r>
    <x v="9"/>
    <x v="10"/>
    <m/>
    <m/>
    <m/>
    <m/>
    <m/>
    <m/>
    <m/>
    <m/>
    <n v="1"/>
    <m/>
    <m/>
    <m/>
    <m/>
    <m/>
    <m/>
    <n v="1"/>
    <m/>
    <m/>
    <m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</r>
  <r>
    <x v="12"/>
    <x v="132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2"/>
        <item x="5"/>
        <item x="1"/>
        <item x="3"/>
        <item x="0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2"/>
        <item x="5"/>
        <item x="1"/>
        <item x="3"/>
        <item x="0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2"/>
        <item x="5"/>
        <item x="1"/>
        <item x="3"/>
        <item x="0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2"/>
        <item x="5"/>
        <item x="1"/>
        <item x="3"/>
        <item x="0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2"/>
        <item x="5"/>
        <item x="1"/>
        <item x="3"/>
        <item x="0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2"/>
        <item m="1" x="8"/>
        <item x="5"/>
        <item x="1"/>
        <item x="3"/>
        <item m="1" x="7"/>
        <item x="0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2"/>
    </i>
    <i>
      <x v="3"/>
    </i>
    <i>
      <x v="4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" cacheId="7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25" firstHeaderRow="1" firstDataRow="2" firstDataCol="1"/>
  <pivotFields count="24">
    <pivotField axis="axisRow" showAll="0">
      <items count="33">
        <item x="10"/>
        <item x="6"/>
        <item x="4"/>
        <item x="12"/>
        <item x="7"/>
        <item x="3"/>
        <item x="11"/>
        <item x="1"/>
        <item x="13"/>
        <item x="9"/>
        <item x="8"/>
        <item x="14"/>
        <item x="2"/>
        <item x="0"/>
        <item m="1" x="23"/>
        <item m="1" x="15"/>
        <item m="1" x="16"/>
        <item m="1" x="20"/>
        <item m="1" x="31"/>
        <item m="1" x="27"/>
        <item m="1" x="22"/>
        <item m="1" x="21"/>
        <item m="1" x="19"/>
        <item m="1" x="24"/>
        <item m="1" x="28"/>
        <item m="1" x="30"/>
        <item m="1" x="25"/>
        <item m="1" x="18"/>
        <item m="1" x="29"/>
        <item m="1" x="17"/>
        <item m="1" x="26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4" Type="http://schemas.openxmlformats.org/officeDocument/2006/relationships/drawing" Target="../drawings/drawing5.xml"/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Relationship Id="rId3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pivotTable" Target="../pivotTables/pivotTable15.xml"/><Relationship Id="rId3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pivotTable" Target="../pivotTables/pivotTable17.xml"/><Relationship Id="rId3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1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69.xml"/><Relationship Id="rId2" Type="http://schemas.openxmlformats.org/officeDocument/2006/relationships/pivotTable" Target="../pivotTables/pivotTable7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194" sqref="F194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abSelected="1" topLeftCell="A8" workbookViewId="0">
      <selection activeCell="V49" sqref="V49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654</v>
      </c>
      <c r="R4" s="32">
        <v>17</v>
      </c>
      <c r="S4" s="32"/>
      <c r="T4" s="32">
        <v>2</v>
      </c>
      <c r="U4" s="32"/>
      <c r="V4" s="32"/>
      <c r="W4" s="32">
        <v>1</v>
      </c>
      <c r="X4" s="32"/>
      <c r="Y4" s="32"/>
      <c r="Z4" s="32">
        <v>2</v>
      </c>
      <c r="AA4">
        <f>R4-S4-T4-U4-V4-W4-X4-Y4-Z4</f>
        <v>12</v>
      </c>
      <c r="AB4" s="41">
        <f>(R4-AA4)/R4</f>
        <v>0.29411764705882354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810</v>
      </c>
      <c r="R5" s="32">
        <v>44</v>
      </c>
      <c r="S5" s="32">
        <v>1</v>
      </c>
      <c r="T5" s="32">
        <v>1</v>
      </c>
      <c r="U5" s="32">
        <v>1</v>
      </c>
      <c r="V5" s="32"/>
      <c r="W5" s="32">
        <v>1</v>
      </c>
      <c r="X5" s="32"/>
      <c r="Y5" s="32"/>
      <c r="Z5" s="32">
        <v>1</v>
      </c>
      <c r="AA5">
        <f>R5-S5-T5-U5-V5-W5-X5-Y5-Z5</f>
        <v>39</v>
      </c>
      <c r="AB5" s="41">
        <f>(R5-AA5)/R5</f>
        <v>0.11363636363636363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655</v>
      </c>
      <c r="R7" s="32">
        <v>24</v>
      </c>
      <c r="S7" s="32">
        <v>2</v>
      </c>
      <c r="T7" s="32">
        <v>1</v>
      </c>
      <c r="U7" s="32">
        <v>3</v>
      </c>
      <c r="V7" s="32">
        <v>1</v>
      </c>
      <c r="W7" s="32">
        <v>3</v>
      </c>
      <c r="X7" s="32"/>
      <c r="Y7" s="32">
        <v>1</v>
      </c>
      <c r="Z7" s="32">
        <v>2</v>
      </c>
      <c r="AA7">
        <f>R7-S7-T7-U7-V7-W7-X7-Y7-Z7</f>
        <v>11</v>
      </c>
      <c r="AB7" s="41">
        <f>(R7-AA7)/R7</f>
        <v>0.54166666666666663</v>
      </c>
    </row>
    <row r="8" spans="1:32">
      <c r="Q8" s="33" t="s">
        <v>809</v>
      </c>
      <c r="R8" s="32">
        <v>25</v>
      </c>
      <c r="S8" s="32">
        <v>1</v>
      </c>
      <c r="T8" s="32">
        <v>2</v>
      </c>
      <c r="U8" s="32"/>
      <c r="V8" s="32"/>
      <c r="W8" s="32">
        <v>3</v>
      </c>
      <c r="X8" s="32">
        <v>1</v>
      </c>
      <c r="Y8" s="32">
        <v>1</v>
      </c>
      <c r="Z8" s="32"/>
      <c r="AA8">
        <f>R8-S8-T8-U8-V8-W8-X8-Y8-Z8</f>
        <v>17</v>
      </c>
      <c r="AB8" s="41">
        <f>(R8-AA8)/R8</f>
        <v>0.32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654</v>
      </c>
      <c r="Z15">
        <f>S4+T4</f>
        <v>2</v>
      </c>
      <c r="AB15">
        <f>V4+W4</f>
        <v>1</v>
      </c>
      <c r="AD15">
        <f>Y4+Z4</f>
        <v>2</v>
      </c>
      <c r="AE15">
        <v>12</v>
      </c>
      <c r="AF15" s="55">
        <v>0.28999999999999998</v>
      </c>
    </row>
    <row r="16" spans="1:32">
      <c r="Y16" s="49" t="s">
        <v>810</v>
      </c>
      <c r="Z16">
        <f>S5+T5</f>
        <v>2</v>
      </c>
      <c r="AA16">
        <f>U5</f>
        <v>1</v>
      </c>
      <c r="AB16">
        <f>V5+W5</f>
        <v>1</v>
      </c>
      <c r="AD16">
        <f>Y5+Z5</f>
        <v>1</v>
      </c>
      <c r="AE16">
        <v>39</v>
      </c>
      <c r="AF16" s="55">
        <v>0.11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655</v>
      </c>
      <c r="Z18">
        <f>S7+T7</f>
        <v>3</v>
      </c>
      <c r="AA18">
        <f>U7</f>
        <v>3</v>
      </c>
      <c r="AB18">
        <f>V7+W7</f>
        <v>4</v>
      </c>
      <c r="AD18">
        <f>Y7+Z7</f>
        <v>3</v>
      </c>
      <c r="AE18">
        <v>11</v>
      </c>
      <c r="AF18" s="55">
        <v>0.54</v>
      </c>
    </row>
    <row r="19" spans="24:32">
      <c r="X19" s="54"/>
      <c r="Y19" s="49" t="s">
        <v>809</v>
      </c>
      <c r="Z19">
        <f>S8+T8</f>
        <v>3</v>
      </c>
      <c r="AB19">
        <f>V8+W8</f>
        <v>3</v>
      </c>
      <c r="AC19">
        <f>X8</f>
        <v>1</v>
      </c>
      <c r="AD19">
        <f>Y8+Z8</f>
        <v>1</v>
      </c>
      <c r="AE19">
        <v>17</v>
      </c>
      <c r="AF19" s="55">
        <v>0.32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Q2:AB18">
    <sortCondition descending="1" ref="R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AD22" sqref="AD22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654</v>
      </c>
      <c r="AC5" s="32">
        <v>17</v>
      </c>
      <c r="AD5" s="32">
        <v>1</v>
      </c>
      <c r="AE5" s="32">
        <v>5</v>
      </c>
      <c r="AF5">
        <f>AC5-AD5-AE5</f>
        <v>11</v>
      </c>
      <c r="AG5" s="41">
        <f>(SUM(AD5+AE5))/AC5</f>
        <v>0.35294117647058826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810</v>
      </c>
      <c r="AC6" s="32">
        <v>44</v>
      </c>
      <c r="AD6" s="32"/>
      <c r="AE6" s="32">
        <v>9</v>
      </c>
      <c r="AF6">
        <f>AC6-AD6-AE6</f>
        <v>35</v>
      </c>
      <c r="AG6" s="41">
        <f>(SUM(AD6+AE6))/AC6</f>
        <v>0.20454545454545456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655</v>
      </c>
      <c r="AC8" s="32">
        <v>24</v>
      </c>
      <c r="AD8" s="32"/>
      <c r="AE8" s="32">
        <v>8</v>
      </c>
      <c r="AF8">
        <f>AC8-AD8-AE8</f>
        <v>16</v>
      </c>
      <c r="AG8" s="41">
        <f>(SUM(AD8+AE8))/AC8</f>
        <v>0.33333333333333331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809</v>
      </c>
      <c r="AC9" s="32">
        <v>25</v>
      </c>
      <c r="AD9" s="32">
        <v>1</v>
      </c>
      <c r="AE9" s="32">
        <v>1</v>
      </c>
      <c r="AF9">
        <f>AC9-AD9-AE9</f>
        <v>23</v>
      </c>
      <c r="AG9" s="41">
        <f>(SUM(AD9+AE9))/AC9</f>
        <v>0.08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27" sqref="AA27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654</v>
      </c>
      <c r="AB4" s="32">
        <v>17</v>
      </c>
      <c r="AC4" s="32">
        <v>4</v>
      </c>
      <c r="AD4" s="32">
        <v>3</v>
      </c>
      <c r="AE4" s="32">
        <v>2</v>
      </c>
      <c r="AF4">
        <f>AB4-AC4</f>
        <v>13</v>
      </c>
      <c r="AG4" s="41">
        <f>AC4/AB4</f>
        <v>0.23529411764705882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810</v>
      </c>
      <c r="AB5" s="32">
        <v>44</v>
      </c>
      <c r="AC5" s="32">
        <v>24</v>
      </c>
      <c r="AD5" s="32">
        <v>21</v>
      </c>
      <c r="AE5" s="32">
        <v>10</v>
      </c>
      <c r="AF5">
        <f>AB5-AC5</f>
        <v>20</v>
      </c>
      <c r="AG5" s="41">
        <f>AC5/AB5</f>
        <v>0.54545454545454541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655</v>
      </c>
      <c r="AB7" s="32">
        <v>24</v>
      </c>
      <c r="AC7" s="32">
        <v>14</v>
      </c>
      <c r="AD7" s="32">
        <v>12</v>
      </c>
      <c r="AE7" s="32">
        <v>8</v>
      </c>
      <c r="AF7">
        <f>AB7-AC7</f>
        <v>10</v>
      </c>
      <c r="AG7" s="41">
        <f>AC7/AB7</f>
        <v>0.58333333333333337</v>
      </c>
    </row>
    <row r="8" spans="1:33">
      <c r="AA8" s="33" t="s">
        <v>809</v>
      </c>
      <c r="AB8" s="32">
        <v>25</v>
      </c>
      <c r="AC8" s="32">
        <v>14</v>
      </c>
      <c r="AD8" s="32">
        <v>13</v>
      </c>
      <c r="AE8" s="32">
        <v>9</v>
      </c>
      <c r="AF8">
        <f>AB8-AC8</f>
        <v>11</v>
      </c>
      <c r="AG8" s="41">
        <f>AC8/AB8</f>
        <v>0.56000000000000005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S10" sqref="S10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6640625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654</v>
      </c>
      <c r="M5" s="32">
        <v>17</v>
      </c>
      <c r="N5" s="32">
        <v>2</v>
      </c>
      <c r="O5">
        <f>M5-N5</f>
        <v>15</v>
      </c>
      <c r="P5" s="41">
        <f>N5/M5</f>
        <v>0.11764705882352941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810</v>
      </c>
      <c r="M6" s="32">
        <v>44</v>
      </c>
      <c r="N6" s="32">
        <v>7</v>
      </c>
      <c r="O6">
        <f>M6-N6</f>
        <v>37</v>
      </c>
      <c r="P6" s="41">
        <f>N6/M6</f>
        <v>0.15909090909090909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655</v>
      </c>
      <c r="M8" s="32">
        <v>24</v>
      </c>
      <c r="N8" s="32">
        <v>6</v>
      </c>
      <c r="O8">
        <f>M8-N8</f>
        <v>18</v>
      </c>
      <c r="P8" s="41">
        <f>N8/M8</f>
        <v>0.25</v>
      </c>
    </row>
    <row r="9" spans="1:16">
      <c r="B9">
        <f>54*3</f>
        <v>162</v>
      </c>
      <c r="L9" s="33" t="s">
        <v>809</v>
      </c>
      <c r="M9" s="32">
        <v>25</v>
      </c>
      <c r="N9" s="32">
        <v>8</v>
      </c>
      <c r="O9">
        <f>M9-N9</f>
        <v>17</v>
      </c>
      <c r="P9" s="41">
        <f>N9/M9</f>
        <v>0.32</v>
      </c>
    </row>
    <row r="10" spans="1:16">
      <c r="L10" s="33" t="s">
        <v>324</v>
      </c>
      <c r="M10" s="32">
        <v>174</v>
      </c>
      <c r="N10" s="32">
        <v>51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A2" workbookViewId="0">
      <selection activeCell="L27" sqref="L27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654</v>
      </c>
      <c r="M5" s="32">
        <v>17</v>
      </c>
      <c r="N5" s="32">
        <v>4</v>
      </c>
      <c r="O5">
        <f>M5-N5</f>
        <v>13</v>
      </c>
      <c r="P5" s="41">
        <f>N5/M5</f>
        <v>0.23529411764705882</v>
      </c>
    </row>
    <row r="6" spans="1:16">
      <c r="A6" s="33" t="s">
        <v>7</v>
      </c>
      <c r="B6" s="32">
        <v>47</v>
      </c>
      <c r="L6" s="33" t="s">
        <v>810</v>
      </c>
      <c r="M6" s="32">
        <v>44</v>
      </c>
      <c r="N6" s="32">
        <v>14</v>
      </c>
      <c r="O6">
        <f>M6-N6</f>
        <v>30</v>
      </c>
      <c r="P6" s="41">
        <f>N6/M6</f>
        <v>0.31818181818181818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655</v>
      </c>
      <c r="M8" s="32">
        <v>24</v>
      </c>
      <c r="N8" s="32">
        <v>14</v>
      </c>
      <c r="O8">
        <f>M8-N8</f>
        <v>10</v>
      </c>
      <c r="P8" s="41">
        <f>N8/M8</f>
        <v>0.58333333333333337</v>
      </c>
    </row>
    <row r="9" spans="1:16">
      <c r="B9">
        <f>B7*3</f>
        <v>261</v>
      </c>
      <c r="L9" s="33" t="s">
        <v>809</v>
      </c>
      <c r="M9" s="32">
        <v>25</v>
      </c>
      <c r="N9" s="32">
        <v>12</v>
      </c>
      <c r="O9">
        <f>M9-N9</f>
        <v>13</v>
      </c>
      <c r="P9" s="41">
        <f>N9/M9</f>
        <v>0.48</v>
      </c>
    </row>
    <row r="10" spans="1:16">
      <c r="L10" s="33" t="s">
        <v>324</v>
      </c>
      <c r="M10" s="32">
        <v>174</v>
      </c>
      <c r="N10" s="32">
        <v>79</v>
      </c>
    </row>
  </sheetData>
  <sortState ref="K2:M18">
    <sortCondition descending="1" ref="L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S16" sqref="S16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5" bestFit="1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654</v>
      </c>
      <c r="L6" s="32">
        <v>17</v>
      </c>
      <c r="M6" s="32">
        <v>2</v>
      </c>
      <c r="N6">
        <f>L6-M6</f>
        <v>15</v>
      </c>
      <c r="O6" s="41">
        <f>M6/L6</f>
        <v>0.11764705882352941</v>
      </c>
    </row>
    <row r="7" spans="1:15">
      <c r="K7" s="33" t="s">
        <v>810</v>
      </c>
      <c r="L7" s="32">
        <v>44</v>
      </c>
      <c r="M7" s="32">
        <v>13</v>
      </c>
      <c r="N7">
        <f>L7-M7</f>
        <v>31</v>
      </c>
      <c r="O7" s="41">
        <f>M7/L7</f>
        <v>0.29545454545454547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655</v>
      </c>
      <c r="L9" s="32">
        <v>24</v>
      </c>
      <c r="M9" s="32">
        <v>5</v>
      </c>
      <c r="N9">
        <f>L9-M9</f>
        <v>19</v>
      </c>
      <c r="O9" s="41">
        <f>M9/L9</f>
        <v>0.20833333333333334</v>
      </c>
    </row>
    <row r="10" spans="1:15">
      <c r="K10" s="33" t="s">
        <v>809</v>
      </c>
      <c r="L10" s="32">
        <v>25</v>
      </c>
      <c r="M10" s="32">
        <v>5</v>
      </c>
      <c r="N10">
        <f>L10-M10</f>
        <v>20</v>
      </c>
      <c r="O10" s="41">
        <f>M10/L10</f>
        <v>0.2</v>
      </c>
    </row>
    <row r="11" spans="1:15">
      <c r="K11" s="33" t="s">
        <v>324</v>
      </c>
      <c r="L11" s="32">
        <v>174</v>
      </c>
      <c r="M11" s="32">
        <v>36</v>
      </c>
    </row>
  </sheetData>
  <sortState ref="J2:L18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6"/>
  <sheetViews>
    <sheetView topLeftCell="A29" workbookViewId="0">
      <selection activeCell="E11" sqref="E11:E24"/>
    </sheetView>
  </sheetViews>
  <sheetFormatPr baseColWidth="10" defaultRowHeight="15" x14ac:dyDescent="0"/>
  <cols>
    <col min="1" max="1" width="26.1640625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</cols>
  <sheetData>
    <row r="3" spans="1:12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</row>
    <row r="4" spans="1:12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</row>
    <row r="5" spans="1:12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</row>
    <row r="6" spans="1:12">
      <c r="A6" s="33" t="s">
        <v>7</v>
      </c>
      <c r="B6" s="32">
        <v>26</v>
      </c>
      <c r="C6" s="32">
        <v>20</v>
      </c>
      <c r="D6" s="32">
        <v>10</v>
      </c>
    </row>
    <row r="7" spans="1:12">
      <c r="A7" s="33" t="s">
        <v>324</v>
      </c>
      <c r="B7" s="32">
        <v>42</v>
      </c>
      <c r="C7" s="32">
        <v>29</v>
      </c>
      <c r="D7" s="32">
        <v>19</v>
      </c>
    </row>
    <row r="8" spans="1:12">
      <c r="B8">
        <f>B7*3</f>
        <v>126</v>
      </c>
    </row>
    <row r="9" spans="1:12">
      <c r="B9" s="31" t="s">
        <v>466</v>
      </c>
    </row>
    <row r="10" spans="1:12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</row>
    <row r="11" spans="1:12">
      <c r="A11" s="33" t="s">
        <v>659</v>
      </c>
      <c r="B11" s="32">
        <v>7</v>
      </c>
      <c r="C11" s="32">
        <v>2</v>
      </c>
      <c r="D11" s="32">
        <v>6</v>
      </c>
      <c r="E11" s="32">
        <f t="shared" ref="E11:E24" si="0">G11-D11-C11</f>
        <v>17</v>
      </c>
      <c r="F11" s="49" t="s">
        <v>659</v>
      </c>
      <c r="G11" s="50">
        <v>25</v>
      </c>
    </row>
    <row r="12" spans="1:12">
      <c r="A12" s="33" t="s">
        <v>656</v>
      </c>
      <c r="B12" s="32">
        <v>10</v>
      </c>
      <c r="C12" s="32">
        <v>6</v>
      </c>
      <c r="D12" s="32">
        <v>5</v>
      </c>
      <c r="E12" s="32">
        <f t="shared" si="0"/>
        <v>12</v>
      </c>
      <c r="F12" s="49" t="s">
        <v>656</v>
      </c>
      <c r="G12" s="50">
        <v>23</v>
      </c>
    </row>
    <row r="13" spans="1:12">
      <c r="A13" s="33" t="s">
        <v>655</v>
      </c>
      <c r="B13" s="32">
        <v>6</v>
      </c>
      <c r="C13" s="32">
        <v>4</v>
      </c>
      <c r="D13" s="32">
        <v>3</v>
      </c>
      <c r="E13" s="32">
        <f t="shared" si="0"/>
        <v>16</v>
      </c>
      <c r="F13" s="49" t="s">
        <v>655</v>
      </c>
      <c r="G13" s="50">
        <v>23</v>
      </c>
    </row>
    <row r="14" spans="1:12">
      <c r="A14" s="33" t="s">
        <v>661</v>
      </c>
      <c r="B14" s="32">
        <v>4</v>
      </c>
      <c r="C14" s="32">
        <v>4</v>
      </c>
      <c r="D14" s="32">
        <v>2</v>
      </c>
      <c r="E14" s="32">
        <f t="shared" si="0"/>
        <v>13</v>
      </c>
      <c r="F14" s="49" t="s">
        <v>661</v>
      </c>
      <c r="G14" s="50">
        <v>19</v>
      </c>
    </row>
    <row r="15" spans="1:12">
      <c r="A15" s="33" t="s">
        <v>657</v>
      </c>
      <c r="B15" s="32">
        <v>2</v>
      </c>
      <c r="C15" s="32"/>
      <c r="D15" s="32">
        <v>2</v>
      </c>
      <c r="E15" s="32">
        <f t="shared" si="0"/>
        <v>16</v>
      </c>
      <c r="F15" s="49" t="s">
        <v>657</v>
      </c>
      <c r="G15" s="50">
        <v>18</v>
      </c>
    </row>
    <row r="16" spans="1:12">
      <c r="A16" s="33" t="s">
        <v>654</v>
      </c>
      <c r="B16" s="32">
        <v>2</v>
      </c>
      <c r="C16" s="32">
        <v>2</v>
      </c>
      <c r="D16" s="32"/>
      <c r="E16" s="32">
        <f t="shared" si="0"/>
        <v>15</v>
      </c>
      <c r="F16" s="49" t="s">
        <v>654</v>
      </c>
      <c r="G16" s="50">
        <v>17</v>
      </c>
    </row>
    <row r="17" spans="1:7">
      <c r="A17" s="33" t="s">
        <v>798</v>
      </c>
      <c r="B17" s="32">
        <v>1</v>
      </c>
      <c r="C17" s="32">
        <v>1</v>
      </c>
      <c r="D17" s="32"/>
      <c r="E17" s="32">
        <f t="shared" si="0"/>
        <v>13</v>
      </c>
      <c r="F17" s="49" t="s">
        <v>798</v>
      </c>
      <c r="G17" s="50">
        <v>14</v>
      </c>
    </row>
    <row r="18" spans="1:7">
      <c r="A18" s="33" t="s">
        <v>652</v>
      </c>
      <c r="B18" s="32">
        <v>3</v>
      </c>
      <c r="C18" s="32">
        <v>3</v>
      </c>
      <c r="D18" s="32"/>
      <c r="E18" s="32">
        <f t="shared" si="0"/>
        <v>6</v>
      </c>
      <c r="F18" s="49" t="s">
        <v>652</v>
      </c>
      <c r="G18" s="50">
        <v>9</v>
      </c>
    </row>
    <row r="19" spans="1:7">
      <c r="A19" s="33" t="s">
        <v>660</v>
      </c>
      <c r="B19" s="32">
        <v>3</v>
      </c>
      <c r="C19" s="32">
        <v>2</v>
      </c>
      <c r="D19" s="32">
        <v>1</v>
      </c>
      <c r="E19" s="32">
        <f t="shared" si="0"/>
        <v>3</v>
      </c>
      <c r="F19" s="49" t="s">
        <v>658</v>
      </c>
      <c r="G19" s="50">
        <v>6</v>
      </c>
    </row>
    <row r="20" spans="1:7">
      <c r="A20" s="33" t="s">
        <v>658</v>
      </c>
      <c r="B20" s="32"/>
      <c r="C20" s="32"/>
      <c r="D20" s="32"/>
      <c r="E20" s="32">
        <f t="shared" si="0"/>
        <v>6</v>
      </c>
      <c r="F20" s="49" t="s">
        <v>660</v>
      </c>
      <c r="G20" s="50">
        <v>6</v>
      </c>
    </row>
    <row r="21" spans="1:7">
      <c r="A21" s="33" t="s">
        <v>799</v>
      </c>
      <c r="B21" s="32"/>
      <c r="C21" s="32"/>
      <c r="D21" s="32"/>
      <c r="E21" s="32">
        <f t="shared" si="0"/>
        <v>5</v>
      </c>
      <c r="F21" s="49" t="s">
        <v>800</v>
      </c>
      <c r="G21" s="50">
        <v>5</v>
      </c>
    </row>
    <row r="22" spans="1:7">
      <c r="A22" s="33" t="s">
        <v>800</v>
      </c>
      <c r="B22" s="32"/>
      <c r="C22" s="32"/>
      <c r="D22" s="32"/>
      <c r="E22" s="32">
        <f t="shared" si="0"/>
        <v>5</v>
      </c>
      <c r="F22" s="49" t="s">
        <v>799</v>
      </c>
      <c r="G22" s="50">
        <v>5</v>
      </c>
    </row>
    <row r="23" spans="1:7">
      <c r="A23" s="33" t="s">
        <v>653</v>
      </c>
      <c r="B23" s="32">
        <v>1</v>
      </c>
      <c r="C23" s="32">
        <v>1</v>
      </c>
      <c r="D23" s="32"/>
      <c r="E23" s="32">
        <f t="shared" si="0"/>
        <v>3</v>
      </c>
      <c r="F23" s="49" t="s">
        <v>653</v>
      </c>
      <c r="G23" s="50">
        <v>4</v>
      </c>
    </row>
    <row r="24" spans="1:7">
      <c r="A24" s="33" t="s">
        <v>651</v>
      </c>
      <c r="B24" s="32">
        <v>2</v>
      </c>
      <c r="C24" s="32">
        <v>2</v>
      </c>
      <c r="D24" s="32"/>
      <c r="E24" s="32">
        <f t="shared" si="0"/>
        <v>1</v>
      </c>
      <c r="F24" s="49" t="s">
        <v>651</v>
      </c>
      <c r="G24" s="50">
        <v>3</v>
      </c>
    </row>
    <row r="25" spans="1:7">
      <c r="A25" s="33" t="s">
        <v>324</v>
      </c>
      <c r="B25" s="32">
        <v>41</v>
      </c>
      <c r="C25" s="32">
        <v>27</v>
      </c>
      <c r="D25" s="32">
        <v>19</v>
      </c>
      <c r="F25" s="32"/>
    </row>
    <row r="26" spans="1:7">
      <c r="B26">
        <f>B25*3</f>
        <v>123</v>
      </c>
    </row>
  </sheetData>
  <sortState ref="A9:E25">
    <sortCondition descending="1" ref="E11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322</v>
      </c>
      <c r="B4" t="s">
        <v>431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324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321</v>
      </c>
      <c r="B1" s="31" t="s">
        <v>325</v>
      </c>
    </row>
    <row r="2" spans="1:23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617</v>
      </c>
      <c r="E3" t="s">
        <v>630</v>
      </c>
    </row>
    <row r="4" spans="1:7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620</v>
      </c>
    </row>
    <row r="4" spans="1:7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324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324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324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466</v>
      </c>
    </row>
    <row r="4" spans="1:7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ALL DATA</vt:lpstr>
      <vt:lpstr>murder</vt:lpstr>
      <vt:lpstr>incest</vt:lpstr>
      <vt:lpstr>fainting</vt:lpstr>
      <vt:lpstr>corpse</vt:lpstr>
      <vt:lpstr>storm</vt:lpstr>
      <vt:lpstr>orphan</vt:lpstr>
      <vt:lpstr>clergyman</vt:lpstr>
      <vt:lpstr>flagellation</vt:lpstr>
      <vt:lpstr>blood</vt:lpstr>
      <vt:lpstr>mark, identifying</vt:lpstr>
      <vt:lpstr>confinement</vt:lpstr>
      <vt:lpstr>abduction</vt:lpstr>
      <vt:lpstr>suicide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2014-11-25T00:13:19Z</dcterms:modified>
</cp:coreProperties>
</file>