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pivotCache/pivotCacheDefinition82.xml" ContentType="application/vnd.openxmlformats-officedocument.spreadsheetml.pivotCacheDefinition+xml"/>
  <Override PartName="/xl/pivotCache/pivotCacheRecords8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theme/themeOverride3.xml" ContentType="application/vnd.openxmlformats-officedocument.themeOverrid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theme/themeOverride4.xml" ContentType="application/vnd.openxmlformats-officedocument.themeOverrid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theme/themeOverride5.xml" ContentType="application/vnd.openxmlformats-officedocument.themeOverride+xml"/>
  <Override PartName="/xl/charts/chart15.xml" ContentType="application/vnd.openxmlformats-officedocument.drawingml.chart+xml"/>
  <Override PartName="/xl/theme/themeOverride6.xml" ContentType="application/vnd.openxmlformats-officedocument.themeOverrid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theme/themeOverride7.xml" ContentType="application/vnd.openxmlformats-officedocument.themeOverride+xml"/>
  <Override PartName="/xl/charts/chart17.xml" ContentType="application/vnd.openxmlformats-officedocument.drawingml.chart+xml"/>
  <Override PartName="/xl/theme/themeOverride8.xml" ContentType="application/vnd.openxmlformats-officedocument.themeOverride+xml"/>
  <Override PartName="/xl/charts/chart18.xml" ContentType="application/vnd.openxmlformats-officedocument.drawingml.chart+xml"/>
  <Override PartName="/xl/theme/themeOverride9.xml" ContentType="application/vnd.openxmlformats-officedocument.themeOverride+xml"/>
  <Override PartName="/xl/charts/chart19.xml" ContentType="application/vnd.openxmlformats-officedocument.drawingml.chart+xml"/>
  <Override PartName="/xl/theme/themeOverride10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theme/themeOverride11.xml" ContentType="application/vnd.openxmlformats-officedocument.themeOverride+xml"/>
  <Override PartName="/xl/charts/chart21.xml" ContentType="application/vnd.openxmlformats-officedocument.drawingml.chart+xml"/>
  <Override PartName="/xl/theme/themeOverride12.xml" ContentType="application/vnd.openxmlformats-officedocument.themeOverride+xml"/>
  <Override PartName="/xl/charts/chart22.xml" ContentType="application/vnd.openxmlformats-officedocument.drawingml.chart+xml"/>
  <Override PartName="/xl/theme/themeOverride13.xml" ContentType="application/vnd.openxmlformats-officedocument.themeOverrid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theme/themeOverride14.xml" ContentType="application/vnd.openxmlformats-officedocument.themeOverrid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charts/chart26.xml" ContentType="application/vnd.openxmlformats-officedocument.drawingml.chart+xml"/>
  <Override PartName="/xl/theme/themeOverride15.xml" ContentType="application/vnd.openxmlformats-officedocument.themeOverride+xml"/>
  <Override PartName="/xl/charts/chart27.xml" ContentType="application/vnd.openxmlformats-officedocument.drawingml.chart+xml"/>
  <Override PartName="/xl/theme/themeOverride16.xml" ContentType="application/vnd.openxmlformats-officedocument.themeOverrid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28.xml" ContentType="application/vnd.openxmlformats-officedocument.drawingml.chart+xml"/>
  <Override PartName="/xl/theme/themeOverride17.xml" ContentType="application/vnd.openxmlformats-officedocument.themeOverride+xml"/>
  <Override PartName="/xl/charts/chart29.xml" ContentType="application/vnd.openxmlformats-officedocument.drawingml.chart+xml"/>
  <Override PartName="/xl/theme/themeOverride18.xml" ContentType="application/vnd.openxmlformats-officedocument.themeOverrid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charts/chart30.xml" ContentType="application/vnd.openxmlformats-officedocument.drawingml.chart+xml"/>
  <Override PartName="/xl/theme/themeOverride19.xml" ContentType="application/vnd.openxmlformats-officedocument.themeOverride+xml"/>
  <Override PartName="/xl/charts/chart31.xml" ContentType="application/vnd.openxmlformats-officedocument.drawingml.chart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0.xml" ContentType="application/vnd.openxmlformats-officedocument.drawing+xml"/>
  <Override PartName="/xl/charts/chart32.xml" ContentType="application/vnd.openxmlformats-officedocument.drawingml.chart+xml"/>
  <Override PartName="/xl/theme/themeOverride20.xml" ContentType="application/vnd.openxmlformats-officedocument.themeOverrid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11.xml" ContentType="application/vnd.openxmlformats-officedocument.drawing+xml"/>
  <Override PartName="/xl/charts/chart33.xml" ContentType="application/vnd.openxmlformats-officedocument.drawingml.chart+xml"/>
  <Override PartName="/xl/theme/themeOverride21.xml" ContentType="application/vnd.openxmlformats-officedocument.themeOverride+xml"/>
  <Override PartName="/xl/charts/chart34.xml" ContentType="application/vnd.openxmlformats-officedocument.drawingml.chart+xml"/>
  <Override PartName="/xl/theme/themeOverride22.xml" ContentType="application/vnd.openxmlformats-officedocument.themeOverrid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2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theme/themeOverride23.xml" ContentType="application/vnd.openxmlformats-officedocument.themeOverride+xml"/>
  <Override PartName="/xl/charts/chart40.xml" ContentType="application/vnd.openxmlformats-officedocument.drawingml.chart+xml"/>
  <Override PartName="/xl/theme/themeOverride24.xml" ContentType="application/vnd.openxmlformats-officedocument.themeOverride+xml"/>
  <Override PartName="/xl/charts/chart41.xml" ContentType="application/vnd.openxmlformats-officedocument.drawingml.chart+xml"/>
  <Override PartName="/xl/theme/themeOverride25.xml" ContentType="application/vnd.openxmlformats-officedocument.themeOverride+xml"/>
  <Override PartName="/xl/charts/chart42.xml" ContentType="application/vnd.openxmlformats-officedocument.drawingml.chart+xml"/>
  <Override PartName="/xl/theme/themeOverride26.xml" ContentType="application/vnd.openxmlformats-officedocument.themeOverride+xml"/>
  <Override PartName="/xl/pivotTables/pivotTable25.xml" ContentType="application/vnd.openxmlformats-officedocument.spreadsheetml.pivotTable+xml"/>
  <Override PartName="/xl/drawings/drawing13.xml" ContentType="application/vnd.openxmlformats-officedocument.drawing+xml"/>
  <Override PartName="/xl/charts/chart43.xml" ContentType="application/vnd.openxmlformats-officedocument.drawingml.chart+xml"/>
  <Override PartName="/xl/theme/themeOverride27.xml" ContentType="application/vnd.openxmlformats-officedocument.themeOverride+xml"/>
  <Override PartName="/xl/charts/chart44.xml" ContentType="application/vnd.openxmlformats-officedocument.drawingml.chart+xml"/>
  <Override PartName="/xl/theme/themeOverride28.xml" ContentType="application/vnd.openxmlformats-officedocument.themeOverride+xml"/>
  <Override PartName="/xl/charts/chart45.xml" ContentType="application/vnd.openxmlformats-officedocument.drawingml.chart+xml"/>
  <Override PartName="/xl/theme/themeOverride29.xml" ContentType="application/vnd.openxmlformats-officedocument.themeOverride+xml"/>
  <Override PartName="/xl/pivotTables/pivotTable26.xml" ContentType="application/vnd.openxmlformats-officedocument.spreadsheetml.pivotTable+xml"/>
  <Override PartName="/xl/drawings/drawing14.xml" ContentType="application/vnd.openxmlformats-officedocument.drawing+xml"/>
  <Override PartName="/xl/charts/chart46.xml" ContentType="application/vnd.openxmlformats-officedocument.drawingml.chart+xml"/>
  <Override PartName="/xl/theme/themeOverride30.xml" ContentType="application/vnd.openxmlformats-officedocument.themeOverride+xml"/>
  <Override PartName="/xl/pivotTables/pivotTable27.xml" ContentType="application/vnd.openxmlformats-officedocument.spreadsheetml.pivotTable+xml"/>
  <Override PartName="/xl/drawings/drawing15.xml" ContentType="application/vnd.openxmlformats-officedocument.drawing+xml"/>
  <Override PartName="/xl/charts/chart47.xml" ContentType="application/vnd.openxmlformats-officedocument.drawingml.chart+xml"/>
  <Override PartName="/xl/theme/themeOverride31.xml" ContentType="application/vnd.openxmlformats-officedocument.themeOverride+xml"/>
  <Override PartName="/xl/pivotTables/pivotTable28.xml" ContentType="application/vnd.openxmlformats-officedocument.spreadsheetml.pivotTable+xml"/>
  <Override PartName="/xl/drawings/drawing16.xml" ContentType="application/vnd.openxmlformats-officedocument.drawing+xml"/>
  <Override PartName="/xl/charts/chart48.xml" ContentType="application/vnd.openxmlformats-officedocument.drawingml.chart+xml"/>
  <Override PartName="/xl/theme/themeOverride32.xml" ContentType="application/vnd.openxmlformats-officedocument.themeOverride+xml"/>
  <Override PartName="/xl/pivotTables/pivotTable29.xml" ContentType="application/vnd.openxmlformats-officedocument.spreadsheetml.pivotTable+xml"/>
  <Override PartName="/xl/drawings/drawing17.xml" ContentType="application/vnd.openxmlformats-officedocument.drawing+xml"/>
  <Override PartName="/xl/charts/chart49.xml" ContentType="application/vnd.openxmlformats-officedocument.drawingml.chart+xml"/>
  <Override PartName="/xl/theme/themeOverride33.xml" ContentType="application/vnd.openxmlformats-officedocument.themeOverride+xml"/>
  <Override PartName="/xl/pivotTables/pivotTable30.xml" ContentType="application/vnd.openxmlformats-officedocument.spreadsheetml.pivotTable+xml"/>
  <Override PartName="/xl/drawings/drawing18.xml" ContentType="application/vnd.openxmlformats-officedocument.drawing+xml"/>
  <Override PartName="/xl/charts/chart50.xml" ContentType="application/vnd.openxmlformats-officedocument.drawingml.chart+xml"/>
  <Override PartName="/xl/theme/themeOverride34.xml" ContentType="application/vnd.openxmlformats-officedocument.themeOverride+xml"/>
  <Override PartName="/xl/pivotTables/pivotTable31.xml" ContentType="application/vnd.openxmlformats-officedocument.spreadsheetml.pivotTable+xml"/>
  <Override PartName="/xl/drawings/drawing19.xml" ContentType="application/vnd.openxmlformats-officedocument.drawing+xml"/>
  <Override PartName="/xl/charts/chart51.xml" ContentType="application/vnd.openxmlformats-officedocument.drawingml.chart+xml"/>
  <Override PartName="/xl/theme/themeOverride35.xml" ContentType="application/vnd.openxmlformats-officedocument.themeOverride+xml"/>
  <Override PartName="/xl/pivotTables/pivotTable32.xml" ContentType="application/vnd.openxmlformats-officedocument.spreadsheetml.pivotTable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theme/themeOverride36.xml" ContentType="application/vnd.openxmlformats-officedocument.themeOverride+xml"/>
  <Override PartName="/xl/pivotTables/pivotTable33.xml" ContentType="application/vnd.openxmlformats-officedocument.spreadsheetml.pivotTable+xml"/>
  <Override PartName="/xl/drawings/drawing21.xml" ContentType="application/vnd.openxmlformats-officedocument.drawing+xml"/>
  <Override PartName="/xl/charts/chart53.xml" ContentType="application/vnd.openxmlformats-officedocument.drawingml.chart+xml"/>
  <Override PartName="/xl/theme/themeOverride37.xml" ContentType="application/vnd.openxmlformats-officedocument.themeOverride+xml"/>
  <Override PartName="/xl/pivotTables/pivotTable34.xml" ContentType="application/vnd.openxmlformats-officedocument.spreadsheetml.pivotTable+xml"/>
  <Override PartName="/xl/drawings/drawing22.xml" ContentType="application/vnd.openxmlformats-officedocument.drawing+xml"/>
  <Override PartName="/xl/charts/chart54.xml" ContentType="application/vnd.openxmlformats-officedocument.drawingml.chart+xml"/>
  <Override PartName="/xl/theme/themeOverride38.xml" ContentType="application/vnd.openxmlformats-officedocument.themeOverride+xml"/>
  <Override PartName="/xl/pivotTables/pivotTable35.xml" ContentType="application/vnd.openxmlformats-officedocument.spreadsheetml.pivotTable+xml"/>
  <Override PartName="/xl/drawings/drawing23.xml" ContentType="application/vnd.openxmlformats-officedocument.drawing+xml"/>
  <Override PartName="/xl/charts/chart55.xml" ContentType="application/vnd.openxmlformats-officedocument.drawingml.chart+xml"/>
  <Override PartName="/xl/theme/themeOverride39.xml" ContentType="application/vnd.openxmlformats-officedocument.themeOverride+xml"/>
  <Override PartName="/xl/pivotTables/pivotTable36.xml" ContentType="application/vnd.openxmlformats-officedocument.spreadsheetml.pivotTable+xml"/>
  <Override PartName="/xl/drawings/drawing24.xml" ContentType="application/vnd.openxmlformats-officedocument.drawing+xml"/>
  <Override PartName="/xl/charts/chart56.xml" ContentType="application/vnd.openxmlformats-officedocument.drawingml.chart+xml"/>
  <Override PartName="/xl/theme/themeOverride40.xml" ContentType="application/vnd.openxmlformats-officedocument.themeOverride+xml"/>
  <Override PartName="/xl/pivotTables/pivotTable37.xml" ContentType="application/vnd.openxmlformats-officedocument.spreadsheetml.pivotTable+xml"/>
  <Override PartName="/xl/drawings/drawing25.xml" ContentType="application/vnd.openxmlformats-officedocument.drawing+xml"/>
  <Override PartName="/xl/charts/chart57.xml" ContentType="application/vnd.openxmlformats-officedocument.drawingml.chart+xml"/>
  <Override PartName="/xl/theme/themeOverride41.xml" ContentType="application/vnd.openxmlformats-officedocument.themeOverride+xml"/>
  <Override PartName="/xl/pivotTables/pivotTable38.xml" ContentType="application/vnd.openxmlformats-officedocument.spreadsheetml.pivotTable+xml"/>
  <Override PartName="/xl/drawings/drawing26.xml" ContentType="application/vnd.openxmlformats-officedocument.drawing+xml"/>
  <Override PartName="/xl/charts/chart58.xml" ContentType="application/vnd.openxmlformats-officedocument.drawingml.chart+xml"/>
  <Override PartName="/xl/theme/themeOverride42.xml" ContentType="application/vnd.openxmlformats-officedocument.themeOverride+xml"/>
  <Override PartName="/xl/pivotTables/pivotTable39.xml" ContentType="application/vnd.openxmlformats-officedocument.spreadsheetml.pivotTable+xml"/>
  <Override PartName="/xl/drawings/drawing27.xml" ContentType="application/vnd.openxmlformats-officedocument.drawing+xml"/>
  <Override PartName="/xl/charts/chart59.xml" ContentType="application/vnd.openxmlformats-officedocument.drawingml.chart+xml"/>
  <Override PartName="/xl/theme/themeOverride43.xml" ContentType="application/vnd.openxmlformats-officedocument.themeOverride+xml"/>
  <Override PartName="/xl/pivotTables/pivotTable40.xml" ContentType="application/vnd.openxmlformats-officedocument.spreadsheetml.pivotTable+xml"/>
  <Override PartName="/xl/drawings/drawing28.xml" ContentType="application/vnd.openxmlformats-officedocument.drawing+xml"/>
  <Override PartName="/xl/charts/chart60.xml" ContentType="application/vnd.openxmlformats-officedocument.drawingml.chart+xml"/>
  <Override PartName="/xl/theme/themeOverride44.xml" ContentType="application/vnd.openxmlformats-officedocument.themeOverride+xml"/>
  <Override PartName="/xl/pivotTables/pivotTable41.xml" ContentType="application/vnd.openxmlformats-officedocument.spreadsheetml.pivotTable+xml"/>
  <Override PartName="/xl/drawings/drawing29.xml" ContentType="application/vnd.openxmlformats-officedocument.drawing+xml"/>
  <Override PartName="/xl/charts/chart61.xml" ContentType="application/vnd.openxmlformats-officedocument.drawingml.chart+xml"/>
  <Override PartName="/xl/theme/themeOverride45.xml" ContentType="application/vnd.openxmlformats-officedocument.themeOverride+xml"/>
  <Override PartName="/xl/charts/chart62.xml" ContentType="application/vnd.openxmlformats-officedocument.drawingml.chart+xml"/>
  <Override PartName="/xl/theme/themeOverride46.xml" ContentType="application/vnd.openxmlformats-officedocument.themeOverride+xml"/>
  <Override PartName="/xl/pivotTables/pivotTable42.xml" ContentType="application/vnd.openxmlformats-officedocument.spreadsheetml.pivotTable+xml"/>
  <Override PartName="/xl/drawings/drawing30.xml" ContentType="application/vnd.openxmlformats-officedocument.drawing+xml"/>
  <Override PartName="/xl/charts/chart63.xml" ContentType="application/vnd.openxmlformats-officedocument.drawingml.chart+xml"/>
  <Override PartName="/xl/theme/themeOverride47.xml" ContentType="application/vnd.openxmlformats-officedocument.themeOverride+xml"/>
  <Override PartName="/xl/pivotTables/pivotTable43.xml" ContentType="application/vnd.openxmlformats-officedocument.spreadsheetml.pivotTable+xml"/>
  <Override PartName="/xl/drawings/drawing31.xml" ContentType="application/vnd.openxmlformats-officedocument.drawing+xml"/>
  <Override PartName="/xl/charts/chart64.xml" ContentType="application/vnd.openxmlformats-officedocument.drawingml.chart+xml"/>
  <Override PartName="/xl/theme/themeOverride48.xml" ContentType="application/vnd.openxmlformats-officedocument.themeOverride+xml"/>
  <Override PartName="/xl/pivotTables/pivotTable44.xml" ContentType="application/vnd.openxmlformats-officedocument.spreadsheetml.pivotTable+xml"/>
  <Override PartName="/xl/drawings/drawing32.xml" ContentType="application/vnd.openxmlformats-officedocument.drawing+xml"/>
  <Override PartName="/xl/charts/chart65.xml" ContentType="application/vnd.openxmlformats-officedocument.drawingml.chart+xml"/>
  <Override PartName="/xl/theme/themeOverride49.xml" ContentType="application/vnd.openxmlformats-officedocument.themeOverride+xml"/>
  <Override PartName="/xl/pivotTables/pivotTable45.xml" ContentType="application/vnd.openxmlformats-officedocument.spreadsheetml.pivotTable+xml"/>
  <Override PartName="/xl/drawings/drawing33.xml" ContentType="application/vnd.openxmlformats-officedocument.drawing+xml"/>
  <Override PartName="/xl/charts/chart66.xml" ContentType="application/vnd.openxmlformats-officedocument.drawingml.chart+xml"/>
  <Override PartName="/xl/theme/themeOverride50.xml" ContentType="application/vnd.openxmlformats-officedocument.themeOverride+xml"/>
  <Override PartName="/xl/charts/chart67.xml" ContentType="application/vnd.openxmlformats-officedocument.drawingml.chart+xml"/>
  <Override PartName="/xl/theme/themeOverride51.xml" ContentType="application/vnd.openxmlformats-officedocument.themeOverride+xml"/>
  <Override PartName="/xl/charts/chart68.xml" ContentType="application/vnd.openxmlformats-officedocument.drawingml.chart+xml"/>
  <Override PartName="/xl/theme/themeOverride52.xml" ContentType="application/vnd.openxmlformats-officedocument.themeOverride+xml"/>
  <Override PartName="/xl/pivotTables/pivotTable46.xml" ContentType="application/vnd.openxmlformats-officedocument.spreadsheetml.pivotTable+xml"/>
  <Override PartName="/xl/drawings/drawing34.xml" ContentType="application/vnd.openxmlformats-officedocument.drawing+xml"/>
  <Override PartName="/xl/charts/chart69.xml" ContentType="application/vnd.openxmlformats-officedocument.drawingml.chart+xml"/>
  <Override PartName="/xl/theme/themeOverride53.xml" ContentType="application/vnd.openxmlformats-officedocument.themeOverride+xml"/>
  <Override PartName="/xl/pivotTables/pivotTable47.xml" ContentType="application/vnd.openxmlformats-officedocument.spreadsheetml.pivotTable+xml"/>
  <Override PartName="/xl/drawings/drawing35.xml" ContentType="application/vnd.openxmlformats-officedocument.drawing+xml"/>
  <Override PartName="/xl/charts/chart70.xml" ContentType="application/vnd.openxmlformats-officedocument.drawingml.chart+xml"/>
  <Override PartName="/xl/theme/themeOverride54.xml" ContentType="application/vnd.openxmlformats-officedocument.themeOverride+xml"/>
  <Override PartName="/xl/pivotTables/pivotTable48.xml" ContentType="application/vnd.openxmlformats-officedocument.spreadsheetml.pivotTable+xml"/>
  <Override PartName="/xl/drawings/drawing36.xml" ContentType="application/vnd.openxmlformats-officedocument.drawing+xml"/>
  <Override PartName="/xl/charts/chart71.xml" ContentType="application/vnd.openxmlformats-officedocument.drawingml.chart+xml"/>
  <Override PartName="/xl/theme/themeOverride55.xml" ContentType="application/vnd.openxmlformats-officedocument.themeOverride+xml"/>
  <Override PartName="/xl/pivotTables/pivotTable49.xml" ContentType="application/vnd.openxmlformats-officedocument.spreadsheetml.pivotTable+xml"/>
  <Override PartName="/xl/drawings/drawing37.xml" ContentType="application/vnd.openxmlformats-officedocument.drawing+xml"/>
  <Override PartName="/xl/charts/chart72.xml" ContentType="application/vnd.openxmlformats-officedocument.drawingml.chart+xml"/>
  <Override PartName="/xl/theme/themeOverride56.xml" ContentType="application/vnd.openxmlformats-officedocument.themeOverride+xml"/>
  <Override PartName="/xl/pivotTables/pivotTable50.xml" ContentType="application/vnd.openxmlformats-officedocument.spreadsheetml.pivotTable+xml"/>
  <Override PartName="/xl/drawings/drawing38.xml" ContentType="application/vnd.openxmlformats-officedocument.drawing+xml"/>
  <Override PartName="/xl/charts/chart73.xml" ContentType="application/vnd.openxmlformats-officedocument.drawingml.chart+xml"/>
  <Override PartName="/xl/theme/themeOverride57.xml" ContentType="application/vnd.openxmlformats-officedocument.themeOverride+xml"/>
  <Override PartName="/xl/pivotTables/pivotTable51.xml" ContentType="application/vnd.openxmlformats-officedocument.spreadsheetml.pivotTable+xml"/>
  <Override PartName="/xl/drawings/drawing39.xml" ContentType="application/vnd.openxmlformats-officedocument.drawing+xml"/>
  <Override PartName="/xl/charts/chart74.xml" ContentType="application/vnd.openxmlformats-officedocument.drawingml.chart+xml"/>
  <Override PartName="/xl/theme/themeOverride58.xml" ContentType="application/vnd.openxmlformats-officedocument.themeOverride+xml"/>
  <Override PartName="/xl/pivotTables/pivotTable52.xml" ContentType="application/vnd.openxmlformats-officedocument.spreadsheetml.pivotTable+xml"/>
  <Override PartName="/xl/drawings/drawing40.xml" ContentType="application/vnd.openxmlformats-officedocument.drawing+xml"/>
  <Override PartName="/xl/charts/chart75.xml" ContentType="application/vnd.openxmlformats-officedocument.drawingml.chart+xml"/>
  <Override PartName="/xl/theme/themeOverride59.xml" ContentType="application/vnd.openxmlformats-officedocument.themeOverride+xml"/>
  <Override PartName="/xl/pivotTables/pivotTable53.xml" ContentType="application/vnd.openxmlformats-officedocument.spreadsheetml.pivotTable+xml"/>
  <Override PartName="/xl/drawings/drawing41.xml" ContentType="application/vnd.openxmlformats-officedocument.drawing+xml"/>
  <Override PartName="/xl/charts/chart76.xml" ContentType="application/vnd.openxmlformats-officedocument.drawingml.chart+xml"/>
  <Override PartName="/xl/theme/themeOverride60.xml" ContentType="application/vnd.openxmlformats-officedocument.themeOverride+xml"/>
  <Override PartName="/xl/pivotTables/pivotTable54.xml" ContentType="application/vnd.openxmlformats-officedocument.spreadsheetml.pivotTable+xml"/>
  <Override PartName="/xl/drawings/drawing42.xml" ContentType="application/vnd.openxmlformats-officedocument.drawing+xml"/>
  <Override PartName="/xl/charts/chart77.xml" ContentType="application/vnd.openxmlformats-officedocument.drawingml.chart+xml"/>
  <Override PartName="/xl/theme/themeOverride61.xml" ContentType="application/vnd.openxmlformats-officedocument.themeOverride+xml"/>
  <Override PartName="/xl/pivotTables/pivotTable55.xml" ContentType="application/vnd.openxmlformats-officedocument.spreadsheetml.pivotTable+xml"/>
  <Override PartName="/xl/drawings/drawing43.xml" ContentType="application/vnd.openxmlformats-officedocument.drawing+xml"/>
  <Override PartName="/xl/charts/chart78.xml" ContentType="application/vnd.openxmlformats-officedocument.drawingml.chart+xml"/>
  <Override PartName="/xl/theme/themeOverride62.xml" ContentType="application/vnd.openxmlformats-officedocument.themeOverride+xml"/>
  <Override PartName="/xl/pivotTables/pivotTable56.xml" ContentType="application/vnd.openxmlformats-officedocument.spreadsheetml.pivotTable+xml"/>
  <Override PartName="/xl/drawings/drawing44.xml" ContentType="application/vnd.openxmlformats-officedocument.drawing+xml"/>
  <Override PartName="/xl/charts/chart79.xml" ContentType="application/vnd.openxmlformats-officedocument.drawingml.chart+xml"/>
  <Override PartName="/xl/theme/themeOverride63.xml" ContentType="application/vnd.openxmlformats-officedocument.themeOverride+xml"/>
  <Override PartName="/xl/pivotTables/pivotTable57.xml" ContentType="application/vnd.openxmlformats-officedocument.spreadsheetml.pivotTable+xml"/>
  <Override PartName="/xl/drawings/drawing45.xml" ContentType="application/vnd.openxmlformats-officedocument.drawing+xml"/>
  <Override PartName="/xl/charts/chart80.xml" ContentType="application/vnd.openxmlformats-officedocument.drawingml.chart+xml"/>
  <Override PartName="/xl/theme/themeOverride64.xml" ContentType="application/vnd.openxmlformats-officedocument.themeOverride+xml"/>
  <Override PartName="/xl/charts/chart81.xml" ContentType="application/vnd.openxmlformats-officedocument.drawingml.chart+xml"/>
  <Override PartName="/xl/theme/themeOverride65.xml" ContentType="application/vnd.openxmlformats-officedocument.themeOverride+xml"/>
  <Override PartName="/xl/pivotTables/pivotTable58.xml" ContentType="application/vnd.openxmlformats-officedocument.spreadsheetml.pivotTable+xml"/>
  <Override PartName="/xl/drawings/drawing46.xml" ContentType="application/vnd.openxmlformats-officedocument.drawing+xml"/>
  <Override PartName="/xl/charts/chart82.xml" ContentType="application/vnd.openxmlformats-officedocument.drawingml.chart+xml"/>
  <Override PartName="/xl/theme/themeOverride66.xml" ContentType="application/vnd.openxmlformats-officedocument.themeOverride+xml"/>
  <Override PartName="/xl/pivotTables/pivotTable59.xml" ContentType="application/vnd.openxmlformats-officedocument.spreadsheetml.pivotTable+xml"/>
  <Override PartName="/xl/drawings/drawing47.xml" ContentType="application/vnd.openxmlformats-officedocument.drawing+xml"/>
  <Override PartName="/xl/charts/chart83.xml" ContentType="application/vnd.openxmlformats-officedocument.drawingml.chart+xml"/>
  <Override PartName="/xl/theme/themeOverride67.xml" ContentType="application/vnd.openxmlformats-officedocument.themeOverride+xml"/>
  <Override PartName="/xl/charts/chart84.xml" ContentType="application/vnd.openxmlformats-officedocument.drawingml.chart+xml"/>
  <Override PartName="/xl/theme/themeOverride68.xml" ContentType="application/vnd.openxmlformats-officedocument.themeOverride+xml"/>
  <Override PartName="/xl/pivotTables/pivotTable60.xml" ContentType="application/vnd.openxmlformats-officedocument.spreadsheetml.pivotTable+xml"/>
  <Override PartName="/xl/drawings/drawing48.xml" ContentType="application/vnd.openxmlformats-officedocument.drawing+xml"/>
  <Override PartName="/xl/charts/chart85.xml" ContentType="application/vnd.openxmlformats-officedocument.drawingml.chart+xml"/>
  <Override PartName="/xl/theme/themeOverride69.xml" ContentType="application/vnd.openxmlformats-officedocument.themeOverride+xml"/>
  <Override PartName="/xl/pivotTables/pivotTable61.xml" ContentType="application/vnd.openxmlformats-officedocument.spreadsheetml.pivotTable+xml"/>
  <Override PartName="/xl/drawings/drawing49.xml" ContentType="application/vnd.openxmlformats-officedocument.drawing+xml"/>
  <Override PartName="/xl/charts/chart86.xml" ContentType="application/vnd.openxmlformats-officedocument.drawingml.chart+xml"/>
  <Override PartName="/xl/theme/themeOverride70.xml" ContentType="application/vnd.openxmlformats-officedocument.themeOverride+xml"/>
  <Override PartName="/xl/pivotTables/pivotTable62.xml" ContentType="application/vnd.openxmlformats-officedocument.spreadsheetml.pivotTable+xml"/>
  <Override PartName="/xl/drawings/drawing50.xml" ContentType="application/vnd.openxmlformats-officedocument.drawing+xml"/>
  <Override PartName="/xl/charts/chart87.xml" ContentType="application/vnd.openxmlformats-officedocument.drawingml.chart+xml"/>
  <Override PartName="/xl/theme/themeOverride71.xml" ContentType="application/vnd.openxmlformats-officedocument.themeOverride+xml"/>
  <Override PartName="/xl/pivotTables/pivotTable63.xml" ContentType="application/vnd.openxmlformats-officedocument.spreadsheetml.pivotTable+xml"/>
  <Override PartName="/xl/drawings/drawing51.xml" ContentType="application/vnd.openxmlformats-officedocument.drawing+xml"/>
  <Override PartName="/xl/charts/chart88.xml" ContentType="application/vnd.openxmlformats-officedocument.drawingml.chart+xml"/>
  <Override PartName="/xl/theme/themeOverride72.xml" ContentType="application/vnd.openxmlformats-officedocument.themeOverride+xml"/>
  <Override PartName="/xl/pivotTables/pivotTable64.xml" ContentType="application/vnd.openxmlformats-officedocument.spreadsheetml.pivotTable+xml"/>
  <Override PartName="/xl/drawings/drawing52.xml" ContentType="application/vnd.openxmlformats-officedocument.drawing+xml"/>
  <Override PartName="/xl/charts/chart89.xml" ContentType="application/vnd.openxmlformats-officedocument.drawingml.chart+xml"/>
  <Override PartName="/xl/theme/themeOverride73.xml" ContentType="application/vnd.openxmlformats-officedocument.themeOverride+xml"/>
  <Override PartName="/xl/pivotTables/pivotTable65.xml" ContentType="application/vnd.openxmlformats-officedocument.spreadsheetml.pivotTable+xml"/>
  <Override PartName="/xl/drawings/drawing53.xml" ContentType="application/vnd.openxmlformats-officedocument.drawing+xml"/>
  <Override PartName="/xl/charts/chart90.xml" ContentType="application/vnd.openxmlformats-officedocument.drawingml.chart+xml"/>
  <Override PartName="/xl/theme/themeOverride74.xml" ContentType="application/vnd.openxmlformats-officedocument.themeOverride+xml"/>
  <Override PartName="/xl/pivotTables/pivotTable66.xml" ContentType="application/vnd.openxmlformats-officedocument.spreadsheetml.pivotTable+xml"/>
  <Override PartName="/xl/drawings/drawing54.xml" ContentType="application/vnd.openxmlformats-officedocument.drawing+xml"/>
  <Override PartName="/xl/charts/chart91.xml" ContentType="application/vnd.openxmlformats-officedocument.drawingml.chart+xml"/>
  <Override PartName="/xl/theme/themeOverride75.xml" ContentType="application/vnd.openxmlformats-officedocument.themeOverride+xml"/>
  <Override PartName="/xl/pivotTables/pivotTable67.xml" ContentType="application/vnd.openxmlformats-officedocument.spreadsheetml.pivotTable+xml"/>
  <Override PartName="/xl/drawings/drawing55.xml" ContentType="application/vnd.openxmlformats-officedocument.drawing+xml"/>
  <Override PartName="/xl/charts/chart92.xml" ContentType="application/vnd.openxmlformats-officedocument.drawingml.chart+xml"/>
  <Override PartName="/xl/theme/themeOverride76.xml" ContentType="application/vnd.openxmlformats-officedocument.themeOverride+xml"/>
  <Override PartName="/xl/pivotTables/pivotTable68.xml" ContentType="application/vnd.openxmlformats-officedocument.spreadsheetml.pivotTable+xml"/>
  <Override PartName="/xl/drawings/drawing56.xml" ContentType="application/vnd.openxmlformats-officedocument.drawing+xml"/>
  <Override PartName="/xl/charts/chart93.xml" ContentType="application/vnd.openxmlformats-officedocument.drawingml.chart+xml"/>
  <Override PartName="/xl/theme/themeOverride77.xml" ContentType="application/vnd.openxmlformats-officedocument.themeOverride+xml"/>
  <Override PartName="/xl/pivotTables/pivotTable69.xml" ContentType="application/vnd.openxmlformats-officedocument.spreadsheetml.pivotTable+xml"/>
  <Override PartName="/xl/drawings/drawing57.xml" ContentType="application/vnd.openxmlformats-officedocument.drawing+xml"/>
  <Override PartName="/xl/charts/chart94.xml" ContentType="application/vnd.openxmlformats-officedocument.drawingml.chart+xml"/>
  <Override PartName="/xl/theme/themeOverride78.xml" ContentType="application/vnd.openxmlformats-officedocument.themeOverrid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drawings/drawing58.xml" ContentType="application/vnd.openxmlformats-officedocument.drawing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theme/themeOverride79.xml" ContentType="application/vnd.openxmlformats-officedocument.themeOverride+xml"/>
  <Override PartName="/xl/charts/chart99.xml" ContentType="application/vnd.openxmlformats-officedocument.drawingml.chart+xml"/>
  <Override PartName="/xl/theme/themeOverride80.xml" ContentType="application/vnd.openxmlformats-officedocument.themeOverride+xml"/>
  <Override PartName="/xl/charts/chart100.xml" ContentType="application/vnd.openxmlformats-officedocument.drawingml.chart+xml"/>
  <Override PartName="/xl/theme/themeOverride81.xml" ContentType="application/vnd.openxmlformats-officedocument.themeOverride+xml"/>
  <Override PartName="/xl/charts/chart101.xml" ContentType="application/vnd.openxmlformats-officedocument.drawingml.chart+xml"/>
  <Override PartName="/xl/theme/themeOverride82.xml" ContentType="application/vnd.openxmlformats-officedocument.themeOverride+xml"/>
  <Override PartName="/xl/charts/chart102.xml" ContentType="application/vnd.openxmlformats-officedocument.drawingml.chart+xml"/>
  <Override PartName="/xl/theme/themeOverride83.xml" ContentType="application/vnd.openxmlformats-officedocument.themeOverride+xml"/>
  <Override PartName="/xl/pivotTables/pivotTable73.xml" ContentType="application/vnd.openxmlformats-officedocument.spreadsheetml.pivotTable+xml"/>
  <Override PartName="/xl/drawings/drawing59.xml" ContentType="application/vnd.openxmlformats-officedocument.drawing+xml"/>
  <Override PartName="/xl/charts/chart103.xml" ContentType="application/vnd.openxmlformats-officedocument.drawingml.chart+xml"/>
  <Override PartName="/xl/theme/themeOverride84.xml" ContentType="application/vnd.openxmlformats-officedocument.themeOverride+xml"/>
  <Override PartName="/xl/pivotTables/pivotTable74.xml" ContentType="application/vnd.openxmlformats-officedocument.spreadsheetml.pivotTable+xml"/>
  <Override PartName="/xl/drawings/drawing60.xml" ContentType="application/vnd.openxmlformats-officedocument.drawing+xml"/>
  <Override PartName="/xl/charts/chart104.xml" ContentType="application/vnd.openxmlformats-officedocument.drawingml.chart+xml"/>
  <Override PartName="/xl/theme/themeOverride85.xml" ContentType="application/vnd.openxmlformats-officedocument.themeOverride+xml"/>
  <Override PartName="/xl/pivotTables/pivotTable75.xml" ContentType="application/vnd.openxmlformats-officedocument.spreadsheetml.pivotTable+xml"/>
  <Override PartName="/xl/drawings/drawing61.xml" ContentType="application/vnd.openxmlformats-officedocument.drawing+xml"/>
  <Override PartName="/xl/charts/chart105.xml" ContentType="application/vnd.openxmlformats-officedocument.drawingml.chart+xml"/>
  <Override PartName="/xl/theme/themeOverride86.xml" ContentType="application/vnd.openxmlformats-officedocument.themeOverride+xml"/>
  <Override PartName="/xl/pivotTables/pivotTable76.xml" ContentType="application/vnd.openxmlformats-officedocument.spreadsheetml.pivotTable+xml"/>
  <Override PartName="/xl/drawings/drawing62.xml" ContentType="application/vnd.openxmlformats-officedocument.drawing+xml"/>
  <Override PartName="/xl/charts/chart106.xml" ContentType="application/vnd.openxmlformats-officedocument.drawingml.chart+xml"/>
  <Override PartName="/xl/theme/themeOverride87.xml" ContentType="application/vnd.openxmlformats-officedocument.themeOverride+xml"/>
  <Override PartName="/xl/charts/chart107.xml" ContentType="application/vnd.openxmlformats-officedocument.drawingml.chart+xml"/>
  <Override PartName="/xl/theme/themeOverride88.xml" ContentType="application/vnd.openxmlformats-officedocument.themeOverride+xml"/>
  <Override PartName="/xl/pivotTables/pivotTable77.xml" ContentType="application/vnd.openxmlformats-officedocument.spreadsheetml.pivotTable+xml"/>
  <Override PartName="/xl/drawings/drawing63.xml" ContentType="application/vnd.openxmlformats-officedocument.drawing+xml"/>
  <Override PartName="/xl/charts/chart108.xml" ContentType="application/vnd.openxmlformats-officedocument.drawingml.chart+xml"/>
  <Override PartName="/xl/theme/themeOverride89.xml" ContentType="application/vnd.openxmlformats-officedocument.themeOverride+xml"/>
  <Override PartName="/xl/pivotTables/pivotTable78.xml" ContentType="application/vnd.openxmlformats-officedocument.spreadsheetml.pivotTable+xml"/>
  <Override PartName="/xl/drawings/drawing64.xml" ContentType="application/vnd.openxmlformats-officedocument.drawing+xml"/>
  <Override PartName="/xl/charts/chart109.xml" ContentType="application/vnd.openxmlformats-officedocument.drawingml.chart+xml"/>
  <Override PartName="/xl/theme/themeOverride90.xml" ContentType="application/vnd.openxmlformats-officedocument.themeOverride+xml"/>
  <Override PartName="/xl/pivotTables/pivotTable79.xml" ContentType="application/vnd.openxmlformats-officedocument.spreadsheetml.pivotTable+xml"/>
  <Override PartName="/xl/drawings/drawing65.xml" ContentType="application/vnd.openxmlformats-officedocument.drawing+xml"/>
  <Override PartName="/xl/charts/chart110.xml" ContentType="application/vnd.openxmlformats-officedocument.drawingml.chart+xml"/>
  <Override PartName="/xl/theme/themeOverride91.xml" ContentType="application/vnd.openxmlformats-officedocument.themeOverride+xml"/>
  <Override PartName="/xl/pivotTables/pivotTable80.xml" ContentType="application/vnd.openxmlformats-officedocument.spreadsheetml.pivotTable+xml"/>
  <Override PartName="/xl/drawings/drawing66.xml" ContentType="application/vnd.openxmlformats-officedocument.drawing+xml"/>
  <Override PartName="/xl/charts/chart111.xml" ContentType="application/vnd.openxmlformats-officedocument.drawingml.chart+xml"/>
  <Override PartName="/xl/theme/themeOverride92.xml" ContentType="application/vnd.openxmlformats-officedocument.themeOverride+xml"/>
  <Override PartName="/xl/charts/chart112.xml" ContentType="application/vnd.openxmlformats-officedocument.drawingml.chart+xml"/>
  <Override PartName="/xl/theme/themeOverride93.xml" ContentType="application/vnd.openxmlformats-officedocument.themeOverride+xml"/>
  <Override PartName="/xl/pivotTables/pivotTable81.xml" ContentType="application/vnd.openxmlformats-officedocument.spreadsheetml.pivotTable+xml"/>
  <Override PartName="/xl/drawings/drawing67.xml" ContentType="application/vnd.openxmlformats-officedocument.drawing+xml"/>
  <Override PartName="/xl/charts/chart113.xml" ContentType="application/vnd.openxmlformats-officedocument.drawingml.chart+xml"/>
  <Override PartName="/xl/theme/themeOverride94.xml" ContentType="application/vnd.openxmlformats-officedocument.themeOverride+xml"/>
  <Override PartName="/xl/charts/chart114.xml" ContentType="application/vnd.openxmlformats-officedocument.drawingml.chart+xml"/>
  <Override PartName="/xl/theme/themeOverride95.xml" ContentType="application/vnd.openxmlformats-officedocument.themeOverride+xml"/>
  <Override PartName="/xl/pivotTables/pivotTable82.xml" ContentType="application/vnd.openxmlformats-officedocument.spreadsheetml.pivotTable+xml"/>
  <Override PartName="/xl/drawings/drawing68.xml" ContentType="application/vnd.openxmlformats-officedocument.drawing+xml"/>
  <Override PartName="/xl/charts/chart115.xml" ContentType="application/vnd.openxmlformats-officedocument.drawingml.chart+xml"/>
  <Override PartName="/xl/theme/themeOverride96.xml" ContentType="application/vnd.openxmlformats-officedocument.themeOverride+xml"/>
  <Override PartName="/xl/pivotTables/pivotTable83.xml" ContentType="application/vnd.openxmlformats-officedocument.spreadsheetml.pivotTable+xml"/>
  <Override PartName="/xl/drawings/drawing69.xml" ContentType="application/vnd.openxmlformats-officedocument.drawing+xml"/>
  <Override PartName="/xl/charts/chart116.xml" ContentType="application/vnd.openxmlformats-officedocument.drawingml.chart+xml"/>
  <Override PartName="/xl/theme/themeOverride97.xml" ContentType="application/vnd.openxmlformats-officedocument.themeOverride+xml"/>
  <Override PartName="/xl/pivotTables/pivotTable84.xml" ContentType="application/vnd.openxmlformats-officedocument.spreadsheetml.pivotTable+xml"/>
  <Override PartName="/xl/drawings/drawing70.xml" ContentType="application/vnd.openxmlformats-officedocument.drawing+xml"/>
  <Override PartName="/xl/charts/chart117.xml" ContentType="application/vnd.openxmlformats-officedocument.drawingml.chart+xml"/>
  <Override PartName="/xl/theme/themeOverride98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3340" yWindow="0" windowWidth="23400" windowHeight="16060" tabRatio="1000" activeTab="3"/>
  </bookViews>
  <sheets>
    <sheet name="overall" sheetId="6" r:id="rId1"/>
    <sheet name="everything bar" sheetId="73" r:id="rId2"/>
    <sheet name="ALL DATA" sheetId="80" r:id="rId3"/>
    <sheet name="clergyman" sheetId="77" r:id="rId4"/>
    <sheet name="murder" sheetId="61" r:id="rId5"/>
    <sheet name="incest" sheetId="45" r:id="rId6"/>
    <sheet name="fainting" sheetId="44" r:id="rId7"/>
    <sheet name="corpse" sheetId="63" r:id="rId8"/>
    <sheet name="storm" sheetId="55" r:id="rId9"/>
    <sheet name="orphan" sheetId="18" r:id="rId10"/>
    <sheet name="flagellation" sheetId="79" r:id="rId11"/>
    <sheet name="blood" sheetId="74" r:id="rId12"/>
    <sheet name="mark, identifying" sheetId="75" r:id="rId13"/>
    <sheet name="confinement" sheetId="27" r:id="rId14"/>
    <sheet name="abduction" sheetId="2" r:id="rId15"/>
    <sheet name="suicide" sheetId="56" r:id="rId16"/>
    <sheet name="human commodity" sheetId="62" r:id="rId17"/>
    <sheet name="letter" sheetId="64" r:id="rId18"/>
    <sheet name="monastery" sheetId="65" r:id="rId19"/>
    <sheet name="nun" sheetId="66" r:id="rId20"/>
    <sheet name="portrait" sheetId="67" r:id="rId21"/>
    <sheet name="presentiment" sheetId="68" r:id="rId22"/>
    <sheet name="bones" sheetId="69" r:id="rId23"/>
    <sheet name="starvation" sheetId="70" r:id="rId24"/>
    <sheet name="vengeance" sheetId="57" r:id="rId25"/>
    <sheet name="villainess" sheetId="58" r:id="rId26"/>
    <sheet name="wedding" sheetId="59" r:id="rId27"/>
    <sheet name="warning" sheetId="60" r:id="rId28"/>
    <sheet name="demons" sheetId="52" r:id="rId29"/>
    <sheet name="seduction" sheetId="53" r:id="rId30"/>
    <sheet name="shipwreck" sheetId="54" r:id="rId31"/>
    <sheet name="fornicators" sheetId="46" r:id="rId32"/>
    <sheet name="masking" sheetId="47" r:id="rId33"/>
    <sheet name="mysterious music" sheetId="48" r:id="rId34"/>
    <sheet name="poison" sheetId="49" r:id="rId35"/>
    <sheet name="rape" sheetId="50" r:id="rId36"/>
    <sheet name="reputation" sheetId="51" r:id="rId37"/>
    <sheet name="elopement" sheetId="43" r:id="rId38"/>
    <sheet name="falling" sheetId="38" r:id="rId39"/>
    <sheet name="fire" sheetId="39" r:id="rId40"/>
    <sheet name="ghost" sheetId="41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torture" sheetId="19" r:id="rId71"/>
    <sheet name="usurpation" sheetId="20" r:id="rId72"/>
    <sheet name="brothers" sheetId="21" r:id="rId73"/>
  </sheets>
  <calcPr calcId="140000" concurrentCalc="0"/>
  <pivotCaches>
    <pivotCache cacheId="0" r:id="rId74"/>
    <pivotCache cacheId="1" r:id="rId75"/>
    <pivotCache cacheId="2" r:id="rId76"/>
    <pivotCache cacheId="3" r:id="rId77"/>
    <pivotCache cacheId="4" r:id="rId78"/>
    <pivotCache cacheId="5" r:id="rId79"/>
    <pivotCache cacheId="6" r:id="rId80"/>
    <pivotCache cacheId="7" r:id="rId81"/>
    <pivotCache cacheId="8" r:id="rId82"/>
    <pivotCache cacheId="9" r:id="rId83"/>
    <pivotCache cacheId="10" r:id="rId84"/>
    <pivotCache cacheId="11" r:id="rId85"/>
    <pivotCache cacheId="12" r:id="rId86"/>
    <pivotCache cacheId="13" r:id="rId87"/>
    <pivotCache cacheId="14" r:id="rId88"/>
    <pivotCache cacheId="15" r:id="rId89"/>
    <pivotCache cacheId="16" r:id="rId90"/>
    <pivotCache cacheId="17" r:id="rId91"/>
    <pivotCache cacheId="18" r:id="rId92"/>
    <pivotCache cacheId="19" r:id="rId93"/>
    <pivotCache cacheId="20" r:id="rId94"/>
    <pivotCache cacheId="21" r:id="rId95"/>
    <pivotCache cacheId="22" r:id="rId96"/>
    <pivotCache cacheId="23" r:id="rId97"/>
    <pivotCache cacheId="24" r:id="rId98"/>
    <pivotCache cacheId="25" r:id="rId99"/>
    <pivotCache cacheId="26" r:id="rId100"/>
    <pivotCache cacheId="27" r:id="rId101"/>
    <pivotCache cacheId="28" r:id="rId102"/>
    <pivotCache cacheId="29" r:id="rId103"/>
    <pivotCache cacheId="30" r:id="rId104"/>
    <pivotCache cacheId="31" r:id="rId105"/>
    <pivotCache cacheId="32" r:id="rId106"/>
    <pivotCache cacheId="33" r:id="rId107"/>
    <pivotCache cacheId="34" r:id="rId108"/>
    <pivotCache cacheId="35" r:id="rId109"/>
    <pivotCache cacheId="36" r:id="rId110"/>
    <pivotCache cacheId="37" r:id="rId111"/>
    <pivotCache cacheId="38" r:id="rId112"/>
    <pivotCache cacheId="39" r:id="rId113"/>
    <pivotCache cacheId="40" r:id="rId114"/>
    <pivotCache cacheId="41" r:id="rId115"/>
    <pivotCache cacheId="42" r:id="rId116"/>
    <pivotCache cacheId="43" r:id="rId117"/>
    <pivotCache cacheId="44" r:id="rId118"/>
    <pivotCache cacheId="45" r:id="rId119"/>
    <pivotCache cacheId="46" r:id="rId120"/>
    <pivotCache cacheId="47" r:id="rId121"/>
    <pivotCache cacheId="48" r:id="rId122"/>
    <pivotCache cacheId="49" r:id="rId123"/>
    <pivotCache cacheId="50" r:id="rId124"/>
    <pivotCache cacheId="51" r:id="rId125"/>
    <pivotCache cacheId="52" r:id="rId126"/>
    <pivotCache cacheId="53" r:id="rId127"/>
    <pivotCache cacheId="54" r:id="rId128"/>
    <pivotCache cacheId="55" r:id="rId129"/>
    <pivotCache cacheId="56" r:id="rId130"/>
    <pivotCache cacheId="57" r:id="rId131"/>
    <pivotCache cacheId="58" r:id="rId132"/>
    <pivotCache cacheId="59" r:id="rId133"/>
    <pivotCache cacheId="60" r:id="rId134"/>
    <pivotCache cacheId="61" r:id="rId135"/>
    <pivotCache cacheId="62" r:id="rId136"/>
    <pivotCache cacheId="63" r:id="rId137"/>
    <pivotCache cacheId="64" r:id="rId138"/>
    <pivotCache cacheId="65" r:id="rId139"/>
    <pivotCache cacheId="66" r:id="rId140"/>
    <pivotCache cacheId="67" r:id="rId141"/>
    <pivotCache cacheId="68" r:id="rId142"/>
    <pivotCache cacheId="69" r:id="rId143"/>
    <pivotCache cacheId="70" r:id="rId144"/>
    <pivotCache cacheId="71" r:id="rId145"/>
    <pivotCache cacheId="72" r:id="rId146"/>
    <pivotCache cacheId="74" r:id="rId147"/>
    <pivotCache cacheId="75" r:id="rId148"/>
    <pivotCache cacheId="94" r:id="rId149"/>
    <pivotCache cacheId="101" r:id="rId150"/>
    <pivotCache cacheId="105" r:id="rId151"/>
    <pivotCache cacheId="109" r:id="rId152"/>
    <pivotCache cacheId="113" r:id="rId153"/>
    <pivotCache cacheId="117" r:id="rId154"/>
    <pivotCache cacheId="121" r:id="rId15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9" i="77" l="1"/>
  <c r="Y9" i="77"/>
  <c r="X8" i="77"/>
  <c r="Y8" i="77"/>
  <c r="X7" i="77"/>
  <c r="Y7" i="77"/>
  <c r="X6" i="77"/>
  <c r="Y6" i="77"/>
  <c r="X5" i="77"/>
  <c r="Y5" i="77"/>
  <c r="AD15" i="61"/>
  <c r="AD16" i="61"/>
  <c r="AD17" i="61"/>
  <c r="AD18" i="61"/>
  <c r="AD19" i="61"/>
  <c r="AC15" i="61"/>
  <c r="AC17" i="61"/>
  <c r="AA16" i="61"/>
  <c r="AA17" i="61"/>
  <c r="AA18" i="61"/>
  <c r="AB15" i="61"/>
  <c r="AB16" i="61"/>
  <c r="AB17" i="61"/>
  <c r="AB18" i="61"/>
  <c r="AB19" i="61"/>
  <c r="Z15" i="61"/>
  <c r="Z16" i="61"/>
  <c r="Z17" i="61"/>
  <c r="Z18" i="61"/>
  <c r="Z19" i="61"/>
  <c r="AA9" i="61"/>
  <c r="AA8" i="61"/>
  <c r="AA7" i="61"/>
  <c r="AA6" i="61"/>
  <c r="AA5" i="61"/>
  <c r="AA4" i="61"/>
  <c r="AB9" i="61"/>
  <c r="AB8" i="61"/>
  <c r="AB7" i="61"/>
  <c r="AB6" i="61"/>
  <c r="AB5" i="61"/>
  <c r="AB4" i="61"/>
  <c r="AG9" i="45"/>
  <c r="AG8" i="45"/>
  <c r="AG7" i="45"/>
  <c r="AG6" i="45"/>
  <c r="AG5" i="45"/>
  <c r="AF10" i="45"/>
  <c r="AF9" i="45"/>
  <c r="AF8" i="45"/>
  <c r="AF7" i="45"/>
  <c r="AF6" i="45"/>
  <c r="AF5" i="45"/>
  <c r="AG8" i="44"/>
  <c r="AG7" i="44"/>
  <c r="AG6" i="44"/>
  <c r="AG5" i="44"/>
  <c r="AG4" i="44"/>
  <c r="AF8" i="44"/>
  <c r="AF7" i="44"/>
  <c r="AF6" i="44"/>
  <c r="AF5" i="44"/>
  <c r="AF4" i="44"/>
  <c r="P9" i="63"/>
  <c r="P8" i="63"/>
  <c r="P7" i="63"/>
  <c r="P6" i="63"/>
  <c r="P5" i="63"/>
  <c r="O9" i="63"/>
  <c r="O8" i="63"/>
  <c r="O7" i="63"/>
  <c r="O6" i="63"/>
  <c r="O5" i="63"/>
  <c r="P9" i="55"/>
  <c r="P8" i="55"/>
  <c r="P7" i="55"/>
  <c r="P6" i="55"/>
  <c r="P5" i="55"/>
  <c r="O9" i="55"/>
  <c r="O8" i="55"/>
  <c r="O7" i="55"/>
  <c r="O6" i="55"/>
  <c r="O5" i="55"/>
  <c r="O10" i="18"/>
  <c r="O9" i="18"/>
  <c r="O8" i="18"/>
  <c r="O7" i="18"/>
  <c r="O6" i="18"/>
  <c r="N10" i="18"/>
  <c r="N9" i="18"/>
  <c r="N8" i="18"/>
  <c r="N7" i="18"/>
  <c r="N6" i="18"/>
  <c r="E43" i="61"/>
  <c r="C43" i="61"/>
  <c r="D43" i="61"/>
  <c r="F43" i="61"/>
  <c r="C42" i="61"/>
  <c r="D42" i="61"/>
  <c r="F42" i="61"/>
  <c r="E42" i="61"/>
  <c r="E58" i="44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B26" i="77"/>
  <c r="P2" i="2"/>
  <c r="W6" i="2"/>
  <c r="W2" i="2"/>
  <c r="P5" i="44"/>
  <c r="P1" i="44"/>
  <c r="B8" i="77"/>
  <c r="K3" i="77"/>
  <c r="K4" i="77"/>
  <c r="K5" i="77"/>
  <c r="J4" i="77"/>
  <c r="J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H13" i="61"/>
  <c r="H12" i="61"/>
  <c r="H14" i="61"/>
  <c r="G13" i="61"/>
  <c r="G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<sst xmlns="http://schemas.openxmlformats.org/spreadsheetml/2006/main" count="3190" uniqueCount="837">
  <si>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</si>
  <si>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</si>
  <si>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</si>
  <si>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</si>
  <si>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</si>
  <si>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</si>
  <si>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</si>
  <si>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</si>
  <si>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</si>
  <si>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</si>
  <si>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</si>
  <si>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</si>
  <si>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</si>
  <si>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</si>
  <si>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</si>
  <si>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</si>
  <si>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</si>
  <si>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</si>
  <si>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</si>
  <si>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</si>
  <si>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</si>
  <si>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</si>
  <si>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</si>
  <si>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</si>
  <si>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</si>
  <si>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</si>
  <si>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</si>
  <si>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</si>
  <si>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</si>
  <si>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</si>
  <si>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</si>
  <si>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</si>
  <si>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</si>
  <si>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</si>
  <si>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</si>
  <si>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</si>
  <si>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</si>
  <si>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</si>
  <si>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</si>
  <si>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</si>
  <si>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</si>
  <si>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</si>
  <si>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</si>
  <si>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</si>
  <si>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</si>
  <si>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</si>
  <si>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</si>
  <si>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</si>
  <si>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</si>
  <si>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</si>
  <si>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</si>
  <si>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</si>
  <si>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</si>
  <si>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</si>
  <si>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</si>
  <si>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</si>
  <si>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</si>
  <si>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</si>
  <si>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</si>
  <si>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</si>
  <si>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</si>
  <si>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</si>
  <si>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</si>
  <si>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</si>
  <si>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</si>
  <si>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</si>
  <si>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</si>
  <si>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</si>
  <si>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</si>
  <si>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</si>
  <si>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</si>
  <si>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</si>
  <si>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</si>
  <si>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</si>
  <si>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</si>
  <si>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</si>
  <si>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</si>
  <si>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</si>
  <si>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</si>
  <si>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</si>
  <si>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</si>
  <si>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</si>
  <si>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</si>
  <si>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</si>
  <si>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</si>
  <si>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</si>
  <si>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</si>
  <si>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</si>
  <si>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</si>
  <si>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</si>
  <si>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</si>
  <si>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</si>
  <si>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</si>
  <si>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</si>
  <si>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</si>
  <si>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</si>
  <si>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</si>
  <si>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</si>
  <si>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</si>
  <si>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</si>
  <si>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</si>
  <si>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</si>
  <si>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</si>
  <si>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</si>
  <si>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</si>
  <si>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</si>
  <si>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</si>
  <si>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</si>
  <si>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</si>
  <si>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</si>
  <si>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</si>
  <si>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</si>
  <si>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</si>
  <si>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</si>
  <si>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</si>
  <si>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</si>
  <si>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</si>
  <si>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</si>
  <si>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</si>
  <si>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</si>
  <si>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</si>
  <si>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</si>
  <si>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</si>
  <si>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</si>
  <si>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</si>
  <si>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</si>
  <si>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</si>
  <si>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</si>
  <si>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</si>
  <si>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</si>
  <si>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</si>
  <si>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</si>
  <si>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</si>
  <si>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</si>
  <si>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</si>
  <si>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</si>
  <si>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</si>
  <si>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</si>
  <si>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</si>
  <si>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</si>
  <si>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</si>
  <si>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</si>
  <si>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</si>
  <si>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</si>
  <si>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</si>
  <si>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</si>
  <si>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</si>
  <si>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</si>
  <si>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</si>
  <si>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</si>
  <si>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</si>
  <si>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</si>
  <si>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</si>
  <si>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</si>
  <si>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</si>
  <si>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</si>
  <si>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</si>
  <si>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</si>
  <si>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</si>
  <si>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</si>
  <si>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</si>
  <si>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</si>
  <si>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</si>
  <si>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</si>
  <si>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</si>
  <si>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</si>
  <si>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</si>
  <si>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</si>
  <si>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</si>
  <si>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</si>
  <si>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</si>
  <si>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</si>
  <si>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</si>
  <si>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</si>
  <si>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</si>
  <si>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</si>
  <si>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</si>
  <si>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</si>
  <si>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</si>
  <si>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</si>
  <si>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</si>
  <si>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</si>
  <si>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</si>
  <si>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</si>
  <si>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</si>
  <si>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</si>
  <si>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</si>
  <si>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</si>
  <si>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</si>
  <si>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</si>
  <si>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</si>
  <si>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</si>
  <si>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</si>
  <si>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</si>
  <si>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</si>
  <si>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</si>
  <si>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</si>
  <si>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</si>
  <si>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</si>
  <si>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</si>
  <si>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</si>
  <si>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</si>
  <si>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</si>
  <si>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</si>
  <si>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</si>
  <si>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</si>
  <si>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</si>
  <si>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</si>
  <si>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</si>
  <si>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</si>
  <si>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</si>
  <si>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</si>
  <si>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</si>
  <si>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</si>
  <si>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</si>
  <si>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</si>
  <si>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</si>
  <si>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</si>
  <si>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</si>
  <si>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</si>
  <si>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</si>
  <si>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</si>
  <si>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</si>
  <si>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</si>
  <si>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</si>
  <si>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</si>
  <si>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</si>
  <si>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</si>
  <si>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</si>
  <si>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</si>
  <si>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</si>
  <si>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</si>
  <si>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</si>
  <si>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</si>
  <si>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</si>
  <si>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</si>
  <si>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</si>
  <si>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</si>
  <si>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</si>
  <si>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</si>
  <si>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</si>
  <si>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</si>
  <si>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</si>
  <si>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</si>
  <si>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</si>
  <si>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</si>
  <si>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</si>
  <si>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</si>
  <si>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</si>
  <si>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</si>
  <si>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</si>
  <si>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</si>
  <si>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</si>
  <si>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</si>
  <si>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</si>
  <si>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</si>
  <si>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</si>
  <si>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</si>
  <si>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</si>
  <si>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</si>
  <si>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</si>
  <si>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</si>
  <si>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</si>
  <si>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</si>
  <si>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</si>
  <si>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</si>
  <si>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</si>
  <si>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</si>
  <si>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</si>
  <si>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</si>
  <si>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</si>
  <si>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</si>
  <si>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</si>
  <si>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</si>
  <si>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</si>
  <si>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</si>
  <si>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</si>
  <si>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</si>
  <si>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</si>
  <si>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</si>
  <si>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</si>
  <si>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</si>
  <si>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</si>
  <si>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</si>
  <si>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</si>
  <si>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</si>
  <si>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</si>
  <si>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</si>
  <si>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</si>
  <si>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</si>
  <si>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</si>
  <si>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</si>
  <si>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</si>
  <si>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</si>
  <si>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</si>
  <si>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</si>
  <si>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</si>
  <si>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</si>
  <si>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</si>
  <si>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</si>
  <si>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</si>
  <si>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</si>
  <si>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</si>
  <si>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</si>
  <si>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</si>
  <si>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</si>
  <si>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</si>
  <si>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</si>
  <si>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</si>
  <si>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</si>
  <si>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</si>
  <si>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</si>
  <si>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</si>
  <si>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</si>
  <si>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</si>
  <si>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</si>
  <si>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</si>
  <si>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</si>
  <si>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</si>
  <si>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</si>
  <si>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</si>
  <si>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</si>
  <si>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</si>
  <si>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</si>
  <si>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</si>
  <si>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</si>
  <si>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</si>
  <si>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</si>
  <si>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</si>
  <si>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</si>
  <si>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</si>
  <si>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</si>
  <si>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</si>
  <si>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</si>
  <si>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</si>
  <si>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</si>
  <si>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</si>
  <si>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</si>
  <si>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</si>
  <si>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</si>
  <si>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</si>
  <si>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</si>
  <si>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</si>
  <si>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</si>
  <si>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</si>
  <si>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</si>
  <si>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</si>
  <si>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</si>
  <si>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</si>
  <si>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</si>
  <si>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</si>
  <si>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</si>
  <si>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</si>
  <si>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</si>
  <si>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</si>
  <si>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</si>
  <si>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</si>
  <si>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</si>
  <si>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</si>
  <si>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</si>
  <si>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</si>
  <si>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</si>
  <si>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</si>
  <si>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</si>
  <si>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</si>
  <si>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</si>
  <si>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</si>
  <si>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</si>
  <si>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</si>
  <si>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</si>
  <si>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</si>
  <si>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</si>
  <si>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</si>
  <si>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</si>
  <si>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</si>
  <si>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</si>
  <si>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</si>
  <si>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</si>
  <si>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</si>
  <si>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</si>
  <si>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</si>
  <si>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</si>
  <si>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</si>
  <si>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</si>
  <si>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</si>
  <si>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</si>
  <si>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</si>
  <si>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</si>
  <si>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</si>
  <si>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</si>
  <si>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</si>
  <si>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</si>
  <si>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</si>
  <si>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</si>
  <si>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</si>
  <si>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</si>
  <si>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</si>
  <si>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</si>
  <si>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</si>
  <si>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</si>
  <si>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</si>
  <si>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</si>
  <si>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</si>
  <si>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</si>
  <si>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</si>
  <si>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</si>
  <si>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</si>
  <si>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</si>
  <si>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</si>
  <si>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</si>
  <si>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</si>
  <si>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</si>
  <si>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</si>
  <si>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</si>
  <si>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</si>
  <si>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</si>
  <si>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</si>
  <si>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</si>
  <si>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</si>
  <si>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</si>
  <si>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</si>
  <si>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</si>
  <si>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</si>
  <si>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</si>
  <si>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</si>
  <si>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</si>
  <si>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</si>
  <si>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</si>
  <si>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</si>
  <si>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</si>
  <si>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</si>
  <si>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</si>
  <si>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</si>
  <si>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</si>
  <si>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</si>
  <si>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</si>
  <si>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</si>
  <si>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</si>
  <si>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</si>
  <si>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</si>
  <si>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</si>
  <si>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</si>
  <si>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</si>
  <si>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</si>
  <si>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</si>
  <si>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</si>
  <si>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</si>
  <si>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</si>
  <si>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</si>
  <si>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</si>
  <si>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</si>
  <si>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</si>
  <si>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</si>
  <si>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</si>
  <si>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</si>
  <si>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</si>
  <si>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</si>
  <si>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</si>
  <si>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</si>
  <si>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</si>
  <si>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</si>
  <si>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</si>
  <si>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</si>
  <si>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</si>
  <si>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</si>
  <si>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</si>
  <si>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</si>
  <si>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</si>
  <si>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</si>
  <si>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</si>
  <si>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</si>
  <si>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</si>
  <si>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</si>
  <si>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</si>
  <si>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</si>
  <si>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</si>
  <si>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</si>
  <si>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</si>
  <si>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</si>
  <si>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</si>
  <si>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</si>
  <si>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</si>
  <si>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</si>
  <si>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</si>
  <si>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</si>
  <si>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</si>
  <si>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</si>
  <si>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</si>
  <si>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</si>
  <si>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</si>
  <si>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</si>
  <si>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</si>
  <si>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</si>
  <si>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</si>
  <si>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</si>
  <si>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</si>
  <si>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</si>
  <si>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</si>
  <si>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</si>
  <si>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</si>
  <si>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</si>
  <si>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</si>
  <si>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</si>
  <si>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</si>
  <si>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</si>
  <si>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</si>
  <si>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</si>
  <si>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</si>
  <si>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</si>
  <si>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</si>
  <si>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</si>
  <si>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</si>
  <si>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</si>
  <si>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</si>
  <si>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</si>
  <si>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</si>
  <si>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</si>
  <si>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</si>
  <si>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</si>
  <si>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</si>
  <si>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</si>
  <si>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</si>
  <si>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</si>
  <si>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</si>
  <si>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</si>
  <si>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</si>
  <si>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</si>
  <si>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</si>
  <si>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</si>
  <si>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</si>
  <si>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</si>
  <si>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</si>
  <si>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</si>
  <si>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</si>
  <si>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</si>
  <si>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</si>
  <si>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</si>
  <si>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</si>
  <si>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</si>
  <si>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</si>
  <si>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</si>
  <si>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</si>
  <si>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</si>
  <si>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</si>
  <si>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</si>
  <si>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</si>
  <si>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</si>
  <si>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</si>
  <si>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</si>
  <si>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</si>
  <si>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</si>
  <si>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</si>
  <si>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</si>
  <si>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</si>
  <si>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</si>
  <si>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</si>
  <si>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</si>
  <si>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</si>
  <si>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</si>
  <si>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</si>
  <si>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</si>
  <si>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</si>
  <si>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</si>
  <si>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</si>
  <si>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</si>
  <si>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</si>
  <si>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</si>
  <si>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</si>
  <si>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</si>
  <si>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</si>
  <si>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</si>
  <si>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</si>
  <si>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</si>
  <si>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</si>
  <si>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</si>
  <si>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</si>
  <si>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</si>
  <si>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</si>
  <si>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</si>
  <si>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</si>
  <si>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</si>
  <si>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</si>
  <si>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</si>
  <si>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</si>
  <si>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</si>
  <si>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</si>
  <si>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</si>
  <si>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</si>
  <si>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</si>
  <si>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</si>
  <si>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</si>
  <si>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</si>
  <si>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</si>
  <si>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</si>
  <si>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</si>
  <si>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</si>
  <si>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</si>
  <si>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</si>
  <si>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</si>
  <si>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</si>
  <si>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</si>
  <si>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</si>
  <si>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</si>
  <si>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</si>
  <si>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</si>
  <si>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</si>
  <si>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</si>
  <si>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</si>
  <si>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</si>
  <si>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</si>
  <si>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</si>
  <si>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</si>
  <si>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</si>
  <si>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</si>
  <si>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</si>
  <si>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</si>
  <si>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</si>
  <si>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</si>
  <si>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</si>
  <si>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</si>
  <si>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</si>
  <si>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</si>
  <si>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</si>
  <si>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</si>
  <si>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</si>
  <si>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</si>
  <si>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</si>
  <si>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</si>
  <si>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</si>
  <si>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</si>
  <si>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</si>
  <si>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</si>
  <si>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</si>
  <si>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</si>
  <si>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</si>
  <si>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</si>
  <si>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</si>
  <si>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</si>
  <si>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</si>
  <si>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</si>
  <si>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</si>
  <si>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</si>
  <si>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</si>
  <si>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</si>
  <si>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</si>
  <si>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</si>
  <si>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</si>
  <si>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</si>
  <si>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</si>
  <si>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</si>
  <si>
    <t>Gothic Type</t>
  </si>
  <si>
    <t>Rauberroman</t>
  </si>
  <si>
    <t>High Gothic (horror-terror)</t>
  </si>
  <si>
    <t>Oriental</t>
  </si>
  <si>
    <t>Chapbook</t>
  </si>
  <si>
    <t>History</t>
  </si>
  <si>
    <t>High Gothic (terror)</t>
  </si>
  <si>
    <t>Sentimental</t>
  </si>
  <si>
    <t>High Gothic (horror)</t>
  </si>
  <si>
    <t>Domestic</t>
  </si>
  <si>
    <t>Natural Horror</t>
  </si>
  <si>
    <t>High Gothic</t>
  </si>
  <si>
    <t>Gothic Rauberroman (elements of the monastic shocker)</t>
  </si>
  <si>
    <t>Pure or high Gothic (horror-terror modes)</t>
  </si>
  <si>
    <t>Orientalized Gothic fantasy</t>
  </si>
  <si>
    <t>Gothic chapbook</t>
  </si>
  <si>
    <t>Gothified History (terror mode)</t>
  </si>
  <si>
    <t>Pure or high Gothic (terror mode)</t>
  </si>
  <si>
    <t>(not indexed)</t>
  </si>
  <si>
    <t>Gothified History</t>
  </si>
  <si>
    <t>Sentimental Gothic</t>
  </si>
  <si>
    <t>Philosophical Gothic (domestic elements)</t>
  </si>
  <si>
    <t>Pure or high Gothic (horror mode)</t>
  </si>
  <si>
    <t>Gothified History (Wandering Jew legend)</t>
  </si>
  <si>
    <t>Gothic chapbook (Shauerromantik elements)</t>
  </si>
  <si>
    <t>Gothified history (terror mode)</t>
  </si>
  <si>
    <t>Domestic fiction (counterfeit Gothified History)</t>
  </si>
  <si>
    <t>Sentimental Gothic (didactic elements)</t>
  </si>
  <si>
    <t>Sentimental Gothic (terror mode)</t>
  </si>
  <si>
    <t>Pure or high Gothic (terror-horror modes)</t>
  </si>
  <si>
    <t>Domestic Gothic (terror mode)</t>
  </si>
  <si>
    <t>Domestic Gothic (didactic elements)</t>
  </si>
  <si>
    <t>Pure or high Gothic (terror mode, Gothified history)</t>
  </si>
  <si>
    <t>Gothic anthology (essays on Gothic theory, fragments, Gothic prose and verse)</t>
  </si>
  <si>
    <t>Gothified history (sentimental and terror modes)</t>
  </si>
  <si>
    <t>Gothic chapbook (based on THE MONK)</t>
  </si>
  <si>
    <t>Gothified history (didactic elements)</t>
  </si>
  <si>
    <t>Contemporized Gothic (didactic and polemical elements)</t>
  </si>
  <si>
    <t>Domestic Gothic (various Richardsonian features)</t>
  </si>
  <si>
    <t>Orientalized Gothic</t>
  </si>
  <si>
    <t>Gothic Quest legend (elements of MELMOTH THE WANDERER)</t>
  </si>
  <si>
    <t>Roman noir (horror-terror elements)</t>
  </si>
  <si>
    <t>Pure or high Gothic (Vehmgericht or secret Fehmic tribunal)</t>
  </si>
  <si>
    <t>Mixed Gothic (domestic fiction becoming Gothic)</t>
  </si>
  <si>
    <t>Mixed Gothic (domestic fiction becoming Gothic in horror mode)</t>
  </si>
  <si>
    <t>Sentimental fiction (Radcliffean terror elements)</t>
  </si>
  <si>
    <t>Gothified history (Radcliffean imitation)</t>
  </si>
  <si>
    <t>Doppleganger or Double Story (terror-horror modes)</t>
  </si>
  <si>
    <t>Gothified History (a witchcraft segment)</t>
  </si>
  <si>
    <t>Novel of Seduction and Radical Ideas (terror elements)</t>
  </si>
  <si>
    <t>Gothified history (natural horror)</t>
  </si>
  <si>
    <t>Pure or high Gothic (no supernatural elements)</t>
  </si>
  <si>
    <t>Domestic Gothic (terror elements)</t>
  </si>
  <si>
    <t>Documentary Gothic (natural horror based on an actual incident)</t>
  </si>
  <si>
    <t>Domestic Gothic</t>
  </si>
  <si>
    <t>Pure or high Gothic (monastic shocker in horror-terror modes; imitation of THE MONK)</t>
  </si>
  <si>
    <t>Pure or high Gothic/Gothified history (horror-terror modes)</t>
  </si>
  <si>
    <t>Sentimentalized and naturalized Gothic (Radcliffean methods and props)</t>
  </si>
  <si>
    <t>Gothified history (naturalized terror)</t>
  </si>
  <si>
    <t>Pure or high Gothic (Schauerromantik elements)</t>
  </si>
  <si>
    <t>Pure or high Gothic (in the novel's maiden-centered episodes)</t>
  </si>
  <si>
    <t>Domestic Gothic (more domestic than Gothic, a few terror elements)</t>
  </si>
  <si>
    <t>Orientalized Gothic/roman a clef</t>
  </si>
  <si>
    <t>Gothic roman a clef (terror mode)</t>
  </si>
  <si>
    <t>Pure or high Gothic (quest story, picaresque elements)</t>
  </si>
  <si>
    <t>Pure or high Gothic</t>
  </si>
  <si>
    <t>Pure or high Gothic (the supernatural acoustic)</t>
  </si>
  <si>
    <t>Naturalized Gothic (domestic and sentimental elements)</t>
  </si>
  <si>
    <t>Gothified history (terror and sentimental elements)</t>
  </si>
  <si>
    <t>Didactic and domestic novel (Gothic titling)</t>
  </si>
  <si>
    <t>Gothified history (historical Gothic prototype, terror elements)</t>
  </si>
  <si>
    <t>Rauberroman (terror mode)</t>
  </si>
  <si>
    <t>Pure or high Gothic (horror, terror, and Schauerromantik modes, monastic shocker)</t>
  </si>
  <si>
    <t>Gothic anthology (terror, horror, and Schauerromantik modes represented with Germanic translations and imitations)</t>
  </si>
  <si>
    <t>Gothic chapbook (converted from Gothic drama)</t>
  </si>
  <si>
    <t>Political and polemical Gothic (satiric and philosophic elements, attack on Godwin and Jacobin novelists)</t>
  </si>
  <si>
    <t>Domestic fiction (several Gothic elements and characters)</t>
  </si>
  <si>
    <t>Gothified history (terror-horror modes)</t>
  </si>
  <si>
    <t>Pure or high Gothic (actually, a composite of Gothic types)</t>
  </si>
  <si>
    <t>Pure or high Gothic (terror mode, revolutionary Irish politics)</t>
  </si>
  <si>
    <t>Domestic fiction (several touches of terror Gothicism)</t>
  </si>
  <si>
    <t>Domestic Gothic (search for the father)</t>
  </si>
  <si>
    <t>Pure or high Gothic (domestic elements, genealogical entanglements)</t>
  </si>
  <si>
    <t>Domestic fiction (intermittent Gothic elements)</t>
  </si>
  <si>
    <t>Domestic fiction (intermittent Gothic effects)</t>
  </si>
  <si>
    <t>Gothic bluebook (variable plagiarism from many Gothics)</t>
  </si>
  <si>
    <t>Pure or high Gothic (monastic shocker, excessive natural and supernatural horror)</t>
  </si>
  <si>
    <t>Pure or high Gothic (terror mode, in serialized form)</t>
  </si>
  <si>
    <t xml:space="preserve">Pure or high Gothics (a multiple Gothic containing elements of several subspecies of Gothic fiction) </t>
  </si>
  <si>
    <t>Novel of domestic sadism (titular character is a prototypical Gothic villain)</t>
  </si>
  <si>
    <t>Grotto Gothic (horror mode, elements of Gothified history)</t>
  </si>
  <si>
    <t>Tower Gothic (elements of Gothified history)</t>
  </si>
  <si>
    <t>Gothic parody (some serious motifs mixed with satire on the Gothic heroine)</t>
  </si>
  <si>
    <t>Pure or high Gothic (Germanic and Schauerromantik elements, sham translation)</t>
  </si>
  <si>
    <t>Pure or high Gothic (terror mode, explained supernatural)</t>
  </si>
  <si>
    <t>Pure or high Gothic (artificial terror, numerous elements of Gothic parody)</t>
  </si>
  <si>
    <t>Pure or high Gothic (elements of THE MONK, monster story, transformation motif)</t>
  </si>
  <si>
    <t>Natural Gothic horror (uses incest motif)</t>
  </si>
  <si>
    <t>Prototypical Vampire Tale (Gothic characterization and scenery)</t>
  </si>
  <si>
    <t>Gothified history</t>
  </si>
  <si>
    <t>Gothified history (authentic supernatural elements)</t>
  </si>
  <si>
    <t>Pure or high Gothic (terror and horror modes)</t>
  </si>
  <si>
    <t>Pure or high Gothic (imitation of the "first" Mrs. Radcliffe)</t>
  </si>
  <si>
    <t>Sentimental fiction (intermittent Gothic elements)</t>
  </si>
  <si>
    <t>Gothified history (subdued supernatural and domesticated Gothic)</t>
  </si>
  <si>
    <t>Domestic fiction (has Gothic elements and bears a Gothic title)</t>
  </si>
  <si>
    <t>Sentimentalized Gothic (uses the motif of the mysterious key)</t>
  </si>
  <si>
    <t>Domestic fiction (various Gothic elements)</t>
  </si>
  <si>
    <t>Semi-Domestic Gothic (Radcliffean scenery and elements)</t>
  </si>
  <si>
    <t>Sentimentalized Gothic (intermittent Radcliffean elements)</t>
  </si>
  <si>
    <t>Sentimental fiction (residual or secondary Gothic elements)</t>
  </si>
  <si>
    <t>Domestic Gothic (various terror elements)</t>
  </si>
  <si>
    <t>Sentimentalized Gothic (numerous Radcliffean echoes and elements)</t>
  </si>
  <si>
    <t>Domestic Gothic (numerous sentimental elements)</t>
  </si>
  <si>
    <t>Rauberroman (Radcliffean and Shakespearean elements)</t>
  </si>
  <si>
    <t>Fake Gothic (a sentimental and social novel under a Gothic title)</t>
  </si>
  <si>
    <t>Philosophical Gothic (sometimes categorized as primitive science fiction)</t>
  </si>
  <si>
    <t>Apocalyptic Gothic (futuristic science fiction)</t>
  </si>
  <si>
    <t>Domestic fiction (recessive Gothic traits)</t>
  </si>
  <si>
    <t>Gothified history (uses the castle tyrant as its main character)</t>
  </si>
  <si>
    <t>Pure or high Gothic (Schauerromantik features and characters)</t>
  </si>
  <si>
    <t>Pure or high Gothic (elements of THE MONK's loathsome descriptions)</t>
  </si>
  <si>
    <t>Domestic Gothic (apparitional visitations)</t>
  </si>
  <si>
    <t>Pure or high Gothic (horrific medievalism, situations from Walpole and Reeve)</t>
  </si>
  <si>
    <t>Pure or high Gothic (terror elements, Germanic elements and sublime topographies)</t>
  </si>
  <si>
    <t>Pure or high Gothic (Radcliffean imitation)</t>
  </si>
  <si>
    <t>Pure or high Gothic (terror elements)</t>
  </si>
  <si>
    <t>Sentimentalized Gothic (various Radcliffean devices and effects)</t>
  </si>
  <si>
    <t>Picaresque fiction (several heavily pre-Gothic episodes)</t>
  </si>
  <si>
    <t>Pure or high Gothic (imitation of THE ITALIAN, elements of the monastic shocker)</t>
  </si>
  <si>
    <t>Orientalized Gothic (Gothic passions but minimal terror and horror)</t>
  </si>
  <si>
    <t>Pure or high Gothic (monastic shocker elements)</t>
  </si>
  <si>
    <t>Sentimental Gothic (numerous spectral components, especially in the subplots)</t>
  </si>
  <si>
    <t>Sentimental Gothic (epistolary format, Radcliffean elements)</t>
  </si>
  <si>
    <t>Sentimental Gothic (no supernatural elements)</t>
  </si>
  <si>
    <t>Gothified history (intermittent terror elements)</t>
  </si>
  <si>
    <t>Pure or high Gothic (natural terror)</t>
  </si>
  <si>
    <t>Pure or high Gothic (strains of horror, terror, and Schauerromantik effects)</t>
  </si>
  <si>
    <t>Pure or high Gothic (imitation of THE CASTLE OF OTRANTO)</t>
  </si>
  <si>
    <t>Polemical fiction (numerous Gothic elements)</t>
  </si>
  <si>
    <t>Pure or high Gothic (first of the first Gothics and technical prototype)</t>
  </si>
  <si>
    <t>Pure or high Gothic (influence of THE CASTLE OF OTRANTO and Leland's LONGSWORD)</t>
  </si>
  <si>
    <t>Domestic fiction (recessant Gothic traits)</t>
  </si>
  <si>
    <t>Gothic chapbook (compressed Gothified history)</t>
  </si>
  <si>
    <t>Gothic bluebook</t>
  </si>
  <si>
    <t>Domestic fiction (digressive Gothic tendencies)</t>
  </si>
  <si>
    <t>Pure or high Gothic (Radcliffean elements)</t>
  </si>
  <si>
    <t>Frank's full Gothic Type</t>
  </si>
  <si>
    <t>Other</t>
  </si>
  <si>
    <t>Political/Philosophical</t>
  </si>
  <si>
    <t>High Gothic (Schauerromantic)</t>
  </si>
  <si>
    <t>Count of Frank's full Gothic Type</t>
  </si>
  <si>
    <t>No clergyman</t>
  </si>
  <si>
    <t>No fainting</t>
  </si>
  <si>
    <t>murder of the powerful</t>
  </si>
  <si>
    <t>murder of the powerless</t>
  </si>
  <si>
    <t>murder between equals</t>
  </si>
  <si>
    <t>murder written by women</t>
  </si>
  <si>
    <t>murder written by men</t>
  </si>
  <si>
    <t>Other Gothic</t>
  </si>
  <si>
    <t>Domestic/Sentimental</t>
  </si>
  <si>
    <t>no orphan</t>
  </si>
  <si>
    <t>percent with orphan</t>
  </si>
  <si>
    <t>contains orphan</t>
  </si>
  <si>
    <t>contains storm</t>
  </si>
  <si>
    <t>no storm</t>
  </si>
  <si>
    <t>percentage of storm</t>
  </si>
  <si>
    <t>contains corpse (any)</t>
  </si>
  <si>
    <t>no corpse</t>
  </si>
  <si>
    <t>percent of corpse</t>
  </si>
  <si>
    <t>contains female fainting</t>
  </si>
  <si>
    <t>contains male fainting</t>
  </si>
  <si>
    <t>no fainting</t>
  </si>
  <si>
    <t>percentage of fainting</t>
  </si>
  <si>
    <t>no incest</t>
  </si>
  <si>
    <t>incest themes</t>
  </si>
  <si>
    <t>contains incest</t>
  </si>
  <si>
    <t>percent of incest</t>
  </si>
  <si>
    <t>no familial murder</t>
  </si>
  <si>
    <t>percent of familial murder</t>
  </si>
  <si>
    <t>murder of child</t>
  </si>
  <si>
    <t>murder of sibling</t>
  </si>
  <si>
    <t>murder of wife</t>
  </si>
  <si>
    <t>murder of husband</t>
  </si>
  <si>
    <t>murder of parent</t>
  </si>
  <si>
    <t>no clergyman</t>
  </si>
  <si>
    <t>percentage of clergyman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</si>
</sst>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51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  <xf numFmtId="0" fontId="4" fillId="0" borderId="13" xfId="0" applyFont="1" applyBorder="1" applyAlignment="1">
      <alignment horizontal="left"/>
    </xf>
    <xf numFmtId="0" fontId="4" fillId="0" borderId="14" xfId="0" applyFont="1" applyBorder="1"/>
    <xf numFmtId="0" fontId="0" fillId="0" borderId="14" xfId="0" applyFont="1" applyBorder="1"/>
    <xf numFmtId="0" fontId="0" fillId="0" borderId="15" xfId="0" applyFont="1" applyBorder="1" applyAlignment="1">
      <alignment horizontal="left"/>
    </xf>
    <xf numFmtId="0" fontId="0" fillId="0" borderId="15" xfId="0" applyNumberFormat="1" applyFont="1" applyBorder="1"/>
    <xf numFmtId="0" fontId="4" fillId="0" borderId="12" xfId="0" applyFont="1" applyBorder="1" applyAlignment="1">
      <alignment horizontal="left"/>
    </xf>
    <xf numFmtId="0" fontId="4" fillId="0" borderId="11" xfId="0" applyFont="1" applyBorder="1"/>
    <xf numFmtId="0" fontId="0" fillId="0" borderId="11" xfId="0" applyFont="1" applyBorder="1"/>
    <xf numFmtId="0" fontId="4" fillId="0" borderId="0" xfId="0" applyFont="1"/>
    <xf numFmtId="9" fontId="0" fillId="0" borderId="0" xfId="0" applyNumberFormat="1"/>
  </cellXfs>
  <cellStyles count="51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pivotCacheDefinition" Target="pivotCache/pivotCacheDefinition69.xml"/><Relationship Id="rId143" Type="http://schemas.openxmlformats.org/officeDocument/2006/relationships/pivotCacheDefinition" Target="pivotCache/pivotCacheDefinition70.xml"/><Relationship Id="rId144" Type="http://schemas.openxmlformats.org/officeDocument/2006/relationships/pivotCacheDefinition" Target="pivotCache/pivotCacheDefinition71.xml"/><Relationship Id="rId145" Type="http://schemas.openxmlformats.org/officeDocument/2006/relationships/pivotCacheDefinition" Target="pivotCache/pivotCacheDefinition72.xml"/><Relationship Id="rId146" Type="http://schemas.openxmlformats.org/officeDocument/2006/relationships/pivotCacheDefinition" Target="pivotCache/pivotCacheDefinition73.xml"/><Relationship Id="rId147" Type="http://schemas.openxmlformats.org/officeDocument/2006/relationships/pivotCacheDefinition" Target="pivotCache/pivotCacheDefinition74.xml"/><Relationship Id="rId148" Type="http://schemas.openxmlformats.org/officeDocument/2006/relationships/pivotCacheDefinition" Target="pivotCache/pivotCacheDefinition75.xml"/><Relationship Id="rId149" Type="http://schemas.openxmlformats.org/officeDocument/2006/relationships/pivotCacheDefinition" Target="pivotCache/pivotCacheDefinition76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80" Type="http://schemas.openxmlformats.org/officeDocument/2006/relationships/pivotCacheDefinition" Target="pivotCache/pivotCacheDefinition7.xml"/><Relationship Id="rId81" Type="http://schemas.openxmlformats.org/officeDocument/2006/relationships/pivotCacheDefinition" Target="pivotCache/pivotCacheDefinition8.xml"/><Relationship Id="rId82" Type="http://schemas.openxmlformats.org/officeDocument/2006/relationships/pivotCacheDefinition" Target="pivotCache/pivotCacheDefinition9.xml"/><Relationship Id="rId83" Type="http://schemas.openxmlformats.org/officeDocument/2006/relationships/pivotCacheDefinition" Target="pivotCache/pivotCacheDefinition10.xml"/><Relationship Id="rId84" Type="http://schemas.openxmlformats.org/officeDocument/2006/relationships/pivotCacheDefinition" Target="pivotCache/pivotCacheDefinition11.xml"/><Relationship Id="rId85" Type="http://schemas.openxmlformats.org/officeDocument/2006/relationships/pivotCacheDefinition" Target="pivotCache/pivotCacheDefinition12.xml"/><Relationship Id="rId86" Type="http://schemas.openxmlformats.org/officeDocument/2006/relationships/pivotCacheDefinition" Target="pivotCache/pivotCacheDefinition13.xml"/><Relationship Id="rId87" Type="http://schemas.openxmlformats.org/officeDocument/2006/relationships/pivotCacheDefinition" Target="pivotCache/pivotCacheDefinition14.xml"/><Relationship Id="rId88" Type="http://schemas.openxmlformats.org/officeDocument/2006/relationships/pivotCacheDefinition" Target="pivotCache/pivotCacheDefinition15.xml"/><Relationship Id="rId89" Type="http://schemas.openxmlformats.org/officeDocument/2006/relationships/pivotCacheDefinition" Target="pivotCache/pivotCacheDefinition16.xml"/><Relationship Id="rId110" Type="http://schemas.openxmlformats.org/officeDocument/2006/relationships/pivotCacheDefinition" Target="pivotCache/pivotCacheDefinition37.xml"/><Relationship Id="rId111" Type="http://schemas.openxmlformats.org/officeDocument/2006/relationships/pivotCacheDefinition" Target="pivotCache/pivotCacheDefinition38.xml"/><Relationship Id="rId112" Type="http://schemas.openxmlformats.org/officeDocument/2006/relationships/pivotCacheDefinition" Target="pivotCache/pivotCacheDefinition39.xml"/><Relationship Id="rId113" Type="http://schemas.openxmlformats.org/officeDocument/2006/relationships/pivotCacheDefinition" Target="pivotCache/pivotCacheDefinition40.xml"/><Relationship Id="rId114" Type="http://schemas.openxmlformats.org/officeDocument/2006/relationships/pivotCacheDefinition" Target="pivotCache/pivotCacheDefinition41.xml"/><Relationship Id="rId115" Type="http://schemas.openxmlformats.org/officeDocument/2006/relationships/pivotCacheDefinition" Target="pivotCache/pivotCacheDefinition42.xml"/><Relationship Id="rId116" Type="http://schemas.openxmlformats.org/officeDocument/2006/relationships/pivotCacheDefinition" Target="pivotCache/pivotCacheDefinition43.xml"/><Relationship Id="rId117" Type="http://schemas.openxmlformats.org/officeDocument/2006/relationships/pivotCacheDefinition" Target="pivotCache/pivotCacheDefinition44.xml"/><Relationship Id="rId118" Type="http://schemas.openxmlformats.org/officeDocument/2006/relationships/pivotCacheDefinition" Target="pivotCache/pivotCacheDefinition45.xml"/><Relationship Id="rId119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77.xml"/><Relationship Id="rId151" Type="http://schemas.openxmlformats.org/officeDocument/2006/relationships/pivotCacheDefinition" Target="pivotCache/pivotCacheDefinition78.xml"/><Relationship Id="rId152" Type="http://schemas.openxmlformats.org/officeDocument/2006/relationships/pivotCacheDefinition" Target="pivotCache/pivotCacheDefinition7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pivotCacheDefinition" Target="pivotCache/pivotCacheDefinition80.xml"/><Relationship Id="rId154" Type="http://schemas.openxmlformats.org/officeDocument/2006/relationships/pivotCacheDefinition" Target="pivotCache/pivotCacheDefinition81.xml"/><Relationship Id="rId155" Type="http://schemas.openxmlformats.org/officeDocument/2006/relationships/pivotCacheDefinition" Target="pivotCache/pivotCacheDefinition82.xml"/><Relationship Id="rId156" Type="http://schemas.openxmlformats.org/officeDocument/2006/relationships/theme" Target="theme/theme1.xml"/><Relationship Id="rId157" Type="http://schemas.openxmlformats.org/officeDocument/2006/relationships/styles" Target="styles.xml"/><Relationship Id="rId158" Type="http://schemas.openxmlformats.org/officeDocument/2006/relationships/sharedStrings" Target="sharedStrings.xml"/><Relationship Id="rId159" Type="http://schemas.openxmlformats.org/officeDocument/2006/relationships/calcChain" Target="calcChain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90" Type="http://schemas.openxmlformats.org/officeDocument/2006/relationships/pivotCacheDefinition" Target="pivotCache/pivotCacheDefinition17.xml"/><Relationship Id="rId91" Type="http://schemas.openxmlformats.org/officeDocument/2006/relationships/pivotCacheDefinition" Target="pivotCache/pivotCacheDefinition18.xml"/><Relationship Id="rId92" Type="http://schemas.openxmlformats.org/officeDocument/2006/relationships/pivotCacheDefinition" Target="pivotCache/pivotCacheDefinition19.xml"/><Relationship Id="rId93" Type="http://schemas.openxmlformats.org/officeDocument/2006/relationships/pivotCacheDefinition" Target="pivotCache/pivotCacheDefinition20.xml"/><Relationship Id="rId94" Type="http://schemas.openxmlformats.org/officeDocument/2006/relationships/pivotCacheDefinition" Target="pivotCache/pivotCacheDefinition21.xml"/><Relationship Id="rId95" Type="http://schemas.openxmlformats.org/officeDocument/2006/relationships/pivotCacheDefinition" Target="pivotCache/pivotCacheDefinition22.xml"/><Relationship Id="rId96" Type="http://schemas.openxmlformats.org/officeDocument/2006/relationships/pivotCacheDefinition" Target="pivotCache/pivotCacheDefinition23.xml"/><Relationship Id="rId97" Type="http://schemas.openxmlformats.org/officeDocument/2006/relationships/pivotCacheDefinition" Target="pivotCache/pivotCacheDefinition24.xml"/><Relationship Id="rId98" Type="http://schemas.openxmlformats.org/officeDocument/2006/relationships/pivotCacheDefinition" Target="pivotCache/pivotCacheDefinition25.xml"/><Relationship Id="rId99" Type="http://schemas.openxmlformats.org/officeDocument/2006/relationships/pivotCacheDefinition" Target="pivotCache/pivotCacheDefinition26.xml"/><Relationship Id="rId120" Type="http://schemas.openxmlformats.org/officeDocument/2006/relationships/pivotCacheDefinition" Target="pivotCache/pivotCacheDefinition47.xml"/><Relationship Id="rId121" Type="http://schemas.openxmlformats.org/officeDocument/2006/relationships/pivotCacheDefinition" Target="pivotCache/pivotCacheDefinition48.xml"/><Relationship Id="rId122" Type="http://schemas.openxmlformats.org/officeDocument/2006/relationships/pivotCacheDefinition" Target="pivotCache/pivotCacheDefinition49.xml"/><Relationship Id="rId123" Type="http://schemas.openxmlformats.org/officeDocument/2006/relationships/pivotCacheDefinition" Target="pivotCache/pivotCacheDefinition50.xml"/><Relationship Id="rId124" Type="http://schemas.openxmlformats.org/officeDocument/2006/relationships/pivotCacheDefinition" Target="pivotCache/pivotCacheDefinition51.xml"/><Relationship Id="rId125" Type="http://schemas.openxmlformats.org/officeDocument/2006/relationships/pivotCacheDefinition" Target="pivotCache/pivotCacheDefinition52.xml"/><Relationship Id="rId126" Type="http://schemas.openxmlformats.org/officeDocument/2006/relationships/pivotCacheDefinition" Target="pivotCache/pivotCacheDefinition53.xml"/><Relationship Id="rId127" Type="http://schemas.openxmlformats.org/officeDocument/2006/relationships/pivotCacheDefinition" Target="pivotCache/pivotCacheDefinition54.xml"/><Relationship Id="rId128" Type="http://schemas.openxmlformats.org/officeDocument/2006/relationships/pivotCacheDefinition" Target="pivotCache/pivotCacheDefinition55.xml"/><Relationship Id="rId129" Type="http://schemas.openxmlformats.org/officeDocument/2006/relationships/pivotCacheDefinition" Target="pivotCache/pivotCacheDefinition56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30" Type="http://schemas.openxmlformats.org/officeDocument/2006/relationships/pivotCacheDefinition" Target="pivotCache/pivotCacheDefinition57.xml"/><Relationship Id="rId131" Type="http://schemas.openxmlformats.org/officeDocument/2006/relationships/pivotCacheDefinition" Target="pivotCache/pivotCacheDefinition58.xml"/><Relationship Id="rId132" Type="http://schemas.openxmlformats.org/officeDocument/2006/relationships/pivotCacheDefinition" Target="pivotCache/pivotCacheDefinition59.xml"/><Relationship Id="rId133" Type="http://schemas.openxmlformats.org/officeDocument/2006/relationships/pivotCacheDefinition" Target="pivotCache/pivotCacheDefinition60.xml"/><Relationship Id="rId134" Type="http://schemas.openxmlformats.org/officeDocument/2006/relationships/pivotCacheDefinition" Target="pivotCache/pivotCacheDefinition61.xml"/><Relationship Id="rId135" Type="http://schemas.openxmlformats.org/officeDocument/2006/relationships/pivotCacheDefinition" Target="pivotCache/pivotCacheDefinition62.xml"/><Relationship Id="rId136" Type="http://schemas.openxmlformats.org/officeDocument/2006/relationships/pivotCacheDefinition" Target="pivotCache/pivotCacheDefinition63.xml"/><Relationship Id="rId137" Type="http://schemas.openxmlformats.org/officeDocument/2006/relationships/pivotCacheDefinition" Target="pivotCache/pivotCacheDefinition64.xml"/><Relationship Id="rId138" Type="http://schemas.openxmlformats.org/officeDocument/2006/relationships/pivotCacheDefinition" Target="pivotCache/pivotCacheDefinition65.xml"/><Relationship Id="rId139" Type="http://schemas.openxmlformats.org/officeDocument/2006/relationships/pivotCacheDefinition" Target="pivotCache/pivotCacheDefinition66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pivotCacheDefinition" Target="pivotCache/pivotCacheDefinition1.xml"/><Relationship Id="rId75" Type="http://schemas.openxmlformats.org/officeDocument/2006/relationships/pivotCacheDefinition" Target="pivotCache/pivotCacheDefinition2.xml"/><Relationship Id="rId76" Type="http://schemas.openxmlformats.org/officeDocument/2006/relationships/pivotCacheDefinition" Target="pivotCache/pivotCacheDefinition3.xml"/><Relationship Id="rId77" Type="http://schemas.openxmlformats.org/officeDocument/2006/relationships/pivotCacheDefinition" Target="pivotCache/pivotCacheDefinition4.xml"/><Relationship Id="rId78" Type="http://schemas.openxmlformats.org/officeDocument/2006/relationships/pivotCacheDefinition" Target="pivotCache/pivotCacheDefinition5.xml"/><Relationship Id="rId7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pivotCacheDefinition" Target="pivotCache/pivotCacheDefinition27.xml"/><Relationship Id="rId101" Type="http://schemas.openxmlformats.org/officeDocument/2006/relationships/pivotCacheDefinition" Target="pivotCache/pivotCacheDefinition28.xml"/><Relationship Id="rId102" Type="http://schemas.openxmlformats.org/officeDocument/2006/relationships/pivotCacheDefinition" Target="pivotCache/pivotCacheDefinition29.xml"/><Relationship Id="rId103" Type="http://schemas.openxmlformats.org/officeDocument/2006/relationships/pivotCacheDefinition" Target="pivotCache/pivotCacheDefinition30.xml"/><Relationship Id="rId104" Type="http://schemas.openxmlformats.org/officeDocument/2006/relationships/pivotCacheDefinition" Target="pivotCache/pivotCacheDefinition31.xml"/><Relationship Id="rId105" Type="http://schemas.openxmlformats.org/officeDocument/2006/relationships/pivotCacheDefinition" Target="pivotCache/pivotCacheDefinition32.xml"/><Relationship Id="rId106" Type="http://schemas.openxmlformats.org/officeDocument/2006/relationships/pivotCacheDefinition" Target="pivotCache/pivotCacheDefinition33.xml"/><Relationship Id="rId107" Type="http://schemas.openxmlformats.org/officeDocument/2006/relationships/pivotCacheDefinition" Target="pivotCache/pivotCacheDefinition34.xml"/><Relationship Id="rId108" Type="http://schemas.openxmlformats.org/officeDocument/2006/relationships/pivotCacheDefinition" Target="pivotCache/pivotCacheDefinition35.xml"/><Relationship Id="rId10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pivotCacheDefinition" Target="pivotCache/pivotCacheDefinition67.xml"/><Relationship Id="rId141" Type="http://schemas.openxmlformats.org/officeDocument/2006/relationships/pivotCacheDefinition" Target="pivotCache/pivotCacheDefinition68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2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3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4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5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6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7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96760"/>
        <c:axId val="140899736"/>
      </c:barChart>
      <c:catAx>
        <c:axId val="140896760"/>
        <c:scaling>
          <c:orientation val="minMax"/>
        </c:scaling>
        <c:delete val="0"/>
        <c:axPos val="l"/>
        <c:majorTickMark val="out"/>
        <c:minorTickMark val="none"/>
        <c:tickLblPos val="nextTo"/>
        <c:crossAx val="140899736"/>
        <c:crosses val="autoZero"/>
        <c:auto val="1"/>
        <c:lblAlgn val="ctr"/>
        <c:lblOffset val="100"/>
        <c:noMultiLvlLbl val="0"/>
      </c:catAx>
      <c:valAx>
        <c:axId val="140899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0896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clergyman!$I$3:$I$4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clergyman!$J$3:$J$4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>
        <c:manualLayout>
          <c:xMode val="edge"/>
          <c:yMode val="edge"/>
          <c:x val="0.375262087227961"/>
          <c:y val="0.05122494432071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3841783140136"/>
          <c:y val="0.408964277572208"/>
          <c:w val="0.196770776704137"/>
          <c:h val="0.196770776704137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clergyman!$C$10</c:f>
              <c:strCache>
                <c:ptCount val="1"/>
                <c:pt idx="0">
                  <c:v>Count of evil clergyman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clergyman!$C$11:$C$24</c:f>
              <c:numCache>
                <c:formatCode>General</c:formatCode>
                <c:ptCount val="14"/>
                <c:pt idx="0">
                  <c:v>4.0</c:v>
                </c:pt>
                <c:pt idx="1">
                  <c:v>15.0</c:v>
                </c:pt>
                <c:pt idx="2">
                  <c:v>2.0</c:v>
                </c:pt>
                <c:pt idx="3">
                  <c:v>21.0</c:v>
                </c:pt>
              </c:numCache>
            </c:numRef>
          </c:val>
        </c:ser>
        <c:ser>
          <c:idx val="1"/>
          <c:order val="1"/>
          <c:tx>
            <c:strRef>
              <c:f>clergyman!$D$10</c:f>
              <c:strCache>
                <c:ptCount val="1"/>
                <c:pt idx="0">
                  <c:v>Count of good clergyman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clergyman!$D$11:$D$24</c:f>
              <c:numCache>
                <c:formatCode>General</c:formatCode>
                <c:ptCount val="14"/>
                <c:pt idx="0">
                  <c:v>3.0</c:v>
                </c:pt>
                <c:pt idx="1">
                  <c:v>7.0</c:v>
                </c:pt>
                <c:pt idx="3">
                  <c:v>10.0</c:v>
                </c:pt>
              </c:numCache>
            </c:numRef>
          </c:val>
        </c:ser>
        <c:ser>
          <c:idx val="2"/>
          <c:order val="2"/>
          <c:tx>
            <c:strRef>
              <c:f>clergyman!$E$10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clergyman!$E$11:$E$24</c:f>
              <c:numCache>
                <c:formatCode>General</c:formatCode>
                <c:ptCount val="14"/>
                <c:pt idx="0">
                  <c:v>18.0</c:v>
                </c:pt>
                <c:pt idx="1">
                  <c:v>1.0</c:v>
                </c:pt>
                <c:pt idx="2">
                  <c:v>21.0</c:v>
                </c:pt>
                <c:pt idx="3">
                  <c:v>-12.0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499416"/>
        <c:axId val="279502472"/>
      </c:barChart>
      <c:catAx>
        <c:axId val="27949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502472"/>
        <c:crosses val="autoZero"/>
        <c:auto val="1"/>
        <c:lblAlgn val="ctr"/>
        <c:lblOffset val="100"/>
        <c:noMultiLvlLbl val="0"/>
      </c:catAx>
      <c:valAx>
        <c:axId val="279502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49941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clergyman!$V$4</c:f>
              <c:strCache>
                <c:ptCount val="1"/>
                <c:pt idx="0">
                  <c:v>evil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clergyman!$V$5:$V$9</c:f>
              <c:numCache>
                <c:formatCode>General</c:formatCode>
                <c:ptCount val="5"/>
                <c:pt idx="0">
                  <c:v>4.0</c:v>
                </c:pt>
                <c:pt idx="1">
                  <c:v>4.0</c:v>
                </c:pt>
                <c:pt idx="2">
                  <c:v>15.0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clergyman!$W$4</c:f>
              <c:strCache>
                <c:ptCount val="1"/>
                <c:pt idx="0">
                  <c:v>good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clergyman!$W$5:$W$9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7.0</c:v>
                </c:pt>
                <c:pt idx="3">
                  <c:v>8.0</c:v>
                </c:pt>
              </c:numCache>
            </c:numRef>
          </c:val>
        </c:ser>
        <c:ser>
          <c:idx val="2"/>
          <c:order val="2"/>
          <c:tx>
            <c:strRef>
              <c:f>clergyman!$X$4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clergyman!$X$5:$X$9</c:f>
              <c:numCache>
                <c:formatCode>General</c:formatCode>
                <c:ptCount val="5"/>
                <c:pt idx="0">
                  <c:v>20.0</c:v>
                </c:pt>
                <c:pt idx="1">
                  <c:v>17.0</c:v>
                </c:pt>
                <c:pt idx="2">
                  <c:v>42.0</c:v>
                </c:pt>
                <c:pt idx="3">
                  <c:v>34.0</c:v>
                </c:pt>
                <c:pt idx="4">
                  <c:v>15.0</c:v>
                </c:pt>
              </c:numCache>
            </c:numRef>
          </c:val>
        </c:ser>
        <c:ser>
          <c:idx val="3"/>
          <c:order val="3"/>
          <c:tx>
            <c:strRef>
              <c:f>clergyman!$Y$4</c:f>
              <c:strCache>
                <c:ptCount val="1"/>
                <c:pt idx="0">
                  <c:v>percentage of clergyman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clergyman!$Y$5:$Y$9</c:f>
              <c:numCache>
                <c:formatCode>0%</c:formatCode>
                <c:ptCount val="5"/>
                <c:pt idx="0">
                  <c:v>0.2</c:v>
                </c:pt>
                <c:pt idx="1">
                  <c:v>0.291666666666667</c:v>
                </c:pt>
                <c:pt idx="2">
                  <c:v>0.34375</c:v>
                </c:pt>
                <c:pt idx="3">
                  <c:v>0.227272727272727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9633960"/>
        <c:axId val="361776408"/>
      </c:barChart>
      <c:catAx>
        <c:axId val="3596339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61776408"/>
        <c:crosses val="autoZero"/>
        <c:auto val="1"/>
        <c:lblAlgn val="ctr"/>
        <c:lblOffset val="100"/>
        <c:noMultiLvlLbl val="0"/>
      </c:catAx>
      <c:valAx>
        <c:axId val="3617764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96339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 written by women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murder!$A$5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rgbClr val="A6A6A6"/>
              </a:solidFill>
            </c:spPr>
          </c:dPt>
          <c:dPt>
            <c:idx val="4"/>
            <c:bubble3D val="0"/>
            <c:spPr>
              <a:solidFill>
                <a:srgbClr val="A6A6A6"/>
              </a:solidFill>
            </c:spPr>
          </c:dPt>
          <c:dPt>
            <c:idx val="5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7"/>
            <c:bubble3D val="0"/>
            <c:spPr>
              <a:solidFill>
                <a:srgbClr val="F2F2F2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murder!$C$5:$K$5</c:f>
              <c:numCache>
                <c:formatCode>General</c:formatCode>
                <c:ptCount val="9"/>
                <c:pt idx="0">
                  <c:v>3.0</c:v>
                </c:pt>
                <c:pt idx="2">
                  <c:v>4.0</c:v>
                </c:pt>
                <c:pt idx="3">
                  <c:v>13.0</c:v>
                </c:pt>
                <c:pt idx="4">
                  <c:v>3.0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written by men</a:t>
            </a:r>
          </a:p>
        </c:rich>
      </c:tx>
      <c:layout>
        <c:manualLayout>
          <c:xMode val="edge"/>
          <c:yMode val="edge"/>
          <c:x val="0.607539190579901"/>
          <c:y val="0.903973625637221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murder!$A$6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7"/>
            <c:bubble3D val="0"/>
            <c:spPr>
              <a:solidFill>
                <a:schemeClr val="bg1">
                  <a:lumMod val="95000"/>
                </a:schemeClr>
              </a:solidFill>
            </c:spPr>
          </c:dPt>
          <c:dPt>
            <c:idx val="8"/>
            <c:bubble3D val="0"/>
            <c:spPr>
              <a:solidFill>
                <a:schemeClr val="bg1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murder!$C$6:$K$6</c:f>
              <c:numCache>
                <c:formatCode>General</c:formatCode>
                <c:ptCount val="9"/>
                <c:pt idx="0">
                  <c:v>4.0</c:v>
                </c:pt>
                <c:pt idx="1">
                  <c:v>10.0</c:v>
                </c:pt>
                <c:pt idx="2">
                  <c:v>9.0</c:v>
                </c:pt>
                <c:pt idx="3">
                  <c:v>10.0</c:v>
                </c:pt>
                <c:pt idx="4">
                  <c:v>1.0</c:v>
                </c:pt>
                <c:pt idx="5">
                  <c:v>5.0</c:v>
                </c:pt>
                <c:pt idx="6">
                  <c:v>2.0</c:v>
                </c:pt>
                <c:pt idx="7">
                  <c:v>10.0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murder!$B$43</c:f>
              <c:strCache>
                <c:ptCount val="1"/>
                <c:pt idx="0">
                  <c:v>murder written by 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murder!$C$43:$E$43</c:f>
              <c:numCache>
                <c:formatCode>General</c:formatCode>
                <c:ptCount val="3"/>
                <c:pt idx="0">
                  <c:v>21.0</c:v>
                </c:pt>
                <c:pt idx="1">
                  <c:v>35.0</c:v>
                </c:pt>
                <c:pt idx="2">
                  <c:v>44.0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murder!$S$3</c:f>
              <c:strCache>
                <c:ptCount val="1"/>
                <c:pt idx="0">
                  <c:v>Count of infanticide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murder!$S$4:$S$8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murder!$T$3</c:f>
              <c:strCache>
                <c:ptCount val="1"/>
                <c:pt idx="0">
                  <c:v>Count of filicide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murder!$T$4:$T$8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3.0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murder!$U$3</c:f>
              <c:strCache>
                <c:ptCount val="1"/>
                <c:pt idx="0">
                  <c:v>Count of uxoricide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murder!$U$4:$U$8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murder!$V$3</c:f>
              <c:strCache>
                <c:ptCount val="1"/>
                <c:pt idx="0">
                  <c:v>Count of sororicide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murder!$V$4:$V$8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</c:numCache>
            </c:numRef>
          </c:val>
        </c:ser>
        <c:ser>
          <c:idx val="4"/>
          <c:order val="4"/>
          <c:tx>
            <c:strRef>
              <c:f>murder!$W$3</c:f>
              <c:strCache>
                <c:ptCount val="1"/>
                <c:pt idx="0">
                  <c:v>Count of fratricide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murder!$W$4:$W$8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15.0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5"/>
          <c:order val="5"/>
          <c:tx>
            <c:strRef>
              <c:f>murder!$X$3</c:f>
              <c:strCache>
                <c:ptCount val="1"/>
                <c:pt idx="0">
                  <c:v>Count of mariticide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murder!$X$4:$X$8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6"/>
          <c:order val="6"/>
          <c:tx>
            <c:strRef>
              <c:f>murder!$Y$3</c:f>
              <c:strCache>
                <c:ptCount val="1"/>
                <c:pt idx="0">
                  <c:v>Count of matricide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murder!$Y$4:$Y$8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</c:numCache>
            </c:numRef>
          </c:val>
        </c:ser>
        <c:ser>
          <c:idx val="7"/>
          <c:order val="7"/>
          <c:tx>
            <c:strRef>
              <c:f>murder!$Z$3</c:f>
              <c:strCache>
                <c:ptCount val="1"/>
                <c:pt idx="0">
                  <c:v>Count of parricide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murder!$Z$4:$Z$8</c:f>
              <c:numCache>
                <c:formatCode>General</c:formatCode>
                <c:ptCount val="5"/>
                <c:pt idx="1">
                  <c:v>2.0</c:v>
                </c:pt>
                <c:pt idx="2">
                  <c:v>8.0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8"/>
          <c:order val="8"/>
          <c:tx>
            <c:strRef>
              <c:f>murder!$AA$3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murder!$AA$4:$AA$8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9"/>
          <c:order val="9"/>
          <c:tx>
            <c:strRef>
              <c:f>murder!$AB$3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murder!$AB$4:$AB$8</c:f>
              <c:numCache>
                <c:formatCode>0%</c:formatCode>
                <c:ptCount val="5"/>
                <c:pt idx="0">
                  <c:v>0.32</c:v>
                </c:pt>
                <c:pt idx="1">
                  <c:v>0.541666666666667</c:v>
                </c:pt>
                <c:pt idx="2">
                  <c:v>0.625</c:v>
                </c:pt>
                <c:pt idx="3">
                  <c:v>0.113636363636364</c:v>
                </c:pt>
                <c:pt idx="4">
                  <c:v>0.294117647058824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49589912"/>
        <c:axId val="394588568"/>
      </c:barChart>
      <c:catAx>
        <c:axId val="349589912"/>
        <c:scaling>
          <c:orientation val="minMax"/>
        </c:scaling>
        <c:delete val="0"/>
        <c:axPos val="l"/>
        <c:majorTickMark val="none"/>
        <c:minorTickMark val="none"/>
        <c:tickLblPos val="nextTo"/>
        <c:crossAx val="394588568"/>
        <c:crosses val="autoZero"/>
        <c:auto val="1"/>
        <c:lblAlgn val="ctr"/>
        <c:lblOffset val="100"/>
        <c:noMultiLvlLbl val="0"/>
      </c:catAx>
      <c:valAx>
        <c:axId val="394588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9589912"/>
        <c:crosses val="autoZero"/>
        <c:crossBetween val="between"/>
      </c:valAx>
    </c:plotArea>
    <c:legend>
      <c:legendPos val="r"/>
      <c:legendEntry>
        <c:idx val="9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murder!$Z$14</c:f>
              <c:strCache>
                <c:ptCount val="1"/>
                <c:pt idx="0">
                  <c:v>murder of child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murder!$Z$15:$Z$19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murder!$AA$14</c:f>
              <c:strCache>
                <c:ptCount val="1"/>
                <c:pt idx="0">
                  <c:v>murder of wife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murder!$AA$15:$AA$19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murder!$AB$14</c:f>
              <c:strCache>
                <c:ptCount val="1"/>
                <c:pt idx="0">
                  <c:v>murder of sibling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murder!$AB$15:$AB$19</c:f>
              <c:numCache>
                <c:formatCode>General</c:formatCode>
                <c:ptCount val="5"/>
                <c:pt idx="0">
                  <c:v>3.0</c:v>
                </c:pt>
                <c:pt idx="1">
                  <c:v>4.0</c:v>
                </c:pt>
                <c:pt idx="2">
                  <c:v>18.0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murder!$AC$14</c:f>
              <c:strCache>
                <c:ptCount val="1"/>
                <c:pt idx="0">
                  <c:v>murder of husband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murder!$AC$15:$AC$19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4"/>
          <c:order val="4"/>
          <c:tx>
            <c:strRef>
              <c:f>murder!$AD$14</c:f>
              <c:strCache>
                <c:ptCount val="1"/>
                <c:pt idx="0">
                  <c:v>murder of parent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murder!$AD$15:$AD$19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10.0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murder!$AE$14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murder!$AE$15:$AE$19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6"/>
          <c:order val="6"/>
          <c:tx>
            <c:strRef>
              <c:f>murder!$AF$14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murder!$AF$15:$AF$19</c:f>
              <c:numCache>
                <c:formatCode>0%</c:formatCode>
                <c:ptCount val="5"/>
                <c:pt idx="0">
                  <c:v>0.32</c:v>
                </c:pt>
                <c:pt idx="1">
                  <c:v>0.54</c:v>
                </c:pt>
                <c:pt idx="2">
                  <c:v>0.63</c:v>
                </c:pt>
                <c:pt idx="3">
                  <c:v>0.11</c:v>
                </c:pt>
                <c:pt idx="4">
                  <c:v>0.29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6669336"/>
        <c:axId val="380974456"/>
      </c:barChart>
      <c:catAx>
        <c:axId val="376669336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974456"/>
        <c:crosses val="autoZero"/>
        <c:auto val="1"/>
        <c:lblAlgn val="ctr"/>
        <c:lblOffset val="100"/>
        <c:noMultiLvlLbl val="0"/>
      </c:catAx>
      <c:valAx>
        <c:axId val="380974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6669336"/>
        <c:crosses val="autoZero"/>
        <c:crossBetween val="between"/>
      </c:valAx>
    </c:plotArea>
    <c:legend>
      <c:legendPos val="r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incest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incest!$AD$4</c:f>
              <c:strCache>
                <c:ptCount val="1"/>
                <c:pt idx="0">
                  <c:v>contains incest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incest!$AD$5:$AD$9</c:f>
              <c:numCache>
                <c:formatCode>General</c:formatCode>
                <c:ptCount val="5"/>
                <c:pt idx="0">
                  <c:v>1.0</c:v>
                </c:pt>
                <c:pt idx="2">
                  <c:v>4.0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incest!$AE$4</c:f>
              <c:strCache>
                <c:ptCount val="1"/>
                <c:pt idx="0">
                  <c:v>incest themes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incest!$AE$5:$AE$9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20.0</c:v>
                </c:pt>
                <c:pt idx="3">
                  <c:v>9.0</c:v>
                </c:pt>
                <c:pt idx="4">
                  <c:v>5.0</c:v>
                </c:pt>
              </c:numCache>
            </c:numRef>
          </c:val>
        </c:ser>
        <c:ser>
          <c:idx val="2"/>
          <c:order val="2"/>
          <c:tx>
            <c:strRef>
              <c:f>incest!$AF$4</c:f>
              <c:strCache>
                <c:ptCount val="1"/>
                <c:pt idx="0">
                  <c:v>no incest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incest!$AF$5:$AF$9</c:f>
              <c:numCache>
                <c:formatCode>General</c:formatCode>
                <c:ptCount val="5"/>
                <c:pt idx="0">
                  <c:v>23.0</c:v>
                </c:pt>
                <c:pt idx="1">
                  <c:v>16.0</c:v>
                </c:pt>
                <c:pt idx="2">
                  <c:v>40.0</c:v>
                </c:pt>
                <c:pt idx="3">
                  <c:v>35.0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incest!$AG$4</c:f>
              <c:strCache>
                <c:ptCount val="1"/>
                <c:pt idx="0">
                  <c:v>percent of incest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incest!$AG$5:$AG$9</c:f>
              <c:numCache>
                <c:formatCode>0%</c:formatCode>
                <c:ptCount val="5"/>
                <c:pt idx="0">
                  <c:v>0.08</c:v>
                </c:pt>
                <c:pt idx="1">
                  <c:v>0.333333333333333</c:v>
                </c:pt>
                <c:pt idx="2">
                  <c:v>0.375</c:v>
                </c:pt>
                <c:pt idx="3">
                  <c:v>0.204545454545455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1812648"/>
        <c:axId val="362169496"/>
      </c:barChart>
      <c:catAx>
        <c:axId val="3618126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62169496"/>
        <c:crosses val="autoZero"/>
        <c:auto val="1"/>
        <c:lblAlgn val="ctr"/>
        <c:lblOffset val="100"/>
        <c:noMultiLvlLbl val="0"/>
      </c:catAx>
      <c:valAx>
        <c:axId val="362169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181264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fainting!$C$44</c:f>
              <c:strCache>
                <c:ptCount val="1"/>
                <c:pt idx="0">
                  <c:v>Count of female fainting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fainting!$C$45:$C$58</c:f>
              <c:numCache>
                <c:formatCode>General</c:formatCode>
                <c:ptCount val="14"/>
                <c:pt idx="0">
                  <c:v>12.0</c:v>
                </c:pt>
                <c:pt idx="1">
                  <c:v>41.0</c:v>
                </c:pt>
                <c:pt idx="2">
                  <c:v>3.0</c:v>
                </c:pt>
                <c:pt idx="3">
                  <c:v>56.0</c:v>
                </c:pt>
              </c:numCache>
            </c:numRef>
          </c:val>
        </c:ser>
        <c:ser>
          <c:idx val="1"/>
          <c:order val="1"/>
          <c:tx>
            <c:strRef>
              <c:f>fainting!$D$44</c:f>
              <c:strCache>
                <c:ptCount val="1"/>
                <c:pt idx="0">
                  <c:v>Count of male fainting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fainting!$D$45:$D$58</c:f>
              <c:numCache>
                <c:formatCode>General</c:formatCode>
                <c:ptCount val="14"/>
                <c:pt idx="0">
                  <c:v>8.0</c:v>
                </c:pt>
                <c:pt idx="1">
                  <c:v>21.0</c:v>
                </c:pt>
                <c:pt idx="2">
                  <c:v>2.0</c:v>
                </c:pt>
                <c:pt idx="3">
                  <c:v>31.0</c:v>
                </c:pt>
              </c:numCache>
            </c:numRef>
          </c:val>
        </c:ser>
        <c:ser>
          <c:idx val="2"/>
          <c:order val="2"/>
          <c:tx>
            <c:strRef>
              <c:f>fainting!$E$44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fainting!$E$45:$E$58</c:f>
              <c:numCache>
                <c:formatCode>General</c:formatCode>
                <c:ptCount val="14"/>
                <c:pt idx="0">
                  <c:v>11.0</c:v>
                </c:pt>
                <c:pt idx="1">
                  <c:v>-23.0</c:v>
                </c:pt>
                <c:pt idx="2">
                  <c:v>19.0</c:v>
                </c:pt>
                <c:pt idx="3">
                  <c:v>-45.0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329672"/>
        <c:axId val="279332728"/>
      </c:barChart>
      <c:catAx>
        <c:axId val="279329672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332728"/>
        <c:crosses val="autoZero"/>
        <c:auto val="1"/>
        <c:lblAlgn val="ctr"/>
        <c:lblOffset val="100"/>
        <c:noMultiLvlLbl val="0"/>
      </c:catAx>
      <c:valAx>
        <c:axId val="279332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32967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>
        <c:manualLayout>
          <c:xMode val="edge"/>
          <c:yMode val="edge"/>
          <c:x val="0.743431102362205"/>
          <c:y val="0.870206489675516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fainting!$B$45:$B$58</c:f>
              <c:numCache>
                <c:formatCode>General</c:formatCode>
                <c:ptCount val="14"/>
                <c:pt idx="0">
                  <c:v>14.0</c:v>
                </c:pt>
                <c:pt idx="1">
                  <c:v>46.0</c:v>
                </c:pt>
                <c:pt idx="2">
                  <c:v>4.0</c:v>
                </c:pt>
                <c:pt idx="3">
                  <c:v>64.0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fainting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fainting!$AD$3</c:f>
              <c:strCache>
                <c:ptCount val="1"/>
                <c:pt idx="0">
                  <c:v>contains female fainting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fainting!$AD$4:$AD$8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41.0</c:v>
                </c:pt>
                <c:pt idx="3">
                  <c:v>21.0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fainting!$AE$3</c:f>
              <c:strCache>
                <c:ptCount val="1"/>
                <c:pt idx="0">
                  <c:v>contains male fainting</c:v>
                </c:pt>
              </c:strCache>
            </c:strRef>
          </c:tx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fainting!$AE$4:$AE$8</c:f>
              <c:numCache>
                <c:formatCode>General</c:formatCode>
                <c:ptCount val="5"/>
                <c:pt idx="0">
                  <c:v>9.0</c:v>
                </c:pt>
                <c:pt idx="1">
                  <c:v>8.0</c:v>
                </c:pt>
                <c:pt idx="2">
                  <c:v>21.0</c:v>
                </c:pt>
                <c:pt idx="3">
                  <c:v>10.0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fainting!$AF$3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fainting!$AF$4:$AF$8</c:f>
              <c:numCache>
                <c:formatCode>General</c:formatCode>
                <c:ptCount val="5"/>
                <c:pt idx="0">
                  <c:v>11.0</c:v>
                </c:pt>
                <c:pt idx="1">
                  <c:v>10.0</c:v>
                </c:pt>
                <c:pt idx="2">
                  <c:v>18.0</c:v>
                </c:pt>
                <c:pt idx="3">
                  <c:v>20.0</c:v>
                </c:pt>
                <c:pt idx="4">
                  <c:v>13.0</c:v>
                </c:pt>
              </c:numCache>
            </c:numRef>
          </c:val>
        </c:ser>
        <c:ser>
          <c:idx val="3"/>
          <c:order val="3"/>
          <c:tx>
            <c:strRef>
              <c:f>fainting!$AG$3</c:f>
              <c:strCache>
                <c:ptCount val="1"/>
                <c:pt idx="0">
                  <c:v>percentage of fainting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416666666666666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333333333333333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72222222222222"/>
                  <c:y val="0.009259259259259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388888888888888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fainting!$AG$4:$AG$8</c:f>
              <c:numCache>
                <c:formatCode>0%</c:formatCode>
                <c:ptCount val="5"/>
                <c:pt idx="0">
                  <c:v>0.56</c:v>
                </c:pt>
                <c:pt idx="1">
                  <c:v>0.583333333333333</c:v>
                </c:pt>
                <c:pt idx="2">
                  <c:v>0.71875</c:v>
                </c:pt>
                <c:pt idx="3">
                  <c:v>0.545454545454545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80347384"/>
        <c:axId val="380350504"/>
      </c:barChart>
      <c:catAx>
        <c:axId val="3803473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350504"/>
        <c:crosses val="autoZero"/>
        <c:auto val="1"/>
        <c:lblAlgn val="ctr"/>
        <c:lblOffset val="100"/>
        <c:noMultiLvlLbl val="0"/>
      </c:catAx>
      <c:valAx>
        <c:axId val="380350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03473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corpse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corpse!$N$4</c:f>
              <c:strCache>
                <c:ptCount val="1"/>
                <c:pt idx="0">
                  <c:v>contains corpse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corpse!$N$5:$N$9</c:f>
              <c:numCache>
                <c:formatCode>General</c:formatCode>
                <c:ptCount val="5"/>
                <c:pt idx="0">
                  <c:v>8.0</c:v>
                </c:pt>
                <c:pt idx="1">
                  <c:v>6.0</c:v>
                </c:pt>
                <c:pt idx="2">
                  <c:v>28.0</c:v>
                </c:pt>
                <c:pt idx="3">
                  <c:v>7.0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corpse!$O$4</c:f>
              <c:strCache>
                <c:ptCount val="1"/>
                <c:pt idx="0">
                  <c:v>no corpse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corpse!$O$5:$O$9</c:f>
              <c:numCache>
                <c:formatCode>General</c:formatCode>
                <c:ptCount val="5"/>
                <c:pt idx="0">
                  <c:v>17.0</c:v>
                </c:pt>
                <c:pt idx="1">
                  <c:v>18.0</c:v>
                </c:pt>
                <c:pt idx="2">
                  <c:v>36.0</c:v>
                </c:pt>
                <c:pt idx="3">
                  <c:v>37.0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corpse!$P$4</c:f>
              <c:strCache>
                <c:ptCount val="1"/>
                <c:pt idx="0">
                  <c:v>percent of corpse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corpse!$P$5:$P$9</c:f>
              <c:numCache>
                <c:formatCode>0%</c:formatCode>
                <c:ptCount val="5"/>
                <c:pt idx="0">
                  <c:v>0.32</c:v>
                </c:pt>
                <c:pt idx="1">
                  <c:v>0.25</c:v>
                </c:pt>
                <c:pt idx="2">
                  <c:v>0.4375</c:v>
                </c:pt>
                <c:pt idx="3">
                  <c:v>0.159090909090909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8686504"/>
        <c:axId val="359033064"/>
      </c:barChart>
      <c:catAx>
        <c:axId val="3586865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9033064"/>
        <c:crosses val="autoZero"/>
        <c:auto val="1"/>
        <c:lblAlgn val="ctr"/>
        <c:lblOffset val="100"/>
        <c:noMultiLvlLbl val="0"/>
      </c:catAx>
      <c:valAx>
        <c:axId val="359033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86865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storm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storm!$N$4</c:f>
              <c:strCache>
                <c:ptCount val="1"/>
                <c:pt idx="0">
                  <c:v>contains storm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storm!$N$5:$N$9</c:f>
              <c:numCache>
                <c:formatCode>General</c:formatCode>
                <c:ptCount val="5"/>
                <c:pt idx="0">
                  <c:v>12.0</c:v>
                </c:pt>
                <c:pt idx="1">
                  <c:v>14.0</c:v>
                </c:pt>
                <c:pt idx="2">
                  <c:v>35.0</c:v>
                </c:pt>
                <c:pt idx="3">
                  <c:v>14.0</c:v>
                </c:pt>
                <c:pt idx="4">
                  <c:v>4.0</c:v>
                </c:pt>
              </c:numCache>
            </c:numRef>
          </c:val>
        </c:ser>
        <c:ser>
          <c:idx val="1"/>
          <c:order val="1"/>
          <c:tx>
            <c:strRef>
              <c:f>storm!$O$4</c:f>
              <c:strCache>
                <c:ptCount val="1"/>
                <c:pt idx="0">
                  <c:v>no storm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storm!$O$5:$O$9</c:f>
              <c:numCache>
                <c:formatCode>General</c:formatCode>
                <c:ptCount val="5"/>
                <c:pt idx="0">
                  <c:v>13.0</c:v>
                </c:pt>
                <c:pt idx="1">
                  <c:v>10.0</c:v>
                </c:pt>
                <c:pt idx="2">
                  <c:v>29.0</c:v>
                </c:pt>
                <c:pt idx="3">
                  <c:v>30.0</c:v>
                </c:pt>
                <c:pt idx="4">
                  <c:v>13.0</c:v>
                </c:pt>
              </c:numCache>
            </c:numRef>
          </c:val>
        </c:ser>
        <c:ser>
          <c:idx val="2"/>
          <c:order val="2"/>
          <c:tx>
            <c:strRef>
              <c:f>storm!$P$4</c:f>
              <c:strCache>
                <c:ptCount val="1"/>
                <c:pt idx="0">
                  <c:v>percentage of storm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storm!$P$5:$P$9</c:f>
              <c:numCache>
                <c:formatCode>0%</c:formatCode>
                <c:ptCount val="5"/>
                <c:pt idx="0">
                  <c:v>0.48</c:v>
                </c:pt>
                <c:pt idx="1">
                  <c:v>0.583333333333333</c:v>
                </c:pt>
                <c:pt idx="2">
                  <c:v>0.546875</c:v>
                </c:pt>
                <c:pt idx="3">
                  <c:v>0.318181818181818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16961048"/>
        <c:axId val="317279112"/>
      </c:barChart>
      <c:catAx>
        <c:axId val="3169610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17279112"/>
        <c:crosses val="autoZero"/>
        <c:auto val="1"/>
        <c:lblAlgn val="ctr"/>
        <c:lblOffset val="100"/>
        <c:noMultiLvlLbl val="0"/>
      </c:catAx>
      <c:valAx>
        <c:axId val="317279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696104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orphan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orphan!$M$5</c:f>
              <c:strCache>
                <c:ptCount val="1"/>
                <c:pt idx="0">
                  <c:v>contains orphan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orphan!$M$6:$M$10</c:f>
              <c:numCache>
                <c:formatCode>General</c:formatCode>
                <c:ptCount val="5"/>
                <c:pt idx="0">
                  <c:v>5.0</c:v>
                </c:pt>
                <c:pt idx="1">
                  <c:v>5.0</c:v>
                </c:pt>
                <c:pt idx="2">
                  <c:v>11.0</c:v>
                </c:pt>
                <c:pt idx="3">
                  <c:v>13.0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orphan!$N$5</c:f>
              <c:strCache>
                <c:ptCount val="1"/>
                <c:pt idx="0">
                  <c:v>no orphan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orphan!$N$6:$N$10</c:f>
              <c:numCache>
                <c:formatCode>General</c:formatCode>
                <c:ptCount val="5"/>
                <c:pt idx="0">
                  <c:v>20.0</c:v>
                </c:pt>
                <c:pt idx="1">
                  <c:v>19.0</c:v>
                </c:pt>
                <c:pt idx="2">
                  <c:v>53.0</c:v>
                </c:pt>
                <c:pt idx="3">
                  <c:v>31.0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orphan!$O$5</c:f>
              <c:strCache>
                <c:ptCount val="1"/>
                <c:pt idx="0">
                  <c:v>percent with orphan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orphan!$O$6:$O$10</c:f>
              <c:numCache>
                <c:formatCode>0%</c:formatCode>
                <c:ptCount val="5"/>
                <c:pt idx="0">
                  <c:v>0.2</c:v>
                </c:pt>
                <c:pt idx="1">
                  <c:v>0.208333333333333</c:v>
                </c:pt>
                <c:pt idx="2">
                  <c:v>0.171875</c:v>
                </c:pt>
                <c:pt idx="3">
                  <c:v>0.295454545454545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80015944"/>
        <c:axId val="315630696"/>
      </c:barChart>
      <c:catAx>
        <c:axId val="280015944"/>
        <c:scaling>
          <c:orientation val="minMax"/>
        </c:scaling>
        <c:delete val="0"/>
        <c:axPos val="l"/>
        <c:majorTickMark val="none"/>
        <c:minorTickMark val="none"/>
        <c:tickLblPos val="nextTo"/>
        <c:crossAx val="315630696"/>
        <c:crosses val="autoZero"/>
        <c:auto val="1"/>
        <c:lblAlgn val="ctr"/>
        <c:lblOffset val="100"/>
        <c:noMultiLvlLbl val="0"/>
      </c:catAx>
      <c:valAx>
        <c:axId val="315630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00159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5" Type="http://schemas.openxmlformats.org/officeDocument/2006/relationships/chart" Target="../charts/chart13.xml"/><Relationship Id="rId6" Type="http://schemas.openxmlformats.org/officeDocument/2006/relationships/chart" Target="../charts/chart14.xml"/><Relationship Id="rId7" Type="http://schemas.openxmlformats.org/officeDocument/2006/relationships/chart" Target="../charts/chart15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4" Type="http://schemas.openxmlformats.org/officeDocument/2006/relationships/chart" Target="../charts/chart19.xml"/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4" Type="http://schemas.openxmlformats.org/officeDocument/2006/relationships/chart" Target="../charts/chart23.xml"/><Relationship Id="rId5" Type="http://schemas.openxmlformats.org/officeDocument/2006/relationships/chart" Target="../charts/chart24.xml"/><Relationship Id="rId6" Type="http://schemas.openxmlformats.org/officeDocument/2006/relationships/chart" Target="../charts/chart25.xml"/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Relationship Id="rId2" Type="http://schemas.openxmlformats.org/officeDocument/2006/relationships/chart" Target="../charts/chart2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Relationship Id="rId2" Type="http://schemas.openxmlformats.org/officeDocument/2006/relationships/chart" Target="../charts/chart3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4" Type="http://schemas.openxmlformats.org/officeDocument/2006/relationships/chart" Target="../charts/chart38.xml"/><Relationship Id="rId5" Type="http://schemas.openxmlformats.org/officeDocument/2006/relationships/chart" Target="../charts/chart39.xml"/><Relationship Id="rId6" Type="http://schemas.openxmlformats.org/officeDocument/2006/relationships/chart" Target="../charts/chart40.xml"/><Relationship Id="rId7" Type="http://schemas.openxmlformats.org/officeDocument/2006/relationships/chart" Target="../charts/chart41.xml"/><Relationship Id="rId8" Type="http://schemas.openxmlformats.org/officeDocument/2006/relationships/chart" Target="../charts/chart42.xml"/><Relationship Id="rId1" Type="http://schemas.openxmlformats.org/officeDocument/2006/relationships/chart" Target="../charts/chart35.xml"/><Relationship Id="rId2" Type="http://schemas.openxmlformats.org/officeDocument/2006/relationships/chart" Target="../charts/chart3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Relationship Id="rId3" Type="http://schemas.openxmlformats.org/officeDocument/2006/relationships/chart" Target="../charts/chart4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Relationship Id="rId2" Type="http://schemas.openxmlformats.org/officeDocument/2006/relationships/chart" Target="../charts/chart62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Relationship Id="rId2" Type="http://schemas.openxmlformats.org/officeDocument/2006/relationships/chart" Target="../charts/chart67.xml"/><Relationship Id="rId3" Type="http://schemas.openxmlformats.org/officeDocument/2006/relationships/chart" Target="../charts/chart68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Relationship Id="rId2" Type="http://schemas.openxmlformats.org/officeDocument/2006/relationships/chart" Target="../charts/chart81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Relationship Id="rId2" Type="http://schemas.openxmlformats.org/officeDocument/2006/relationships/chart" Target="../charts/chart84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7.xml"/><Relationship Id="rId4" Type="http://schemas.openxmlformats.org/officeDocument/2006/relationships/chart" Target="../charts/chart98.xml"/><Relationship Id="rId5" Type="http://schemas.openxmlformats.org/officeDocument/2006/relationships/chart" Target="../charts/chart99.xml"/><Relationship Id="rId6" Type="http://schemas.openxmlformats.org/officeDocument/2006/relationships/chart" Target="../charts/chart100.xml"/><Relationship Id="rId7" Type="http://schemas.openxmlformats.org/officeDocument/2006/relationships/chart" Target="../charts/chart101.xml"/><Relationship Id="rId8" Type="http://schemas.openxmlformats.org/officeDocument/2006/relationships/chart" Target="../charts/chart102.xml"/><Relationship Id="rId1" Type="http://schemas.openxmlformats.org/officeDocument/2006/relationships/chart" Target="../charts/chart95.xml"/><Relationship Id="rId2" Type="http://schemas.openxmlformats.org/officeDocument/2006/relationships/chart" Target="../charts/chart96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Relationship Id="rId2" Type="http://schemas.openxmlformats.org/officeDocument/2006/relationships/chart" Target="../charts/chart107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Relationship Id="rId2" Type="http://schemas.openxmlformats.org/officeDocument/2006/relationships/chart" Target="../charts/chart112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Relationship Id="rId2" Type="http://schemas.openxmlformats.org/officeDocument/2006/relationships/chart" Target="../charts/chart114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5</xdr:row>
      <xdr:rowOff>63500</xdr:rowOff>
    </xdr:from>
    <xdr:to>
      <xdr:col>18</xdr:col>
      <xdr:colOff>279400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203200</xdr:colOff>
      <xdr:row>22</xdr:row>
      <xdr:rowOff>101600</xdr:rowOff>
    </xdr:from>
    <xdr:to>
      <xdr:col>16</xdr:col>
      <xdr:colOff>0</xdr:colOff>
      <xdr:row>52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1574800</xdr:colOff>
      <xdr:row>29</xdr:row>
      <xdr:rowOff>88900</xdr:rowOff>
    </xdr:from>
    <xdr:to>
      <xdr:col>3</xdr:col>
      <xdr:colOff>952500</xdr:colOff>
      <xdr:row>63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1079500</xdr:colOff>
      <xdr:row>29</xdr:row>
      <xdr:rowOff>101600</xdr:rowOff>
    </xdr:from>
    <xdr:to>
      <xdr:col>7</xdr:col>
      <xdr:colOff>419100</xdr:colOff>
      <xdr:row>52</xdr:row>
      <xdr:rowOff>165100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914400</xdr:colOff>
      <xdr:row>12</xdr:row>
      <xdr:rowOff>139700</xdr:rowOff>
    </xdr:from>
    <xdr:to>
      <xdr:col>22</xdr:col>
      <xdr:colOff>342900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8</xdr:row>
      <xdr:rowOff>63500</xdr:rowOff>
    </xdr:from>
    <xdr:to>
      <xdr:col>15</xdr:col>
      <xdr:colOff>139700</xdr:colOff>
      <xdr:row>38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914400</xdr:colOff>
      <xdr:row>14</xdr:row>
      <xdr:rowOff>101600</xdr:rowOff>
    </xdr:from>
    <xdr:to>
      <xdr:col>5</xdr:col>
      <xdr:colOff>0</xdr:colOff>
      <xdr:row>36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127000</xdr:colOff>
      <xdr:row>14</xdr:row>
      <xdr:rowOff>101600</xdr:rowOff>
    </xdr:from>
    <xdr:to>
      <xdr:col>8</xdr:col>
      <xdr:colOff>533400</xdr:colOff>
      <xdr:row>36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406400</xdr:colOff>
      <xdr:row>44</xdr:row>
      <xdr:rowOff>101600</xdr:rowOff>
    </xdr:from>
    <xdr:to>
      <xdr:col>4</xdr:col>
      <xdr:colOff>482600</xdr:colOff>
      <xdr:row>64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762000</xdr:colOff>
      <xdr:row>44</xdr:row>
      <xdr:rowOff>88900</xdr:rowOff>
    </xdr:from>
    <xdr:to>
      <xdr:col>7</xdr:col>
      <xdr:colOff>749300</xdr:colOff>
      <xdr:row>64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330200</xdr:colOff>
      <xdr:row>12</xdr:row>
      <xdr:rowOff>139700</xdr:rowOff>
    </xdr:from>
    <xdr:to>
      <xdr:col>22</xdr:col>
      <xdr:colOff>774700</xdr:colOff>
      <xdr:row>31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1155700</xdr:colOff>
      <xdr:row>20</xdr:row>
      <xdr:rowOff>165100</xdr:rowOff>
    </xdr:from>
    <xdr:to>
      <xdr:col>31</xdr:col>
      <xdr:colOff>635000</xdr:colOff>
      <xdr:row>39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12</xdr:row>
      <xdr:rowOff>139700</xdr:rowOff>
    </xdr:from>
    <xdr:to>
      <xdr:col>28</xdr:col>
      <xdr:colOff>1435100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1206500</xdr:colOff>
      <xdr:row>60</xdr:row>
      <xdr:rowOff>88900</xdr:rowOff>
    </xdr:from>
    <xdr:to>
      <xdr:col>3</xdr:col>
      <xdr:colOff>698500</xdr:colOff>
      <xdr:row>97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863600</xdr:colOff>
      <xdr:row>61</xdr:row>
      <xdr:rowOff>88900</xdr:rowOff>
    </xdr:from>
    <xdr:to>
      <xdr:col>7</xdr:col>
      <xdr:colOff>304800</xdr:colOff>
      <xdr:row>84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1079500</xdr:colOff>
      <xdr:row>12</xdr:row>
      <xdr:rowOff>139700</xdr:rowOff>
    </xdr:from>
    <xdr:to>
      <xdr:col>30</xdr:col>
      <xdr:colOff>469900</xdr:colOff>
      <xdr:row>27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622300</xdr:colOff>
      <xdr:row>12</xdr:row>
      <xdr:rowOff>139700</xdr:rowOff>
    </xdr:from>
    <xdr:to>
      <xdr:col>18</xdr:col>
      <xdr:colOff>469900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88900</xdr:colOff>
      <xdr:row>12</xdr:row>
      <xdr:rowOff>139700</xdr:rowOff>
    </xdr:from>
    <xdr:to>
      <xdr:col>15</xdr:col>
      <xdr:colOff>711200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1270000</xdr:colOff>
      <xdr:row>12</xdr:row>
      <xdr:rowOff>139700</xdr:rowOff>
    </xdr:from>
    <xdr:to>
      <xdr:col>16</xdr:col>
      <xdr:colOff>152400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_rels/pivotCacheDefinition8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965.713413773148" createdVersion="4" refreshedVersion="4" minRefreshableVersion="3" recordCount="210">
  <cacheSource type="worksheet">
    <worksheetSource ref="F1:DG1048576" sheet="ALL DATA"/>
  </cacheSource>
  <cacheFields count="106">
    <cacheField name="Gothic Type" numFmtId="0">
      <sharedItems containsBlank="1" count="9">
        <s v="Other Gothic"/>
        <s v="High Gothic"/>
        <s v="Chapbook"/>
        <s v="History"/>
        <m/>
        <s v="Domestic/Sentimental"/>
        <s v="Political/Philosophical" u="1"/>
        <s v="Other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refreshedBy="Lawrence Evalyn" refreshedDate="41965.720386111112" createdVersion="4" refreshedVersion="4" minRefreshableVersion="3" recordCount="210">
  <cacheSource type="worksheet">
    <worksheetSource ref="F1:EG1048576" sheet="ALL DATA"/>
  </cacheSource>
  <cacheFields count="13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refreshedBy="Lawrence Evalyn" refreshedDate="41965.725420949071" createdVersion="4" refreshedVersion="4" minRefreshableVersion="3" recordCount="210">
  <cacheSource type="worksheet">
    <worksheetSource ref="F1:AM1048576" sheet="ALL DATA"/>
  </cacheSource>
  <cacheFields count="3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refreshedBy="Lawrence Evalyn" refreshedDate="41965.728220717596" createdVersion="4" refreshedVersion="4" minRefreshableVersion="3" recordCount="210">
  <cacheSource type="worksheet">
    <worksheetSource ref="F1:BS1048576" sheet="ALL DATA"/>
  </cacheSource>
  <cacheFields count="66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refreshedBy="Lawrence Evalyn" refreshedDate="41967.586019560185" createdVersion="4" refreshedVersion="4" minRefreshableVersion="3" recordCount="210">
  <cacheSource type="worksheet">
    <worksheetSource ref="F1:CF1048576" sheet="ALL DATA"/>
  </cacheSource>
  <cacheFields count="79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r:id="rId1" refreshedBy="Lawrence Evalyn" refreshedDate="41967.592952430554" createdVersion="4" refreshedVersion="4" minRefreshableVersion="3" recordCount="210">
  <cacheSource type="worksheet">
    <worksheetSource ref="F1:DA1048576" sheet="ALL DATA"/>
  </cacheSource>
  <cacheFields count="10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2.xml><?xml version="1.0" encoding="utf-8"?>
<pivotCacheDefinition xmlns="http://schemas.openxmlformats.org/spreadsheetml/2006/main" xmlns:r="http://schemas.openxmlformats.org/officeDocument/2006/relationships" r:id="rId1" refreshedBy="Lawrence Evalyn" refreshedDate="41967.708865972221" createdVersion="4" refreshedVersion="4" minRefreshableVersion="3" recordCount="210">
  <cacheSource type="worksheet">
    <worksheetSource ref="F1:AC1048576" sheet="ALL DATA"/>
  </cacheSource>
  <cacheFields count="24">
    <cacheField name="Gothic Type" numFmtId="0">
      <sharedItems containsBlank="1" count="34">
        <s v="Other Gothic"/>
        <s v="High Gothic"/>
        <s v="Chapbook"/>
        <s v="History"/>
        <m/>
        <s v="Domestic/Sentimental"/>
        <s v="Apocalyptic" u="1"/>
        <s v="High Gothic (terror)" u="1"/>
        <s v="Doppleganger" u="1"/>
        <s v="Tower Gothic" u="1"/>
        <s v="Roman a clef" u="1"/>
        <s v="Novel of Seduction" u="1"/>
        <s v="Fake Gothic" u="1"/>
        <s v="High Gothic (horror)" u="1"/>
        <s v="High Gothic (Vehmgericht)" u="1"/>
        <s v="High Gothic (horror-terror)" u="1"/>
        <s v="Political/Philosophical" u="1"/>
        <s v="High Gothic (Schaerromantik)" u="1"/>
        <s v="Anthology" u="1"/>
        <s v="Parody" u="1"/>
        <s v="Natural Horror" u="1"/>
        <s v="Political" u="1"/>
        <s v="Vampire Tale" u="1"/>
        <s v="Sentimental" u="1"/>
        <s v="Grotto Gothic" u="1"/>
        <s v="Oriental" u="1"/>
        <s v="Philosophical" u="1"/>
        <s v="High Gothic (Schauerromantic)" u="1"/>
        <s v="Other" u="1"/>
        <s v="Roman noir" u="1"/>
        <s v="Rauberroman" u="1"/>
        <s v="Picaresque" u="1"/>
        <s v="Gothic Quest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2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</r>
  <r>
    <x v="5"/>
    <s v="Sentimental Gothic"/>
    <m/>
    <m/>
    <m/>
    <m/>
    <m/>
    <m/>
    <m/>
    <m/>
    <m/>
    <m/>
    <m/>
    <m/>
    <m/>
    <m/>
    <m/>
    <m/>
    <m/>
    <m/>
    <m/>
    <n v="1"/>
    <m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T3:W10" firstHeaderRow="1" firstDataRow="2" firstDataCol="1"/>
  <pivotFields count="24">
    <pivotField axis="axisRow" showAll="0">
      <items count="35">
        <item x="0"/>
        <item x="3"/>
        <item x="1"/>
        <item x="5"/>
        <item x="2"/>
        <item m="1" x="18"/>
        <item m="1" x="6"/>
        <item m="1" x="33"/>
        <item m="1" x="8"/>
        <item m="1" x="12"/>
        <item m="1" x="32"/>
        <item m="1" x="24"/>
        <item m="1" x="15"/>
        <item m="1" x="13"/>
        <item m="1" x="17"/>
        <item m="1" x="27"/>
        <item m="1" x="7"/>
        <item m="1" x="14"/>
        <item m="1" x="20"/>
        <item m="1" x="11"/>
        <item m="1" x="25"/>
        <item m="1" x="28"/>
        <item m="1" x="19"/>
        <item m="1" x="26"/>
        <item m="1" x="31"/>
        <item m="1" x="21"/>
        <item m="1" x="16"/>
        <item m="1" x="30"/>
        <item m="1" x="10"/>
        <item m="1" x="29"/>
        <item m="1" x="23"/>
        <item m="1" x="9"/>
        <item m="1" x="2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evil" fld="22" subtotal="count" baseField="0" baseItem="0"/>
    <dataField name="good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9:D14" firstHeaderRow="1" firstDataRow="2" firstDataCol="1"/>
  <pivotFields count="24">
    <pivotField axis="axisRow" showAll="0">
      <items count="35">
        <item m="1" x="33"/>
        <item m="1" x="7"/>
        <item x="3"/>
        <item x="1"/>
        <item m="1" x="23"/>
        <item x="2"/>
        <item m="1" x="28"/>
        <item m="1" x="15"/>
        <item m="1" x="20"/>
        <item m="1" x="13"/>
        <item m="1" x="16"/>
        <item m="1" x="27"/>
        <item m="1" x="25"/>
        <item m="1" x="30"/>
        <item m="1" x="18"/>
        <item m="1" x="6"/>
        <item m="1" x="8"/>
        <item m="1" x="12"/>
        <item m="1" x="32"/>
        <item m="1" x="24"/>
        <item m="1" x="17"/>
        <item m="1" x="14"/>
        <item m="1" x="11"/>
        <item m="1" x="19"/>
        <item m="1" x="26"/>
        <item m="1" x="31"/>
        <item m="1" x="21"/>
        <item m="1" x="10"/>
        <item m="1" x="29"/>
        <item m="1" x="9"/>
        <item m="1" x="22"/>
        <item h="1" x="4"/>
        <item h="1" x="0"/>
        <item h="1" x="5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1" subtotal="count" baseField="0" baseItem="0"/>
    <dataField name="Count of evil clergyman" fld="22" subtotal="count" baseField="0" baseItem="0"/>
    <dataField name="Count of good clergyman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1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Z10" firstHeaderRow="1" firstDataRow="2" firstDataCol="1"/>
  <pivotFields count="100">
    <pivotField axis="axisRow" showAll="0">
      <items count="7">
        <item x="0"/>
        <item x="3"/>
        <item x="1"/>
        <item x="5"/>
        <item x="2"/>
        <item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Frank's full Gothic Type" fld="1" subtotal="count" baseField="0" baseItem="0"/>
    <dataField name="Count of infanticide" fld="93" subtotal="count" baseField="0" baseItem="0"/>
    <dataField name="Count of filicide" fld="91" subtotal="count" baseField="0" baseItem="0"/>
    <dataField name="Count of uxoricide" fld="99" subtotal="count" baseField="0" baseItem="0"/>
    <dataField name="Count of sororicide" fld="98" subtotal="count" baseField="0" baseItem="0"/>
    <dataField name="Count of fratricide" fld="92" subtotal="count" baseField="0" baseItem="0"/>
    <dataField name="Count of mariticide" fld="94" subtotal="count" baseField="0" baseItem="0"/>
    <dataField name="Count of matricide" fld="95" subtotal="count" baseField="0" baseItem="0"/>
    <dataField name="Count of parricid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0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infanticide" fld="95" subtotal="count" baseField="0" baseItem="0"/>
    <dataField name="Count of filicide" fld="93" subtotal="count" baseField="0" baseItem="0"/>
    <dataField name="Count of uxoricide" fld="101" subtotal="count" baseField="0" baseItem="0"/>
    <dataField name="Count of fratricide" fld="94" subtotal="count" baseField="0" baseItem="0"/>
    <dataField name="Count of sororicide" fld="100" subtotal="count" baseField="0" baseItem="0"/>
    <dataField name="Count of matricide" fld="97" subtotal="count" baseField="0" baseItem="0"/>
    <dataField name="Count of mariticide" fld="96" subtotal="count" baseField="0" baseItem="0"/>
    <dataField name="Count of parricide" fld="98" subtotal="count" baseField="0" baseItem="0"/>
    <dataField name="Count of regicide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5" cacheId="1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B3:AE10" firstHeaderRow="1" firstDataRow="2" firstDataCol="1"/>
  <pivotFields count="79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tains incest" fld="77" subtotal="count" baseField="0" baseItem="0"/>
    <dataField name="incest themes" fld="7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4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A2:AE9" firstHeaderRow="1" firstDataRow="2" firstDataCol="1"/>
  <pivotFields count="66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ainting (any)" fld="63" subtotal="count" baseField="0" baseItem="0"/>
    <dataField name="contains female fainting" fld="64" subtotal="count" baseField="0" baseItem="0"/>
    <dataField name="contains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3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3:D48" firstHeaderRow="1" firstDataRow="2" firstDataCol="1"/>
  <pivotFields count="66">
    <pivotField axis="axisRow" showAll="0">
      <items count="18">
        <item m="1" x="16"/>
        <item m="1" x="6"/>
        <item x="3"/>
        <item x="1"/>
        <item m="1" x="11"/>
        <item x="2"/>
        <item m="1" x="14"/>
        <item m="1" x="8"/>
        <item m="1" x="7"/>
        <item m="1" x="10"/>
        <item m="1" x="13"/>
        <item m="1" x="9"/>
        <item m="1" x="12"/>
        <item m="1" x="15"/>
        <item h="1" x="4"/>
        <item h="1"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3" subtotal="count" baseField="0" baseItem="0"/>
    <dataField name="Count of female fainting" fld="64" subtotal="count" baseField="0" baseItem="0"/>
    <dataField name="Count of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3" cacheId="1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3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corpse (any)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3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3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storm" fld="13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24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1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4:M11" firstHeaderRow="1" firstDataRow="2" firstDataCol="1"/>
  <pivotFields count="106">
    <pivotField axis="axisRow" showAll="0">
      <items count="10">
        <item x="0"/>
        <item x="3"/>
        <item x="1"/>
        <item x="5"/>
        <item x="2"/>
        <item m="1" x="8"/>
        <item m="1" x="7"/>
        <item m="1" x="6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orpha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6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7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31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33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3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35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36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37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38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39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26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27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28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29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2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22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23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1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1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19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9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7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1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2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1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PivotTable16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3.xml><?xml version="1.0" encoding="utf-8"?>
<pivotTableDefinition xmlns="http://schemas.openxmlformats.org/spreadsheetml/2006/main" name="PivotTable17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4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4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pivotTable" Target="../pivotTables/pivotTable7.xml"/><Relationship Id="rId3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pivotTable" Target="../pivotTables/pivotTable9.xml"/><Relationship Id="rId3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4" Type="http://schemas.openxmlformats.org/officeDocument/2006/relationships/drawing" Target="../drawings/drawing6.xml"/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pivotTable" Target="../pivotTables/pivotTable14.xml"/><Relationship Id="rId3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pivotTable" Target="../pivotTables/pivotTable16.xml"/><Relationship Id="rId3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pivotTable" Target="../pivotTables/pivotTable18.xml"/><Relationship Id="rId3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Relationship Id="rId2" Type="http://schemas.openxmlformats.org/officeDocument/2006/relationships/pivotTable" Target="../pivotTables/pivotTable24.xml"/><Relationship Id="rId3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Relationship Id="rId2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Relationship Id="rId2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Relationship Id="rId2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Relationship Id="rId2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Relationship Id="rId2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Relationship Id="rId2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Relationship Id="rId2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Relationship Id="rId2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Relationship Id="rId2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Relationship Id="rId2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Relationship Id="rId2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Relationship Id="rId2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Relationship Id="rId2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2.xml"/><Relationship Id="rId4" Type="http://schemas.openxmlformats.org/officeDocument/2006/relationships/drawing" Target="../drawings/drawing58.xml"/><Relationship Id="rId1" Type="http://schemas.openxmlformats.org/officeDocument/2006/relationships/pivotTable" Target="../pivotTables/pivotTable70.xml"/><Relationship Id="rId2" Type="http://schemas.openxmlformats.org/officeDocument/2006/relationships/pivotTable" Target="../pivotTables/pivotTable7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5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6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7.xml"/><Relationship Id="rId2" Type="http://schemas.openxmlformats.org/officeDocument/2006/relationships/drawing" Target="../drawings/drawing6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Relationship Id="rId2" Type="http://schemas.openxmlformats.org/officeDocument/2006/relationships/drawing" Target="../drawings/drawing6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9.xml"/><Relationship Id="rId2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Relationship Id="rId2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1.xml"/><Relationship Id="rId2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Relationship Id="rId2" Type="http://schemas.openxmlformats.org/officeDocument/2006/relationships/drawing" Target="../drawings/drawing6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3.xml"/><Relationship Id="rId2" Type="http://schemas.openxmlformats.org/officeDocument/2006/relationships/drawing" Target="../drawings/drawing6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4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F194" sqref="F194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23.6640625" style="48" customWidth="1"/>
    <col min="7" max="7" width="48.6640625" style="53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7" width="6" customWidth="1"/>
    <col min="38" max="38" width="6.1640625" style="11" customWidth="1"/>
    <col min="39" max="39" width="6.33203125" style="13" customWidth="1"/>
    <col min="40" max="40" width="19.33203125" customWidth="1"/>
    <col min="41" max="41" width="4.6640625" customWidth="1"/>
    <col min="42" max="42" width="6.33203125" customWidth="1"/>
    <col min="43" max="43" width="6.33203125" style="11" customWidth="1"/>
    <col min="44" max="44" width="5.6640625" customWidth="1"/>
    <col min="45" max="45" width="8.83203125" customWidth="1"/>
    <col min="46" max="46" width="10.5" customWidth="1"/>
    <col min="47" max="47" width="3.5" customWidth="1"/>
    <col min="48" max="48" width="11.6640625" style="11" customWidth="1"/>
    <col min="49" max="49" width="9.1640625" customWidth="1"/>
    <col min="50" max="51" width="7" customWidth="1"/>
    <col min="52" max="52" width="6.33203125" customWidth="1"/>
    <col min="53" max="53" width="7.6640625" customWidth="1"/>
    <col min="54" max="54" width="10.83203125" style="13"/>
    <col min="55" max="55" width="15.1640625" customWidth="1"/>
    <col min="56" max="56" width="10.83203125" style="13"/>
    <col min="57" max="57" width="5.33203125" customWidth="1"/>
    <col min="58" max="58" width="11.33203125" customWidth="1"/>
    <col min="59" max="59" width="7.5" customWidth="1"/>
    <col min="60" max="60" width="7.6640625" customWidth="1"/>
    <col min="61" max="61" width="11" customWidth="1"/>
    <col min="62" max="62" width="6.83203125" style="13" customWidth="1"/>
    <col min="63" max="63" width="8.83203125" style="13" customWidth="1"/>
    <col min="64" max="64" width="9.83203125" customWidth="1"/>
    <col min="65" max="65" width="9" customWidth="1"/>
    <col min="66" max="66" width="7.33203125" customWidth="1"/>
    <col min="67" max="67" width="7" customWidth="1"/>
    <col min="68" max="68" width="9.5" style="13" customWidth="1"/>
    <col min="69" max="69" width="7" customWidth="1"/>
    <col min="70" max="70" width="6.1640625" customWidth="1"/>
    <col min="71" max="71" width="4.6640625" customWidth="1"/>
    <col min="72" max="72" width="6.5" customWidth="1"/>
    <col min="73" max="73" width="5.6640625" style="13" customWidth="1"/>
    <col min="74" max="74" width="3.5" customWidth="1"/>
    <col min="75" max="75" width="10.5" style="13" customWidth="1"/>
    <col min="76" max="77" width="5.33203125" style="13" customWidth="1"/>
    <col min="78" max="78" width="17.1640625" style="13" customWidth="1"/>
    <col min="79" max="79" width="18.33203125" style="13" customWidth="1"/>
    <col min="81" max="81" width="14.6640625" style="13" customWidth="1"/>
    <col min="82" max="82" width="6.33203125" customWidth="1"/>
    <col min="83" max="83" width="5.6640625" customWidth="1"/>
    <col min="84" max="84" width="6.1640625" customWidth="1"/>
    <col min="85" max="85" width="13" customWidth="1"/>
    <col min="86" max="86" width="10.83203125" style="13"/>
    <col min="87" max="87" width="5.33203125" style="13" customWidth="1"/>
    <col min="88" max="88" width="8.83203125" customWidth="1"/>
    <col min="89" max="89" width="8.6640625" customWidth="1"/>
    <col min="90" max="90" width="12" customWidth="1"/>
    <col min="91" max="91" width="6.33203125" customWidth="1"/>
    <col min="92" max="92" width="8" style="13" customWidth="1"/>
    <col min="93" max="93" width="9.1640625" customWidth="1"/>
    <col min="94" max="94" width="9.5" style="13" customWidth="1"/>
    <col min="95" max="95" width="5.33203125" customWidth="1"/>
    <col min="96" max="96" width="7" style="4" customWidth="1"/>
    <col min="97" max="97" width="6.33203125" customWidth="1"/>
    <col min="98" max="98" width="8.1640625" customWidth="1"/>
    <col min="99" max="100" width="9.33203125" customWidth="1"/>
    <col min="101" max="101" width="9" customWidth="1"/>
    <col min="102" max="102" width="8.33203125" customWidth="1"/>
    <col min="103" max="103" width="7.6640625" customWidth="1"/>
    <col min="104" max="104" width="9.33203125" customWidth="1"/>
    <col min="105" max="105" width="8.33203125" customWidth="1"/>
    <col min="106" max="106" width="14.6640625" customWidth="1"/>
    <col min="107" max="107" width="9.6640625" style="13" customWidth="1"/>
    <col min="108" max="108" width="4" style="4" customWidth="1"/>
    <col min="109" max="109" width="5.6640625" customWidth="1"/>
    <col min="110" max="110" width="8" customWidth="1"/>
    <col min="111" max="111" width="7.83203125" style="13" customWidth="1"/>
    <col min="112" max="112" width="19.6640625" customWidth="1"/>
    <col min="113" max="113" width="12.33203125" style="13" customWidth="1"/>
    <col min="114" max="114" width="6.83203125" style="13" customWidth="1"/>
    <col min="115" max="115" width="6.1640625" customWidth="1"/>
    <col min="116" max="116" width="7.1640625" style="13" customWidth="1"/>
    <col min="117" max="117" width="12.1640625" style="13" customWidth="1"/>
    <col min="118" max="118" width="10.83203125" style="13"/>
    <col min="119" max="119" width="12.5" customWidth="1"/>
    <col min="120" max="120" width="5.83203125" customWidth="1"/>
    <col min="121" max="121" width="13.6640625" customWidth="1"/>
    <col min="122" max="122" width="13.5" customWidth="1"/>
    <col min="123" max="123" width="19.5" style="4" customWidth="1"/>
    <col min="124" max="124" width="16.1640625" style="13" customWidth="1"/>
    <col min="125" max="125" width="5.33203125" customWidth="1"/>
    <col min="126" max="126" width="11.33203125" style="13" customWidth="1"/>
    <col min="127" max="127" width="9" customWidth="1"/>
    <col min="128" max="128" width="8.33203125" customWidth="1"/>
    <col min="129" max="129" width="7" customWidth="1"/>
    <col min="130" max="130" width="6.33203125" customWidth="1"/>
    <col min="131" max="131" width="10.83203125" style="13"/>
    <col min="132" max="132" width="5.5" style="4" customWidth="1"/>
    <col min="133" max="133" width="7.33203125" style="34" customWidth="1"/>
    <col min="134" max="134" width="4.5" style="34" customWidth="1"/>
    <col min="135" max="135" width="12.1640625" style="11" customWidth="1"/>
    <col min="136" max="136" width="10.83203125" style="13"/>
    <col min="138" max="138" width="14.5" style="4" customWidth="1"/>
    <col min="139" max="139" width="7.1640625" customWidth="1"/>
    <col min="140" max="140" width="9.5" customWidth="1"/>
    <col min="141" max="141" width="5.33203125" customWidth="1"/>
    <col min="142" max="142" width="14" style="11" customWidth="1"/>
    <col min="143" max="143" width="6.83203125" customWidth="1"/>
    <col min="144" max="144" width="10.83203125" style="13"/>
    <col min="145" max="145" width="9.33203125" style="13" customWidth="1"/>
    <col min="146" max="146" width="8.33203125" customWidth="1"/>
    <col min="147" max="147" width="15" style="13" customWidth="1"/>
    <col min="148" max="148" width="7.33203125" style="13" customWidth="1"/>
    <col min="149" max="149" width="7.6640625" customWidth="1"/>
    <col min="150" max="150" width="7.33203125" customWidth="1"/>
    <col min="151" max="151" width="10" customWidth="1"/>
    <col min="152" max="152" width="9.6640625" customWidth="1"/>
    <col min="153" max="153" width="6" customWidth="1"/>
    <col min="154" max="154" width="10.1640625" customWidth="1"/>
    <col min="155" max="155" width="15.83203125" style="11" customWidth="1"/>
  </cols>
  <sheetData>
    <row r="1" spans="1:155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46" t="s">
        <v>650</v>
      </c>
      <c r="G1" s="51" t="s">
        <v>797</v>
      </c>
      <c r="H1" s="5" t="s">
        <v>336</v>
      </c>
      <c r="I1" s="5" t="s">
        <v>19</v>
      </c>
      <c r="J1" s="5" t="s">
        <v>20</v>
      </c>
      <c r="K1" s="5" t="s">
        <v>339</v>
      </c>
      <c r="L1" s="7" t="s">
        <v>337</v>
      </c>
      <c r="M1" s="5" t="s">
        <v>344</v>
      </c>
      <c r="N1" s="5" t="s">
        <v>345</v>
      </c>
      <c r="O1" s="10" t="s">
        <v>340</v>
      </c>
      <c r="P1" s="12" t="s">
        <v>22</v>
      </c>
      <c r="Q1" s="5" t="s">
        <v>23</v>
      </c>
      <c r="R1" s="7" t="s">
        <v>24</v>
      </c>
      <c r="S1" s="39" t="s">
        <v>415</v>
      </c>
      <c r="T1" s="5" t="s">
        <v>25</v>
      </c>
      <c r="U1" s="5" t="s">
        <v>326</v>
      </c>
      <c r="V1" s="10" t="s">
        <v>331</v>
      </c>
      <c r="W1" s="5" t="s">
        <v>26</v>
      </c>
      <c r="X1" s="12" t="s">
        <v>27</v>
      </c>
      <c r="Y1" s="12" t="s">
        <v>327</v>
      </c>
      <c r="Z1" s="12" t="s">
        <v>328</v>
      </c>
      <c r="AA1" s="5" t="s">
        <v>338</v>
      </c>
      <c r="AB1" s="5" t="s">
        <v>329</v>
      </c>
      <c r="AC1" s="5" t="s">
        <v>330</v>
      </c>
      <c r="AD1" s="10" t="s">
        <v>341</v>
      </c>
      <c r="AE1" s="5" t="s">
        <v>332</v>
      </c>
      <c r="AF1" s="5" t="s">
        <v>333</v>
      </c>
      <c r="AG1" s="5" t="s">
        <v>334</v>
      </c>
      <c r="AH1" s="10" t="s">
        <v>335</v>
      </c>
      <c r="AI1" s="5" t="s">
        <v>342</v>
      </c>
      <c r="AJ1" s="5" t="s">
        <v>346</v>
      </c>
      <c r="AK1" s="5" t="s">
        <v>347</v>
      </c>
      <c r="AL1" s="10" t="s">
        <v>343</v>
      </c>
      <c r="AM1" s="12" t="s">
        <v>595</v>
      </c>
      <c r="AN1" s="38" t="s">
        <v>348</v>
      </c>
      <c r="AO1" s="36" t="s">
        <v>469</v>
      </c>
      <c r="AP1" s="36" t="s">
        <v>470</v>
      </c>
      <c r="AQ1" s="10" t="s">
        <v>646</v>
      </c>
      <c r="AR1" s="5" t="s">
        <v>349</v>
      </c>
      <c r="AS1" s="5" t="s">
        <v>473</v>
      </c>
      <c r="AT1" s="5" t="s">
        <v>474</v>
      </c>
      <c r="AU1" s="5" t="s">
        <v>475</v>
      </c>
      <c r="AV1" s="10" t="s">
        <v>351</v>
      </c>
      <c r="AW1" s="5" t="s">
        <v>352</v>
      </c>
      <c r="AX1" s="5" t="s">
        <v>353</v>
      </c>
      <c r="AY1" s="5" t="s">
        <v>506</v>
      </c>
      <c r="AZ1" s="5" t="s">
        <v>355</v>
      </c>
      <c r="BA1" s="5" t="s">
        <v>354</v>
      </c>
      <c r="BB1" s="12" t="s">
        <v>356</v>
      </c>
      <c r="BC1" s="5" t="s">
        <v>357</v>
      </c>
      <c r="BD1" s="12" t="s">
        <v>358</v>
      </c>
      <c r="BE1" s="36" t="s">
        <v>417</v>
      </c>
      <c r="BF1" s="5" t="s">
        <v>360</v>
      </c>
      <c r="BG1" s="5" t="s">
        <v>359</v>
      </c>
      <c r="BH1" s="5" t="s">
        <v>374</v>
      </c>
      <c r="BI1" s="5" t="s">
        <v>418</v>
      </c>
      <c r="BJ1" s="12" t="s">
        <v>361</v>
      </c>
      <c r="BK1" s="12" t="s">
        <v>362</v>
      </c>
      <c r="BL1" s="5" t="s">
        <v>363</v>
      </c>
      <c r="BM1" s="36" t="s">
        <v>364</v>
      </c>
      <c r="BN1" s="5" t="s">
        <v>365</v>
      </c>
      <c r="BO1" s="5" t="s">
        <v>366</v>
      </c>
      <c r="BP1" s="37" t="s">
        <v>367</v>
      </c>
      <c r="BQ1" s="5" t="s">
        <v>368</v>
      </c>
      <c r="BR1" s="5" t="s">
        <v>369</v>
      </c>
      <c r="BS1" s="5" t="s">
        <v>370</v>
      </c>
      <c r="BT1" s="5" t="s">
        <v>371</v>
      </c>
      <c r="BU1" s="37" t="s">
        <v>372</v>
      </c>
      <c r="BV1" s="5" t="s">
        <v>373</v>
      </c>
      <c r="BW1" s="12" t="s">
        <v>504</v>
      </c>
      <c r="BX1" s="37" t="s">
        <v>375</v>
      </c>
      <c r="BY1" s="37" t="s">
        <v>594</v>
      </c>
      <c r="BZ1" s="37" t="s">
        <v>376</v>
      </c>
      <c r="CA1" s="12" t="s">
        <v>593</v>
      </c>
      <c r="CB1" s="5" t="s">
        <v>377</v>
      </c>
      <c r="CC1" s="37" t="s">
        <v>378</v>
      </c>
      <c r="CD1" s="5" t="s">
        <v>379</v>
      </c>
      <c r="CE1" s="5" t="s">
        <v>380</v>
      </c>
      <c r="CF1" s="5" t="s">
        <v>381</v>
      </c>
      <c r="CG1" s="5" t="s">
        <v>382</v>
      </c>
      <c r="CH1" s="37" t="s">
        <v>383</v>
      </c>
      <c r="CI1" s="12" t="s">
        <v>592</v>
      </c>
      <c r="CJ1" s="36" t="s">
        <v>387</v>
      </c>
      <c r="CK1" s="5" t="s">
        <v>384</v>
      </c>
      <c r="CL1" s="5" t="s">
        <v>385</v>
      </c>
      <c r="CM1" s="5" t="s">
        <v>386</v>
      </c>
      <c r="CN1" s="37" t="s">
        <v>388</v>
      </c>
      <c r="CO1" s="5" t="s">
        <v>389</v>
      </c>
      <c r="CP1" s="37" t="s">
        <v>390</v>
      </c>
      <c r="CQ1" s="5" t="s">
        <v>391</v>
      </c>
      <c r="CR1" s="7" t="s">
        <v>596</v>
      </c>
      <c r="CS1" s="5" t="s">
        <v>597</v>
      </c>
      <c r="CT1" s="5" t="s">
        <v>598</v>
      </c>
      <c r="CU1" s="5" t="s">
        <v>599</v>
      </c>
      <c r="CV1" s="5" t="s">
        <v>600</v>
      </c>
      <c r="CW1" s="5" t="s">
        <v>601</v>
      </c>
      <c r="CX1" s="5" t="s">
        <v>602</v>
      </c>
      <c r="CY1" s="5" t="s">
        <v>603</v>
      </c>
      <c r="CZ1" s="5" t="s">
        <v>604</v>
      </c>
      <c r="DA1" s="5" t="s">
        <v>605</v>
      </c>
      <c r="DB1" s="5" t="s">
        <v>606</v>
      </c>
      <c r="DC1" s="12" t="s">
        <v>590</v>
      </c>
      <c r="DD1" s="7" t="s">
        <v>591</v>
      </c>
      <c r="DE1" s="36" t="s">
        <v>588</v>
      </c>
      <c r="DF1" s="5" t="s">
        <v>589</v>
      </c>
      <c r="DG1" s="37" t="s">
        <v>392</v>
      </c>
      <c r="DH1" s="5" t="s">
        <v>393</v>
      </c>
      <c r="DI1" s="37" t="s">
        <v>394</v>
      </c>
      <c r="DJ1" s="12" t="s">
        <v>500</v>
      </c>
      <c r="DK1" s="5" t="s">
        <v>395</v>
      </c>
      <c r="DL1" s="12" t="s">
        <v>587</v>
      </c>
      <c r="DM1" s="12" t="s">
        <v>586</v>
      </c>
      <c r="DN1" s="37" t="s">
        <v>396</v>
      </c>
      <c r="DO1" s="36" t="s">
        <v>416</v>
      </c>
      <c r="DP1" s="5" t="s">
        <v>397</v>
      </c>
      <c r="DQ1" s="5" t="s">
        <v>398</v>
      </c>
      <c r="DR1" s="5" t="s">
        <v>399</v>
      </c>
      <c r="DS1" s="7" t="s">
        <v>400</v>
      </c>
      <c r="DT1" s="37" t="s">
        <v>401</v>
      </c>
      <c r="DU1" s="5" t="s">
        <v>402</v>
      </c>
      <c r="DV1" s="37" t="s">
        <v>403</v>
      </c>
      <c r="DW1" s="5" t="s">
        <v>404</v>
      </c>
      <c r="DX1" s="5" t="s">
        <v>406</v>
      </c>
      <c r="DY1" s="5" t="s">
        <v>405</v>
      </c>
      <c r="DZ1" s="5" t="s">
        <v>407</v>
      </c>
      <c r="EA1" s="37" t="s">
        <v>408</v>
      </c>
      <c r="EB1" s="39" t="s">
        <v>583</v>
      </c>
      <c r="EC1" s="5" t="s">
        <v>582</v>
      </c>
      <c r="ED1" s="5" t="s">
        <v>584</v>
      </c>
      <c r="EE1" s="10" t="s">
        <v>585</v>
      </c>
      <c r="EF1" s="12" t="s">
        <v>581</v>
      </c>
      <c r="EG1" s="5" t="s">
        <v>409</v>
      </c>
      <c r="EH1" s="39" t="s">
        <v>414</v>
      </c>
      <c r="EI1" s="5" t="s">
        <v>410</v>
      </c>
      <c r="EJ1" s="5" t="s">
        <v>411</v>
      </c>
      <c r="EK1" s="5" t="s">
        <v>412</v>
      </c>
      <c r="EL1" s="10" t="s">
        <v>413</v>
      </c>
      <c r="EM1" s="5" t="s">
        <v>419</v>
      </c>
      <c r="EN1" s="37" t="s">
        <v>420</v>
      </c>
      <c r="EO1" s="37" t="s">
        <v>421</v>
      </c>
      <c r="EP1" s="5" t="s">
        <v>422</v>
      </c>
      <c r="EQ1" s="37" t="s">
        <v>423</v>
      </c>
      <c r="ER1" s="12" t="s">
        <v>579</v>
      </c>
      <c r="ES1" s="5" t="s">
        <v>424</v>
      </c>
      <c r="ET1" s="5" t="s">
        <v>426</v>
      </c>
      <c r="EU1" s="5" t="s">
        <v>427</v>
      </c>
      <c r="EV1" s="5" t="s">
        <v>428</v>
      </c>
      <c r="EW1" s="5" t="s">
        <v>429</v>
      </c>
      <c r="EX1" s="5" t="s">
        <v>430</v>
      </c>
      <c r="EY1" s="10" t="s">
        <v>425</v>
      </c>
    </row>
    <row r="2" spans="1:155">
      <c r="A2" t="s">
        <v>5</v>
      </c>
      <c r="B2" s="1" t="s">
        <v>7</v>
      </c>
      <c r="C2" t="s">
        <v>6</v>
      </c>
      <c r="D2" s="3">
        <v>1819</v>
      </c>
      <c r="E2" s="9">
        <v>1</v>
      </c>
      <c r="F2" s="47" t="s">
        <v>809</v>
      </c>
      <c r="G2" s="52" t="s">
        <v>662</v>
      </c>
      <c r="L2" s="4">
        <v>2</v>
      </c>
      <c r="M2">
        <v>1</v>
      </c>
      <c r="N2">
        <v>1</v>
      </c>
      <c r="O2" s="11" t="s">
        <v>317</v>
      </c>
      <c r="Q2" s="30">
        <v>1</v>
      </c>
      <c r="X2" s="13">
        <v>1</v>
      </c>
      <c r="Y2" s="13">
        <v>1</v>
      </c>
      <c r="AA2">
        <v>1</v>
      </c>
      <c r="AB2">
        <v>1</v>
      </c>
      <c r="AD2" s="11" t="s">
        <v>461</v>
      </c>
      <c r="AE2">
        <v>1</v>
      </c>
      <c r="AF2">
        <v>1</v>
      </c>
      <c r="AH2" s="11" t="s">
        <v>465</v>
      </c>
      <c r="AM2" s="13">
        <v>3</v>
      </c>
      <c r="AN2">
        <v>1</v>
      </c>
      <c r="AQ2" s="11" t="s">
        <v>471</v>
      </c>
      <c r="AR2">
        <v>1</v>
      </c>
      <c r="AS2">
        <v>1</v>
      </c>
      <c r="AV2" s="11" t="s">
        <v>476</v>
      </c>
      <c r="BB2" s="13">
        <v>1</v>
      </c>
      <c r="BE2">
        <v>1</v>
      </c>
      <c r="BF2">
        <v>1</v>
      </c>
      <c r="BI2" t="s">
        <v>360</v>
      </c>
      <c r="BK2" s="13">
        <v>1</v>
      </c>
      <c r="BL2">
        <v>1</v>
      </c>
      <c r="BM2">
        <v>1</v>
      </c>
      <c r="BO2" t="s">
        <v>516</v>
      </c>
      <c r="BP2" s="13">
        <v>1</v>
      </c>
      <c r="BQ2" s="30">
        <v>2</v>
      </c>
      <c r="BR2">
        <v>1</v>
      </c>
      <c r="BS2">
        <v>1</v>
      </c>
      <c r="BT2" t="s">
        <v>317</v>
      </c>
      <c r="BU2" s="13">
        <v>1</v>
      </c>
      <c r="BV2">
        <v>1</v>
      </c>
      <c r="BX2" s="13">
        <v>1</v>
      </c>
      <c r="BZ2" s="13">
        <v>1</v>
      </c>
      <c r="CA2" s="13">
        <v>1</v>
      </c>
      <c r="CC2" s="13">
        <v>1</v>
      </c>
      <c r="CN2" s="13">
        <v>1</v>
      </c>
      <c r="CP2" s="13">
        <v>1</v>
      </c>
      <c r="CR2" s="4">
        <v>1</v>
      </c>
      <c r="CV2">
        <v>1</v>
      </c>
      <c r="DC2" s="13">
        <v>1</v>
      </c>
      <c r="DD2" s="4">
        <v>1</v>
      </c>
      <c r="DE2">
        <v>1</v>
      </c>
      <c r="DJ2" s="13">
        <v>1</v>
      </c>
      <c r="DL2" s="13">
        <v>2</v>
      </c>
      <c r="DS2" s="4">
        <v>1</v>
      </c>
      <c r="EA2" s="13">
        <v>1</v>
      </c>
      <c r="EB2" s="4">
        <v>1</v>
      </c>
      <c r="EC2" s="34">
        <v>1</v>
      </c>
      <c r="EH2" s="4">
        <v>1</v>
      </c>
      <c r="EI2">
        <v>1</v>
      </c>
      <c r="EL2" s="11" t="s">
        <v>410</v>
      </c>
      <c r="EP2">
        <v>1</v>
      </c>
      <c r="ES2">
        <v>2</v>
      </c>
      <c r="EU2">
        <v>1</v>
      </c>
      <c r="EW2">
        <v>1</v>
      </c>
      <c r="EY2" s="11" t="s">
        <v>558</v>
      </c>
    </row>
    <row r="3" spans="1:155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F3" s="47" t="s">
        <v>661</v>
      </c>
      <c r="G3" s="52" t="s">
        <v>663</v>
      </c>
      <c r="BV3">
        <v>1</v>
      </c>
      <c r="BX3" s="13">
        <v>1</v>
      </c>
    </row>
    <row r="4" spans="1:155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F4" s="47" t="s">
        <v>809</v>
      </c>
      <c r="G4" s="52" t="s">
        <v>664</v>
      </c>
      <c r="Z4" s="13">
        <v>1</v>
      </c>
      <c r="BD4" s="13">
        <v>1</v>
      </c>
      <c r="BE4">
        <v>1</v>
      </c>
      <c r="BH4">
        <v>1</v>
      </c>
      <c r="BI4" t="s">
        <v>374</v>
      </c>
      <c r="BP4" s="13">
        <v>1</v>
      </c>
      <c r="BQ4">
        <v>2</v>
      </c>
      <c r="BR4">
        <v>1</v>
      </c>
      <c r="BS4">
        <v>1</v>
      </c>
      <c r="BT4" t="s">
        <v>317</v>
      </c>
      <c r="BU4" s="13">
        <v>1</v>
      </c>
      <c r="BV4">
        <v>1</v>
      </c>
      <c r="CA4" s="13">
        <v>2</v>
      </c>
      <c r="CC4" s="13">
        <v>1</v>
      </c>
      <c r="DU4">
        <v>1</v>
      </c>
      <c r="EB4" s="4">
        <v>1</v>
      </c>
      <c r="EC4" s="34">
        <v>1</v>
      </c>
      <c r="EN4" s="13">
        <v>1</v>
      </c>
    </row>
    <row r="5" spans="1:155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F5" s="47" t="s">
        <v>654</v>
      </c>
      <c r="G5" s="52" t="s">
        <v>665</v>
      </c>
      <c r="L5" s="24"/>
      <c r="O5" s="25"/>
      <c r="P5" s="26"/>
      <c r="R5" s="24">
        <v>1</v>
      </c>
      <c r="S5" s="24"/>
      <c r="T5" s="35"/>
      <c r="U5" s="35"/>
      <c r="V5" s="25"/>
      <c r="X5" s="26"/>
      <c r="Y5" s="26"/>
      <c r="Z5" s="26"/>
      <c r="AA5" s="20">
        <v>1</v>
      </c>
      <c r="AB5" s="20">
        <v>1</v>
      </c>
      <c r="AD5" s="25" t="s">
        <v>461</v>
      </c>
      <c r="AE5" s="20">
        <v>1</v>
      </c>
      <c r="AG5" s="20">
        <v>1</v>
      </c>
      <c r="AH5" s="25" t="s">
        <v>464</v>
      </c>
      <c r="AI5" s="20">
        <v>1</v>
      </c>
      <c r="AK5" s="20">
        <v>1</v>
      </c>
      <c r="AL5" s="25" t="s">
        <v>494</v>
      </c>
      <c r="AM5" s="26"/>
      <c r="AQ5" s="25"/>
      <c r="AV5" s="25"/>
      <c r="AW5" s="20">
        <v>1</v>
      </c>
      <c r="AX5" s="20">
        <v>1</v>
      </c>
      <c r="BA5" s="20" t="s">
        <v>507</v>
      </c>
      <c r="BB5" s="26"/>
      <c r="BD5" s="26"/>
      <c r="BJ5" s="26"/>
      <c r="BK5" s="26">
        <v>1</v>
      </c>
      <c r="BP5" s="26"/>
      <c r="BQ5" s="20">
        <v>2</v>
      </c>
      <c r="BR5" s="20">
        <v>1</v>
      </c>
      <c r="BS5" s="20">
        <v>1</v>
      </c>
      <c r="BT5" s="20" t="s">
        <v>317</v>
      </c>
      <c r="BU5" s="26"/>
      <c r="BW5" s="26"/>
      <c r="BX5" s="26"/>
      <c r="BY5" s="26"/>
      <c r="BZ5" s="26"/>
      <c r="CA5" s="26"/>
      <c r="CC5" s="26"/>
      <c r="CH5" s="26"/>
      <c r="CI5" s="26"/>
      <c r="CN5" s="26"/>
      <c r="CP5" s="26"/>
      <c r="CR5" s="24"/>
      <c r="DC5" s="26"/>
      <c r="DD5" s="24"/>
      <c r="DG5" s="26"/>
      <c r="DI5" s="26"/>
      <c r="DJ5" s="26"/>
      <c r="DK5" s="20">
        <v>1</v>
      </c>
      <c r="DL5" s="26"/>
      <c r="DM5" s="26"/>
      <c r="DN5" s="26"/>
      <c r="DS5" s="24">
        <v>1</v>
      </c>
      <c r="DT5" s="26"/>
      <c r="DV5" s="26"/>
      <c r="EA5" s="26"/>
      <c r="EB5" s="24"/>
      <c r="EC5" s="35"/>
      <c r="ED5" s="35"/>
      <c r="EE5" s="25"/>
      <c r="EF5" s="26"/>
      <c r="EH5" s="24"/>
      <c r="EL5" s="25"/>
      <c r="EN5" s="26"/>
      <c r="EO5" s="26"/>
      <c r="EQ5" s="26"/>
      <c r="ER5" s="26"/>
      <c r="EY5" s="25"/>
    </row>
    <row r="6" spans="1:155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F6" s="47" t="s">
        <v>655</v>
      </c>
      <c r="G6" s="52" t="s">
        <v>666</v>
      </c>
      <c r="L6" s="4">
        <v>1</v>
      </c>
      <c r="M6">
        <v>1</v>
      </c>
      <c r="O6" s="11" t="s">
        <v>320</v>
      </c>
      <c r="AE6">
        <v>1</v>
      </c>
      <c r="AF6">
        <v>1</v>
      </c>
      <c r="AH6" s="11" t="s">
        <v>465</v>
      </c>
      <c r="AI6">
        <v>1</v>
      </c>
      <c r="AJ6">
        <v>1</v>
      </c>
      <c r="AL6" s="11" t="s">
        <v>495</v>
      </c>
      <c r="AM6" s="13">
        <v>1</v>
      </c>
      <c r="AN6">
        <v>1</v>
      </c>
      <c r="AP6">
        <v>1</v>
      </c>
      <c r="AQ6" s="11" t="s">
        <v>320</v>
      </c>
      <c r="BB6" s="13">
        <v>1</v>
      </c>
      <c r="BC6">
        <v>1</v>
      </c>
      <c r="BK6" s="13">
        <v>1</v>
      </c>
      <c r="BV6">
        <v>1</v>
      </c>
      <c r="CB6">
        <v>1</v>
      </c>
      <c r="CD6">
        <v>1</v>
      </c>
      <c r="CF6">
        <v>1</v>
      </c>
      <c r="CG6" t="s">
        <v>527</v>
      </c>
      <c r="CH6" s="13">
        <v>1</v>
      </c>
      <c r="CP6" s="13">
        <v>1</v>
      </c>
      <c r="DH6">
        <v>1</v>
      </c>
      <c r="DK6">
        <v>1</v>
      </c>
      <c r="DO6">
        <v>1</v>
      </c>
      <c r="DQ6">
        <v>1</v>
      </c>
      <c r="DR6" t="s">
        <v>398</v>
      </c>
      <c r="DS6" s="4">
        <v>1</v>
      </c>
      <c r="EN6" s="13">
        <v>1</v>
      </c>
      <c r="ES6">
        <v>1</v>
      </c>
      <c r="EW6">
        <v>1</v>
      </c>
      <c r="EY6" s="11" t="s">
        <v>559</v>
      </c>
    </row>
    <row r="7" spans="1:155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F7" s="47"/>
      <c r="G7" s="52" t="s">
        <v>667</v>
      </c>
      <c r="S7" s="4">
        <v>1</v>
      </c>
      <c r="T7" s="34">
        <v>1</v>
      </c>
      <c r="V7" s="11" t="s">
        <v>25</v>
      </c>
      <c r="AI7">
        <v>2</v>
      </c>
      <c r="AK7">
        <v>1</v>
      </c>
      <c r="AL7" s="11" t="s">
        <v>494</v>
      </c>
      <c r="AN7">
        <v>1</v>
      </c>
      <c r="AO7">
        <v>1</v>
      </c>
      <c r="AQ7" s="11" t="s">
        <v>21</v>
      </c>
      <c r="AR7">
        <v>1</v>
      </c>
      <c r="AS7">
        <v>1</v>
      </c>
      <c r="AV7" s="11" t="s">
        <v>476</v>
      </c>
      <c r="BK7" s="13">
        <v>1</v>
      </c>
      <c r="BQ7">
        <v>1</v>
      </c>
      <c r="BR7">
        <v>1</v>
      </c>
      <c r="BT7" t="s">
        <v>320</v>
      </c>
      <c r="BY7" s="13">
        <v>1</v>
      </c>
      <c r="CN7" s="13">
        <v>1</v>
      </c>
      <c r="CQ7">
        <v>1</v>
      </c>
      <c r="DD7" s="4">
        <v>1</v>
      </c>
      <c r="DH7">
        <v>1</v>
      </c>
      <c r="DS7" s="4">
        <v>1</v>
      </c>
      <c r="DV7" s="13">
        <v>1</v>
      </c>
      <c r="EQ7" s="13">
        <v>1</v>
      </c>
      <c r="ES7">
        <v>3</v>
      </c>
      <c r="ET7">
        <v>1</v>
      </c>
      <c r="EW7">
        <v>1</v>
      </c>
      <c r="EX7">
        <v>1</v>
      </c>
      <c r="EY7" s="11" t="s">
        <v>560</v>
      </c>
    </row>
    <row r="8" spans="1:155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F8" s="47"/>
      <c r="G8" s="52" t="s">
        <v>668</v>
      </c>
      <c r="AW8">
        <v>1</v>
      </c>
      <c r="AX8">
        <v>1</v>
      </c>
      <c r="BA8" t="s">
        <v>507</v>
      </c>
      <c r="BB8" s="13">
        <v>1</v>
      </c>
      <c r="BE8">
        <v>1</v>
      </c>
      <c r="BG8">
        <v>1</v>
      </c>
      <c r="BI8" t="s">
        <v>359</v>
      </c>
      <c r="BQ8">
        <v>1</v>
      </c>
      <c r="BR8">
        <v>1</v>
      </c>
      <c r="BT8" t="s">
        <v>320</v>
      </c>
      <c r="BX8" s="13">
        <v>1</v>
      </c>
      <c r="CA8" s="13">
        <v>1</v>
      </c>
      <c r="CC8" s="13">
        <v>1</v>
      </c>
      <c r="CJ8">
        <v>1</v>
      </c>
      <c r="CL8">
        <v>1</v>
      </c>
      <c r="CM8" t="s">
        <v>10</v>
      </c>
      <c r="CO8">
        <v>1</v>
      </c>
      <c r="DO8">
        <v>1</v>
      </c>
      <c r="DP8">
        <v>1</v>
      </c>
      <c r="DR8" t="s">
        <v>397</v>
      </c>
      <c r="DT8" s="13">
        <v>1</v>
      </c>
    </row>
    <row r="9" spans="1:155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F9" s="47"/>
      <c r="G9" s="52" t="s">
        <v>668</v>
      </c>
      <c r="BJ9" s="13">
        <v>1</v>
      </c>
      <c r="BQ9">
        <v>1</v>
      </c>
      <c r="BR9">
        <v>1</v>
      </c>
      <c r="BT9" t="s">
        <v>320</v>
      </c>
      <c r="BZ9" s="13">
        <v>1</v>
      </c>
      <c r="CI9" s="13">
        <v>1</v>
      </c>
      <c r="ES9">
        <v>1</v>
      </c>
      <c r="EU9">
        <v>1</v>
      </c>
      <c r="EY9" s="11" t="s">
        <v>561</v>
      </c>
    </row>
    <row r="10" spans="1:155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F10" s="47" t="s">
        <v>655</v>
      </c>
      <c r="G10" s="52" t="s">
        <v>669</v>
      </c>
      <c r="R10" s="4">
        <v>1</v>
      </c>
      <c r="AA10">
        <v>1</v>
      </c>
      <c r="AC10">
        <v>1</v>
      </c>
      <c r="AD10" s="11" t="s">
        <v>319</v>
      </c>
      <c r="AM10" s="13">
        <v>1</v>
      </c>
      <c r="AR10">
        <v>1</v>
      </c>
      <c r="AS10">
        <v>1</v>
      </c>
      <c r="AV10" s="11" t="s">
        <v>476</v>
      </c>
      <c r="BC10">
        <v>1</v>
      </c>
      <c r="BE10">
        <v>1</v>
      </c>
      <c r="BF10">
        <v>1</v>
      </c>
      <c r="BI10" t="s">
        <v>360</v>
      </c>
      <c r="BQ10">
        <v>2</v>
      </c>
      <c r="BR10">
        <v>1</v>
      </c>
      <c r="BS10">
        <v>1</v>
      </c>
      <c r="BT10" t="s">
        <v>317</v>
      </c>
      <c r="BU10" s="13">
        <v>1</v>
      </c>
      <c r="BX10" s="13">
        <v>2</v>
      </c>
      <c r="CB10">
        <v>1</v>
      </c>
      <c r="CO10">
        <v>1</v>
      </c>
      <c r="CP10" s="13">
        <v>1</v>
      </c>
      <c r="CQ10">
        <v>1</v>
      </c>
      <c r="CR10" s="4">
        <v>2</v>
      </c>
      <c r="CS10" s="30">
        <v>1</v>
      </c>
      <c r="DA10">
        <v>1</v>
      </c>
      <c r="DC10" s="13">
        <v>1</v>
      </c>
      <c r="DD10" s="4">
        <v>1</v>
      </c>
      <c r="DH10">
        <v>1</v>
      </c>
      <c r="DL10" s="13">
        <v>2</v>
      </c>
      <c r="DM10" s="13">
        <v>1</v>
      </c>
      <c r="DN10" s="13">
        <v>1</v>
      </c>
      <c r="DO10">
        <v>1</v>
      </c>
      <c r="DQ10">
        <v>1</v>
      </c>
      <c r="DR10" t="s">
        <v>398</v>
      </c>
      <c r="DS10" s="4">
        <v>1</v>
      </c>
      <c r="DT10" s="13">
        <v>1</v>
      </c>
      <c r="DU10" s="30">
        <v>1</v>
      </c>
      <c r="DW10" s="45">
        <v>1</v>
      </c>
      <c r="DX10">
        <v>1</v>
      </c>
      <c r="DZ10" t="s">
        <v>10</v>
      </c>
      <c r="EA10" s="13">
        <v>1</v>
      </c>
      <c r="EG10" s="30">
        <v>1</v>
      </c>
      <c r="EH10" s="4">
        <v>1</v>
      </c>
      <c r="EJ10">
        <v>1</v>
      </c>
      <c r="EL10" s="11" t="s">
        <v>549</v>
      </c>
      <c r="EQ10" s="13">
        <v>1</v>
      </c>
      <c r="ES10">
        <v>1</v>
      </c>
      <c r="EX10">
        <v>1</v>
      </c>
      <c r="EY10" s="11" t="s">
        <v>562</v>
      </c>
    </row>
    <row r="11" spans="1:155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F11" s="47" t="s">
        <v>661</v>
      </c>
      <c r="G11" s="52" t="s">
        <v>667</v>
      </c>
      <c r="P11" s="13">
        <v>1</v>
      </c>
      <c r="W11">
        <v>2</v>
      </c>
      <c r="Z11" s="13">
        <v>1</v>
      </c>
      <c r="AA11">
        <v>1</v>
      </c>
      <c r="AC11">
        <v>1</v>
      </c>
      <c r="AD11" s="11" t="s">
        <v>319</v>
      </c>
      <c r="BB11" s="13">
        <v>1</v>
      </c>
      <c r="BE11">
        <v>2</v>
      </c>
      <c r="BF11">
        <v>1</v>
      </c>
      <c r="BG11">
        <v>1</v>
      </c>
      <c r="BI11" t="s">
        <v>487</v>
      </c>
      <c r="BQ11">
        <v>1</v>
      </c>
      <c r="BR11">
        <v>1</v>
      </c>
      <c r="BT11" t="s">
        <v>320</v>
      </c>
      <c r="BV11">
        <v>1</v>
      </c>
      <c r="BX11" s="13">
        <v>1</v>
      </c>
      <c r="CA11" s="13">
        <v>1</v>
      </c>
      <c r="CO11">
        <v>1</v>
      </c>
      <c r="CQ11">
        <v>1</v>
      </c>
      <c r="CR11" s="4">
        <v>1</v>
      </c>
      <c r="DA11">
        <v>1</v>
      </c>
      <c r="DH11">
        <v>1</v>
      </c>
      <c r="DU11">
        <v>1</v>
      </c>
      <c r="EB11" s="4">
        <v>1</v>
      </c>
      <c r="ED11" s="34">
        <v>1</v>
      </c>
      <c r="EP11">
        <v>1</v>
      </c>
    </row>
    <row r="12" spans="1:155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F12" s="47" t="s">
        <v>810</v>
      </c>
      <c r="G12" s="52" t="s">
        <v>670</v>
      </c>
      <c r="AA12">
        <v>1</v>
      </c>
      <c r="AC12">
        <v>1</v>
      </c>
      <c r="AD12" s="11" t="s">
        <v>319</v>
      </c>
      <c r="AR12">
        <v>2</v>
      </c>
      <c r="AS12">
        <v>1</v>
      </c>
      <c r="AU12">
        <v>1</v>
      </c>
      <c r="AV12" s="11" t="s">
        <v>477</v>
      </c>
      <c r="AW12" s="30">
        <v>1</v>
      </c>
      <c r="AX12">
        <v>1</v>
      </c>
      <c r="BA12" t="s">
        <v>507</v>
      </c>
      <c r="BJ12" s="13">
        <v>1</v>
      </c>
      <c r="BQ12">
        <v>2</v>
      </c>
      <c r="BR12">
        <v>1</v>
      </c>
      <c r="BS12">
        <v>1</v>
      </c>
      <c r="BT12" t="s">
        <v>317</v>
      </c>
      <c r="BU12" s="13">
        <v>1</v>
      </c>
      <c r="BY12" s="13">
        <v>1</v>
      </c>
      <c r="CJ12">
        <v>1</v>
      </c>
      <c r="CK12">
        <v>1</v>
      </c>
      <c r="CM12" t="s">
        <v>7</v>
      </c>
      <c r="CP12" s="13">
        <v>1</v>
      </c>
      <c r="ES12">
        <v>1</v>
      </c>
      <c r="EV12">
        <v>1</v>
      </c>
      <c r="EY12" s="11" t="s">
        <v>563</v>
      </c>
    </row>
    <row r="13" spans="1:155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F13" s="47" t="s">
        <v>809</v>
      </c>
      <c r="G13" s="52" t="s">
        <v>671</v>
      </c>
      <c r="L13" s="4">
        <v>1</v>
      </c>
      <c r="N13">
        <v>1</v>
      </c>
      <c r="O13" s="11" t="s">
        <v>21</v>
      </c>
      <c r="BL13">
        <v>1</v>
      </c>
      <c r="BM13">
        <v>1</v>
      </c>
      <c r="BO13" t="s">
        <v>516</v>
      </c>
      <c r="BQ13">
        <v>1</v>
      </c>
      <c r="BR13">
        <v>1</v>
      </c>
      <c r="BT13" t="s">
        <v>320</v>
      </c>
      <c r="BU13" s="13">
        <v>1</v>
      </c>
      <c r="CA13" s="13">
        <v>1</v>
      </c>
      <c r="CN13" s="13">
        <v>1</v>
      </c>
      <c r="DG13" s="13">
        <v>1</v>
      </c>
      <c r="EA13" s="13">
        <v>1</v>
      </c>
      <c r="EG13">
        <v>1</v>
      </c>
      <c r="EN13" s="13">
        <v>1</v>
      </c>
    </row>
    <row r="14" spans="1:155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F14" s="47"/>
      <c r="G14" s="52" t="s">
        <v>668</v>
      </c>
      <c r="AA14" s="34"/>
      <c r="AR14">
        <v>1</v>
      </c>
      <c r="AS14">
        <v>1</v>
      </c>
      <c r="AV14" s="11" t="s">
        <v>476</v>
      </c>
      <c r="BJ14" s="13">
        <v>1</v>
      </c>
      <c r="BQ14">
        <v>1</v>
      </c>
      <c r="BR14">
        <v>1</v>
      </c>
      <c r="BT14" t="s">
        <v>320</v>
      </c>
      <c r="CC14" s="13">
        <v>1</v>
      </c>
      <c r="CD14" s="34"/>
      <c r="CN14" s="13">
        <v>1</v>
      </c>
      <c r="EG14">
        <v>1</v>
      </c>
      <c r="ER14" s="13">
        <v>1</v>
      </c>
    </row>
    <row r="15" spans="1:155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F15" s="47"/>
      <c r="G15" s="52" t="s">
        <v>668</v>
      </c>
      <c r="BC15">
        <v>1</v>
      </c>
      <c r="BP15" s="13">
        <v>1</v>
      </c>
      <c r="CN15" s="13">
        <v>1</v>
      </c>
      <c r="EA15" s="13">
        <v>1</v>
      </c>
    </row>
    <row r="16" spans="1:155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F16" s="47"/>
      <c r="G16" s="52" t="s">
        <v>668</v>
      </c>
      <c r="AR16">
        <v>1</v>
      </c>
      <c r="AS16">
        <v>1</v>
      </c>
      <c r="AV16" s="11" t="s">
        <v>476</v>
      </c>
      <c r="BE16">
        <v>1</v>
      </c>
      <c r="BG16">
        <v>1</v>
      </c>
      <c r="BI16" t="s">
        <v>359</v>
      </c>
      <c r="DG16" s="13">
        <v>1</v>
      </c>
      <c r="DS16" s="4">
        <v>1</v>
      </c>
      <c r="DT16" s="13">
        <v>1</v>
      </c>
    </row>
    <row r="17" spans="1:155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F17" s="47" t="s">
        <v>661</v>
      </c>
      <c r="G17" s="52" t="s">
        <v>667</v>
      </c>
      <c r="X17" s="13">
        <v>1</v>
      </c>
      <c r="AE17">
        <v>1</v>
      </c>
      <c r="AG17">
        <v>1</v>
      </c>
      <c r="AH17" s="11" t="s">
        <v>464</v>
      </c>
      <c r="AM17" s="13">
        <v>1</v>
      </c>
      <c r="AR17">
        <v>1</v>
      </c>
      <c r="AS17">
        <v>1</v>
      </c>
      <c r="AV17" s="11" t="s">
        <v>476</v>
      </c>
      <c r="AW17">
        <v>1</v>
      </c>
      <c r="AZ17">
        <v>1</v>
      </c>
      <c r="BA17" t="s">
        <v>508</v>
      </c>
      <c r="BQ17">
        <v>1</v>
      </c>
      <c r="BR17">
        <v>1</v>
      </c>
      <c r="BT17" t="s">
        <v>320</v>
      </c>
      <c r="BX17" s="13">
        <v>1</v>
      </c>
      <c r="CB17">
        <v>1</v>
      </c>
      <c r="CD17">
        <v>1</v>
      </c>
      <c r="CF17">
        <v>1</v>
      </c>
      <c r="CG17" t="s">
        <v>527</v>
      </c>
      <c r="CJ17">
        <v>1</v>
      </c>
      <c r="CK17">
        <v>1</v>
      </c>
      <c r="CM17" t="s">
        <v>7</v>
      </c>
      <c r="CP17" s="13">
        <v>1</v>
      </c>
      <c r="DL17" s="13">
        <v>1</v>
      </c>
      <c r="DN17" s="13">
        <v>1</v>
      </c>
      <c r="DS17" s="4">
        <v>1</v>
      </c>
      <c r="EB17" s="4">
        <v>2</v>
      </c>
      <c r="EC17" s="34">
        <v>1</v>
      </c>
      <c r="ED17" s="34">
        <v>1</v>
      </c>
    </row>
    <row r="18" spans="1:155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F18" s="47" t="s">
        <v>654</v>
      </c>
      <c r="G18" s="52" t="s">
        <v>665</v>
      </c>
      <c r="L18" s="4">
        <v>1</v>
      </c>
      <c r="M18">
        <v>1</v>
      </c>
      <c r="O18" s="11" t="s">
        <v>320</v>
      </c>
      <c r="AI18">
        <v>1</v>
      </c>
      <c r="EH18" s="4">
        <v>1</v>
      </c>
      <c r="EI18">
        <v>1</v>
      </c>
      <c r="EL18" s="11" t="s">
        <v>410</v>
      </c>
    </row>
    <row r="19" spans="1:155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F19" s="47" t="s">
        <v>661</v>
      </c>
      <c r="G19" s="52" t="s">
        <v>672</v>
      </c>
      <c r="P19" s="13">
        <v>1</v>
      </c>
      <c r="Y19" s="13">
        <v>1</v>
      </c>
      <c r="BB19" s="13">
        <v>1</v>
      </c>
      <c r="BK19" s="13">
        <v>1</v>
      </c>
      <c r="BQ19">
        <v>1</v>
      </c>
      <c r="BR19">
        <v>1</v>
      </c>
      <c r="BT19" t="s">
        <v>320</v>
      </c>
      <c r="DH19">
        <v>1</v>
      </c>
      <c r="DO19">
        <v>1</v>
      </c>
      <c r="DQ19">
        <v>1</v>
      </c>
      <c r="DR19" t="s">
        <v>398</v>
      </c>
      <c r="EG19">
        <v>1</v>
      </c>
      <c r="EN19" s="13">
        <v>1</v>
      </c>
    </row>
    <row r="20" spans="1:155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F20" s="47" t="s">
        <v>655</v>
      </c>
      <c r="G20" s="52" t="s">
        <v>673</v>
      </c>
      <c r="Y20" s="13">
        <v>1</v>
      </c>
      <c r="AE20">
        <v>1</v>
      </c>
      <c r="AG20">
        <v>1</v>
      </c>
      <c r="AH20" s="11" t="s">
        <v>464</v>
      </c>
      <c r="BK20" s="13">
        <v>1</v>
      </c>
      <c r="BU20" s="13">
        <v>1</v>
      </c>
      <c r="BV20">
        <v>1</v>
      </c>
      <c r="BZ20" s="13">
        <v>1</v>
      </c>
      <c r="CN20" s="13">
        <v>1</v>
      </c>
      <c r="DJ20" s="13">
        <v>1</v>
      </c>
      <c r="DM20" s="13">
        <v>1</v>
      </c>
      <c r="DS20" s="4">
        <v>1</v>
      </c>
      <c r="EA20" s="13">
        <v>1</v>
      </c>
      <c r="EQ20" s="13">
        <v>1</v>
      </c>
      <c r="ES20">
        <v>1</v>
      </c>
      <c r="ET20">
        <v>1</v>
      </c>
      <c r="EY20" s="11" t="s">
        <v>564</v>
      </c>
    </row>
    <row r="21" spans="1:155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F21" s="47" t="s">
        <v>654</v>
      </c>
      <c r="G21" s="52" t="s">
        <v>665</v>
      </c>
      <c r="L21" s="4">
        <v>1</v>
      </c>
      <c r="N21">
        <v>1</v>
      </c>
      <c r="O21" s="11" t="s">
        <v>21</v>
      </c>
      <c r="P21" s="13">
        <v>1</v>
      </c>
      <c r="Q21" s="30">
        <v>1</v>
      </c>
      <c r="AE21">
        <v>1</v>
      </c>
      <c r="AF21">
        <v>1</v>
      </c>
      <c r="AH21" s="11" t="s">
        <v>465</v>
      </c>
      <c r="AR21">
        <v>1</v>
      </c>
      <c r="AS21">
        <v>1</v>
      </c>
      <c r="AV21" s="11" t="s">
        <v>476</v>
      </c>
      <c r="BB21" s="13">
        <v>1</v>
      </c>
      <c r="BE21">
        <v>1</v>
      </c>
      <c r="BG21">
        <v>1</v>
      </c>
      <c r="BI21" t="s">
        <v>359</v>
      </c>
      <c r="BK21" s="13">
        <v>1</v>
      </c>
      <c r="CB21">
        <v>1</v>
      </c>
      <c r="CC21" s="13">
        <v>1</v>
      </c>
      <c r="CD21">
        <v>1</v>
      </c>
      <c r="CE21">
        <v>1</v>
      </c>
      <c r="CG21" t="s">
        <v>528</v>
      </c>
      <c r="CJ21">
        <v>1</v>
      </c>
      <c r="CL21">
        <v>1</v>
      </c>
      <c r="CM21" t="s">
        <v>10</v>
      </c>
      <c r="DS21" s="4">
        <v>1</v>
      </c>
      <c r="DW21">
        <v>1</v>
      </c>
      <c r="DX21">
        <v>1</v>
      </c>
      <c r="DZ21" t="s">
        <v>10</v>
      </c>
      <c r="EH21" s="4">
        <v>1</v>
      </c>
      <c r="EI21">
        <v>1</v>
      </c>
      <c r="EL21" s="11" t="s">
        <v>410</v>
      </c>
      <c r="EN21" s="13">
        <v>1</v>
      </c>
    </row>
    <row r="22" spans="1:155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F22" s="47" t="s">
        <v>654</v>
      </c>
      <c r="G22" s="52" t="s">
        <v>665</v>
      </c>
      <c r="BK22" s="13">
        <v>1</v>
      </c>
      <c r="CD22">
        <v>1</v>
      </c>
      <c r="CF22">
        <v>1</v>
      </c>
      <c r="CG22" t="s">
        <v>527</v>
      </c>
      <c r="CR22" s="4">
        <v>1</v>
      </c>
      <c r="CX22">
        <v>1</v>
      </c>
      <c r="DS22" s="4">
        <v>1</v>
      </c>
      <c r="EB22" s="4">
        <v>1</v>
      </c>
      <c r="ED22" s="34">
        <v>1</v>
      </c>
      <c r="EH22" s="4">
        <v>2</v>
      </c>
      <c r="EI22">
        <v>1</v>
      </c>
      <c r="EJ22">
        <v>1</v>
      </c>
      <c r="EL22" s="11" t="s">
        <v>548</v>
      </c>
    </row>
    <row r="23" spans="1:155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F23" s="47" t="s">
        <v>654</v>
      </c>
      <c r="G23" s="52" t="s">
        <v>665</v>
      </c>
      <c r="L23" s="4">
        <v>1</v>
      </c>
      <c r="N23">
        <v>1</v>
      </c>
      <c r="O23" s="11" t="s">
        <v>21</v>
      </c>
      <c r="Q23">
        <v>1</v>
      </c>
      <c r="BK23" s="13">
        <v>1</v>
      </c>
      <c r="CD23">
        <v>1</v>
      </c>
      <c r="CF23">
        <v>1</v>
      </c>
      <c r="CG23" t="s">
        <v>527</v>
      </c>
      <c r="DS23" s="4">
        <v>1</v>
      </c>
      <c r="EN23" s="13">
        <v>1</v>
      </c>
    </row>
    <row r="24" spans="1:155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F24" s="47" t="s">
        <v>654</v>
      </c>
      <c r="G24" s="52" t="s">
        <v>665</v>
      </c>
      <c r="AE24">
        <v>1</v>
      </c>
      <c r="AF24">
        <v>1</v>
      </c>
      <c r="AH24" s="11" t="s">
        <v>465</v>
      </c>
      <c r="AM24" s="13">
        <v>1</v>
      </c>
      <c r="CD24">
        <v>1</v>
      </c>
      <c r="CF24">
        <v>1</v>
      </c>
      <c r="CG24" t="s">
        <v>527</v>
      </c>
      <c r="DN24" s="13">
        <v>1</v>
      </c>
      <c r="DO24">
        <v>1</v>
      </c>
      <c r="DQ24">
        <v>1</v>
      </c>
      <c r="DR24" t="s">
        <v>398</v>
      </c>
      <c r="EN24" s="13">
        <v>1</v>
      </c>
    </row>
    <row r="25" spans="1:155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47"/>
      <c r="G25" s="52" t="s">
        <v>668</v>
      </c>
      <c r="H25" s="20">
        <v>1</v>
      </c>
      <c r="I25" s="20">
        <v>1</v>
      </c>
      <c r="K25" s="20" t="s">
        <v>318</v>
      </c>
      <c r="L25" s="24">
        <v>2</v>
      </c>
      <c r="M25" s="20">
        <v>1</v>
      </c>
      <c r="N25" s="20">
        <v>1</v>
      </c>
      <c r="O25" s="25" t="s">
        <v>317</v>
      </c>
      <c r="P25" s="26"/>
      <c r="R25" s="24"/>
      <c r="S25" s="24"/>
      <c r="T25" s="35"/>
      <c r="U25" s="35"/>
      <c r="V25" s="25"/>
      <c r="X25" s="26"/>
      <c r="Y25" s="26">
        <v>1</v>
      </c>
      <c r="Z25" s="26">
        <v>1</v>
      </c>
      <c r="AA25" s="20">
        <v>1</v>
      </c>
      <c r="AB25" s="20">
        <v>1</v>
      </c>
      <c r="AD25" s="25" t="s">
        <v>461</v>
      </c>
      <c r="AE25" s="20">
        <v>2</v>
      </c>
      <c r="AF25" s="20">
        <v>1</v>
      </c>
      <c r="AG25" s="20">
        <v>1</v>
      </c>
      <c r="AH25" s="25" t="s">
        <v>317</v>
      </c>
      <c r="AI25" s="20">
        <v>1</v>
      </c>
      <c r="AK25" s="20">
        <v>1</v>
      </c>
      <c r="AL25" s="25" t="s">
        <v>494</v>
      </c>
      <c r="AM25" s="26">
        <v>2</v>
      </c>
      <c r="AQ25" s="25"/>
      <c r="AR25" s="20">
        <v>1</v>
      </c>
      <c r="AS25" s="20">
        <v>1</v>
      </c>
      <c r="AV25" s="25" t="s">
        <v>476</v>
      </c>
      <c r="AW25" s="20">
        <v>1</v>
      </c>
      <c r="AY25" s="20">
        <v>1</v>
      </c>
      <c r="BA25" s="20" t="s">
        <v>509</v>
      </c>
      <c r="BB25" s="26">
        <v>1</v>
      </c>
      <c r="BD25" s="26"/>
      <c r="BE25" s="20">
        <v>1</v>
      </c>
      <c r="BF25" s="20">
        <v>1</v>
      </c>
      <c r="BI25" s="20" t="s">
        <v>360</v>
      </c>
      <c r="BJ25" s="26">
        <v>1</v>
      </c>
      <c r="BK25" s="26">
        <v>1</v>
      </c>
      <c r="BP25" s="26"/>
      <c r="BQ25" s="20">
        <v>1</v>
      </c>
      <c r="BR25" s="20">
        <v>1</v>
      </c>
      <c r="BT25" s="20" t="s">
        <v>320</v>
      </c>
      <c r="BU25" s="26"/>
      <c r="BW25" s="26"/>
      <c r="BX25" s="26">
        <v>1</v>
      </c>
      <c r="BY25" s="26"/>
      <c r="BZ25" s="26"/>
      <c r="CA25" s="26"/>
      <c r="CC25" s="26"/>
      <c r="CH25" s="26"/>
      <c r="CI25" s="26"/>
      <c r="CJ25" s="20">
        <v>1</v>
      </c>
      <c r="CL25" s="20">
        <v>1</v>
      </c>
      <c r="CM25" s="20" t="s">
        <v>10</v>
      </c>
      <c r="CN25" s="26"/>
      <c r="CP25" s="26">
        <v>1</v>
      </c>
      <c r="CQ25" s="20">
        <v>1</v>
      </c>
      <c r="CR25" s="24">
        <v>1</v>
      </c>
      <c r="DA25" s="20">
        <v>1</v>
      </c>
      <c r="DC25" s="26"/>
      <c r="DD25" s="24"/>
      <c r="DG25" s="26">
        <v>1</v>
      </c>
      <c r="DH25" s="20">
        <v>1</v>
      </c>
      <c r="DI25" s="26"/>
      <c r="DJ25" s="26">
        <v>1</v>
      </c>
      <c r="DK25" s="20">
        <v>1</v>
      </c>
      <c r="DL25" s="26"/>
      <c r="DM25" s="26"/>
      <c r="DN25" s="26"/>
      <c r="DO25" s="20">
        <v>2</v>
      </c>
      <c r="DP25" s="20">
        <v>1</v>
      </c>
      <c r="DQ25" s="20">
        <v>1</v>
      </c>
      <c r="DR25" s="20" t="s">
        <v>317</v>
      </c>
      <c r="DS25" s="24">
        <v>1</v>
      </c>
      <c r="DT25" s="26"/>
      <c r="DV25" s="26"/>
      <c r="DW25" s="20">
        <v>1</v>
      </c>
      <c r="DX25" s="20">
        <v>1</v>
      </c>
      <c r="DZ25" s="20" t="s">
        <v>10</v>
      </c>
      <c r="EA25" s="26"/>
      <c r="EB25" s="24"/>
      <c r="EC25" s="35"/>
      <c r="ED25" s="35"/>
      <c r="EE25" s="25"/>
      <c r="EF25" s="26"/>
      <c r="EG25" s="20">
        <v>1</v>
      </c>
      <c r="EH25" s="24">
        <v>1</v>
      </c>
      <c r="EI25" s="20">
        <v>1</v>
      </c>
      <c r="EL25" s="25" t="s">
        <v>410</v>
      </c>
      <c r="EN25" s="26"/>
      <c r="EO25" s="26"/>
      <c r="EQ25" s="26"/>
      <c r="ER25" s="26"/>
      <c r="ES25" s="20">
        <v>1</v>
      </c>
      <c r="ET25" s="20">
        <v>1</v>
      </c>
      <c r="EY25" s="25" t="s">
        <v>564</v>
      </c>
    </row>
    <row r="26" spans="1:155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F26" s="47" t="s">
        <v>654</v>
      </c>
      <c r="G26" s="52" t="s">
        <v>665</v>
      </c>
      <c r="L26" s="4">
        <v>1</v>
      </c>
      <c r="N26">
        <v>1</v>
      </c>
      <c r="O26" s="11" t="s">
        <v>21</v>
      </c>
      <c r="AW26">
        <v>1</v>
      </c>
      <c r="AX26">
        <v>1</v>
      </c>
      <c r="BA26" t="s">
        <v>507</v>
      </c>
      <c r="BK26" s="13">
        <v>1</v>
      </c>
      <c r="CI26" s="13">
        <v>1</v>
      </c>
      <c r="DI26" s="13">
        <v>1</v>
      </c>
      <c r="DO26">
        <v>1</v>
      </c>
      <c r="DQ26">
        <v>1</v>
      </c>
      <c r="DR26" t="s">
        <v>398</v>
      </c>
      <c r="DS26" s="4">
        <v>1</v>
      </c>
      <c r="DV26" s="13">
        <v>1</v>
      </c>
      <c r="EN26" s="13">
        <v>1</v>
      </c>
    </row>
    <row r="27" spans="1:155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F27" s="47" t="s">
        <v>654</v>
      </c>
      <c r="G27" s="52" t="s">
        <v>674</v>
      </c>
      <c r="L27" s="24">
        <v>1</v>
      </c>
      <c r="N27" s="20">
        <v>1</v>
      </c>
      <c r="O27" s="25" t="s">
        <v>21</v>
      </c>
      <c r="P27" s="26"/>
      <c r="R27" s="24"/>
      <c r="S27" s="24"/>
      <c r="T27" s="35"/>
      <c r="U27" s="35"/>
      <c r="V27" s="25"/>
      <c r="X27" s="26"/>
      <c r="Y27" s="26"/>
      <c r="Z27" s="26"/>
      <c r="AD27" s="25"/>
      <c r="AE27" s="20">
        <v>1</v>
      </c>
      <c r="AF27" s="20">
        <v>1</v>
      </c>
      <c r="AH27" s="25" t="s">
        <v>465</v>
      </c>
      <c r="AL27" s="25"/>
      <c r="AM27" s="26"/>
      <c r="AQ27" s="25"/>
      <c r="AV27" s="25"/>
      <c r="AW27" s="20">
        <v>1</v>
      </c>
      <c r="AX27" s="20">
        <v>1</v>
      </c>
      <c r="BA27" s="20" t="s">
        <v>507</v>
      </c>
      <c r="BB27" s="26"/>
      <c r="BD27" s="26"/>
      <c r="BJ27" s="26"/>
      <c r="BK27" s="26"/>
      <c r="BP27" s="26"/>
      <c r="BU27" s="26"/>
      <c r="BW27" s="26"/>
      <c r="BX27" s="26">
        <v>1</v>
      </c>
      <c r="BY27" s="26"/>
      <c r="BZ27" s="26"/>
      <c r="CA27" s="26"/>
      <c r="CC27" s="26"/>
      <c r="CH27" s="26"/>
      <c r="CI27" s="26">
        <v>1</v>
      </c>
      <c r="CN27" s="26"/>
      <c r="CP27" s="26"/>
      <c r="CR27" s="24"/>
      <c r="DC27" s="26"/>
      <c r="DD27" s="24"/>
      <c r="DG27" s="26"/>
      <c r="DI27" s="26"/>
      <c r="DJ27" s="26"/>
      <c r="DL27" s="26"/>
      <c r="DM27" s="26"/>
      <c r="DN27" s="26"/>
      <c r="DS27" s="24"/>
      <c r="DT27" s="26"/>
      <c r="DV27" s="26"/>
      <c r="EA27" s="26"/>
      <c r="EB27" s="24"/>
      <c r="EC27" s="35"/>
      <c r="ED27" s="35"/>
      <c r="EE27" s="25"/>
      <c r="EF27" s="26"/>
      <c r="EH27" s="24">
        <v>1</v>
      </c>
      <c r="EI27" s="20">
        <v>1</v>
      </c>
      <c r="EL27" s="25" t="s">
        <v>410</v>
      </c>
      <c r="EN27" s="26"/>
      <c r="EO27" s="26"/>
      <c r="EQ27" s="26">
        <v>1</v>
      </c>
      <c r="ER27" s="26"/>
      <c r="ES27" s="20">
        <v>1</v>
      </c>
      <c r="EX27" s="20">
        <v>1</v>
      </c>
      <c r="EY27" s="25" t="s">
        <v>562</v>
      </c>
    </row>
    <row r="28" spans="1:155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F28" s="47" t="s">
        <v>654</v>
      </c>
      <c r="G28" s="52" t="s">
        <v>665</v>
      </c>
      <c r="L28" s="4">
        <v>1</v>
      </c>
      <c r="M28">
        <v>1</v>
      </c>
      <c r="O28" s="11" t="s">
        <v>320</v>
      </c>
      <c r="CH28" s="13">
        <v>1</v>
      </c>
      <c r="CS28" s="34"/>
      <c r="DO28" s="34">
        <v>1</v>
      </c>
      <c r="DP28">
        <v>1</v>
      </c>
      <c r="DR28" t="s">
        <v>397</v>
      </c>
    </row>
    <row r="29" spans="1:155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F29" s="47" t="s">
        <v>661</v>
      </c>
      <c r="G29" s="52" t="s">
        <v>667</v>
      </c>
      <c r="L29" s="4">
        <v>1</v>
      </c>
      <c r="M29">
        <v>1</v>
      </c>
      <c r="O29" s="11" t="s">
        <v>320</v>
      </c>
      <c r="Q29">
        <v>1</v>
      </c>
      <c r="S29" s="4">
        <v>1</v>
      </c>
      <c r="T29" s="34">
        <v>1</v>
      </c>
      <c r="V29" s="11" t="s">
        <v>25</v>
      </c>
      <c r="AE29">
        <v>1</v>
      </c>
      <c r="AF29" s="20">
        <v>1</v>
      </c>
      <c r="AH29" s="11" t="s">
        <v>465</v>
      </c>
      <c r="AM29" s="13">
        <v>1</v>
      </c>
      <c r="BB29" s="13">
        <v>1</v>
      </c>
      <c r="BC29">
        <v>1</v>
      </c>
      <c r="BD29" s="13">
        <v>1</v>
      </c>
      <c r="BK29" s="13">
        <v>1</v>
      </c>
      <c r="BP29" s="13">
        <v>1</v>
      </c>
      <c r="BQ29">
        <v>1</v>
      </c>
      <c r="BR29">
        <v>1</v>
      </c>
      <c r="BT29" t="s">
        <v>320</v>
      </c>
      <c r="BY29" s="13">
        <v>1</v>
      </c>
      <c r="CC29" s="13">
        <v>1</v>
      </c>
      <c r="CD29">
        <v>1</v>
      </c>
      <c r="CF29">
        <v>1</v>
      </c>
      <c r="CG29" t="s">
        <v>527</v>
      </c>
      <c r="CH29" s="13">
        <v>1</v>
      </c>
      <c r="CN29" s="13">
        <v>1</v>
      </c>
      <c r="CP29" s="13">
        <v>1</v>
      </c>
      <c r="CQ29">
        <v>1</v>
      </c>
      <c r="DH29">
        <v>1</v>
      </c>
      <c r="DK29">
        <v>1</v>
      </c>
      <c r="DL29" s="13">
        <v>1</v>
      </c>
      <c r="DN29" s="13">
        <v>1</v>
      </c>
      <c r="DO29" s="20">
        <v>1</v>
      </c>
      <c r="DQ29" s="20">
        <v>1</v>
      </c>
      <c r="DR29" s="20" t="s">
        <v>398</v>
      </c>
      <c r="EB29" s="4">
        <v>2</v>
      </c>
      <c r="EC29" s="34">
        <v>2</v>
      </c>
      <c r="EG29">
        <v>1</v>
      </c>
      <c r="EH29" s="4">
        <v>1</v>
      </c>
      <c r="EI29">
        <v>1</v>
      </c>
      <c r="EL29" s="11" t="s">
        <v>410</v>
      </c>
      <c r="EP29">
        <v>1</v>
      </c>
      <c r="ER29" s="13">
        <v>1</v>
      </c>
      <c r="ES29">
        <v>1</v>
      </c>
      <c r="EU29">
        <v>1</v>
      </c>
      <c r="EY29" s="11" t="s">
        <v>561</v>
      </c>
    </row>
    <row r="30" spans="1:155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 s="47" t="s">
        <v>661</v>
      </c>
      <c r="G30" s="52" t="s">
        <v>667</v>
      </c>
      <c r="H30">
        <v>2</v>
      </c>
      <c r="I30">
        <v>1</v>
      </c>
      <c r="J30">
        <v>1</v>
      </c>
      <c r="K30" t="s">
        <v>317</v>
      </c>
      <c r="L30" s="4">
        <v>1</v>
      </c>
      <c r="M30" s="30">
        <v>1</v>
      </c>
      <c r="O30" s="11" t="s">
        <v>320</v>
      </c>
      <c r="Q30">
        <v>1</v>
      </c>
      <c r="X30" s="13">
        <v>1</v>
      </c>
      <c r="Y30" s="13">
        <v>1</v>
      </c>
      <c r="Z30" s="13">
        <v>1</v>
      </c>
      <c r="AA30" s="45">
        <v>1</v>
      </c>
      <c r="AB30">
        <v>1</v>
      </c>
      <c r="AD30" s="11" t="s">
        <v>461</v>
      </c>
      <c r="AE30" s="30">
        <v>1</v>
      </c>
      <c r="AF30">
        <v>1</v>
      </c>
      <c r="AH30" s="11" t="s">
        <v>465</v>
      </c>
      <c r="AI30">
        <v>1</v>
      </c>
      <c r="AK30">
        <v>1</v>
      </c>
      <c r="AL30" s="11" t="s">
        <v>494</v>
      </c>
      <c r="AM30" s="13">
        <v>1</v>
      </c>
      <c r="AN30">
        <v>1</v>
      </c>
      <c r="AQ30" s="11" t="s">
        <v>471</v>
      </c>
      <c r="AR30">
        <v>1</v>
      </c>
      <c r="AU30">
        <v>1</v>
      </c>
      <c r="AV30" s="11" t="s">
        <v>478</v>
      </c>
      <c r="AW30">
        <v>2</v>
      </c>
      <c r="AX30">
        <v>1</v>
      </c>
      <c r="AZ30">
        <v>1</v>
      </c>
      <c r="BA30" t="s">
        <v>510</v>
      </c>
      <c r="BB30" s="13">
        <v>1</v>
      </c>
      <c r="BC30">
        <v>1</v>
      </c>
      <c r="BE30">
        <v>1</v>
      </c>
      <c r="BF30">
        <v>1</v>
      </c>
      <c r="BI30" t="s">
        <v>360</v>
      </c>
      <c r="BK30" s="13">
        <v>1</v>
      </c>
      <c r="BQ30">
        <v>2</v>
      </c>
      <c r="BR30">
        <v>1</v>
      </c>
      <c r="BS30">
        <v>1</v>
      </c>
      <c r="BT30" t="s">
        <v>317</v>
      </c>
      <c r="BU30" s="13">
        <v>2</v>
      </c>
      <c r="BV30">
        <v>1</v>
      </c>
      <c r="BX30" s="13">
        <v>4</v>
      </c>
      <c r="BY30" s="13">
        <v>1</v>
      </c>
      <c r="CD30">
        <v>1</v>
      </c>
      <c r="CE30">
        <v>1</v>
      </c>
      <c r="CG30" t="s">
        <v>528</v>
      </c>
      <c r="CN30" s="13">
        <v>1</v>
      </c>
      <c r="CO30">
        <v>1</v>
      </c>
      <c r="CP30" s="13">
        <v>1</v>
      </c>
      <c r="CQ30" s="30">
        <v>1</v>
      </c>
      <c r="CR30" s="43">
        <v>1</v>
      </c>
      <c r="CS30" s="30"/>
      <c r="CT30" s="30">
        <v>1</v>
      </c>
      <c r="CU30" s="30"/>
      <c r="CV30" s="30"/>
      <c r="CW30" s="30"/>
      <c r="CX30" s="30"/>
      <c r="CY30" s="30"/>
      <c r="CZ30" s="30"/>
      <c r="DA30" s="30"/>
      <c r="DB30" s="30"/>
      <c r="DC30" s="42">
        <v>1</v>
      </c>
      <c r="DD30" s="43">
        <v>2</v>
      </c>
      <c r="DE30" s="30">
        <v>1</v>
      </c>
      <c r="DF30" s="30"/>
      <c r="DH30">
        <v>1</v>
      </c>
      <c r="DJ30" s="13">
        <v>1</v>
      </c>
      <c r="DM30" s="13">
        <v>1</v>
      </c>
      <c r="DO30">
        <v>1</v>
      </c>
      <c r="DQ30">
        <v>1</v>
      </c>
      <c r="DR30" t="s">
        <v>398</v>
      </c>
      <c r="DT30" s="13">
        <v>1</v>
      </c>
      <c r="DV30" s="13">
        <v>1</v>
      </c>
      <c r="EB30" s="4">
        <v>1</v>
      </c>
      <c r="ED30" s="34">
        <v>1</v>
      </c>
      <c r="EG30">
        <v>1</v>
      </c>
      <c r="EN30" s="13">
        <v>1</v>
      </c>
      <c r="EO30" s="13">
        <v>1</v>
      </c>
      <c r="EP30">
        <v>1</v>
      </c>
      <c r="EQ30" s="13">
        <v>1</v>
      </c>
      <c r="ES30" s="45">
        <v>3</v>
      </c>
      <c r="EU30">
        <v>1</v>
      </c>
      <c r="EV30">
        <v>1</v>
      </c>
      <c r="EX30">
        <v>1</v>
      </c>
      <c r="EY30" s="11" t="s">
        <v>565</v>
      </c>
    </row>
    <row r="31" spans="1:155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F31" s="47" t="s">
        <v>661</v>
      </c>
      <c r="G31" s="52" t="s">
        <v>663</v>
      </c>
      <c r="L31" s="4">
        <v>2</v>
      </c>
      <c r="M31" s="30">
        <v>1</v>
      </c>
      <c r="N31">
        <v>1</v>
      </c>
      <c r="O31" s="11" t="s">
        <v>317</v>
      </c>
      <c r="Q31" s="30">
        <v>1</v>
      </c>
      <c r="AE31">
        <v>1</v>
      </c>
      <c r="AG31">
        <v>1</v>
      </c>
      <c r="AH31" s="11" t="s">
        <v>464</v>
      </c>
      <c r="AM31" s="13">
        <v>1</v>
      </c>
      <c r="AW31">
        <v>1</v>
      </c>
      <c r="AX31">
        <v>1</v>
      </c>
      <c r="BA31" t="s">
        <v>507</v>
      </c>
      <c r="BB31" s="13">
        <v>1</v>
      </c>
      <c r="BC31">
        <v>1</v>
      </c>
      <c r="BD31" s="13">
        <v>1</v>
      </c>
      <c r="BK31" s="13">
        <v>1</v>
      </c>
      <c r="BX31" s="13">
        <v>1</v>
      </c>
      <c r="CC31" s="13">
        <v>1</v>
      </c>
      <c r="CJ31">
        <v>1</v>
      </c>
      <c r="CK31">
        <v>1</v>
      </c>
      <c r="CM31" t="s">
        <v>7</v>
      </c>
      <c r="CN31" s="13">
        <v>1</v>
      </c>
      <c r="CP31" s="13">
        <v>1</v>
      </c>
      <c r="DG31" s="13">
        <v>1</v>
      </c>
      <c r="DN31" s="13">
        <v>1</v>
      </c>
      <c r="DO31">
        <v>1</v>
      </c>
      <c r="DQ31" s="20">
        <v>1</v>
      </c>
      <c r="DR31" s="20" t="s">
        <v>398</v>
      </c>
      <c r="DS31" s="4">
        <v>1</v>
      </c>
      <c r="EG31">
        <v>1</v>
      </c>
      <c r="EH31" s="4">
        <v>1</v>
      </c>
      <c r="EI31">
        <v>1</v>
      </c>
      <c r="EL31" s="11" t="s">
        <v>410</v>
      </c>
      <c r="EN31" s="13">
        <v>1</v>
      </c>
      <c r="EO31" s="13">
        <v>1</v>
      </c>
    </row>
    <row r="32" spans="1:155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F32" s="47" t="s">
        <v>661</v>
      </c>
      <c r="G32" s="52" t="s">
        <v>667</v>
      </c>
      <c r="L32" s="4">
        <v>1</v>
      </c>
      <c r="M32" s="30">
        <v>1</v>
      </c>
      <c r="O32" s="11" t="s">
        <v>320</v>
      </c>
      <c r="Q32" s="30">
        <v>1</v>
      </c>
      <c r="AA32">
        <v>1</v>
      </c>
      <c r="AB32">
        <v>1</v>
      </c>
      <c r="AD32" s="11" t="s">
        <v>461</v>
      </c>
      <c r="AE32">
        <v>1</v>
      </c>
      <c r="AF32">
        <v>1</v>
      </c>
      <c r="AH32" s="11" t="s">
        <v>465</v>
      </c>
      <c r="AR32">
        <v>1</v>
      </c>
      <c r="AS32">
        <v>1</v>
      </c>
      <c r="AV32" s="11" t="s">
        <v>476</v>
      </c>
      <c r="BB32" s="13">
        <v>1</v>
      </c>
      <c r="BC32">
        <v>1</v>
      </c>
      <c r="BD32" s="13">
        <v>1</v>
      </c>
      <c r="BE32" s="30">
        <v>1</v>
      </c>
      <c r="BG32">
        <v>1</v>
      </c>
      <c r="BI32" t="s">
        <v>359</v>
      </c>
      <c r="BK32" s="13">
        <v>1</v>
      </c>
      <c r="BV32">
        <v>1</v>
      </c>
      <c r="BX32" s="13">
        <v>1</v>
      </c>
      <c r="CB32">
        <v>1</v>
      </c>
      <c r="CC32" s="13">
        <v>1</v>
      </c>
      <c r="CH32" s="13">
        <v>1</v>
      </c>
      <c r="CJ32">
        <v>1</v>
      </c>
      <c r="CL32">
        <v>1</v>
      </c>
      <c r="CM32" t="s">
        <v>10</v>
      </c>
      <c r="CO32">
        <v>1</v>
      </c>
      <c r="DC32" s="13">
        <v>1</v>
      </c>
      <c r="DD32" s="4">
        <v>1</v>
      </c>
      <c r="DE32">
        <v>1</v>
      </c>
      <c r="DI32" s="13">
        <v>1</v>
      </c>
      <c r="DM32" s="13">
        <v>1</v>
      </c>
      <c r="DO32">
        <v>1</v>
      </c>
      <c r="DQ32">
        <v>1</v>
      </c>
      <c r="DR32" t="s">
        <v>398</v>
      </c>
      <c r="DS32" s="4">
        <v>1</v>
      </c>
      <c r="DV32" s="13">
        <v>1</v>
      </c>
      <c r="EB32" s="4">
        <v>1</v>
      </c>
      <c r="EC32" s="34">
        <v>1</v>
      </c>
      <c r="EF32" s="13">
        <v>1</v>
      </c>
      <c r="EH32" s="4">
        <v>1</v>
      </c>
      <c r="EI32">
        <v>1</v>
      </c>
      <c r="EL32" s="11" t="s">
        <v>410</v>
      </c>
      <c r="EM32">
        <v>1</v>
      </c>
      <c r="EN32" s="13">
        <v>1</v>
      </c>
      <c r="EO32" s="13">
        <v>1</v>
      </c>
      <c r="EQ32" s="13">
        <v>1</v>
      </c>
      <c r="ER32" s="13">
        <v>1</v>
      </c>
      <c r="ES32" s="45">
        <v>2</v>
      </c>
      <c r="EV32">
        <v>1</v>
      </c>
      <c r="EX32">
        <v>1</v>
      </c>
      <c r="EY32" s="11" t="s">
        <v>566</v>
      </c>
    </row>
    <row r="33" spans="1:155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F33" s="47" t="s">
        <v>661</v>
      </c>
      <c r="G33" s="52" t="s">
        <v>667</v>
      </c>
      <c r="P33" s="13">
        <v>1</v>
      </c>
      <c r="BK33" s="13">
        <v>1</v>
      </c>
      <c r="BQ33">
        <v>1</v>
      </c>
      <c r="BR33">
        <v>1</v>
      </c>
      <c r="BT33" t="s">
        <v>320</v>
      </c>
      <c r="CD33">
        <v>1</v>
      </c>
      <c r="CF33">
        <v>1</v>
      </c>
      <c r="CG33" t="s">
        <v>527</v>
      </c>
      <c r="CI33" s="13">
        <v>1</v>
      </c>
      <c r="CO33">
        <v>1</v>
      </c>
      <c r="CR33" s="4">
        <v>1</v>
      </c>
      <c r="CT33">
        <v>1</v>
      </c>
      <c r="DG33" s="13">
        <v>1</v>
      </c>
      <c r="DH33">
        <v>1</v>
      </c>
      <c r="EA33" s="13">
        <v>1</v>
      </c>
      <c r="EG33">
        <v>1</v>
      </c>
    </row>
    <row r="34" spans="1:155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 s="47" t="s">
        <v>655</v>
      </c>
      <c r="G34" s="52" t="s">
        <v>675</v>
      </c>
      <c r="H34">
        <v>1</v>
      </c>
      <c r="I34">
        <v>1</v>
      </c>
      <c r="K34" t="s">
        <v>318</v>
      </c>
      <c r="L34" s="4">
        <v>1</v>
      </c>
      <c r="M34">
        <v>1</v>
      </c>
      <c r="O34" s="11" t="s">
        <v>320</v>
      </c>
      <c r="W34">
        <v>1</v>
      </c>
      <c r="Y34" s="13">
        <v>1</v>
      </c>
      <c r="AE34">
        <v>1</v>
      </c>
      <c r="AF34">
        <v>1</v>
      </c>
      <c r="AH34" s="11" t="s">
        <v>465</v>
      </c>
      <c r="AI34">
        <v>2</v>
      </c>
      <c r="AJ34">
        <v>1</v>
      </c>
      <c r="AK34">
        <v>1</v>
      </c>
      <c r="AL34" s="11" t="s">
        <v>317</v>
      </c>
      <c r="AM34" s="13">
        <v>4</v>
      </c>
      <c r="AN34">
        <v>1</v>
      </c>
      <c r="AP34">
        <v>1</v>
      </c>
      <c r="AR34">
        <v>1</v>
      </c>
      <c r="AU34">
        <v>1</v>
      </c>
      <c r="AV34" s="11" t="s">
        <v>478</v>
      </c>
      <c r="AW34">
        <v>1</v>
      </c>
      <c r="AX34">
        <v>1</v>
      </c>
      <c r="BA34" t="s">
        <v>507</v>
      </c>
      <c r="BB34" s="13">
        <v>1</v>
      </c>
      <c r="BC34">
        <v>1</v>
      </c>
      <c r="BD34" s="13">
        <v>1</v>
      </c>
      <c r="BK34" s="13">
        <v>1</v>
      </c>
      <c r="BQ34">
        <v>2</v>
      </c>
      <c r="BR34">
        <v>1</v>
      </c>
      <c r="BS34">
        <v>1</v>
      </c>
      <c r="BT34" t="s">
        <v>317</v>
      </c>
      <c r="BV34">
        <v>1</v>
      </c>
      <c r="BX34" s="13">
        <v>2</v>
      </c>
      <c r="BY34" s="13">
        <v>2</v>
      </c>
      <c r="CD34">
        <v>1</v>
      </c>
      <c r="CF34">
        <v>1</v>
      </c>
      <c r="CG34" t="s">
        <v>527</v>
      </c>
      <c r="CI34" s="13">
        <v>1</v>
      </c>
      <c r="CN34" s="13">
        <v>1</v>
      </c>
      <c r="CQ34">
        <v>1</v>
      </c>
      <c r="DG34" s="13">
        <v>1</v>
      </c>
      <c r="DH34">
        <v>1</v>
      </c>
      <c r="DJ34" s="13">
        <v>1</v>
      </c>
      <c r="DK34" s="43">
        <v>1</v>
      </c>
      <c r="DL34" s="42"/>
      <c r="DM34" s="42">
        <v>1</v>
      </c>
      <c r="DO34" s="42">
        <v>1</v>
      </c>
      <c r="DQ34">
        <v>1</v>
      </c>
      <c r="DR34" t="s">
        <v>398</v>
      </c>
      <c r="DS34" s="4">
        <v>1</v>
      </c>
      <c r="DV34" s="13">
        <v>1</v>
      </c>
      <c r="EF34" s="13">
        <v>1</v>
      </c>
      <c r="EG34">
        <v>1</v>
      </c>
      <c r="EH34" s="4">
        <v>1</v>
      </c>
      <c r="EK34">
        <v>1</v>
      </c>
      <c r="EL34" s="11" t="s">
        <v>550</v>
      </c>
      <c r="EM34">
        <v>1</v>
      </c>
      <c r="EN34" s="13">
        <v>1</v>
      </c>
      <c r="EO34" s="13">
        <v>1</v>
      </c>
      <c r="EQ34" s="13">
        <v>1</v>
      </c>
      <c r="ES34" s="45">
        <v>2</v>
      </c>
      <c r="EW34">
        <v>1</v>
      </c>
      <c r="EX34">
        <v>1</v>
      </c>
      <c r="EY34" s="11" t="s">
        <v>567</v>
      </c>
    </row>
    <row r="35" spans="1:155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F35" s="47" t="s">
        <v>810</v>
      </c>
      <c r="G35" s="52" t="s">
        <v>676</v>
      </c>
      <c r="L35" s="4">
        <v>1</v>
      </c>
      <c r="M35">
        <v>1</v>
      </c>
      <c r="O35" s="11" t="s">
        <v>320</v>
      </c>
      <c r="P35" s="13">
        <v>1</v>
      </c>
      <c r="AA35">
        <v>1</v>
      </c>
      <c r="AB35">
        <v>1</v>
      </c>
      <c r="AD35" s="11" t="s">
        <v>461</v>
      </c>
      <c r="AI35">
        <v>1</v>
      </c>
      <c r="AK35">
        <v>1</v>
      </c>
      <c r="AL35" s="11" t="s">
        <v>494</v>
      </c>
      <c r="BK35" s="13">
        <v>1</v>
      </c>
      <c r="BQ35">
        <v>1</v>
      </c>
      <c r="BR35">
        <v>1</v>
      </c>
      <c r="BT35" t="s">
        <v>320</v>
      </c>
      <c r="BV35">
        <v>2</v>
      </c>
      <c r="BX35" s="13">
        <v>1</v>
      </c>
      <c r="EA35" s="13">
        <v>1</v>
      </c>
      <c r="EB35" s="4">
        <v>1</v>
      </c>
      <c r="EC35" s="34">
        <v>1</v>
      </c>
      <c r="EG35">
        <v>1</v>
      </c>
    </row>
    <row r="36" spans="1:155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F36" s="47" t="s">
        <v>810</v>
      </c>
      <c r="G36" s="52" t="s">
        <v>677</v>
      </c>
      <c r="P36" s="13">
        <v>1</v>
      </c>
      <c r="R36" s="4">
        <v>1</v>
      </c>
      <c r="AE36">
        <v>1</v>
      </c>
      <c r="AG36">
        <v>1</v>
      </c>
      <c r="AH36" s="11" t="s">
        <v>464</v>
      </c>
      <c r="AI36">
        <v>1</v>
      </c>
      <c r="AJ36">
        <v>1</v>
      </c>
      <c r="AL36" s="11" t="s">
        <v>495</v>
      </c>
      <c r="BE36">
        <v>1</v>
      </c>
      <c r="BG36">
        <v>1</v>
      </c>
      <c r="BI36" t="s">
        <v>359</v>
      </c>
      <c r="BJ36" s="13">
        <v>1</v>
      </c>
      <c r="BU36" s="13">
        <v>1</v>
      </c>
      <c r="CJ36">
        <v>2</v>
      </c>
      <c r="CK36">
        <v>1</v>
      </c>
      <c r="CL36">
        <v>1</v>
      </c>
      <c r="CM36" t="s">
        <v>317</v>
      </c>
      <c r="CS36" s="34"/>
      <c r="DW36" s="34">
        <v>1</v>
      </c>
      <c r="DX36">
        <v>1</v>
      </c>
      <c r="DZ36" t="s">
        <v>10</v>
      </c>
      <c r="EF36" s="13">
        <v>1</v>
      </c>
      <c r="EH36" s="4">
        <v>2</v>
      </c>
      <c r="EI36">
        <v>1</v>
      </c>
      <c r="EJ36">
        <v>1</v>
      </c>
      <c r="EL36" s="11" t="s">
        <v>548</v>
      </c>
      <c r="EP36">
        <v>1</v>
      </c>
      <c r="ER36" s="13">
        <v>1</v>
      </c>
      <c r="ES36">
        <v>1</v>
      </c>
      <c r="EV36">
        <v>1</v>
      </c>
      <c r="EY36" s="11" t="s">
        <v>563</v>
      </c>
    </row>
    <row r="37" spans="1:155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F37" s="47" t="s">
        <v>810</v>
      </c>
      <c r="G37" s="52" t="s">
        <v>678</v>
      </c>
      <c r="AI37">
        <v>2</v>
      </c>
      <c r="AK37">
        <v>1</v>
      </c>
      <c r="AL37" s="11" t="s">
        <v>494</v>
      </c>
      <c r="AN37">
        <v>1</v>
      </c>
      <c r="AR37">
        <v>1</v>
      </c>
      <c r="AU37">
        <v>1</v>
      </c>
      <c r="AV37" s="11" t="s">
        <v>478</v>
      </c>
      <c r="BE37">
        <v>2</v>
      </c>
      <c r="BF37">
        <v>1</v>
      </c>
      <c r="BG37">
        <v>1</v>
      </c>
      <c r="BI37" t="s">
        <v>487</v>
      </c>
      <c r="BQ37">
        <v>1</v>
      </c>
      <c r="BR37">
        <v>1</v>
      </c>
      <c r="BT37" t="s">
        <v>320</v>
      </c>
      <c r="CB37">
        <v>1</v>
      </c>
      <c r="CI37" s="13">
        <v>1</v>
      </c>
      <c r="CJ37">
        <v>1</v>
      </c>
      <c r="CK37">
        <v>1</v>
      </c>
      <c r="CM37" t="s">
        <v>7</v>
      </c>
      <c r="CN37" s="13">
        <v>1</v>
      </c>
      <c r="CP37" s="13">
        <v>1</v>
      </c>
      <c r="DK37">
        <v>1</v>
      </c>
      <c r="DS37" s="4">
        <v>1</v>
      </c>
      <c r="DW37">
        <v>1</v>
      </c>
      <c r="DX37">
        <v>1</v>
      </c>
      <c r="DZ37" t="s">
        <v>10</v>
      </c>
      <c r="EF37" s="13">
        <v>1</v>
      </c>
      <c r="EH37" s="4">
        <v>1</v>
      </c>
      <c r="EI37">
        <v>1</v>
      </c>
      <c r="EL37" s="11" t="s">
        <v>410</v>
      </c>
      <c r="EP37">
        <v>1</v>
      </c>
    </row>
    <row r="38" spans="1:155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F38" s="47" t="s">
        <v>810</v>
      </c>
      <c r="G38" s="52" t="s">
        <v>678</v>
      </c>
      <c r="AR38">
        <v>1</v>
      </c>
      <c r="AU38">
        <v>1</v>
      </c>
      <c r="AV38" s="11" t="s">
        <v>478</v>
      </c>
      <c r="BE38">
        <v>1</v>
      </c>
      <c r="BG38">
        <v>1</v>
      </c>
      <c r="BI38" t="s">
        <v>359</v>
      </c>
      <c r="BQ38">
        <v>1</v>
      </c>
      <c r="BS38">
        <v>1</v>
      </c>
      <c r="BT38" t="s">
        <v>21</v>
      </c>
      <c r="CN38" s="13">
        <v>1</v>
      </c>
      <c r="DM38" s="13">
        <v>1</v>
      </c>
      <c r="EG38">
        <v>1</v>
      </c>
      <c r="EH38" s="4">
        <v>1</v>
      </c>
      <c r="EI38">
        <v>1</v>
      </c>
      <c r="EL38" s="11" t="s">
        <v>410</v>
      </c>
      <c r="EO38" s="13">
        <v>1</v>
      </c>
      <c r="EP38">
        <v>1</v>
      </c>
      <c r="ER38" s="13">
        <v>1</v>
      </c>
    </row>
    <row r="39" spans="1:155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F39" s="47" t="s">
        <v>661</v>
      </c>
      <c r="G39" s="52" t="s">
        <v>679</v>
      </c>
      <c r="P39" s="13">
        <v>1</v>
      </c>
      <c r="Q39">
        <v>1</v>
      </c>
      <c r="Y39" s="13">
        <v>1</v>
      </c>
      <c r="AE39">
        <v>1</v>
      </c>
      <c r="AF39">
        <v>1</v>
      </c>
      <c r="AH39" s="11" t="s">
        <v>465</v>
      </c>
      <c r="AM39" s="13">
        <v>1</v>
      </c>
      <c r="AR39">
        <v>1</v>
      </c>
      <c r="AU39">
        <v>1</v>
      </c>
      <c r="AV39" s="11" t="s">
        <v>478</v>
      </c>
      <c r="BC39">
        <v>1</v>
      </c>
      <c r="BD39" s="13">
        <v>1</v>
      </c>
      <c r="BE39">
        <v>1</v>
      </c>
      <c r="BG39">
        <v>1</v>
      </c>
      <c r="BI39" t="s">
        <v>359</v>
      </c>
      <c r="BU39" s="13">
        <v>1</v>
      </c>
      <c r="CH39" s="13">
        <v>1</v>
      </c>
      <c r="CI39" s="13">
        <v>1</v>
      </c>
      <c r="CQ39">
        <v>1</v>
      </c>
      <c r="DK39">
        <v>1</v>
      </c>
      <c r="DN39" s="13">
        <v>1</v>
      </c>
      <c r="DO39">
        <v>1</v>
      </c>
      <c r="DQ39">
        <v>1</v>
      </c>
      <c r="DR39" t="s">
        <v>398</v>
      </c>
      <c r="DS39" s="4">
        <v>1</v>
      </c>
      <c r="DU39">
        <v>1</v>
      </c>
      <c r="DV39" s="13">
        <v>1</v>
      </c>
      <c r="DW39" s="45">
        <v>2</v>
      </c>
      <c r="DX39">
        <v>1</v>
      </c>
      <c r="DY39">
        <v>1</v>
      </c>
      <c r="DZ39" t="s">
        <v>317</v>
      </c>
      <c r="EG39" s="30">
        <v>1</v>
      </c>
      <c r="EH39" s="4">
        <v>1</v>
      </c>
      <c r="EI39">
        <v>1</v>
      </c>
      <c r="EL39" s="11" t="s">
        <v>410</v>
      </c>
      <c r="EP39">
        <v>1</v>
      </c>
    </row>
    <row r="40" spans="1:155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F40" s="47" t="s">
        <v>810</v>
      </c>
      <c r="G40" s="52" t="s">
        <v>678</v>
      </c>
      <c r="BJ40" s="13">
        <v>1</v>
      </c>
      <c r="CN40" s="13">
        <v>1</v>
      </c>
      <c r="EH40" s="4">
        <v>1</v>
      </c>
      <c r="EJ40">
        <v>1</v>
      </c>
      <c r="EL40" s="11" t="s">
        <v>549</v>
      </c>
    </row>
    <row r="41" spans="1:155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F41" s="47" t="s">
        <v>810</v>
      </c>
      <c r="G41" s="52" t="s">
        <v>680</v>
      </c>
      <c r="S41" s="4">
        <v>1</v>
      </c>
      <c r="U41" s="34">
        <v>1</v>
      </c>
      <c r="V41" s="11" t="s">
        <v>326</v>
      </c>
      <c r="Z41" s="13">
        <v>1</v>
      </c>
      <c r="AR41">
        <v>1</v>
      </c>
      <c r="AU41">
        <v>1</v>
      </c>
      <c r="AV41" s="11" t="s">
        <v>478</v>
      </c>
      <c r="AW41">
        <v>1</v>
      </c>
      <c r="AY41">
        <v>1</v>
      </c>
      <c r="BA41" t="s">
        <v>509</v>
      </c>
      <c r="BE41">
        <v>1</v>
      </c>
      <c r="BG41">
        <v>1</v>
      </c>
      <c r="BI41" t="s">
        <v>359</v>
      </c>
      <c r="BL41">
        <v>1</v>
      </c>
      <c r="BM41">
        <v>1</v>
      </c>
      <c r="BO41" t="s">
        <v>516</v>
      </c>
      <c r="CD41">
        <v>1</v>
      </c>
      <c r="CF41">
        <v>1</v>
      </c>
      <c r="CG41" t="s">
        <v>527</v>
      </c>
      <c r="DS41" s="4">
        <v>1</v>
      </c>
      <c r="EH41" s="4">
        <v>1</v>
      </c>
      <c r="EI41">
        <v>1</v>
      </c>
      <c r="EL41" s="11" t="s">
        <v>410</v>
      </c>
      <c r="EP41">
        <v>1</v>
      </c>
      <c r="ES41">
        <v>1</v>
      </c>
      <c r="EU41">
        <v>1</v>
      </c>
      <c r="EY41" s="11" t="s">
        <v>561</v>
      </c>
    </row>
    <row r="42" spans="1:155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F42" s="47" t="s">
        <v>810</v>
      </c>
      <c r="G42" s="52" t="s">
        <v>681</v>
      </c>
      <c r="L42" s="4">
        <v>1</v>
      </c>
      <c r="N42">
        <v>1</v>
      </c>
      <c r="O42" s="11" t="s">
        <v>21</v>
      </c>
      <c r="R42" s="4">
        <v>1</v>
      </c>
      <c r="X42" s="13">
        <v>1</v>
      </c>
      <c r="AN42">
        <v>1</v>
      </c>
      <c r="BC42">
        <v>1</v>
      </c>
      <c r="BE42">
        <v>1</v>
      </c>
      <c r="BG42">
        <v>1</v>
      </c>
      <c r="BI42" t="s">
        <v>359</v>
      </c>
      <c r="BJ42" s="13">
        <v>1</v>
      </c>
      <c r="BL42">
        <v>1</v>
      </c>
      <c r="BM42">
        <v>1</v>
      </c>
      <c r="BO42" t="s">
        <v>516</v>
      </c>
      <c r="BQ42">
        <v>1</v>
      </c>
      <c r="BR42">
        <v>1</v>
      </c>
      <c r="BT42" t="s">
        <v>320</v>
      </c>
      <c r="CC42" s="13">
        <v>1</v>
      </c>
      <c r="CJ42">
        <v>1</v>
      </c>
      <c r="CK42">
        <v>1</v>
      </c>
      <c r="CM42" t="s">
        <v>7</v>
      </c>
      <c r="CO42">
        <v>1</v>
      </c>
      <c r="CP42" s="13">
        <v>1</v>
      </c>
      <c r="CQ42">
        <v>1</v>
      </c>
      <c r="DG42" s="13">
        <v>1</v>
      </c>
      <c r="DM42" s="13">
        <v>1</v>
      </c>
      <c r="DV42" s="13">
        <v>1</v>
      </c>
      <c r="DW42">
        <v>1</v>
      </c>
      <c r="DX42">
        <v>1</v>
      </c>
      <c r="DZ42" t="s">
        <v>10</v>
      </c>
      <c r="EA42" s="13">
        <v>1</v>
      </c>
      <c r="EO42" s="13">
        <v>1</v>
      </c>
      <c r="EP42">
        <v>1</v>
      </c>
      <c r="ER42" s="13">
        <v>1</v>
      </c>
    </row>
    <row r="43" spans="1:155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 s="47" t="s">
        <v>661</v>
      </c>
      <c r="G43" s="52" t="s">
        <v>682</v>
      </c>
      <c r="H43">
        <v>1</v>
      </c>
      <c r="J43">
        <v>1</v>
      </c>
      <c r="K43" t="s">
        <v>319</v>
      </c>
      <c r="L43" s="4">
        <v>2</v>
      </c>
      <c r="M43">
        <v>1</v>
      </c>
      <c r="O43" s="11" t="s">
        <v>320</v>
      </c>
      <c r="W43">
        <v>1</v>
      </c>
      <c r="AE43">
        <v>2</v>
      </c>
      <c r="AF43">
        <v>1</v>
      </c>
      <c r="AG43">
        <v>1</v>
      </c>
      <c r="AH43" s="11" t="s">
        <v>317</v>
      </c>
      <c r="AI43" s="30">
        <v>1</v>
      </c>
      <c r="AJ43">
        <v>1</v>
      </c>
      <c r="AL43" s="11" t="s">
        <v>495</v>
      </c>
      <c r="AM43" s="13">
        <v>1</v>
      </c>
      <c r="AW43">
        <v>1</v>
      </c>
      <c r="AX43">
        <v>1</v>
      </c>
      <c r="BA43" t="s">
        <v>507</v>
      </c>
      <c r="BE43">
        <v>1</v>
      </c>
      <c r="BF43">
        <v>1</v>
      </c>
      <c r="BI43" t="s">
        <v>360</v>
      </c>
      <c r="BQ43">
        <v>1</v>
      </c>
      <c r="BS43">
        <v>1</v>
      </c>
      <c r="BT43" t="s">
        <v>21</v>
      </c>
      <c r="CI43" s="13">
        <v>2</v>
      </c>
      <c r="CO43">
        <v>1</v>
      </c>
      <c r="EM43">
        <v>1</v>
      </c>
      <c r="EN43" s="13">
        <v>1</v>
      </c>
      <c r="EQ43" s="13">
        <v>1</v>
      </c>
      <c r="ER43" s="13">
        <v>1</v>
      </c>
    </row>
    <row r="44" spans="1:155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F44" s="47" t="s">
        <v>809</v>
      </c>
      <c r="G44" s="52" t="s">
        <v>683</v>
      </c>
      <c r="L44" s="4">
        <v>1</v>
      </c>
      <c r="M44">
        <v>1</v>
      </c>
      <c r="O44" s="11" t="s">
        <v>320</v>
      </c>
      <c r="Q44">
        <v>1</v>
      </c>
      <c r="Y44" s="13">
        <v>1</v>
      </c>
      <c r="AE44">
        <v>1</v>
      </c>
      <c r="AF44">
        <v>1</v>
      </c>
      <c r="AH44" s="11" t="s">
        <v>465</v>
      </c>
      <c r="AM44" s="13">
        <v>3</v>
      </c>
      <c r="AW44">
        <v>1</v>
      </c>
      <c r="AX44">
        <v>1</v>
      </c>
      <c r="BA44" t="s">
        <v>507</v>
      </c>
      <c r="BQ44">
        <v>1</v>
      </c>
      <c r="BS44">
        <v>1</v>
      </c>
      <c r="BT44" t="s">
        <v>21</v>
      </c>
      <c r="BU44" s="13">
        <v>3</v>
      </c>
      <c r="BX44" s="13">
        <v>1</v>
      </c>
      <c r="BZ44" s="13">
        <v>1</v>
      </c>
      <c r="CC44" s="13">
        <v>1</v>
      </c>
      <c r="CD44" s="34"/>
      <c r="CN44" s="13">
        <v>1</v>
      </c>
      <c r="CQ44">
        <v>1</v>
      </c>
      <c r="DS44" s="4">
        <v>1</v>
      </c>
      <c r="DU44">
        <v>1</v>
      </c>
      <c r="DW44">
        <v>1</v>
      </c>
      <c r="DX44">
        <v>1</v>
      </c>
      <c r="DZ44" t="s">
        <v>10</v>
      </c>
      <c r="EG44">
        <v>1</v>
      </c>
      <c r="EH44" s="4">
        <v>1</v>
      </c>
      <c r="EJ44">
        <v>1</v>
      </c>
      <c r="EL44" s="11" t="s">
        <v>549</v>
      </c>
      <c r="EQ44" s="13">
        <v>1</v>
      </c>
    </row>
    <row r="45" spans="1:155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F45" s="47" t="s">
        <v>655</v>
      </c>
      <c r="G45" s="52" t="s">
        <v>684</v>
      </c>
      <c r="Y45" s="13">
        <v>1</v>
      </c>
      <c r="Z45" s="13">
        <v>1</v>
      </c>
      <c r="BD45" s="13">
        <v>1</v>
      </c>
      <c r="BQ45">
        <v>1</v>
      </c>
      <c r="BR45">
        <v>1</v>
      </c>
      <c r="BT45" t="s">
        <v>320</v>
      </c>
      <c r="BZ45" s="13">
        <v>1</v>
      </c>
      <c r="CB45">
        <v>1</v>
      </c>
      <c r="CN45" s="13">
        <v>1</v>
      </c>
      <c r="CR45" s="4">
        <v>2</v>
      </c>
      <c r="CT45">
        <v>1</v>
      </c>
      <c r="CU45">
        <v>1</v>
      </c>
      <c r="DH45">
        <v>1</v>
      </c>
      <c r="DS45" s="4">
        <v>1</v>
      </c>
      <c r="EF45" s="13">
        <v>1</v>
      </c>
      <c r="EO45" s="13">
        <v>1</v>
      </c>
    </row>
    <row r="46" spans="1:155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F46" s="47" t="s">
        <v>654</v>
      </c>
      <c r="G46" s="52" t="s">
        <v>685</v>
      </c>
      <c r="Q46">
        <v>1</v>
      </c>
      <c r="W46">
        <v>1</v>
      </c>
      <c r="X46" s="13">
        <v>1</v>
      </c>
      <c r="AA46" s="34">
        <v>1</v>
      </c>
      <c r="AB46">
        <v>1</v>
      </c>
      <c r="AD46" s="11" t="s">
        <v>461</v>
      </c>
      <c r="AE46">
        <v>1</v>
      </c>
      <c r="AF46">
        <v>1</v>
      </c>
      <c r="AH46" s="11" t="s">
        <v>465</v>
      </c>
      <c r="AR46">
        <v>1</v>
      </c>
      <c r="AT46">
        <v>1</v>
      </c>
      <c r="AV46" s="11" t="s">
        <v>350</v>
      </c>
      <c r="BC46">
        <v>1</v>
      </c>
      <c r="BE46">
        <v>1</v>
      </c>
      <c r="BG46">
        <v>1</v>
      </c>
      <c r="BI46" t="s">
        <v>359</v>
      </c>
      <c r="BQ46">
        <v>1</v>
      </c>
      <c r="BR46">
        <v>1</v>
      </c>
      <c r="BT46" t="s">
        <v>320</v>
      </c>
      <c r="CB46">
        <v>1</v>
      </c>
      <c r="CN46" s="13">
        <v>1</v>
      </c>
      <c r="CR46" s="4">
        <v>1</v>
      </c>
      <c r="CS46">
        <v>1</v>
      </c>
      <c r="DG46" s="13">
        <v>1</v>
      </c>
      <c r="DK46">
        <v>1</v>
      </c>
      <c r="DO46" s="34"/>
      <c r="DW46" s="34">
        <v>1</v>
      </c>
      <c r="DX46">
        <v>1</v>
      </c>
      <c r="DZ46" t="s">
        <v>10</v>
      </c>
      <c r="EG46">
        <v>1</v>
      </c>
      <c r="EQ46" s="13">
        <v>1</v>
      </c>
      <c r="ES46" s="34">
        <v>1</v>
      </c>
      <c r="EW46">
        <v>1</v>
      </c>
      <c r="EY46" s="11" t="s">
        <v>559</v>
      </c>
    </row>
    <row r="47" spans="1:155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F47" s="47" t="s">
        <v>661</v>
      </c>
      <c r="G47" s="52" t="s">
        <v>667</v>
      </c>
      <c r="Q47">
        <v>1</v>
      </c>
      <c r="AM47" s="13">
        <v>1</v>
      </c>
      <c r="BJ47" s="13">
        <v>1</v>
      </c>
      <c r="BK47" s="13">
        <v>1</v>
      </c>
      <c r="BQ47">
        <v>1</v>
      </c>
      <c r="BR47">
        <v>1</v>
      </c>
      <c r="BT47" t="s">
        <v>320</v>
      </c>
      <c r="CD47" s="34"/>
      <c r="CO47">
        <v>1</v>
      </c>
      <c r="DN47" s="13">
        <v>1</v>
      </c>
      <c r="DS47" s="4">
        <v>1</v>
      </c>
      <c r="EH47" s="4">
        <v>1</v>
      </c>
      <c r="EI47">
        <v>1</v>
      </c>
      <c r="EL47" s="11" t="s">
        <v>410</v>
      </c>
      <c r="EO47" s="13">
        <v>1</v>
      </c>
      <c r="EP47">
        <v>1</v>
      </c>
      <c r="ES47">
        <v>1</v>
      </c>
      <c r="EW47">
        <v>1</v>
      </c>
      <c r="EY47" s="11" t="s">
        <v>559</v>
      </c>
    </row>
    <row r="48" spans="1:155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F48" s="47" t="s">
        <v>661</v>
      </c>
      <c r="G48" s="52" t="s">
        <v>672</v>
      </c>
      <c r="L48" s="4">
        <v>1</v>
      </c>
      <c r="N48">
        <v>1</v>
      </c>
      <c r="O48" s="11" t="s">
        <v>21</v>
      </c>
      <c r="Q48">
        <v>1</v>
      </c>
      <c r="Z48" s="13">
        <v>1</v>
      </c>
      <c r="AM48" s="13">
        <v>1</v>
      </c>
      <c r="AN48">
        <v>1</v>
      </c>
      <c r="BB48" s="13">
        <v>1</v>
      </c>
      <c r="BC48">
        <v>1</v>
      </c>
      <c r="BD48" s="13">
        <v>1</v>
      </c>
      <c r="BE48" s="30">
        <v>1</v>
      </c>
      <c r="BF48">
        <v>1</v>
      </c>
      <c r="BI48" t="s">
        <v>360</v>
      </c>
      <c r="BP48" s="13">
        <v>1</v>
      </c>
      <c r="BQ48">
        <v>1</v>
      </c>
      <c r="BR48">
        <v>1</v>
      </c>
      <c r="BT48" t="s">
        <v>320</v>
      </c>
      <c r="CC48" s="13">
        <v>1</v>
      </c>
      <c r="CD48">
        <v>1</v>
      </c>
      <c r="CE48">
        <v>1</v>
      </c>
      <c r="CG48" t="s">
        <v>528</v>
      </c>
      <c r="CH48" s="13">
        <v>1</v>
      </c>
      <c r="CJ48" s="30">
        <v>1</v>
      </c>
      <c r="CK48">
        <v>1</v>
      </c>
      <c r="CM48" t="s">
        <v>7</v>
      </c>
      <c r="CP48" s="13">
        <v>1</v>
      </c>
      <c r="CQ48">
        <v>1</v>
      </c>
      <c r="DJ48" s="13">
        <v>1</v>
      </c>
      <c r="DL48" s="13">
        <v>1</v>
      </c>
      <c r="DM48" s="13">
        <v>1</v>
      </c>
      <c r="DO48">
        <v>1</v>
      </c>
      <c r="DP48">
        <v>1</v>
      </c>
      <c r="DR48" t="s">
        <v>397</v>
      </c>
      <c r="DS48" s="4">
        <v>1</v>
      </c>
      <c r="DT48" s="13">
        <v>1</v>
      </c>
      <c r="DV48" s="13">
        <v>1</v>
      </c>
      <c r="EB48" s="4">
        <v>1</v>
      </c>
      <c r="ED48" s="34">
        <v>1</v>
      </c>
      <c r="EF48" s="13">
        <v>1</v>
      </c>
      <c r="EG48">
        <v>1</v>
      </c>
      <c r="EH48" s="4">
        <v>1</v>
      </c>
      <c r="EI48">
        <v>1</v>
      </c>
      <c r="EL48" s="11" t="s">
        <v>410</v>
      </c>
      <c r="EM48">
        <v>1</v>
      </c>
      <c r="EQ48" s="13">
        <v>1</v>
      </c>
    </row>
    <row r="49" spans="1:155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F49" s="47"/>
      <c r="G49" s="52" t="s">
        <v>668</v>
      </c>
      <c r="X49" s="13">
        <v>1</v>
      </c>
      <c r="AE49">
        <v>1</v>
      </c>
      <c r="AF49">
        <v>1</v>
      </c>
      <c r="AH49" s="11" t="s">
        <v>465</v>
      </c>
      <c r="AR49">
        <v>1</v>
      </c>
      <c r="AU49">
        <v>1</v>
      </c>
      <c r="AV49" s="11" t="s">
        <v>478</v>
      </c>
      <c r="BE49">
        <v>1</v>
      </c>
      <c r="BF49">
        <v>1</v>
      </c>
      <c r="BI49" t="s">
        <v>360</v>
      </c>
      <c r="BQ49">
        <v>1</v>
      </c>
      <c r="BR49">
        <v>1</v>
      </c>
      <c r="BT49" t="s">
        <v>320</v>
      </c>
      <c r="BV49">
        <v>1</v>
      </c>
      <c r="BW49" s="13">
        <v>1</v>
      </c>
      <c r="BY49" s="13">
        <v>1</v>
      </c>
      <c r="CA49" s="13">
        <v>2</v>
      </c>
      <c r="CC49" s="13">
        <v>1</v>
      </c>
      <c r="CD49">
        <v>1</v>
      </c>
      <c r="CF49">
        <v>1</v>
      </c>
      <c r="CG49" t="s">
        <v>527</v>
      </c>
      <c r="CN49" s="13">
        <v>1</v>
      </c>
      <c r="CP49" s="13">
        <v>1</v>
      </c>
      <c r="DW49">
        <v>1</v>
      </c>
      <c r="DX49">
        <v>1</v>
      </c>
      <c r="DZ49" t="s">
        <v>10</v>
      </c>
      <c r="EA49" s="13">
        <v>1</v>
      </c>
      <c r="EG49" s="30">
        <v>1</v>
      </c>
      <c r="EM49">
        <v>1</v>
      </c>
    </row>
    <row r="50" spans="1:155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F50" s="47"/>
      <c r="G50" s="52" t="s">
        <v>668</v>
      </c>
      <c r="P50" s="13">
        <v>1</v>
      </c>
      <c r="X50" s="13">
        <v>1</v>
      </c>
      <c r="AE50">
        <v>1</v>
      </c>
      <c r="AF50">
        <v>1</v>
      </c>
      <c r="AH50" s="11" t="s">
        <v>465</v>
      </c>
      <c r="AR50">
        <v>1</v>
      </c>
      <c r="AS50">
        <v>1</v>
      </c>
      <c r="AV50" s="11" t="s">
        <v>476</v>
      </c>
      <c r="BE50">
        <v>1</v>
      </c>
      <c r="BF50">
        <v>1</v>
      </c>
      <c r="BI50" t="s">
        <v>360</v>
      </c>
      <c r="BL50">
        <v>1</v>
      </c>
      <c r="BM50">
        <v>1</v>
      </c>
      <c r="BO50" t="s">
        <v>516</v>
      </c>
      <c r="BP50" s="13">
        <v>1</v>
      </c>
      <c r="BZ50" s="13">
        <v>1</v>
      </c>
      <c r="CB50">
        <v>1</v>
      </c>
      <c r="CC50" s="13">
        <v>1</v>
      </c>
      <c r="CI50" s="13">
        <v>2</v>
      </c>
      <c r="CJ50">
        <v>2</v>
      </c>
      <c r="CK50">
        <v>1</v>
      </c>
      <c r="CL50">
        <v>1</v>
      </c>
      <c r="CM50" t="s">
        <v>317</v>
      </c>
      <c r="CN50" s="13">
        <v>1</v>
      </c>
      <c r="CP50" s="13">
        <v>1</v>
      </c>
      <c r="CR50" s="4">
        <v>2</v>
      </c>
      <c r="CS50">
        <v>1</v>
      </c>
      <c r="DA50">
        <v>1</v>
      </c>
      <c r="DG50" s="13">
        <v>1</v>
      </c>
      <c r="DT50" s="13">
        <v>1</v>
      </c>
      <c r="DV50" s="13">
        <v>1</v>
      </c>
      <c r="DW50">
        <v>1</v>
      </c>
      <c r="DX50">
        <v>1</v>
      </c>
      <c r="DZ50" t="s">
        <v>10</v>
      </c>
      <c r="EA50" s="13">
        <v>1</v>
      </c>
      <c r="EG50" s="30">
        <v>1</v>
      </c>
      <c r="EH50" s="4">
        <v>2</v>
      </c>
      <c r="EI50">
        <v>1</v>
      </c>
      <c r="EJ50">
        <v>1</v>
      </c>
      <c r="EL50" s="11" t="s">
        <v>548</v>
      </c>
      <c r="EM50">
        <v>1</v>
      </c>
      <c r="ER50" s="13">
        <v>1</v>
      </c>
    </row>
    <row r="51" spans="1:155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F51" s="47" t="s">
        <v>655</v>
      </c>
      <c r="G51" s="52" t="s">
        <v>686</v>
      </c>
      <c r="L51" s="4">
        <v>1</v>
      </c>
      <c r="N51">
        <v>1</v>
      </c>
      <c r="O51" s="11" t="s">
        <v>21</v>
      </c>
      <c r="Z51" s="13">
        <v>1</v>
      </c>
      <c r="AE51">
        <v>1</v>
      </c>
      <c r="AG51">
        <v>1</v>
      </c>
      <c r="AH51" s="11" t="s">
        <v>464</v>
      </c>
      <c r="AR51">
        <v>1</v>
      </c>
      <c r="AS51">
        <v>1</v>
      </c>
      <c r="AV51" s="11" t="s">
        <v>476</v>
      </c>
      <c r="BE51">
        <v>1</v>
      </c>
      <c r="BG51">
        <v>1</v>
      </c>
      <c r="BI51" t="s">
        <v>359</v>
      </c>
      <c r="BJ51" s="13">
        <v>1</v>
      </c>
      <c r="BK51" s="13">
        <v>1</v>
      </c>
      <c r="BV51">
        <v>1</v>
      </c>
      <c r="CC51" s="13">
        <v>1</v>
      </c>
      <c r="CH51" s="13">
        <v>1</v>
      </c>
      <c r="CN51" s="13">
        <v>1</v>
      </c>
      <c r="DG51" s="13">
        <v>1</v>
      </c>
      <c r="DS51" s="4">
        <v>1</v>
      </c>
      <c r="EF51" s="13">
        <v>1</v>
      </c>
      <c r="EG51" s="30">
        <v>1</v>
      </c>
    </row>
    <row r="52" spans="1:155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F52" s="47" t="s">
        <v>809</v>
      </c>
      <c r="G52" s="52" t="s">
        <v>687</v>
      </c>
      <c r="Q52">
        <v>1</v>
      </c>
      <c r="X52" s="13">
        <v>1</v>
      </c>
      <c r="AE52">
        <v>2</v>
      </c>
      <c r="AF52">
        <v>1</v>
      </c>
      <c r="AG52">
        <v>1</v>
      </c>
      <c r="AH52" s="11" t="s">
        <v>317</v>
      </c>
      <c r="BC52">
        <v>1</v>
      </c>
      <c r="BE52">
        <v>1</v>
      </c>
      <c r="BF52">
        <v>1</v>
      </c>
      <c r="BI52" t="s">
        <v>360</v>
      </c>
      <c r="BK52" s="13">
        <v>1</v>
      </c>
      <c r="BV52">
        <v>1</v>
      </c>
      <c r="CC52" s="13">
        <v>1</v>
      </c>
      <c r="DG52" s="13">
        <v>1</v>
      </c>
      <c r="DM52" s="13">
        <v>1</v>
      </c>
      <c r="DO52">
        <v>1</v>
      </c>
      <c r="DQ52">
        <v>1</v>
      </c>
      <c r="DR52" t="s">
        <v>398</v>
      </c>
      <c r="DV52" s="13">
        <v>1</v>
      </c>
    </row>
    <row r="53" spans="1:155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F53" s="47" t="s">
        <v>810</v>
      </c>
      <c r="G53" s="52" t="s">
        <v>688</v>
      </c>
      <c r="L53" s="4">
        <v>1</v>
      </c>
      <c r="M53">
        <v>1</v>
      </c>
      <c r="O53" s="11" t="s">
        <v>320</v>
      </c>
      <c r="AA53">
        <v>2</v>
      </c>
      <c r="AB53">
        <v>1</v>
      </c>
      <c r="AC53">
        <v>1</v>
      </c>
      <c r="AD53" s="11" t="s">
        <v>317</v>
      </c>
      <c r="AE53" s="30">
        <v>1</v>
      </c>
      <c r="AF53">
        <v>1</v>
      </c>
      <c r="AH53" s="11" t="s">
        <v>465</v>
      </c>
      <c r="BE53">
        <v>1</v>
      </c>
      <c r="BG53">
        <v>1</v>
      </c>
      <c r="BI53" t="s">
        <v>359</v>
      </c>
      <c r="CB53">
        <v>1</v>
      </c>
      <c r="CN53" s="13">
        <v>1</v>
      </c>
      <c r="CO53">
        <v>1</v>
      </c>
      <c r="EH53" s="4">
        <v>1</v>
      </c>
      <c r="EJ53">
        <v>1</v>
      </c>
      <c r="EL53" s="11" t="s">
        <v>549</v>
      </c>
      <c r="EN53" s="13">
        <v>1</v>
      </c>
    </row>
    <row r="54" spans="1:155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F54" s="47" t="s">
        <v>661</v>
      </c>
      <c r="G54" s="52" t="s">
        <v>667</v>
      </c>
      <c r="L54" s="4">
        <v>1</v>
      </c>
      <c r="M54">
        <v>1</v>
      </c>
      <c r="O54" s="11" t="s">
        <v>320</v>
      </c>
      <c r="Q54">
        <v>1</v>
      </c>
      <c r="W54">
        <v>1</v>
      </c>
      <c r="AA54">
        <v>2</v>
      </c>
      <c r="AB54">
        <v>1</v>
      </c>
      <c r="AC54">
        <v>1</v>
      </c>
      <c r="AD54" s="11" t="s">
        <v>317</v>
      </c>
      <c r="AW54">
        <v>1</v>
      </c>
      <c r="AX54">
        <v>1</v>
      </c>
      <c r="BA54" t="s">
        <v>507</v>
      </c>
      <c r="BK54" s="13">
        <v>1</v>
      </c>
      <c r="BQ54">
        <v>1</v>
      </c>
      <c r="BS54">
        <v>1</v>
      </c>
      <c r="BT54" t="s">
        <v>21</v>
      </c>
      <c r="BU54" s="13">
        <v>1</v>
      </c>
      <c r="BV54">
        <v>1</v>
      </c>
      <c r="BY54" s="13">
        <v>1</v>
      </c>
      <c r="CH54" s="13">
        <v>1</v>
      </c>
      <c r="DK54" s="34"/>
      <c r="DS54" s="4">
        <v>1</v>
      </c>
      <c r="DU54">
        <v>1</v>
      </c>
      <c r="EB54" s="4">
        <v>1</v>
      </c>
      <c r="ED54" s="34">
        <v>1</v>
      </c>
      <c r="EG54">
        <v>1</v>
      </c>
      <c r="EM54">
        <v>1</v>
      </c>
    </row>
    <row r="55" spans="1:155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 s="47" t="s">
        <v>809</v>
      </c>
      <c r="G55" s="52" t="s">
        <v>689</v>
      </c>
      <c r="H55">
        <v>1</v>
      </c>
      <c r="J55">
        <v>1</v>
      </c>
      <c r="K55" t="s">
        <v>319</v>
      </c>
      <c r="Q55">
        <v>1</v>
      </c>
      <c r="Y55" s="13">
        <v>1</v>
      </c>
      <c r="BE55">
        <v>1</v>
      </c>
      <c r="BF55">
        <v>1</v>
      </c>
      <c r="BI55" t="s">
        <v>360</v>
      </c>
      <c r="BJ55" s="13">
        <v>1</v>
      </c>
      <c r="BK55" s="13">
        <v>1</v>
      </c>
      <c r="BQ55">
        <v>2</v>
      </c>
      <c r="BR55">
        <v>1</v>
      </c>
      <c r="BS55">
        <v>1</v>
      </c>
      <c r="BT55" t="s">
        <v>317</v>
      </c>
      <c r="BU55" s="13">
        <v>2</v>
      </c>
      <c r="BW55" s="13">
        <v>1</v>
      </c>
      <c r="CA55" s="13">
        <v>1</v>
      </c>
      <c r="CI55" s="13">
        <v>1</v>
      </c>
      <c r="CJ55">
        <v>1</v>
      </c>
      <c r="CL55">
        <v>1</v>
      </c>
      <c r="CM55" t="s">
        <v>10</v>
      </c>
      <c r="DD55" s="4">
        <v>1</v>
      </c>
      <c r="DJ55" s="13">
        <v>1</v>
      </c>
      <c r="DM55" s="13">
        <v>1</v>
      </c>
      <c r="DU55">
        <v>1</v>
      </c>
      <c r="DV55" s="13">
        <v>1</v>
      </c>
      <c r="EA55" s="13">
        <v>1</v>
      </c>
      <c r="EG55">
        <v>1</v>
      </c>
      <c r="EQ55" s="13">
        <v>1</v>
      </c>
    </row>
    <row r="56" spans="1:155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F56" s="47" t="s">
        <v>809</v>
      </c>
      <c r="G56" s="52" t="s">
        <v>690</v>
      </c>
      <c r="AE56">
        <v>2</v>
      </c>
      <c r="AF56">
        <v>1</v>
      </c>
      <c r="AG56">
        <v>1</v>
      </c>
      <c r="AH56" s="11" t="s">
        <v>317</v>
      </c>
      <c r="AR56">
        <v>1</v>
      </c>
      <c r="AS56">
        <v>1</v>
      </c>
      <c r="AV56" s="11" t="s">
        <v>476</v>
      </c>
      <c r="BQ56">
        <v>1</v>
      </c>
      <c r="BR56">
        <v>1</v>
      </c>
      <c r="BT56" t="s">
        <v>320</v>
      </c>
      <c r="BU56" s="13">
        <v>1</v>
      </c>
      <c r="BX56" s="13">
        <v>1</v>
      </c>
      <c r="DJ56" s="13">
        <v>1</v>
      </c>
      <c r="DO56">
        <v>1</v>
      </c>
      <c r="DQ56">
        <v>1</v>
      </c>
      <c r="DR56" t="s">
        <v>398</v>
      </c>
      <c r="EA56" s="13">
        <v>1</v>
      </c>
      <c r="EG56">
        <v>1</v>
      </c>
      <c r="EH56" s="4">
        <v>1</v>
      </c>
      <c r="EI56">
        <v>1</v>
      </c>
      <c r="EL56" s="11" t="s">
        <v>410</v>
      </c>
    </row>
    <row r="57" spans="1:155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F57" s="47"/>
      <c r="G57" s="52" t="s">
        <v>668</v>
      </c>
      <c r="Y57" s="13">
        <v>1</v>
      </c>
      <c r="AE57">
        <v>1</v>
      </c>
      <c r="AG57">
        <v>1</v>
      </c>
      <c r="AH57" s="11" t="s">
        <v>464</v>
      </c>
      <c r="AM57" s="13">
        <v>1</v>
      </c>
      <c r="BK57" s="13">
        <v>1</v>
      </c>
      <c r="BL57">
        <v>1</v>
      </c>
      <c r="BM57">
        <v>1</v>
      </c>
      <c r="BO57" t="s">
        <v>516</v>
      </c>
      <c r="BQ57">
        <v>2</v>
      </c>
      <c r="BR57">
        <v>1</v>
      </c>
      <c r="BS57">
        <v>1</v>
      </c>
      <c r="BT57" t="s">
        <v>317</v>
      </c>
      <c r="BX57" s="13">
        <v>2</v>
      </c>
      <c r="CD57">
        <v>1</v>
      </c>
      <c r="CF57">
        <v>1</v>
      </c>
      <c r="CG57" t="s">
        <v>527</v>
      </c>
      <c r="DG57" s="13">
        <v>1</v>
      </c>
      <c r="DI57" s="13">
        <v>1</v>
      </c>
      <c r="DT57" s="13">
        <v>1</v>
      </c>
      <c r="DV57" s="13">
        <v>1</v>
      </c>
      <c r="EA57" s="13">
        <v>1</v>
      </c>
      <c r="EG57">
        <v>1</v>
      </c>
      <c r="EH57" s="4">
        <v>1</v>
      </c>
      <c r="EI57">
        <v>1</v>
      </c>
      <c r="EL57" s="11" t="s">
        <v>410</v>
      </c>
      <c r="EN57" s="13">
        <v>1</v>
      </c>
      <c r="ES57">
        <v>2</v>
      </c>
      <c r="ET57">
        <v>1</v>
      </c>
      <c r="EU57">
        <v>1</v>
      </c>
      <c r="EY57" s="11" t="s">
        <v>568</v>
      </c>
    </row>
    <row r="58" spans="1:155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F58" s="47"/>
      <c r="G58" s="52" t="s">
        <v>668</v>
      </c>
      <c r="AR58">
        <v>1</v>
      </c>
      <c r="AS58">
        <v>1</v>
      </c>
      <c r="AV58" s="11" t="s">
        <v>476</v>
      </c>
      <c r="BE58">
        <v>1</v>
      </c>
      <c r="BF58">
        <v>1</v>
      </c>
      <c r="BI58" t="s">
        <v>360</v>
      </c>
      <c r="BJ58" s="13">
        <v>1</v>
      </c>
      <c r="BL58">
        <v>1</v>
      </c>
      <c r="BM58">
        <v>1</v>
      </c>
      <c r="BO58" t="s">
        <v>516</v>
      </c>
      <c r="BQ58">
        <v>1</v>
      </c>
      <c r="BR58">
        <v>1</v>
      </c>
      <c r="BT58" t="s">
        <v>320</v>
      </c>
      <c r="CB58">
        <v>1</v>
      </c>
      <c r="CC58" s="13">
        <v>1</v>
      </c>
      <c r="CJ58">
        <v>2</v>
      </c>
      <c r="CK58">
        <v>1</v>
      </c>
      <c r="CL58">
        <v>1</v>
      </c>
      <c r="CM58" t="s">
        <v>317</v>
      </c>
      <c r="CN58" s="13">
        <v>1</v>
      </c>
      <c r="CO58" s="30">
        <v>1</v>
      </c>
      <c r="CR58" s="4">
        <v>1</v>
      </c>
      <c r="CW58">
        <v>1</v>
      </c>
      <c r="DT58" s="13">
        <v>1</v>
      </c>
      <c r="DW58">
        <v>1</v>
      </c>
      <c r="DX58">
        <v>1</v>
      </c>
      <c r="DZ58" t="s">
        <v>10</v>
      </c>
      <c r="EG58">
        <v>1</v>
      </c>
    </row>
    <row r="59" spans="1:155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F59" s="47" t="s">
        <v>809</v>
      </c>
      <c r="G59" s="52" t="s">
        <v>691</v>
      </c>
      <c r="L59" s="4">
        <v>1</v>
      </c>
      <c r="N59">
        <v>1</v>
      </c>
      <c r="O59" s="11" t="s">
        <v>21</v>
      </c>
      <c r="P59" s="13">
        <v>1</v>
      </c>
      <c r="R59" s="4">
        <v>1</v>
      </c>
      <c r="AN59">
        <v>1</v>
      </c>
      <c r="BQ59">
        <v>2</v>
      </c>
      <c r="BR59">
        <v>1</v>
      </c>
      <c r="BS59">
        <v>1</v>
      </c>
      <c r="BT59" t="s">
        <v>317</v>
      </c>
      <c r="DK59">
        <v>1</v>
      </c>
      <c r="EH59" s="4">
        <v>1</v>
      </c>
      <c r="EJ59">
        <v>1</v>
      </c>
      <c r="EL59" s="11" t="s">
        <v>549</v>
      </c>
    </row>
    <row r="60" spans="1:155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F60" s="47" t="s">
        <v>661</v>
      </c>
      <c r="G60" s="52" t="s">
        <v>692</v>
      </c>
      <c r="L60" s="4">
        <v>1</v>
      </c>
      <c r="N60">
        <v>1</v>
      </c>
      <c r="O60" s="11" t="s">
        <v>21</v>
      </c>
      <c r="P60" s="13">
        <v>1</v>
      </c>
      <c r="Q60" s="30">
        <v>1</v>
      </c>
      <c r="W60">
        <v>1</v>
      </c>
      <c r="AI60">
        <v>1</v>
      </c>
      <c r="AJ60">
        <v>1</v>
      </c>
      <c r="AL60" s="11" t="s">
        <v>495</v>
      </c>
      <c r="BC60">
        <v>1</v>
      </c>
      <c r="BD60" s="13">
        <v>1</v>
      </c>
      <c r="BE60">
        <v>1</v>
      </c>
      <c r="BG60">
        <v>1</v>
      </c>
      <c r="BI60" t="s">
        <v>359</v>
      </c>
      <c r="BJ60" s="13">
        <v>1</v>
      </c>
      <c r="BK60" s="13">
        <v>1</v>
      </c>
      <c r="BL60" s="30">
        <v>1</v>
      </c>
      <c r="BN60">
        <v>1</v>
      </c>
      <c r="BO60" t="s">
        <v>517</v>
      </c>
      <c r="BQ60">
        <v>2</v>
      </c>
      <c r="BR60">
        <v>1</v>
      </c>
      <c r="BS60">
        <v>1</v>
      </c>
      <c r="BT60" t="s">
        <v>317</v>
      </c>
      <c r="BU60" s="13">
        <v>1</v>
      </c>
      <c r="CO60">
        <v>1</v>
      </c>
      <c r="CQ60">
        <v>1</v>
      </c>
      <c r="DH60">
        <v>1</v>
      </c>
      <c r="DI60" s="13">
        <v>1</v>
      </c>
      <c r="DS60" s="4">
        <v>1</v>
      </c>
      <c r="DV60" s="13">
        <v>1</v>
      </c>
      <c r="DW60">
        <v>1</v>
      </c>
      <c r="DX60">
        <v>1</v>
      </c>
      <c r="DZ60" t="s">
        <v>10</v>
      </c>
      <c r="EG60">
        <v>1</v>
      </c>
      <c r="EH60" s="4">
        <v>1</v>
      </c>
      <c r="EI60">
        <v>1</v>
      </c>
      <c r="EL60" s="11" t="s">
        <v>410</v>
      </c>
      <c r="ER60" s="13">
        <v>1</v>
      </c>
    </row>
    <row r="61" spans="1:155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F61" s="47" t="s">
        <v>810</v>
      </c>
      <c r="G61" s="52" t="s">
        <v>693</v>
      </c>
      <c r="L61" s="4">
        <v>1</v>
      </c>
      <c r="M61">
        <v>1</v>
      </c>
      <c r="O61" s="11" t="s">
        <v>320</v>
      </c>
      <c r="Z61" s="13">
        <v>1</v>
      </c>
      <c r="AA61">
        <v>1</v>
      </c>
      <c r="AC61">
        <v>1</v>
      </c>
      <c r="AD61" s="11" t="s">
        <v>319</v>
      </c>
      <c r="AI61">
        <v>2</v>
      </c>
      <c r="AK61">
        <v>1</v>
      </c>
      <c r="AL61" s="11" t="s">
        <v>494</v>
      </c>
      <c r="AM61" s="13">
        <v>1</v>
      </c>
      <c r="BB61" s="13">
        <v>1</v>
      </c>
      <c r="BE61">
        <v>2</v>
      </c>
      <c r="BF61">
        <v>1</v>
      </c>
      <c r="BG61">
        <v>1</v>
      </c>
      <c r="BI61" t="s">
        <v>487</v>
      </c>
      <c r="BQ61">
        <v>1</v>
      </c>
      <c r="BR61">
        <v>1</v>
      </c>
      <c r="BT61" t="s">
        <v>320</v>
      </c>
      <c r="CJ61">
        <v>1</v>
      </c>
      <c r="CL61">
        <v>1</v>
      </c>
      <c r="CM61" t="s">
        <v>10</v>
      </c>
      <c r="CP61" s="13">
        <v>1</v>
      </c>
      <c r="DC61" s="13">
        <v>2</v>
      </c>
      <c r="DD61" s="4">
        <v>1</v>
      </c>
      <c r="DE61">
        <v>1</v>
      </c>
      <c r="EG61">
        <v>1</v>
      </c>
      <c r="ES61">
        <v>1</v>
      </c>
      <c r="EU61">
        <v>1</v>
      </c>
      <c r="EY61" s="11" t="s">
        <v>561</v>
      </c>
    </row>
    <row r="62" spans="1:155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F62" s="47" t="s">
        <v>810</v>
      </c>
      <c r="G62" s="52" t="s">
        <v>694</v>
      </c>
      <c r="L62" s="4">
        <v>2</v>
      </c>
      <c r="M62">
        <v>1</v>
      </c>
      <c r="N62">
        <v>1</v>
      </c>
      <c r="O62" s="11" t="s">
        <v>317</v>
      </c>
      <c r="Z62" s="13">
        <v>1</v>
      </c>
      <c r="AE62">
        <v>1</v>
      </c>
      <c r="AF62">
        <v>1</v>
      </c>
      <c r="AH62" s="11" t="s">
        <v>465</v>
      </c>
      <c r="AI62">
        <v>1</v>
      </c>
      <c r="AK62">
        <v>1</v>
      </c>
      <c r="AL62" s="11" t="s">
        <v>494</v>
      </c>
      <c r="AR62">
        <v>1</v>
      </c>
      <c r="AS62">
        <v>1</v>
      </c>
      <c r="AV62" s="11" t="s">
        <v>476</v>
      </c>
      <c r="BD62" s="13">
        <v>1</v>
      </c>
      <c r="BE62">
        <v>1</v>
      </c>
      <c r="BG62">
        <v>1</v>
      </c>
      <c r="BI62" t="s">
        <v>359</v>
      </c>
      <c r="CB62">
        <v>1</v>
      </c>
      <c r="CH62" s="13">
        <v>1</v>
      </c>
      <c r="CJ62">
        <v>2</v>
      </c>
      <c r="CK62">
        <v>1</v>
      </c>
      <c r="CL62">
        <v>1</v>
      </c>
      <c r="CM62" t="s">
        <v>317</v>
      </c>
      <c r="DS62" s="4">
        <v>1</v>
      </c>
      <c r="DU62">
        <v>1</v>
      </c>
      <c r="DW62">
        <v>1</v>
      </c>
      <c r="DX62">
        <v>1</v>
      </c>
      <c r="DZ62" t="s">
        <v>10</v>
      </c>
      <c r="EP62">
        <v>1</v>
      </c>
      <c r="ES62">
        <v>2</v>
      </c>
      <c r="EW62">
        <v>1</v>
      </c>
      <c r="EX62">
        <v>1</v>
      </c>
      <c r="EY62" s="11" t="s">
        <v>567</v>
      </c>
    </row>
    <row r="63" spans="1:155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 s="47" t="s">
        <v>655</v>
      </c>
      <c r="G63" s="52" t="s">
        <v>675</v>
      </c>
      <c r="H63">
        <v>1</v>
      </c>
      <c r="J63">
        <v>1</v>
      </c>
      <c r="K63" t="s">
        <v>319</v>
      </c>
      <c r="L63" s="4">
        <v>1</v>
      </c>
      <c r="M63">
        <v>1</v>
      </c>
      <c r="O63" s="11" t="s">
        <v>320</v>
      </c>
      <c r="R63" s="4">
        <v>1</v>
      </c>
      <c r="Y63" s="13">
        <v>1</v>
      </c>
      <c r="AE63">
        <v>1</v>
      </c>
      <c r="AF63">
        <v>1</v>
      </c>
      <c r="AH63" s="11" t="s">
        <v>465</v>
      </c>
      <c r="AI63">
        <v>1</v>
      </c>
      <c r="AJ63">
        <v>1</v>
      </c>
      <c r="AL63" s="11" t="s">
        <v>495</v>
      </c>
      <c r="AN63">
        <v>1</v>
      </c>
      <c r="AW63">
        <v>1</v>
      </c>
      <c r="AZ63">
        <v>1</v>
      </c>
      <c r="BA63" t="s">
        <v>508</v>
      </c>
      <c r="BB63" s="13">
        <v>1</v>
      </c>
      <c r="BJ63" s="13">
        <v>1</v>
      </c>
      <c r="BK63" s="13">
        <v>1</v>
      </c>
      <c r="BQ63">
        <v>2</v>
      </c>
      <c r="BR63">
        <v>1</v>
      </c>
      <c r="BS63">
        <v>1</v>
      </c>
      <c r="BT63" t="s">
        <v>317</v>
      </c>
      <c r="BU63" s="13">
        <v>1</v>
      </c>
      <c r="CC63" s="13">
        <v>1</v>
      </c>
      <c r="CJ63">
        <v>1</v>
      </c>
      <c r="CK63">
        <v>1</v>
      </c>
      <c r="CM63" t="s">
        <v>7</v>
      </c>
      <c r="CP63" s="13">
        <v>1</v>
      </c>
      <c r="CR63" s="4">
        <v>2</v>
      </c>
      <c r="CZ63">
        <v>1</v>
      </c>
      <c r="DA63">
        <v>1</v>
      </c>
      <c r="DC63" s="13">
        <v>1</v>
      </c>
      <c r="DS63" s="4">
        <v>1</v>
      </c>
      <c r="DT63" s="13">
        <v>1</v>
      </c>
      <c r="EG63">
        <v>1</v>
      </c>
      <c r="EH63" s="4">
        <v>1</v>
      </c>
      <c r="EJ63">
        <v>1</v>
      </c>
      <c r="EL63" s="11" t="s">
        <v>549</v>
      </c>
      <c r="EN63" s="13">
        <v>1</v>
      </c>
      <c r="ES63">
        <v>2</v>
      </c>
      <c r="EW63">
        <v>1</v>
      </c>
      <c r="EX63">
        <v>1</v>
      </c>
      <c r="EY63" s="11" t="s">
        <v>567</v>
      </c>
    </row>
    <row r="64" spans="1:155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F64" s="47"/>
      <c r="G64" s="52" t="s">
        <v>668</v>
      </c>
      <c r="L64" s="4">
        <v>2</v>
      </c>
      <c r="M64">
        <v>1</v>
      </c>
      <c r="N64">
        <v>1</v>
      </c>
      <c r="O64" s="11" t="s">
        <v>317</v>
      </c>
      <c r="BK64" s="13">
        <v>1</v>
      </c>
      <c r="CA64" s="13">
        <v>1</v>
      </c>
      <c r="CJ64">
        <v>1</v>
      </c>
      <c r="CL64">
        <v>1</v>
      </c>
      <c r="CM64" t="s">
        <v>10</v>
      </c>
      <c r="CP64" s="13">
        <v>1</v>
      </c>
      <c r="DG64" s="13">
        <v>1</v>
      </c>
      <c r="DI64" s="13">
        <v>1</v>
      </c>
      <c r="DS64" s="4">
        <v>1</v>
      </c>
    </row>
    <row r="65" spans="1:155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F65" s="47" t="s">
        <v>810</v>
      </c>
      <c r="G65" s="52" t="s">
        <v>695</v>
      </c>
      <c r="L65" s="4">
        <v>1</v>
      </c>
      <c r="M65">
        <v>1</v>
      </c>
      <c r="O65" s="11" t="s">
        <v>320</v>
      </c>
      <c r="P65" s="13">
        <v>1</v>
      </c>
      <c r="Z65" s="13">
        <v>1</v>
      </c>
      <c r="AE65">
        <v>1</v>
      </c>
      <c r="AG65">
        <v>1</v>
      </c>
      <c r="AH65" s="11" t="s">
        <v>464</v>
      </c>
      <c r="AR65">
        <v>2</v>
      </c>
      <c r="AS65">
        <v>1</v>
      </c>
      <c r="AU65">
        <v>1</v>
      </c>
      <c r="AV65" s="11" t="s">
        <v>477</v>
      </c>
      <c r="BC65">
        <v>1</v>
      </c>
      <c r="BD65" s="13">
        <v>1</v>
      </c>
      <c r="BE65">
        <v>2</v>
      </c>
      <c r="BF65">
        <v>1</v>
      </c>
      <c r="BG65">
        <v>1</v>
      </c>
      <c r="BI65" t="s">
        <v>487</v>
      </c>
      <c r="BJ65" s="13">
        <v>1</v>
      </c>
      <c r="BQ65">
        <v>2</v>
      </c>
      <c r="BR65">
        <v>1</v>
      </c>
      <c r="BS65">
        <v>1</v>
      </c>
      <c r="BT65" t="s">
        <v>317</v>
      </c>
      <c r="BV65">
        <v>1</v>
      </c>
      <c r="BW65" s="13">
        <v>1</v>
      </c>
      <c r="CA65" s="13">
        <v>1</v>
      </c>
      <c r="CB65">
        <v>1</v>
      </c>
      <c r="CC65" s="13">
        <v>1</v>
      </c>
      <c r="CD65" s="42">
        <v>1</v>
      </c>
      <c r="CF65">
        <v>1</v>
      </c>
      <c r="CG65" t="s">
        <v>527</v>
      </c>
      <c r="CJ65">
        <v>2</v>
      </c>
      <c r="CK65">
        <v>1</v>
      </c>
      <c r="CL65">
        <v>1</v>
      </c>
      <c r="CM65" t="s">
        <v>317</v>
      </c>
      <c r="CN65" s="13">
        <v>1</v>
      </c>
      <c r="DM65" s="13">
        <v>1</v>
      </c>
      <c r="DO65">
        <v>2</v>
      </c>
      <c r="DP65">
        <v>1</v>
      </c>
      <c r="DQ65">
        <v>1</v>
      </c>
      <c r="DR65" t="s">
        <v>317</v>
      </c>
      <c r="DW65">
        <v>2</v>
      </c>
      <c r="DX65">
        <v>1</v>
      </c>
      <c r="DY65">
        <v>1</v>
      </c>
      <c r="DZ65" t="s">
        <v>317</v>
      </c>
      <c r="EH65" s="4">
        <v>1</v>
      </c>
      <c r="EI65">
        <v>1</v>
      </c>
      <c r="EL65" s="11" t="s">
        <v>410</v>
      </c>
      <c r="EQ65" s="13">
        <v>1</v>
      </c>
      <c r="ES65">
        <v>1</v>
      </c>
      <c r="EU65">
        <v>1</v>
      </c>
      <c r="EY65" s="11" t="s">
        <v>561</v>
      </c>
    </row>
    <row r="66" spans="1:155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 s="47" t="s">
        <v>655</v>
      </c>
      <c r="G66" s="52" t="s">
        <v>696</v>
      </c>
      <c r="H66">
        <v>1</v>
      </c>
      <c r="J66">
        <v>1</v>
      </c>
      <c r="K66" t="s">
        <v>319</v>
      </c>
      <c r="P66" s="13">
        <v>1</v>
      </c>
      <c r="Q66">
        <v>1</v>
      </c>
      <c r="S66" s="4">
        <v>1</v>
      </c>
      <c r="U66" s="34">
        <v>1</v>
      </c>
      <c r="V66" s="11" t="s">
        <v>326</v>
      </c>
      <c r="X66" s="13">
        <v>1</v>
      </c>
      <c r="Y66" s="13">
        <v>1</v>
      </c>
      <c r="AE66">
        <v>1</v>
      </c>
      <c r="AF66">
        <v>1</v>
      </c>
      <c r="AH66" s="11" t="s">
        <v>465</v>
      </c>
      <c r="AN66">
        <v>1</v>
      </c>
      <c r="AR66">
        <v>1</v>
      </c>
      <c r="AT66">
        <v>1</v>
      </c>
      <c r="AV66" s="11" t="s">
        <v>350</v>
      </c>
      <c r="BC66">
        <v>1</v>
      </c>
      <c r="BL66">
        <v>1</v>
      </c>
      <c r="BM66">
        <v>1</v>
      </c>
      <c r="BO66" t="s">
        <v>516</v>
      </c>
      <c r="BQ66">
        <v>1</v>
      </c>
      <c r="BS66">
        <v>1</v>
      </c>
      <c r="BT66" t="s">
        <v>21</v>
      </c>
      <c r="BV66">
        <v>1</v>
      </c>
      <c r="BW66" s="13">
        <v>1</v>
      </c>
      <c r="CB66">
        <v>1</v>
      </c>
      <c r="CN66" s="13">
        <v>1</v>
      </c>
      <c r="CR66" s="4">
        <v>1</v>
      </c>
      <c r="CU66">
        <v>1</v>
      </c>
      <c r="DD66" s="4">
        <v>1</v>
      </c>
      <c r="DG66" s="13">
        <v>1</v>
      </c>
      <c r="DI66" s="13">
        <v>1</v>
      </c>
      <c r="DS66" s="4">
        <v>1</v>
      </c>
      <c r="DW66">
        <v>1</v>
      </c>
      <c r="DX66">
        <v>1</v>
      </c>
      <c r="DZ66" t="s">
        <v>10</v>
      </c>
      <c r="EG66">
        <v>1</v>
      </c>
    </row>
    <row r="67" spans="1:155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F67" s="47" t="s">
        <v>809</v>
      </c>
      <c r="G67" s="52" t="s">
        <v>697</v>
      </c>
      <c r="R67" s="4">
        <v>1</v>
      </c>
      <c r="AA67">
        <v>1</v>
      </c>
      <c r="AB67">
        <v>1</v>
      </c>
      <c r="AD67" s="11" t="s">
        <v>461</v>
      </c>
      <c r="AE67">
        <v>1</v>
      </c>
      <c r="AF67">
        <v>1</v>
      </c>
      <c r="AH67" s="11" t="s">
        <v>465</v>
      </c>
      <c r="AM67" s="13">
        <v>2</v>
      </c>
      <c r="BC67">
        <v>1</v>
      </c>
      <c r="BE67">
        <v>1</v>
      </c>
      <c r="BF67">
        <v>1</v>
      </c>
      <c r="BI67" t="s">
        <v>360</v>
      </c>
      <c r="BJ67" s="13">
        <v>1</v>
      </c>
      <c r="BQ67">
        <v>1</v>
      </c>
      <c r="BR67">
        <v>1</v>
      </c>
      <c r="BT67" t="s">
        <v>320</v>
      </c>
      <c r="BU67" s="13">
        <v>1</v>
      </c>
      <c r="BW67" s="13">
        <v>1</v>
      </c>
      <c r="BY67" s="13">
        <v>1</v>
      </c>
      <c r="CB67">
        <v>1</v>
      </c>
      <c r="CJ67">
        <v>1</v>
      </c>
      <c r="CL67">
        <v>1</v>
      </c>
      <c r="CM67" t="s">
        <v>10</v>
      </c>
      <c r="CR67" s="4">
        <v>2</v>
      </c>
      <c r="CT67">
        <v>1</v>
      </c>
      <c r="CW67">
        <v>1</v>
      </c>
      <c r="DU67">
        <v>1</v>
      </c>
      <c r="DW67">
        <v>1</v>
      </c>
      <c r="DX67">
        <v>1</v>
      </c>
      <c r="DZ67" t="s">
        <v>10</v>
      </c>
      <c r="EH67" s="4">
        <v>1</v>
      </c>
      <c r="EI67">
        <v>1</v>
      </c>
      <c r="EL67" s="11" t="s">
        <v>410</v>
      </c>
    </row>
    <row r="68" spans="1:155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F68" s="47" t="s">
        <v>655</v>
      </c>
      <c r="G68" s="52" t="s">
        <v>698</v>
      </c>
      <c r="R68" s="4">
        <v>1</v>
      </c>
      <c r="AE68">
        <v>1</v>
      </c>
      <c r="AF68">
        <v>1</v>
      </c>
      <c r="AH68" s="11" t="s">
        <v>465</v>
      </c>
      <c r="AM68" s="13" t="s">
        <v>618</v>
      </c>
      <c r="AN68">
        <v>1</v>
      </c>
      <c r="BE68">
        <v>2</v>
      </c>
      <c r="BF68">
        <v>1</v>
      </c>
      <c r="BH68">
        <v>1</v>
      </c>
      <c r="BI68" t="s">
        <v>488</v>
      </c>
      <c r="BU68" s="13">
        <v>1</v>
      </c>
      <c r="BX68" s="13">
        <v>1</v>
      </c>
      <c r="DU68">
        <v>1</v>
      </c>
      <c r="EF68" s="13">
        <v>1</v>
      </c>
    </row>
    <row r="69" spans="1:155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F69" s="47" t="s">
        <v>809</v>
      </c>
      <c r="G69" s="52" t="s">
        <v>699</v>
      </c>
      <c r="L69" s="4">
        <v>2</v>
      </c>
      <c r="M69">
        <v>1</v>
      </c>
      <c r="N69">
        <v>1</v>
      </c>
      <c r="O69" s="11" t="s">
        <v>317</v>
      </c>
      <c r="AE69">
        <v>2</v>
      </c>
      <c r="AF69">
        <v>1</v>
      </c>
      <c r="AG69">
        <v>1</v>
      </c>
      <c r="AH69" s="11" t="s">
        <v>317</v>
      </c>
      <c r="BD69" s="13">
        <v>1</v>
      </c>
      <c r="BE69">
        <v>1</v>
      </c>
      <c r="BG69">
        <v>1</v>
      </c>
      <c r="BI69" t="s">
        <v>359</v>
      </c>
      <c r="BJ69" s="13">
        <v>1</v>
      </c>
      <c r="CJ69">
        <v>1</v>
      </c>
      <c r="CK69">
        <v>1</v>
      </c>
      <c r="CM69" t="s">
        <v>7</v>
      </c>
      <c r="DO69">
        <v>1</v>
      </c>
      <c r="DQ69">
        <v>1</v>
      </c>
      <c r="DR69" t="s">
        <v>398</v>
      </c>
      <c r="EG69">
        <v>1</v>
      </c>
      <c r="EH69" s="4">
        <v>1</v>
      </c>
      <c r="EJ69">
        <v>1</v>
      </c>
      <c r="EL69" s="11" t="s">
        <v>549</v>
      </c>
    </row>
    <row r="70" spans="1:155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F70" s="47" t="s">
        <v>655</v>
      </c>
      <c r="G70" s="52" t="s">
        <v>700</v>
      </c>
      <c r="L70" s="4">
        <v>1</v>
      </c>
      <c r="M70">
        <v>1</v>
      </c>
      <c r="O70" s="11" t="s">
        <v>320</v>
      </c>
      <c r="Q70">
        <v>1</v>
      </c>
      <c r="AE70">
        <v>1</v>
      </c>
      <c r="AF70">
        <v>1</v>
      </c>
      <c r="AH70" s="11" t="s">
        <v>465</v>
      </c>
      <c r="AR70">
        <v>2</v>
      </c>
      <c r="AS70">
        <v>1</v>
      </c>
      <c r="AT70">
        <v>1</v>
      </c>
      <c r="AV70" s="11" t="s">
        <v>479</v>
      </c>
      <c r="BC70">
        <v>1</v>
      </c>
      <c r="BD70" s="13">
        <v>1</v>
      </c>
      <c r="BQ70">
        <v>1</v>
      </c>
      <c r="BR70">
        <v>1</v>
      </c>
      <c r="BT70" t="s">
        <v>320</v>
      </c>
      <c r="CC70" s="13">
        <v>1</v>
      </c>
      <c r="CH70" s="13">
        <v>1</v>
      </c>
      <c r="CJ70">
        <v>2</v>
      </c>
      <c r="CK70">
        <v>1</v>
      </c>
      <c r="CL70">
        <v>1</v>
      </c>
      <c r="CM70" t="s">
        <v>317</v>
      </c>
      <c r="CO70" s="30">
        <v>1</v>
      </c>
      <c r="CP70" s="13">
        <v>1</v>
      </c>
      <c r="DD70" s="4">
        <v>2</v>
      </c>
      <c r="DE70">
        <v>2</v>
      </c>
      <c r="EG70">
        <v>1</v>
      </c>
      <c r="EH70" s="4">
        <v>1</v>
      </c>
      <c r="EI70">
        <v>1</v>
      </c>
      <c r="EL70" s="11" t="s">
        <v>410</v>
      </c>
      <c r="ES70">
        <v>1</v>
      </c>
      <c r="EX70">
        <v>1</v>
      </c>
      <c r="EY70" s="11" t="s">
        <v>562</v>
      </c>
    </row>
    <row r="71" spans="1:155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 s="47" t="s">
        <v>661</v>
      </c>
      <c r="G71" s="52" t="s">
        <v>701</v>
      </c>
      <c r="H71">
        <v>1</v>
      </c>
      <c r="J71">
        <v>1</v>
      </c>
      <c r="K71" t="s">
        <v>319</v>
      </c>
      <c r="L71" s="4">
        <v>2</v>
      </c>
      <c r="M71">
        <v>1</v>
      </c>
      <c r="N71">
        <v>1</v>
      </c>
      <c r="O71" s="11" t="s">
        <v>317</v>
      </c>
      <c r="Q71" s="30">
        <v>1</v>
      </c>
      <c r="W71">
        <v>1</v>
      </c>
      <c r="X71" s="13">
        <v>1</v>
      </c>
      <c r="Y71" s="13">
        <v>1</v>
      </c>
      <c r="AA71" s="45">
        <v>1</v>
      </c>
      <c r="AB71">
        <v>1</v>
      </c>
      <c r="AD71" s="11" t="s">
        <v>461</v>
      </c>
      <c r="AE71">
        <v>1</v>
      </c>
      <c r="AF71">
        <v>1</v>
      </c>
      <c r="AH71" s="11" t="s">
        <v>465</v>
      </c>
      <c r="BB71" s="13">
        <v>1</v>
      </c>
      <c r="BD71" s="13">
        <v>1</v>
      </c>
      <c r="BE71">
        <v>2</v>
      </c>
      <c r="BF71">
        <v>1</v>
      </c>
      <c r="BG71">
        <v>1</v>
      </c>
      <c r="BI71" t="s">
        <v>487</v>
      </c>
      <c r="BQ71">
        <v>1</v>
      </c>
      <c r="BR71">
        <v>1</v>
      </c>
      <c r="BT71" t="s">
        <v>320</v>
      </c>
      <c r="BV71">
        <v>2</v>
      </c>
      <c r="BX71" s="13">
        <v>1</v>
      </c>
      <c r="BY71" s="13">
        <v>1</v>
      </c>
      <c r="BZ71" s="13">
        <v>1</v>
      </c>
      <c r="CJ71">
        <v>1</v>
      </c>
      <c r="CK71">
        <v>1</v>
      </c>
      <c r="CM71" t="s">
        <v>7</v>
      </c>
      <c r="CN71" s="13">
        <v>1</v>
      </c>
      <c r="CR71" s="4">
        <v>1</v>
      </c>
      <c r="CX71">
        <v>1</v>
      </c>
      <c r="DD71" s="4">
        <v>1</v>
      </c>
      <c r="DE71">
        <v>1</v>
      </c>
      <c r="DH71">
        <v>1</v>
      </c>
      <c r="DK71">
        <v>2</v>
      </c>
      <c r="DO71">
        <v>1</v>
      </c>
      <c r="DP71">
        <v>1</v>
      </c>
      <c r="DR71" t="s">
        <v>397</v>
      </c>
      <c r="DU71">
        <v>1</v>
      </c>
      <c r="EB71" s="4">
        <v>1</v>
      </c>
      <c r="ED71" s="34">
        <v>1</v>
      </c>
      <c r="EH71" s="4">
        <v>1</v>
      </c>
      <c r="EI71">
        <v>1</v>
      </c>
      <c r="EL71" s="11" t="s">
        <v>410</v>
      </c>
      <c r="EO71" s="13">
        <v>1</v>
      </c>
      <c r="EQ71" s="13">
        <v>1</v>
      </c>
      <c r="ER71" s="13">
        <v>1</v>
      </c>
    </row>
    <row r="72" spans="1:155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F72" s="47" t="s">
        <v>810</v>
      </c>
      <c r="G72" s="52" t="s">
        <v>702</v>
      </c>
      <c r="L72" s="4">
        <v>1</v>
      </c>
      <c r="M72">
        <v>1</v>
      </c>
      <c r="N72">
        <v>1</v>
      </c>
      <c r="O72" s="11" t="s">
        <v>317</v>
      </c>
      <c r="Z72" s="13">
        <v>1</v>
      </c>
      <c r="AE72">
        <v>2</v>
      </c>
      <c r="AF72">
        <v>1</v>
      </c>
      <c r="AG72">
        <v>1</v>
      </c>
      <c r="AH72" s="11" t="s">
        <v>317</v>
      </c>
      <c r="AN72">
        <v>1</v>
      </c>
      <c r="AR72">
        <v>2</v>
      </c>
      <c r="AS72">
        <v>1</v>
      </c>
      <c r="AU72">
        <v>1</v>
      </c>
      <c r="AV72" s="11" t="s">
        <v>477</v>
      </c>
      <c r="AW72" s="30">
        <v>2</v>
      </c>
      <c r="AX72">
        <v>1</v>
      </c>
      <c r="AZ72">
        <v>1</v>
      </c>
      <c r="BA72" t="s">
        <v>510</v>
      </c>
      <c r="BD72" s="13">
        <v>1</v>
      </c>
      <c r="BJ72" s="13">
        <v>1</v>
      </c>
      <c r="BL72">
        <v>1</v>
      </c>
      <c r="BM72">
        <v>1</v>
      </c>
      <c r="BO72" t="s">
        <v>516</v>
      </c>
      <c r="BQ72">
        <v>2</v>
      </c>
      <c r="BR72">
        <v>1</v>
      </c>
      <c r="BS72">
        <v>1</v>
      </c>
      <c r="BT72" t="s">
        <v>317</v>
      </c>
      <c r="BW72" s="13">
        <v>1</v>
      </c>
      <c r="CB72">
        <v>1</v>
      </c>
      <c r="CI72" s="13">
        <v>1</v>
      </c>
      <c r="CJ72">
        <v>1</v>
      </c>
      <c r="CK72">
        <v>1</v>
      </c>
      <c r="CM72" t="s">
        <v>7</v>
      </c>
      <c r="CN72" s="13">
        <v>1</v>
      </c>
      <c r="CO72" s="30">
        <v>1</v>
      </c>
      <c r="DL72" s="13">
        <v>1</v>
      </c>
      <c r="DM72" s="13">
        <v>1</v>
      </c>
      <c r="DW72">
        <v>1</v>
      </c>
      <c r="DX72">
        <v>1</v>
      </c>
      <c r="DZ72" t="s">
        <v>10</v>
      </c>
      <c r="EH72" s="4">
        <v>2</v>
      </c>
      <c r="EI72">
        <v>1</v>
      </c>
      <c r="EJ72">
        <v>1</v>
      </c>
      <c r="EL72" s="11" t="s">
        <v>548</v>
      </c>
      <c r="EO72" s="13">
        <v>1</v>
      </c>
      <c r="EP72">
        <v>1</v>
      </c>
      <c r="ER72" s="13">
        <v>1</v>
      </c>
    </row>
    <row r="73" spans="1:155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F73" s="47" t="s">
        <v>809</v>
      </c>
      <c r="G73" s="52" t="s">
        <v>703</v>
      </c>
      <c r="Z73" s="13">
        <v>1</v>
      </c>
      <c r="AM73" s="13">
        <v>1</v>
      </c>
      <c r="AN73">
        <v>1</v>
      </c>
      <c r="CB73">
        <v>1</v>
      </c>
      <c r="CI73" s="13">
        <v>1</v>
      </c>
      <c r="DN73" s="13">
        <v>1</v>
      </c>
      <c r="EQ73" s="13">
        <v>1</v>
      </c>
    </row>
    <row r="74" spans="1:155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F74" s="47" t="s">
        <v>810</v>
      </c>
      <c r="G74" s="52" t="s">
        <v>704</v>
      </c>
      <c r="L74" s="4">
        <v>1</v>
      </c>
      <c r="M74">
        <v>1</v>
      </c>
      <c r="O74" s="11" t="s">
        <v>320</v>
      </c>
      <c r="R74" s="4">
        <v>1</v>
      </c>
      <c r="AA74">
        <v>1</v>
      </c>
      <c r="AC74">
        <v>1</v>
      </c>
      <c r="AD74" s="11" t="s">
        <v>319</v>
      </c>
      <c r="AM74" s="13">
        <v>1</v>
      </c>
      <c r="BE74">
        <v>1</v>
      </c>
      <c r="BF74">
        <v>1</v>
      </c>
      <c r="BI74" t="s">
        <v>360</v>
      </c>
      <c r="BJ74" s="13">
        <v>1</v>
      </c>
      <c r="CP74" s="13">
        <v>1</v>
      </c>
      <c r="DS74" s="4">
        <v>1</v>
      </c>
      <c r="DW74">
        <v>1</v>
      </c>
      <c r="DX74">
        <v>1</v>
      </c>
      <c r="DZ74" t="s">
        <v>10</v>
      </c>
    </row>
    <row r="75" spans="1:155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 s="47" t="s">
        <v>661</v>
      </c>
      <c r="G75" s="52" t="s">
        <v>705</v>
      </c>
      <c r="H75">
        <v>1</v>
      </c>
      <c r="I75">
        <v>1</v>
      </c>
      <c r="K75" t="s">
        <v>318</v>
      </c>
      <c r="Q75">
        <v>1</v>
      </c>
      <c r="Z75" s="13">
        <v>1</v>
      </c>
      <c r="AE75">
        <v>1</v>
      </c>
      <c r="AF75">
        <v>1</v>
      </c>
      <c r="AH75" s="11" t="s">
        <v>465</v>
      </c>
      <c r="AI75">
        <v>3</v>
      </c>
      <c r="AJ75">
        <v>1</v>
      </c>
      <c r="AK75">
        <v>1</v>
      </c>
      <c r="AL75" s="11" t="s">
        <v>317</v>
      </c>
      <c r="AM75" s="13">
        <v>1</v>
      </c>
      <c r="AR75">
        <v>2</v>
      </c>
      <c r="AS75">
        <v>1</v>
      </c>
      <c r="AU75">
        <v>1</v>
      </c>
      <c r="AV75" s="11" t="s">
        <v>477</v>
      </c>
      <c r="BB75" s="13">
        <v>1</v>
      </c>
      <c r="BC75">
        <v>1</v>
      </c>
      <c r="BD75" s="13">
        <v>1</v>
      </c>
      <c r="BK75" s="13">
        <v>1</v>
      </c>
      <c r="BQ75">
        <v>1</v>
      </c>
      <c r="BR75">
        <v>1</v>
      </c>
      <c r="BT75" t="s">
        <v>320</v>
      </c>
      <c r="BU75" s="13">
        <v>1</v>
      </c>
      <c r="BV75">
        <v>1</v>
      </c>
      <c r="BW75" s="13">
        <v>1</v>
      </c>
      <c r="CB75">
        <v>1</v>
      </c>
      <c r="CH75" s="13">
        <v>1</v>
      </c>
      <c r="CO75">
        <v>1</v>
      </c>
      <c r="CQ75">
        <v>1</v>
      </c>
      <c r="CR75" s="4">
        <v>2</v>
      </c>
      <c r="CT75">
        <v>1</v>
      </c>
      <c r="CW75">
        <v>1</v>
      </c>
      <c r="DH75">
        <v>1</v>
      </c>
      <c r="DN75" s="13">
        <v>1</v>
      </c>
      <c r="DO75">
        <v>1</v>
      </c>
      <c r="DP75">
        <v>1</v>
      </c>
      <c r="DR75" t="s">
        <v>397</v>
      </c>
      <c r="DS75" s="4">
        <v>1</v>
      </c>
      <c r="DT75" s="13">
        <v>1</v>
      </c>
      <c r="DV75" s="13">
        <v>1</v>
      </c>
      <c r="DW75" s="45">
        <v>1</v>
      </c>
      <c r="DY75">
        <v>1</v>
      </c>
      <c r="DZ75" t="s">
        <v>7</v>
      </c>
      <c r="EM75">
        <v>1</v>
      </c>
      <c r="EO75" s="13">
        <v>1</v>
      </c>
    </row>
    <row r="76" spans="1:155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 s="47" t="s">
        <v>661</v>
      </c>
      <c r="G76" s="52" t="s">
        <v>706</v>
      </c>
      <c r="H76">
        <v>1</v>
      </c>
      <c r="I76">
        <v>1</v>
      </c>
      <c r="K76" t="s">
        <v>318</v>
      </c>
      <c r="L76" s="4">
        <v>1</v>
      </c>
      <c r="M76">
        <v>1</v>
      </c>
      <c r="O76" s="11" t="s">
        <v>320</v>
      </c>
      <c r="W76">
        <v>2</v>
      </c>
      <c r="X76" s="13">
        <v>1</v>
      </c>
      <c r="Y76" s="13">
        <v>1</v>
      </c>
      <c r="AE76">
        <v>1</v>
      </c>
      <c r="AF76">
        <v>1</v>
      </c>
      <c r="AH76" s="11" t="s">
        <v>465</v>
      </c>
      <c r="AI76">
        <v>2</v>
      </c>
      <c r="AK76">
        <v>1</v>
      </c>
      <c r="AL76" s="11" t="s">
        <v>494</v>
      </c>
      <c r="AM76" s="13">
        <v>2</v>
      </c>
      <c r="AN76">
        <v>1</v>
      </c>
      <c r="AR76">
        <v>1</v>
      </c>
      <c r="AS76">
        <v>1</v>
      </c>
      <c r="AV76" s="11" t="s">
        <v>476</v>
      </c>
      <c r="BB76" s="13">
        <v>1</v>
      </c>
      <c r="BC76">
        <v>1</v>
      </c>
      <c r="BK76" s="13">
        <v>1</v>
      </c>
      <c r="BQ76">
        <v>1</v>
      </c>
      <c r="BR76">
        <v>1</v>
      </c>
      <c r="BT76" t="s">
        <v>320</v>
      </c>
      <c r="BV76">
        <v>1</v>
      </c>
      <c r="BW76" s="13">
        <v>1</v>
      </c>
      <c r="BX76" s="13">
        <v>4</v>
      </c>
      <c r="CC76" s="13">
        <v>1</v>
      </c>
      <c r="CD76" s="42">
        <v>1</v>
      </c>
      <c r="CF76">
        <v>1</v>
      </c>
      <c r="CG76" t="s">
        <v>527</v>
      </c>
      <c r="CH76" s="13">
        <v>1</v>
      </c>
      <c r="CR76" s="4">
        <v>1</v>
      </c>
      <c r="CX76">
        <v>1</v>
      </c>
      <c r="DC76" s="13">
        <v>1</v>
      </c>
      <c r="DD76" s="4">
        <v>1</v>
      </c>
      <c r="DE76">
        <v>1</v>
      </c>
      <c r="DH76">
        <v>1</v>
      </c>
      <c r="DK76">
        <v>1</v>
      </c>
      <c r="DM76" s="13">
        <v>1</v>
      </c>
      <c r="DO76">
        <v>1</v>
      </c>
      <c r="DQ76">
        <v>1</v>
      </c>
      <c r="DR76" t="s">
        <v>398</v>
      </c>
      <c r="DV76" s="13">
        <v>1</v>
      </c>
      <c r="EA76" s="13">
        <v>1</v>
      </c>
      <c r="EB76" s="4">
        <v>2</v>
      </c>
      <c r="EC76" s="34">
        <v>1</v>
      </c>
      <c r="ED76" s="34">
        <v>1</v>
      </c>
      <c r="EF76" s="13">
        <v>1</v>
      </c>
      <c r="EG76">
        <v>1</v>
      </c>
      <c r="EM76">
        <v>1</v>
      </c>
      <c r="EO76" s="13">
        <v>1</v>
      </c>
      <c r="EQ76" s="13">
        <v>1</v>
      </c>
    </row>
    <row r="77" spans="1:155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F77" s="47" t="s">
        <v>661</v>
      </c>
      <c r="G77" s="52" t="s">
        <v>667</v>
      </c>
      <c r="L77" s="4">
        <v>1</v>
      </c>
      <c r="N77">
        <v>1</v>
      </c>
      <c r="O77" s="11" t="s">
        <v>21</v>
      </c>
      <c r="Y77" s="13">
        <v>1</v>
      </c>
      <c r="AA77">
        <v>1</v>
      </c>
      <c r="AB77">
        <v>1</v>
      </c>
      <c r="AD77" s="11" t="s">
        <v>461</v>
      </c>
      <c r="AE77">
        <v>1</v>
      </c>
      <c r="AF77">
        <v>1</v>
      </c>
      <c r="AH77" s="11" t="s">
        <v>465</v>
      </c>
      <c r="AI77">
        <v>1</v>
      </c>
      <c r="AK77">
        <v>1</v>
      </c>
      <c r="AL77" s="11" t="s">
        <v>494</v>
      </c>
      <c r="AW77">
        <v>1</v>
      </c>
      <c r="AX77">
        <v>1</v>
      </c>
      <c r="BA77" t="s">
        <v>507</v>
      </c>
      <c r="BB77" s="13">
        <v>1</v>
      </c>
      <c r="BC77">
        <v>1</v>
      </c>
      <c r="BK77" s="13">
        <v>1</v>
      </c>
      <c r="BP77" s="13">
        <v>1</v>
      </c>
      <c r="BQ77">
        <v>2</v>
      </c>
      <c r="BR77">
        <v>1</v>
      </c>
      <c r="BS77">
        <v>1</v>
      </c>
      <c r="BT77" t="s">
        <v>317</v>
      </c>
      <c r="BX77" s="13">
        <v>3</v>
      </c>
      <c r="CH77" s="13">
        <v>1</v>
      </c>
      <c r="CO77">
        <v>1</v>
      </c>
      <c r="CP77" s="13">
        <v>1</v>
      </c>
      <c r="CR77" s="4">
        <v>2</v>
      </c>
      <c r="CS77">
        <v>1</v>
      </c>
      <c r="DA77">
        <v>1</v>
      </c>
      <c r="DG77" s="13">
        <v>1</v>
      </c>
      <c r="DH77">
        <v>1</v>
      </c>
      <c r="DI77" s="13">
        <v>1</v>
      </c>
      <c r="DM77" s="13">
        <v>1</v>
      </c>
      <c r="DN77" s="13">
        <v>1</v>
      </c>
      <c r="DO77" s="42">
        <v>1</v>
      </c>
      <c r="DQ77">
        <v>1</v>
      </c>
      <c r="DR77" t="s">
        <v>398</v>
      </c>
      <c r="DV77" s="13">
        <v>1</v>
      </c>
      <c r="EB77" s="4">
        <v>1</v>
      </c>
      <c r="EC77" s="34">
        <v>1</v>
      </c>
      <c r="EF77" s="13">
        <v>1</v>
      </c>
      <c r="EG77">
        <v>1</v>
      </c>
      <c r="EH77" s="4">
        <v>1</v>
      </c>
      <c r="EI77">
        <v>1</v>
      </c>
      <c r="EL77" s="11" t="s">
        <v>410</v>
      </c>
      <c r="EQ77" s="13">
        <v>1</v>
      </c>
      <c r="ER77" s="13">
        <v>1</v>
      </c>
      <c r="ES77">
        <v>1</v>
      </c>
      <c r="EW77">
        <v>1</v>
      </c>
      <c r="EY77" s="11" t="s">
        <v>559</v>
      </c>
    </row>
    <row r="78" spans="1:155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F78" s="47" t="s">
        <v>810</v>
      </c>
      <c r="G78" s="52" t="s">
        <v>707</v>
      </c>
      <c r="Q78">
        <v>1</v>
      </c>
      <c r="X78" s="13">
        <v>1</v>
      </c>
      <c r="Y78" s="13">
        <v>1</v>
      </c>
      <c r="AE78">
        <v>1</v>
      </c>
      <c r="AF78">
        <v>1</v>
      </c>
      <c r="AH78" s="11" t="s">
        <v>465</v>
      </c>
      <c r="BB78" s="13">
        <v>1</v>
      </c>
      <c r="BJ78" s="13">
        <v>1</v>
      </c>
      <c r="BK78" s="13">
        <v>1</v>
      </c>
      <c r="CN78" s="13">
        <v>1</v>
      </c>
      <c r="CO78">
        <v>1</v>
      </c>
      <c r="CP78" s="13">
        <v>1</v>
      </c>
      <c r="CQ78" s="30">
        <v>1</v>
      </c>
      <c r="CR78" s="43">
        <v>1</v>
      </c>
      <c r="CS78" s="30"/>
      <c r="CT78" s="30"/>
      <c r="CU78" s="30"/>
      <c r="CV78" s="30"/>
      <c r="CW78" s="30"/>
      <c r="CX78" s="30">
        <v>1</v>
      </c>
      <c r="CY78" s="30"/>
      <c r="CZ78" s="30"/>
      <c r="DA78" s="30"/>
      <c r="DB78" s="30"/>
      <c r="DC78" s="42"/>
      <c r="DD78" s="43"/>
      <c r="DE78" s="30"/>
      <c r="DF78" s="30"/>
      <c r="DG78" s="13">
        <v>1</v>
      </c>
      <c r="DH78">
        <v>1</v>
      </c>
      <c r="DS78" s="4">
        <v>1</v>
      </c>
      <c r="DV78" s="13">
        <v>1</v>
      </c>
      <c r="EG78">
        <v>1</v>
      </c>
      <c r="EN78" s="13">
        <v>1</v>
      </c>
      <c r="EQ78" s="13">
        <v>1</v>
      </c>
    </row>
    <row r="79" spans="1:155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 s="47" t="s">
        <v>655</v>
      </c>
      <c r="G79" s="52" t="s">
        <v>708</v>
      </c>
      <c r="H79">
        <v>2</v>
      </c>
      <c r="I79">
        <v>1</v>
      </c>
      <c r="J79">
        <v>1</v>
      </c>
      <c r="K79" t="s">
        <v>317</v>
      </c>
      <c r="L79" s="4">
        <v>1</v>
      </c>
      <c r="M79" s="30">
        <v>1</v>
      </c>
      <c r="O79" s="11" t="s">
        <v>320</v>
      </c>
      <c r="Q79">
        <v>1</v>
      </c>
      <c r="R79" s="4">
        <v>1</v>
      </c>
      <c r="X79" s="13">
        <v>1</v>
      </c>
      <c r="Y79" s="13">
        <v>1</v>
      </c>
      <c r="AA79">
        <v>1</v>
      </c>
      <c r="AB79">
        <v>1</v>
      </c>
      <c r="AD79" s="11" t="s">
        <v>461</v>
      </c>
      <c r="AR79">
        <v>1</v>
      </c>
      <c r="AS79">
        <v>1</v>
      </c>
      <c r="AV79" s="11" t="s">
        <v>476</v>
      </c>
      <c r="BB79" s="13">
        <v>1</v>
      </c>
      <c r="BK79" s="13">
        <v>1</v>
      </c>
      <c r="BQ79">
        <v>1</v>
      </c>
      <c r="BR79">
        <v>1</v>
      </c>
      <c r="BT79" t="s">
        <v>320</v>
      </c>
      <c r="BU79" s="13">
        <v>1</v>
      </c>
      <c r="CD79">
        <v>1</v>
      </c>
      <c r="CF79">
        <v>1</v>
      </c>
      <c r="CG79" t="s">
        <v>527</v>
      </c>
      <c r="CH79" s="13">
        <v>1</v>
      </c>
      <c r="DK79">
        <v>1</v>
      </c>
      <c r="EH79" s="4">
        <v>1</v>
      </c>
      <c r="EI79">
        <v>1</v>
      </c>
      <c r="EL79" s="11" t="s">
        <v>410</v>
      </c>
      <c r="EN79" s="13">
        <v>1</v>
      </c>
    </row>
    <row r="80" spans="1:155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F80" s="47" t="s">
        <v>661</v>
      </c>
      <c r="G80" s="52" t="s">
        <v>709</v>
      </c>
      <c r="Q80">
        <v>1</v>
      </c>
      <c r="W80">
        <v>1</v>
      </c>
      <c r="AE80">
        <v>1</v>
      </c>
      <c r="AF80">
        <v>1</v>
      </c>
      <c r="AH80" s="11" t="s">
        <v>465</v>
      </c>
      <c r="BE80">
        <v>1</v>
      </c>
      <c r="BF80">
        <v>1</v>
      </c>
      <c r="BI80" t="s">
        <v>360</v>
      </c>
      <c r="BJ80" s="13">
        <v>1</v>
      </c>
      <c r="BV80">
        <v>1</v>
      </c>
      <c r="BX80" s="13">
        <v>2</v>
      </c>
      <c r="CA80" s="13">
        <v>1</v>
      </c>
      <c r="CD80">
        <v>1</v>
      </c>
      <c r="CF80">
        <v>1</v>
      </c>
      <c r="CG80" t="s">
        <v>527</v>
      </c>
      <c r="CN80" s="13">
        <v>1</v>
      </c>
    </row>
    <row r="81" spans="1:155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F81" s="47" t="s">
        <v>661</v>
      </c>
      <c r="G81" s="52" t="s">
        <v>710</v>
      </c>
      <c r="X81" s="13">
        <v>1</v>
      </c>
      <c r="Z81" s="13">
        <v>1</v>
      </c>
      <c r="AE81">
        <v>1</v>
      </c>
      <c r="AG81">
        <v>1</v>
      </c>
      <c r="AH81" s="11" t="s">
        <v>464</v>
      </c>
      <c r="AR81">
        <v>1</v>
      </c>
      <c r="AU81">
        <v>1</v>
      </c>
      <c r="AV81" s="11" t="s">
        <v>478</v>
      </c>
      <c r="BQ81">
        <v>2</v>
      </c>
      <c r="BR81">
        <v>1</v>
      </c>
      <c r="BS81">
        <v>1</v>
      </c>
      <c r="BT81" t="s">
        <v>317</v>
      </c>
      <c r="BX81" s="13">
        <v>1</v>
      </c>
      <c r="CB81">
        <v>1</v>
      </c>
      <c r="CC81" s="13">
        <v>1</v>
      </c>
      <c r="CJ81">
        <v>1</v>
      </c>
      <c r="CK81">
        <v>1</v>
      </c>
      <c r="CM81" t="s">
        <v>7</v>
      </c>
      <c r="CR81" s="4">
        <v>1</v>
      </c>
      <c r="CT81">
        <v>1</v>
      </c>
      <c r="DS81" s="4">
        <v>1</v>
      </c>
      <c r="DT81" s="13">
        <v>1</v>
      </c>
      <c r="EB81" s="4">
        <v>2</v>
      </c>
      <c r="EC81" s="34">
        <v>1</v>
      </c>
      <c r="ED81" s="34">
        <v>1</v>
      </c>
      <c r="EH81" s="4">
        <v>1</v>
      </c>
      <c r="EJ81">
        <v>1</v>
      </c>
      <c r="EL81" s="11" t="s">
        <v>549</v>
      </c>
      <c r="EN81" s="13">
        <v>1</v>
      </c>
      <c r="ES81">
        <v>1</v>
      </c>
      <c r="EX81">
        <v>1</v>
      </c>
      <c r="EY81" s="11" t="s">
        <v>562</v>
      </c>
    </row>
    <row r="82" spans="1:155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F82" s="47" t="s">
        <v>810</v>
      </c>
      <c r="G82" s="52" t="s">
        <v>711</v>
      </c>
      <c r="Z82" s="13">
        <v>1</v>
      </c>
      <c r="AE82">
        <v>1</v>
      </c>
      <c r="AF82">
        <v>1</v>
      </c>
      <c r="AH82" s="11" t="s">
        <v>465</v>
      </c>
      <c r="AR82">
        <v>1</v>
      </c>
      <c r="AS82">
        <v>1</v>
      </c>
      <c r="AV82" s="11" t="s">
        <v>476</v>
      </c>
      <c r="BJ82" s="13">
        <v>1</v>
      </c>
      <c r="BV82">
        <v>1</v>
      </c>
      <c r="CB82">
        <v>1</v>
      </c>
      <c r="CJ82">
        <v>1</v>
      </c>
      <c r="CK82">
        <v>1</v>
      </c>
      <c r="CM82" t="s">
        <v>7</v>
      </c>
      <c r="DL82" s="13">
        <v>1</v>
      </c>
      <c r="EG82">
        <v>1</v>
      </c>
      <c r="EH82" s="4">
        <v>1</v>
      </c>
      <c r="EI82">
        <v>1</v>
      </c>
      <c r="EL82" s="11" t="s">
        <v>410</v>
      </c>
    </row>
    <row r="83" spans="1:155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F83" s="48" t="s">
        <v>809</v>
      </c>
      <c r="G83" s="52" t="s">
        <v>712</v>
      </c>
      <c r="L83" s="4">
        <v>2</v>
      </c>
      <c r="M83">
        <v>1</v>
      </c>
      <c r="N83">
        <v>1</v>
      </c>
      <c r="O83" s="11" t="s">
        <v>317</v>
      </c>
      <c r="BE83">
        <v>1</v>
      </c>
      <c r="BF83">
        <v>1</v>
      </c>
      <c r="BI83" t="s">
        <v>360</v>
      </c>
      <c r="BU83" s="13">
        <v>1</v>
      </c>
      <c r="BV83">
        <v>1</v>
      </c>
      <c r="BX83" s="13">
        <v>2</v>
      </c>
      <c r="BY83" s="13">
        <v>1</v>
      </c>
      <c r="CA83" s="13">
        <v>2</v>
      </c>
      <c r="CQ83">
        <v>1</v>
      </c>
      <c r="DK83">
        <v>1</v>
      </c>
      <c r="DU83">
        <v>1</v>
      </c>
      <c r="DW83">
        <v>1</v>
      </c>
      <c r="DX83">
        <v>1</v>
      </c>
      <c r="DZ83" t="s">
        <v>10</v>
      </c>
      <c r="EA83" s="13">
        <v>1</v>
      </c>
      <c r="EB83" s="4">
        <v>2</v>
      </c>
      <c r="EC83" s="34">
        <v>1</v>
      </c>
      <c r="ED83" s="34">
        <v>1</v>
      </c>
      <c r="EG83" s="30">
        <v>1</v>
      </c>
      <c r="EH83" s="4">
        <v>1</v>
      </c>
      <c r="EI83">
        <v>1</v>
      </c>
      <c r="EL83" s="11" t="s">
        <v>410</v>
      </c>
      <c r="EQ83" s="13">
        <v>1</v>
      </c>
      <c r="ES83">
        <v>1</v>
      </c>
      <c r="EW83">
        <v>1</v>
      </c>
      <c r="EY83" s="11" t="s">
        <v>559</v>
      </c>
    </row>
    <row r="84" spans="1:155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F84" s="47" t="s">
        <v>809</v>
      </c>
      <c r="G84" s="52" t="s">
        <v>713</v>
      </c>
      <c r="L84" s="4">
        <v>1</v>
      </c>
      <c r="N84">
        <v>1</v>
      </c>
      <c r="O84" s="11" t="s">
        <v>21</v>
      </c>
      <c r="P84" s="13">
        <v>1</v>
      </c>
      <c r="X84" s="13">
        <v>1</v>
      </c>
      <c r="Y84" s="13">
        <v>1</v>
      </c>
      <c r="Z84" s="13">
        <v>1</v>
      </c>
      <c r="AA84" s="34"/>
      <c r="AE84">
        <v>1</v>
      </c>
      <c r="AF84">
        <v>1</v>
      </c>
      <c r="AH84" s="11" t="s">
        <v>465</v>
      </c>
      <c r="AN84">
        <v>1</v>
      </c>
      <c r="AR84">
        <v>1</v>
      </c>
      <c r="AS84">
        <v>1</v>
      </c>
      <c r="AV84" s="11" t="s">
        <v>476</v>
      </c>
      <c r="AW84">
        <v>1</v>
      </c>
      <c r="AZ84">
        <v>1</v>
      </c>
      <c r="BA84" t="s">
        <v>508</v>
      </c>
      <c r="BC84">
        <v>1</v>
      </c>
      <c r="BD84" s="13">
        <v>1</v>
      </c>
      <c r="BJ84" s="13">
        <v>1</v>
      </c>
      <c r="BP84" s="13">
        <v>1</v>
      </c>
      <c r="BQ84">
        <v>2</v>
      </c>
      <c r="BR84">
        <v>1</v>
      </c>
      <c r="BS84">
        <v>1</v>
      </c>
      <c r="BT84" t="s">
        <v>317</v>
      </c>
      <c r="BU84" s="13">
        <v>2</v>
      </c>
      <c r="BX84" s="13">
        <v>1</v>
      </c>
      <c r="CC84" s="13">
        <v>1</v>
      </c>
      <c r="CJ84">
        <v>1</v>
      </c>
      <c r="CK84">
        <v>1</v>
      </c>
      <c r="CM84" t="s">
        <v>7</v>
      </c>
      <c r="CN84" s="13">
        <v>1</v>
      </c>
      <c r="CO84" s="30">
        <v>1</v>
      </c>
      <c r="CP84" s="13">
        <v>1</v>
      </c>
      <c r="CR84" s="4">
        <v>1</v>
      </c>
      <c r="CU84">
        <v>1</v>
      </c>
      <c r="DS84" s="4">
        <v>1</v>
      </c>
      <c r="DT84" s="13">
        <v>1</v>
      </c>
      <c r="DW84">
        <v>1</v>
      </c>
      <c r="DX84">
        <v>1</v>
      </c>
      <c r="DZ84" t="s">
        <v>10</v>
      </c>
      <c r="EF84" s="13">
        <v>1</v>
      </c>
      <c r="EG84">
        <v>1</v>
      </c>
      <c r="EH84" s="4">
        <v>1</v>
      </c>
      <c r="EI84">
        <v>1</v>
      </c>
      <c r="EL84" s="11" t="s">
        <v>410</v>
      </c>
      <c r="EP84">
        <v>1</v>
      </c>
      <c r="EQ84" s="13">
        <v>1</v>
      </c>
      <c r="ES84" s="34">
        <v>1</v>
      </c>
      <c r="EW84">
        <v>1</v>
      </c>
      <c r="EY84" s="11" t="s">
        <v>559</v>
      </c>
    </row>
    <row r="85" spans="1:155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F85" s="47"/>
      <c r="G85" s="52" t="s">
        <v>668</v>
      </c>
      <c r="AE85">
        <v>1</v>
      </c>
      <c r="AG85">
        <v>1</v>
      </c>
      <c r="AH85" s="11" t="s">
        <v>464</v>
      </c>
      <c r="BC85">
        <v>1</v>
      </c>
      <c r="BJ85" s="13">
        <v>1</v>
      </c>
      <c r="BQ85">
        <v>1</v>
      </c>
      <c r="BR85">
        <v>1</v>
      </c>
      <c r="BT85" t="s">
        <v>320</v>
      </c>
      <c r="CC85" s="13">
        <v>1</v>
      </c>
      <c r="CP85" s="13">
        <v>1</v>
      </c>
      <c r="DT85" s="13">
        <v>1</v>
      </c>
      <c r="EF85" s="13">
        <v>1</v>
      </c>
    </row>
    <row r="86" spans="1:155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F86" s="47" t="s">
        <v>661</v>
      </c>
      <c r="G86" s="52" t="s">
        <v>714</v>
      </c>
      <c r="L86" s="4">
        <v>1</v>
      </c>
      <c r="N86">
        <v>1</v>
      </c>
      <c r="O86" s="11" t="s">
        <v>21</v>
      </c>
      <c r="AE86">
        <v>1</v>
      </c>
      <c r="AF86">
        <v>1</v>
      </c>
      <c r="AH86" s="11" t="s">
        <v>465</v>
      </c>
      <c r="AR86">
        <v>1</v>
      </c>
      <c r="AS86">
        <v>1</v>
      </c>
      <c r="AV86" s="11" t="s">
        <v>476</v>
      </c>
      <c r="BC86">
        <v>1</v>
      </c>
      <c r="BD86" s="13">
        <v>1</v>
      </c>
      <c r="BE86">
        <v>1</v>
      </c>
      <c r="BF86">
        <v>1</v>
      </c>
      <c r="BI86" t="s">
        <v>360</v>
      </c>
      <c r="BU86" s="13">
        <v>1</v>
      </c>
      <c r="CA86" s="13">
        <v>1</v>
      </c>
      <c r="CD86">
        <v>1</v>
      </c>
      <c r="CF86">
        <v>1</v>
      </c>
      <c r="CG86" t="s">
        <v>527</v>
      </c>
      <c r="CH86" s="13">
        <v>1</v>
      </c>
      <c r="CJ86" s="30">
        <v>1</v>
      </c>
      <c r="CL86">
        <v>1</v>
      </c>
      <c r="CM86" t="s">
        <v>10</v>
      </c>
      <c r="CR86" s="4">
        <v>1</v>
      </c>
      <c r="DA86">
        <v>1</v>
      </c>
      <c r="DI86" s="13">
        <v>1</v>
      </c>
      <c r="DS86" s="4">
        <v>1</v>
      </c>
      <c r="DU86">
        <v>1</v>
      </c>
      <c r="DV86" s="13">
        <v>1</v>
      </c>
      <c r="DW86" s="45">
        <v>1</v>
      </c>
      <c r="DX86">
        <v>1</v>
      </c>
      <c r="DZ86" t="s">
        <v>10</v>
      </c>
      <c r="EB86" s="4">
        <v>1</v>
      </c>
      <c r="ED86" s="34">
        <v>1</v>
      </c>
      <c r="EH86" s="4">
        <v>1</v>
      </c>
      <c r="EI86">
        <v>1</v>
      </c>
      <c r="EL86" s="11" t="s">
        <v>410</v>
      </c>
      <c r="EN86" s="13">
        <v>1</v>
      </c>
      <c r="ES86">
        <v>1</v>
      </c>
      <c r="EW86">
        <v>1</v>
      </c>
      <c r="EY86" s="11" t="s">
        <v>559</v>
      </c>
    </row>
    <row r="87" spans="1:155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F87" s="47" t="s">
        <v>661</v>
      </c>
      <c r="G87" s="52" t="s">
        <v>715</v>
      </c>
      <c r="L87" s="4">
        <v>2</v>
      </c>
      <c r="M87">
        <v>1</v>
      </c>
      <c r="N87">
        <v>1</v>
      </c>
      <c r="O87" s="11" t="s">
        <v>317</v>
      </c>
      <c r="S87" s="4">
        <v>1</v>
      </c>
      <c r="U87" s="34">
        <v>1</v>
      </c>
      <c r="V87" s="11" t="s">
        <v>326</v>
      </c>
      <c r="X87" s="13">
        <v>1</v>
      </c>
      <c r="AE87">
        <v>1</v>
      </c>
      <c r="AF87">
        <v>1</v>
      </c>
      <c r="AH87" s="11" t="s">
        <v>465</v>
      </c>
      <c r="AN87">
        <v>1</v>
      </c>
      <c r="AW87">
        <v>1</v>
      </c>
      <c r="AZ87">
        <v>1</v>
      </c>
      <c r="BA87" t="s">
        <v>508</v>
      </c>
      <c r="BB87" s="13">
        <v>1</v>
      </c>
      <c r="BD87" s="13">
        <v>1</v>
      </c>
      <c r="BE87">
        <v>2</v>
      </c>
      <c r="BF87">
        <v>1</v>
      </c>
      <c r="BG87">
        <v>1</v>
      </c>
      <c r="BI87" t="s">
        <v>487</v>
      </c>
      <c r="BJ87" s="13">
        <v>1</v>
      </c>
      <c r="BK87" s="13">
        <v>1</v>
      </c>
      <c r="BQ87">
        <v>2</v>
      </c>
      <c r="BR87">
        <v>1</v>
      </c>
      <c r="BS87">
        <v>1</v>
      </c>
      <c r="BT87" t="s">
        <v>317</v>
      </c>
      <c r="BV87">
        <v>1</v>
      </c>
      <c r="CC87" s="13">
        <v>1</v>
      </c>
      <c r="CJ87" s="30">
        <v>1</v>
      </c>
      <c r="CL87">
        <v>1</v>
      </c>
      <c r="CM87" t="s">
        <v>10</v>
      </c>
      <c r="CO87">
        <v>1</v>
      </c>
      <c r="CP87" s="13">
        <v>1</v>
      </c>
      <c r="DC87" s="13">
        <v>2</v>
      </c>
      <c r="DS87" s="4">
        <v>1</v>
      </c>
      <c r="DW87" s="34">
        <v>1</v>
      </c>
      <c r="DX87">
        <v>1</v>
      </c>
      <c r="DZ87" t="s">
        <v>10</v>
      </c>
      <c r="EG87">
        <v>1</v>
      </c>
      <c r="EN87" s="13">
        <v>1</v>
      </c>
      <c r="EO87" s="13">
        <v>1</v>
      </c>
      <c r="ER87" s="13">
        <v>1</v>
      </c>
      <c r="ES87">
        <v>2</v>
      </c>
      <c r="EU87">
        <v>1</v>
      </c>
      <c r="EX87">
        <v>1</v>
      </c>
      <c r="EY87" s="11" t="s">
        <v>569</v>
      </c>
    </row>
    <row r="88" spans="1:155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F88" s="47" t="s">
        <v>661</v>
      </c>
      <c r="G88" s="52" t="s">
        <v>716</v>
      </c>
      <c r="L88" s="4">
        <v>1</v>
      </c>
      <c r="M88">
        <v>1</v>
      </c>
      <c r="O88" s="11" t="s">
        <v>320</v>
      </c>
      <c r="Q88">
        <v>1</v>
      </c>
      <c r="R88" s="4">
        <v>1</v>
      </c>
      <c r="AE88">
        <v>1</v>
      </c>
      <c r="AF88">
        <v>1</v>
      </c>
      <c r="AH88" s="11" t="s">
        <v>465</v>
      </c>
      <c r="AI88">
        <v>1</v>
      </c>
      <c r="AJ88">
        <v>1</v>
      </c>
      <c r="AL88" s="11" t="s">
        <v>495</v>
      </c>
      <c r="BD88" s="13">
        <v>1</v>
      </c>
      <c r="BE88">
        <v>1</v>
      </c>
      <c r="BG88">
        <v>1</v>
      </c>
      <c r="BI88" t="s">
        <v>359</v>
      </c>
      <c r="BJ88" s="13">
        <v>1</v>
      </c>
      <c r="BP88" s="13">
        <v>1</v>
      </c>
      <c r="BW88" s="13">
        <v>1</v>
      </c>
      <c r="BZ88" s="13">
        <v>1</v>
      </c>
      <c r="CA88" s="13">
        <v>1</v>
      </c>
      <c r="CD88">
        <v>1</v>
      </c>
      <c r="CF88">
        <v>1</v>
      </c>
      <c r="CG88" t="s">
        <v>527</v>
      </c>
      <c r="CR88" s="4">
        <v>1</v>
      </c>
      <c r="CV88">
        <v>1</v>
      </c>
      <c r="DD88" s="4">
        <v>1</v>
      </c>
      <c r="DS88" s="4">
        <v>1</v>
      </c>
      <c r="EA88" s="13">
        <v>1</v>
      </c>
      <c r="EH88" s="4">
        <v>1</v>
      </c>
      <c r="EK88">
        <v>1</v>
      </c>
      <c r="EL88" s="11" t="s">
        <v>550</v>
      </c>
      <c r="EM88">
        <v>1</v>
      </c>
      <c r="EO88" s="13">
        <v>1</v>
      </c>
      <c r="ES88">
        <v>1</v>
      </c>
      <c r="EW88">
        <v>1</v>
      </c>
      <c r="EY88" s="11" t="s">
        <v>559</v>
      </c>
    </row>
    <row r="89" spans="1:155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F89" s="47" t="s">
        <v>655</v>
      </c>
      <c r="G89" s="52" t="s">
        <v>675</v>
      </c>
      <c r="L89" s="4">
        <v>1</v>
      </c>
      <c r="M89">
        <v>1</v>
      </c>
      <c r="O89" s="11" t="s">
        <v>320</v>
      </c>
      <c r="Z89" s="13">
        <v>1</v>
      </c>
      <c r="AE89">
        <v>1</v>
      </c>
      <c r="AF89">
        <v>1</v>
      </c>
      <c r="AH89" s="11" t="s">
        <v>465</v>
      </c>
      <c r="AN89">
        <v>1</v>
      </c>
      <c r="BU89" s="13">
        <v>1</v>
      </c>
      <c r="BV89">
        <v>1</v>
      </c>
      <c r="CD89">
        <v>1</v>
      </c>
      <c r="CF89">
        <v>1</v>
      </c>
      <c r="CG89" t="s">
        <v>527</v>
      </c>
      <c r="CI89" s="13">
        <v>1</v>
      </c>
      <c r="CP89" s="13">
        <v>1</v>
      </c>
      <c r="CR89" s="4">
        <v>2</v>
      </c>
      <c r="CX89">
        <v>1</v>
      </c>
      <c r="DA89">
        <v>1</v>
      </c>
      <c r="DI89" s="13">
        <v>1</v>
      </c>
      <c r="DO89">
        <v>1</v>
      </c>
      <c r="DP89">
        <v>1</v>
      </c>
      <c r="DR89" t="s">
        <v>397</v>
      </c>
      <c r="EB89" s="4">
        <v>1</v>
      </c>
      <c r="EC89" s="34">
        <v>1</v>
      </c>
      <c r="EG89">
        <v>1</v>
      </c>
      <c r="EH89" s="4">
        <v>1</v>
      </c>
      <c r="EI89">
        <v>1</v>
      </c>
      <c r="EL89" s="11" t="s">
        <v>410</v>
      </c>
      <c r="EO89" s="13">
        <v>1</v>
      </c>
      <c r="ES89">
        <v>2</v>
      </c>
      <c r="EU89">
        <v>1</v>
      </c>
      <c r="EX89">
        <v>1</v>
      </c>
      <c r="EY89" s="11" t="s">
        <v>569</v>
      </c>
    </row>
    <row r="90" spans="1:155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F90" s="47" t="s">
        <v>810</v>
      </c>
      <c r="G90" s="52" t="s">
        <v>717</v>
      </c>
      <c r="AN90">
        <v>1</v>
      </c>
      <c r="CB90">
        <v>1</v>
      </c>
      <c r="CD90">
        <v>1</v>
      </c>
      <c r="CF90">
        <v>1</v>
      </c>
      <c r="CG90" t="s">
        <v>527</v>
      </c>
      <c r="CN90" s="13">
        <v>1</v>
      </c>
      <c r="DI90" s="13">
        <v>1</v>
      </c>
      <c r="DV90" s="13">
        <v>1</v>
      </c>
      <c r="DW90">
        <v>1</v>
      </c>
      <c r="DY90">
        <v>1</v>
      </c>
      <c r="DZ90" t="s">
        <v>7</v>
      </c>
      <c r="EH90" s="4">
        <v>2</v>
      </c>
      <c r="EI90">
        <v>1</v>
      </c>
      <c r="EJ90">
        <v>1</v>
      </c>
      <c r="EL90" s="11" t="s">
        <v>548</v>
      </c>
      <c r="EO90" s="13">
        <v>1</v>
      </c>
    </row>
    <row r="91" spans="1:155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F91" s="47" t="s">
        <v>655</v>
      </c>
      <c r="G91" s="52" t="s">
        <v>675</v>
      </c>
      <c r="L91" s="4">
        <v>1</v>
      </c>
      <c r="N91">
        <v>1</v>
      </c>
      <c r="O91" s="11" t="s">
        <v>21</v>
      </c>
      <c r="Q91">
        <v>1</v>
      </c>
      <c r="S91" s="4">
        <v>1</v>
      </c>
      <c r="U91" s="34">
        <v>1</v>
      </c>
      <c r="V91" s="11" t="s">
        <v>326</v>
      </c>
      <c r="X91" s="13">
        <v>1</v>
      </c>
      <c r="AE91">
        <v>1</v>
      </c>
      <c r="AF91">
        <v>1</v>
      </c>
      <c r="AH91" s="11" t="s">
        <v>465</v>
      </c>
      <c r="AN91">
        <v>1</v>
      </c>
      <c r="AR91">
        <v>1</v>
      </c>
      <c r="AS91">
        <v>1</v>
      </c>
      <c r="AV91" s="11" t="s">
        <v>476</v>
      </c>
      <c r="BD91" s="13">
        <v>1</v>
      </c>
      <c r="BK91" s="13">
        <v>1</v>
      </c>
      <c r="BL91">
        <v>1</v>
      </c>
      <c r="BM91">
        <v>1</v>
      </c>
      <c r="BO91" t="s">
        <v>516</v>
      </c>
      <c r="BQ91">
        <v>2</v>
      </c>
      <c r="BR91">
        <v>1</v>
      </c>
      <c r="BS91">
        <v>1</v>
      </c>
      <c r="BT91" t="s">
        <v>317</v>
      </c>
      <c r="BW91" s="13">
        <v>1</v>
      </c>
      <c r="BX91" s="13">
        <v>1</v>
      </c>
      <c r="CB91">
        <v>1</v>
      </c>
      <c r="CD91" s="42">
        <v>1</v>
      </c>
      <c r="CF91">
        <v>1</v>
      </c>
      <c r="CG91" t="s">
        <v>527</v>
      </c>
      <c r="CN91" s="13">
        <v>1</v>
      </c>
      <c r="CP91" s="13">
        <v>1</v>
      </c>
      <c r="CR91" s="4">
        <v>1</v>
      </c>
      <c r="CW91">
        <v>1</v>
      </c>
      <c r="DH91">
        <v>1</v>
      </c>
      <c r="DS91" s="4">
        <v>1</v>
      </c>
      <c r="DV91" s="13">
        <v>1</v>
      </c>
      <c r="EG91">
        <v>1</v>
      </c>
      <c r="EQ91" s="13">
        <v>1</v>
      </c>
    </row>
    <row r="92" spans="1:155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F92" s="47" t="s">
        <v>661</v>
      </c>
      <c r="G92" s="52" t="s">
        <v>709</v>
      </c>
      <c r="L92" s="4">
        <v>2</v>
      </c>
      <c r="M92">
        <v>1</v>
      </c>
      <c r="N92">
        <v>1</v>
      </c>
      <c r="O92" s="11" t="s">
        <v>317</v>
      </c>
      <c r="Q92" s="30">
        <v>1</v>
      </c>
      <c r="R92" s="4">
        <v>1</v>
      </c>
      <c r="AM92" s="13">
        <v>1</v>
      </c>
      <c r="BK92" s="13">
        <v>1</v>
      </c>
      <c r="BV92">
        <v>1</v>
      </c>
      <c r="CH92" s="13">
        <v>1</v>
      </c>
      <c r="DI92" s="13">
        <v>1</v>
      </c>
      <c r="DO92">
        <v>1</v>
      </c>
      <c r="DQ92">
        <v>1</v>
      </c>
      <c r="DR92" t="s">
        <v>398</v>
      </c>
      <c r="DS92" s="4">
        <v>1</v>
      </c>
      <c r="EH92" s="4">
        <v>1</v>
      </c>
      <c r="EJ92">
        <v>1</v>
      </c>
      <c r="EL92" s="11" t="s">
        <v>549</v>
      </c>
      <c r="EN92" s="13">
        <v>1</v>
      </c>
    </row>
    <row r="93" spans="1:155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F93" s="47" t="s">
        <v>655</v>
      </c>
      <c r="G93" s="52" t="s">
        <v>718</v>
      </c>
      <c r="L93" s="24"/>
      <c r="O93" s="25"/>
      <c r="P93" s="26"/>
      <c r="R93" s="24"/>
      <c r="S93" s="24"/>
      <c r="T93" s="35"/>
      <c r="U93" s="35"/>
      <c r="V93" s="25"/>
      <c r="X93" s="26"/>
      <c r="Y93" s="26"/>
      <c r="Z93" s="26"/>
      <c r="AA93" s="20">
        <v>1</v>
      </c>
      <c r="AC93" s="20">
        <v>1</v>
      </c>
      <c r="AD93" s="25" t="s">
        <v>319</v>
      </c>
      <c r="AE93" s="20">
        <v>1</v>
      </c>
      <c r="AG93" s="20">
        <v>1</v>
      </c>
      <c r="AH93" s="25" t="s">
        <v>464</v>
      </c>
      <c r="AI93" s="20">
        <v>1</v>
      </c>
      <c r="AK93" s="20">
        <v>1</v>
      </c>
      <c r="AL93" s="25" t="s">
        <v>494</v>
      </c>
      <c r="AM93" s="26"/>
      <c r="AN93" s="20">
        <v>1</v>
      </c>
      <c r="AQ93" s="25"/>
      <c r="AV93" s="25"/>
      <c r="BB93" s="26"/>
      <c r="BD93" s="26"/>
      <c r="BE93" s="20">
        <v>1</v>
      </c>
      <c r="BF93" s="20">
        <v>1</v>
      </c>
      <c r="BI93" s="20" t="s">
        <v>360</v>
      </c>
      <c r="BJ93" s="26">
        <v>1</v>
      </c>
      <c r="BK93" s="26"/>
      <c r="BP93" s="26">
        <v>1</v>
      </c>
      <c r="BQ93" s="20">
        <v>1</v>
      </c>
      <c r="BR93" s="20">
        <v>1</v>
      </c>
      <c r="BT93" s="20" t="s">
        <v>320</v>
      </c>
      <c r="BU93" s="26"/>
      <c r="BW93" s="26"/>
      <c r="BX93" s="26"/>
      <c r="BY93" s="26"/>
      <c r="BZ93" s="26"/>
      <c r="CA93" s="26"/>
      <c r="CB93" s="20">
        <v>1</v>
      </c>
      <c r="CC93" s="26">
        <v>1</v>
      </c>
      <c r="CD93" s="20">
        <v>1</v>
      </c>
      <c r="CF93" s="20">
        <v>1</v>
      </c>
      <c r="CG93" s="20" t="s">
        <v>527</v>
      </c>
      <c r="CH93" s="26"/>
      <c r="CI93" s="26"/>
      <c r="CJ93" s="20">
        <v>1</v>
      </c>
      <c r="CK93" s="20">
        <v>1</v>
      </c>
      <c r="CM93" s="20" t="s">
        <v>7</v>
      </c>
      <c r="CN93" s="26">
        <v>1</v>
      </c>
      <c r="CP93" s="26">
        <v>1</v>
      </c>
      <c r="CR93" s="24"/>
      <c r="DC93" s="26"/>
      <c r="DD93" s="24"/>
      <c r="DG93" s="26"/>
      <c r="DH93" s="20">
        <v>1</v>
      </c>
      <c r="DI93" s="26"/>
      <c r="DJ93" s="26"/>
      <c r="DL93" s="26"/>
      <c r="DM93" s="26">
        <v>1</v>
      </c>
      <c r="DN93" s="26"/>
      <c r="DS93" s="24"/>
      <c r="DT93" s="26">
        <v>1</v>
      </c>
      <c r="DV93" s="26"/>
      <c r="EA93" s="26">
        <v>1</v>
      </c>
      <c r="EB93" s="24"/>
      <c r="EC93" s="35"/>
      <c r="ED93" s="35"/>
      <c r="EE93" s="25"/>
      <c r="EF93" s="26"/>
      <c r="EH93" s="24">
        <v>1</v>
      </c>
      <c r="EI93" s="20">
        <v>1</v>
      </c>
      <c r="EL93" s="25" t="s">
        <v>410</v>
      </c>
      <c r="EN93" s="26"/>
      <c r="EO93" s="26"/>
      <c r="EQ93" s="26"/>
      <c r="ER93" s="26"/>
      <c r="ES93" s="35">
        <v>2</v>
      </c>
      <c r="EU93" s="20">
        <v>1</v>
      </c>
      <c r="EX93" s="20">
        <v>1</v>
      </c>
      <c r="EY93" s="25" t="s">
        <v>569</v>
      </c>
    </row>
    <row r="94" spans="1:155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F94" s="47" t="s">
        <v>654</v>
      </c>
      <c r="G94" s="52" t="s">
        <v>674</v>
      </c>
      <c r="L94" s="4">
        <v>1</v>
      </c>
      <c r="N94">
        <v>1</v>
      </c>
      <c r="O94" s="11" t="s">
        <v>21</v>
      </c>
      <c r="AE94">
        <v>1</v>
      </c>
      <c r="AF94">
        <v>1</v>
      </c>
      <c r="AH94" s="11" t="s">
        <v>465</v>
      </c>
      <c r="AM94" s="13">
        <v>1</v>
      </c>
      <c r="BY94" s="13">
        <v>1</v>
      </c>
      <c r="CR94" s="4">
        <v>1</v>
      </c>
      <c r="CX94">
        <v>1</v>
      </c>
      <c r="DC94" s="13">
        <v>1</v>
      </c>
      <c r="DN94" s="13">
        <v>1</v>
      </c>
      <c r="DO94">
        <v>1</v>
      </c>
      <c r="DQ94">
        <v>1</v>
      </c>
      <c r="DR94" t="s">
        <v>398</v>
      </c>
      <c r="EP94">
        <v>1</v>
      </c>
    </row>
    <row r="95" spans="1:155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F95" s="47" t="s">
        <v>810</v>
      </c>
      <c r="G95" s="52" t="s">
        <v>719</v>
      </c>
      <c r="X95" s="13">
        <v>1</v>
      </c>
      <c r="AA95">
        <v>1</v>
      </c>
      <c r="AC95">
        <v>1</v>
      </c>
      <c r="AD95" s="11" t="s">
        <v>319</v>
      </c>
      <c r="AW95">
        <v>1</v>
      </c>
      <c r="AZ95">
        <v>1</v>
      </c>
      <c r="BA95" t="s">
        <v>508</v>
      </c>
      <c r="BU95" s="13">
        <v>1</v>
      </c>
      <c r="BV95">
        <v>1</v>
      </c>
      <c r="CC95" s="13">
        <v>1</v>
      </c>
      <c r="CP95" s="13">
        <v>1</v>
      </c>
      <c r="EG95">
        <v>1</v>
      </c>
    </row>
    <row r="96" spans="1:155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F96" s="47" t="s">
        <v>655</v>
      </c>
      <c r="G96" s="52" t="s">
        <v>720</v>
      </c>
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6">
        <v>2</v>
      </c>
      <c r="AB96">
        <v>1</v>
      </c>
      <c r="AC96">
        <v>1</v>
      </c>
      <c r="AD96" s="11" t="s">
        <v>317</v>
      </c>
      <c r="AE96" s="30">
        <v>1</v>
      </c>
      <c r="AF96">
        <v>1</v>
      </c>
      <c r="AH96" s="11" t="s">
        <v>465</v>
      </c>
      <c r="AN96">
        <v>1</v>
      </c>
      <c r="BE96">
        <v>1</v>
      </c>
      <c r="BF96">
        <v>1</v>
      </c>
      <c r="BI96" t="s">
        <v>360</v>
      </c>
      <c r="BK96" s="13">
        <v>1</v>
      </c>
      <c r="BQ96">
        <v>1</v>
      </c>
      <c r="BR96">
        <v>1</v>
      </c>
      <c r="BT96" t="s">
        <v>320</v>
      </c>
      <c r="BV96">
        <v>1</v>
      </c>
      <c r="BZ96" s="13">
        <v>1</v>
      </c>
      <c r="CB96">
        <v>1</v>
      </c>
      <c r="CC96" s="13">
        <v>1</v>
      </c>
      <c r="CR96" s="4">
        <v>1</v>
      </c>
      <c r="CX96">
        <v>1</v>
      </c>
      <c r="DC96" s="13">
        <v>2</v>
      </c>
      <c r="DJ96" s="13">
        <v>1</v>
      </c>
      <c r="DO96">
        <v>1</v>
      </c>
      <c r="DQ96">
        <v>1</v>
      </c>
      <c r="DR96" t="s">
        <v>398</v>
      </c>
      <c r="DW96">
        <v>1</v>
      </c>
      <c r="DX96">
        <v>1</v>
      </c>
      <c r="DZ96" t="s">
        <v>10</v>
      </c>
      <c r="EA96" s="13">
        <v>1</v>
      </c>
      <c r="EG96" s="30">
        <v>1</v>
      </c>
      <c r="EH96" s="4">
        <v>1</v>
      </c>
      <c r="EI96">
        <v>1</v>
      </c>
      <c r="EL96" s="11" t="s">
        <v>410</v>
      </c>
      <c r="EN96" s="13">
        <v>1</v>
      </c>
      <c r="ES96">
        <v>1</v>
      </c>
      <c r="EX96">
        <v>1</v>
      </c>
      <c r="EY96" s="11" t="s">
        <v>562</v>
      </c>
    </row>
    <row r="97" spans="1:155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F97" s="47" t="s">
        <v>809</v>
      </c>
      <c r="G97" s="52" t="s">
        <v>721</v>
      </c>
      <c r="Q97">
        <v>1</v>
      </c>
      <c r="R97" s="4">
        <v>1</v>
      </c>
      <c r="AA97">
        <v>1</v>
      </c>
      <c r="AB97">
        <v>1</v>
      </c>
      <c r="BP97" s="13">
        <v>1</v>
      </c>
      <c r="CC97" s="13">
        <v>1</v>
      </c>
      <c r="CO97">
        <v>1</v>
      </c>
      <c r="DT97" s="13">
        <v>1</v>
      </c>
      <c r="EM97">
        <v>1</v>
      </c>
    </row>
    <row r="98" spans="1:155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 s="47"/>
      <c r="G98" s="52" t="s">
        <v>668</v>
      </c>
      <c r="H98">
        <v>2</v>
      </c>
      <c r="I98">
        <v>1</v>
      </c>
      <c r="J98">
        <v>1</v>
      </c>
      <c r="K98" t="s">
        <v>317</v>
      </c>
      <c r="L98" s="4">
        <v>1</v>
      </c>
      <c r="M98" s="30">
        <v>1</v>
      </c>
      <c r="O98" s="11" t="s">
        <v>320</v>
      </c>
      <c r="Q98">
        <v>1</v>
      </c>
      <c r="Y98" s="13">
        <v>1</v>
      </c>
      <c r="AA98">
        <v>2</v>
      </c>
      <c r="AB98">
        <v>1</v>
      </c>
      <c r="AC98">
        <v>1</v>
      </c>
      <c r="AD98" s="11" t="s">
        <v>317</v>
      </c>
      <c r="AE98" s="30">
        <v>1</v>
      </c>
      <c r="AF98">
        <v>1</v>
      </c>
      <c r="AH98" s="11" t="s">
        <v>465</v>
      </c>
      <c r="AI98">
        <v>3</v>
      </c>
      <c r="AJ98">
        <v>1</v>
      </c>
      <c r="AK98">
        <v>1</v>
      </c>
      <c r="AL98" s="11" t="s">
        <v>317</v>
      </c>
      <c r="AM98" s="13">
        <v>1</v>
      </c>
      <c r="BB98" s="13">
        <v>1</v>
      </c>
      <c r="BC98">
        <v>1</v>
      </c>
      <c r="BE98">
        <v>1</v>
      </c>
      <c r="BF98">
        <v>1</v>
      </c>
      <c r="BI98" t="s">
        <v>360</v>
      </c>
      <c r="BK98" s="13">
        <v>1</v>
      </c>
      <c r="BQ98">
        <v>1</v>
      </c>
      <c r="BS98">
        <v>1</v>
      </c>
      <c r="BT98" t="s">
        <v>21</v>
      </c>
      <c r="BU98" s="13">
        <v>2</v>
      </c>
      <c r="BV98">
        <v>1</v>
      </c>
      <c r="BZ98" s="13">
        <v>1</v>
      </c>
      <c r="CC98" s="13">
        <v>1</v>
      </c>
      <c r="CJ98">
        <v>1</v>
      </c>
      <c r="CK98">
        <v>1</v>
      </c>
      <c r="CM98" t="s">
        <v>7</v>
      </c>
      <c r="CN98" s="13">
        <v>1</v>
      </c>
      <c r="CR98" s="4">
        <v>1</v>
      </c>
      <c r="CY98">
        <v>1</v>
      </c>
      <c r="DC98" s="13">
        <v>1</v>
      </c>
      <c r="DG98" s="13">
        <v>1</v>
      </c>
      <c r="DH98">
        <v>1</v>
      </c>
      <c r="DS98" s="4">
        <v>1</v>
      </c>
      <c r="DT98" s="13">
        <v>1</v>
      </c>
      <c r="EF98" s="13">
        <v>1</v>
      </c>
      <c r="EG98">
        <v>1</v>
      </c>
      <c r="EM98">
        <v>1</v>
      </c>
      <c r="EP98">
        <v>1</v>
      </c>
      <c r="ER98" s="13">
        <v>1</v>
      </c>
      <c r="ES98">
        <v>1</v>
      </c>
      <c r="EX98">
        <v>1</v>
      </c>
      <c r="EY98" s="11" t="s">
        <v>562</v>
      </c>
    </row>
    <row r="99" spans="1:155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F99" s="47"/>
      <c r="G99" s="52" t="s">
        <v>668</v>
      </c>
      <c r="W99">
        <v>1</v>
      </c>
      <c r="Y99" s="13">
        <v>1</v>
      </c>
      <c r="AE99">
        <v>1</v>
      </c>
      <c r="AF99">
        <v>1</v>
      </c>
      <c r="AH99" s="11" t="s">
        <v>465</v>
      </c>
      <c r="CN99" s="13">
        <v>1</v>
      </c>
      <c r="CR99" s="4">
        <v>1</v>
      </c>
      <c r="CU99">
        <v>1</v>
      </c>
      <c r="DO99">
        <v>1</v>
      </c>
      <c r="DP99">
        <v>1</v>
      </c>
      <c r="DR99" t="s">
        <v>397</v>
      </c>
      <c r="DU99">
        <v>1</v>
      </c>
      <c r="EA99" s="13">
        <v>1</v>
      </c>
      <c r="EG99">
        <v>1</v>
      </c>
      <c r="EH99" s="4">
        <v>1</v>
      </c>
      <c r="EI99">
        <v>1</v>
      </c>
      <c r="EL99" s="11" t="s">
        <v>410</v>
      </c>
    </row>
    <row r="100" spans="1:155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F100" s="47" t="s">
        <v>661</v>
      </c>
      <c r="G100" s="52" t="s">
        <v>722</v>
      </c>
      <c r="Q100">
        <v>1</v>
      </c>
      <c r="R100" s="4">
        <v>1</v>
      </c>
      <c r="W100">
        <v>1</v>
      </c>
      <c r="Z100" s="13">
        <v>1</v>
      </c>
      <c r="AA100">
        <v>1</v>
      </c>
      <c r="AB100">
        <v>1</v>
      </c>
      <c r="AD100" s="11" t="s">
        <v>461</v>
      </c>
      <c r="AE100" s="30">
        <v>2</v>
      </c>
      <c r="AF100">
        <v>1</v>
      </c>
      <c r="AG100">
        <v>1</v>
      </c>
      <c r="AH100" s="11" t="s">
        <v>317</v>
      </c>
      <c r="AI100" s="30">
        <v>2</v>
      </c>
      <c r="AJ100">
        <v>1</v>
      </c>
      <c r="AK100">
        <v>1</v>
      </c>
      <c r="AL100" s="11" t="s">
        <v>317</v>
      </c>
      <c r="AM100" s="13">
        <v>2</v>
      </c>
      <c r="BB100" s="13">
        <v>1</v>
      </c>
      <c r="BC100">
        <v>1</v>
      </c>
      <c r="BD100" s="13">
        <v>1</v>
      </c>
      <c r="BE100" s="30">
        <v>1</v>
      </c>
      <c r="BF100">
        <v>1</v>
      </c>
      <c r="BI100" t="s">
        <v>360</v>
      </c>
      <c r="BK100" s="13">
        <v>1</v>
      </c>
      <c r="BL100">
        <v>2</v>
      </c>
      <c r="BN100">
        <v>2</v>
      </c>
      <c r="BO100" t="s">
        <v>518</v>
      </c>
      <c r="BQ100">
        <v>1</v>
      </c>
      <c r="BS100">
        <v>1</v>
      </c>
      <c r="BT100" t="s">
        <v>21</v>
      </c>
      <c r="BU100" s="13">
        <v>1</v>
      </c>
      <c r="BV100">
        <v>1</v>
      </c>
      <c r="BX100" s="13">
        <v>2</v>
      </c>
      <c r="CB100">
        <v>1</v>
      </c>
      <c r="CC100" s="13">
        <v>1</v>
      </c>
      <c r="CD100" s="42">
        <v>1</v>
      </c>
      <c r="CE100">
        <v>1</v>
      </c>
      <c r="CG100" t="s">
        <v>528</v>
      </c>
      <c r="CH100" s="13">
        <v>1</v>
      </c>
      <c r="CI100" s="13">
        <v>1</v>
      </c>
      <c r="CJ100" s="30">
        <v>1</v>
      </c>
      <c r="CK100">
        <v>1</v>
      </c>
      <c r="CM100" t="s">
        <v>7</v>
      </c>
      <c r="CO100">
        <v>1</v>
      </c>
      <c r="CP100" s="13">
        <v>1</v>
      </c>
      <c r="CQ100">
        <v>1</v>
      </c>
      <c r="CR100" s="4">
        <v>3</v>
      </c>
      <c r="CT100">
        <v>1</v>
      </c>
      <c r="CW100">
        <v>1</v>
      </c>
      <c r="CZ100">
        <v>1</v>
      </c>
      <c r="DC100" s="13">
        <v>1</v>
      </c>
      <c r="DD100" s="4">
        <v>4</v>
      </c>
      <c r="DE100" s="30">
        <v>2</v>
      </c>
      <c r="DH100">
        <v>1</v>
      </c>
      <c r="DK100">
        <v>1</v>
      </c>
      <c r="DL100" s="13">
        <v>1</v>
      </c>
      <c r="DN100" s="13">
        <v>1</v>
      </c>
      <c r="DO100" s="42">
        <v>1</v>
      </c>
      <c r="DP100">
        <v>1</v>
      </c>
      <c r="DR100" t="s">
        <v>397</v>
      </c>
      <c r="DS100" s="4">
        <v>1</v>
      </c>
      <c r="DU100">
        <v>1</v>
      </c>
      <c r="DW100">
        <v>1</v>
      </c>
      <c r="DX100">
        <v>1</v>
      </c>
      <c r="DZ100" t="s">
        <v>10</v>
      </c>
      <c r="EB100" s="4">
        <v>1</v>
      </c>
      <c r="ED100" s="34">
        <v>1</v>
      </c>
      <c r="EF100" s="13">
        <v>1</v>
      </c>
      <c r="EG100">
        <v>1</v>
      </c>
      <c r="EH100" s="4">
        <v>1</v>
      </c>
      <c r="EK100">
        <v>1</v>
      </c>
      <c r="EL100" s="11" t="s">
        <v>550</v>
      </c>
      <c r="ES100">
        <v>1</v>
      </c>
      <c r="EU100">
        <v>1</v>
      </c>
      <c r="EY100" s="11" t="s">
        <v>561</v>
      </c>
    </row>
    <row r="101" spans="1:155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F101" s="47" t="s">
        <v>809</v>
      </c>
      <c r="G101" s="52" t="s">
        <v>723</v>
      </c>
      <c r="S101" s="4">
        <v>1</v>
      </c>
      <c r="U101" s="34">
        <v>1</v>
      </c>
      <c r="V101" s="11" t="s">
        <v>326</v>
      </c>
      <c r="W101">
        <v>1</v>
      </c>
      <c r="Y101" s="13">
        <v>1</v>
      </c>
      <c r="AI101">
        <v>1</v>
      </c>
      <c r="AM101" s="13">
        <v>1</v>
      </c>
      <c r="AN101">
        <v>1</v>
      </c>
      <c r="AR101">
        <v>1</v>
      </c>
      <c r="AS101">
        <v>1</v>
      </c>
      <c r="AV101" s="11" t="s">
        <v>476</v>
      </c>
      <c r="BB101" s="13">
        <v>1</v>
      </c>
      <c r="BL101">
        <v>1</v>
      </c>
      <c r="BM101">
        <v>1</v>
      </c>
      <c r="BO101" t="s">
        <v>516</v>
      </c>
      <c r="BQ101">
        <v>2</v>
      </c>
      <c r="BR101">
        <v>1</v>
      </c>
      <c r="BS101">
        <v>1</v>
      </c>
      <c r="BT101" t="s">
        <v>317</v>
      </c>
      <c r="BU101" s="13">
        <v>3</v>
      </c>
      <c r="BY101" s="13">
        <v>1</v>
      </c>
      <c r="BZ101" s="13">
        <v>1</v>
      </c>
      <c r="CC101" s="13">
        <v>1</v>
      </c>
      <c r="CN101" s="13">
        <v>1</v>
      </c>
      <c r="CR101" s="4">
        <v>1</v>
      </c>
      <c r="CS101">
        <v>1</v>
      </c>
      <c r="DD101" s="4">
        <v>1</v>
      </c>
      <c r="DE101">
        <v>1</v>
      </c>
      <c r="DK101">
        <v>1</v>
      </c>
      <c r="DN101" s="13">
        <v>1</v>
      </c>
      <c r="DS101" s="4">
        <v>1</v>
      </c>
      <c r="DV101" s="13">
        <v>1</v>
      </c>
      <c r="DW101">
        <v>1</v>
      </c>
      <c r="DX101">
        <v>1</v>
      </c>
      <c r="DZ101" t="s">
        <v>10</v>
      </c>
      <c r="EH101" s="4">
        <v>1</v>
      </c>
      <c r="EI101">
        <v>1</v>
      </c>
      <c r="EL101" s="11" t="s">
        <v>410</v>
      </c>
      <c r="EM101">
        <v>1</v>
      </c>
      <c r="EO101" s="13">
        <v>1</v>
      </c>
    </row>
    <row r="102" spans="1:155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F102" s="47"/>
      <c r="G102" s="52" t="s">
        <v>668</v>
      </c>
      <c r="L102" s="4">
        <v>1</v>
      </c>
      <c r="M102">
        <v>1</v>
      </c>
      <c r="O102" s="11" t="s">
        <v>320</v>
      </c>
      <c r="BE102">
        <v>1</v>
      </c>
      <c r="BH102">
        <v>1</v>
      </c>
      <c r="BI102" t="s">
        <v>374</v>
      </c>
      <c r="BX102" s="13">
        <v>1</v>
      </c>
      <c r="CA102" s="13">
        <v>1</v>
      </c>
      <c r="CJ102">
        <v>1</v>
      </c>
      <c r="CK102">
        <v>1</v>
      </c>
      <c r="CM102" t="s">
        <v>7</v>
      </c>
      <c r="CR102" s="4">
        <v>1</v>
      </c>
      <c r="CT102">
        <v>1</v>
      </c>
      <c r="DD102" s="4">
        <v>1</v>
      </c>
      <c r="DE102">
        <v>1</v>
      </c>
      <c r="DK102">
        <v>1</v>
      </c>
      <c r="DU102">
        <v>1</v>
      </c>
      <c r="DW102">
        <v>1</v>
      </c>
      <c r="DX102">
        <v>1</v>
      </c>
      <c r="DZ102" t="s">
        <v>10</v>
      </c>
      <c r="EA102" s="13">
        <v>1</v>
      </c>
      <c r="EH102" s="4">
        <v>1</v>
      </c>
      <c r="EI102">
        <v>1</v>
      </c>
      <c r="EL102" s="11" t="s">
        <v>410</v>
      </c>
    </row>
    <row r="103" spans="1:155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F103" s="47" t="s">
        <v>654</v>
      </c>
      <c r="G103" s="52" t="s">
        <v>724</v>
      </c>
      <c r="S103" s="4">
        <v>1</v>
      </c>
      <c r="T103" s="34">
        <v>1</v>
      </c>
      <c r="V103" s="11" t="s">
        <v>25</v>
      </c>
      <c r="W103">
        <v>1</v>
      </c>
      <c r="Y103" s="13">
        <v>1</v>
      </c>
      <c r="BC103">
        <v>1</v>
      </c>
      <c r="BV103">
        <v>1</v>
      </c>
      <c r="BX103" s="13">
        <v>1</v>
      </c>
      <c r="CA103" s="13">
        <v>1</v>
      </c>
      <c r="CQ103">
        <v>1</v>
      </c>
      <c r="DI103" s="13">
        <v>1</v>
      </c>
      <c r="DL103" s="13">
        <v>1</v>
      </c>
      <c r="EN103" s="13">
        <v>1</v>
      </c>
    </row>
    <row r="104" spans="1:155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F104" s="47"/>
      <c r="G104" s="52" t="s">
        <v>668</v>
      </c>
      <c r="AN104">
        <v>1</v>
      </c>
      <c r="BW104" s="13">
        <v>1</v>
      </c>
      <c r="CD104">
        <v>1</v>
      </c>
      <c r="CF104">
        <v>1</v>
      </c>
      <c r="CG104" t="s">
        <v>527</v>
      </c>
    </row>
    <row r="105" spans="1:155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F105" s="47" t="s">
        <v>809</v>
      </c>
      <c r="G105" s="52" t="s">
        <v>725</v>
      </c>
      <c r="L105" s="4">
        <v>1</v>
      </c>
      <c r="M105">
        <v>1</v>
      </c>
      <c r="O105" s="11" t="s">
        <v>320</v>
      </c>
      <c r="P105" s="13">
        <v>1</v>
      </c>
      <c r="BE105">
        <v>1</v>
      </c>
      <c r="BG105">
        <v>1</v>
      </c>
      <c r="BI105" t="s">
        <v>359</v>
      </c>
      <c r="BJ105" s="13">
        <v>1</v>
      </c>
      <c r="BL105">
        <v>1</v>
      </c>
      <c r="BM105">
        <v>1</v>
      </c>
      <c r="BO105" t="s">
        <v>516</v>
      </c>
      <c r="BU105" s="13">
        <v>1</v>
      </c>
      <c r="CJ105">
        <v>1</v>
      </c>
      <c r="CK105">
        <v>1</v>
      </c>
      <c r="CM105" t="s">
        <v>7</v>
      </c>
      <c r="DW105">
        <v>1</v>
      </c>
      <c r="DX105">
        <v>1</v>
      </c>
      <c r="DZ105" t="s">
        <v>10</v>
      </c>
      <c r="EH105" s="4">
        <v>1</v>
      </c>
      <c r="EI105">
        <v>1</v>
      </c>
      <c r="EL105" s="11" t="s">
        <v>410</v>
      </c>
      <c r="EN105" s="13">
        <v>1</v>
      </c>
    </row>
    <row r="106" spans="1:155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 s="47" t="s">
        <v>655</v>
      </c>
      <c r="G106" s="52" t="s">
        <v>675</v>
      </c>
      <c r="H106">
        <v>1</v>
      </c>
      <c r="I106">
        <v>1</v>
      </c>
      <c r="K106" t="s">
        <v>318</v>
      </c>
      <c r="Z106" s="13">
        <v>1</v>
      </c>
      <c r="AW106">
        <v>1</v>
      </c>
      <c r="AZ106">
        <v>1</v>
      </c>
      <c r="BA106" t="s">
        <v>508</v>
      </c>
      <c r="CN106" s="13">
        <v>1</v>
      </c>
      <c r="CQ106">
        <v>1</v>
      </c>
      <c r="DG106" s="13">
        <v>1</v>
      </c>
      <c r="DJ106" s="13">
        <v>1</v>
      </c>
      <c r="EG106">
        <v>1</v>
      </c>
    </row>
    <row r="107" spans="1:155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F107" s="47" t="s">
        <v>810</v>
      </c>
      <c r="G107" s="52" t="s">
        <v>726</v>
      </c>
      <c r="AE107">
        <v>1</v>
      </c>
      <c r="AF107">
        <v>1</v>
      </c>
      <c r="AH107" s="11" t="s">
        <v>465</v>
      </c>
      <c r="AN107">
        <v>1</v>
      </c>
      <c r="AR107">
        <v>1</v>
      </c>
      <c r="AS107">
        <v>1</v>
      </c>
      <c r="AV107" s="11" t="s">
        <v>476</v>
      </c>
      <c r="BD107" s="13">
        <v>1</v>
      </c>
      <c r="BQ107">
        <v>1</v>
      </c>
      <c r="BR107">
        <v>1</v>
      </c>
      <c r="BT107" t="s">
        <v>320</v>
      </c>
      <c r="CD107">
        <v>1</v>
      </c>
      <c r="CF107">
        <v>1</v>
      </c>
      <c r="CG107" t="s">
        <v>527</v>
      </c>
      <c r="CH107" s="13">
        <v>1</v>
      </c>
      <c r="CN107" s="13">
        <v>1</v>
      </c>
      <c r="CP107" s="13">
        <v>1</v>
      </c>
      <c r="DK107" s="34"/>
      <c r="DO107" s="34"/>
      <c r="DS107" s="4">
        <v>1</v>
      </c>
      <c r="EA107" s="13">
        <v>1</v>
      </c>
      <c r="EM107">
        <v>1</v>
      </c>
      <c r="ES107" s="34"/>
    </row>
    <row r="108" spans="1:155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F108" s="47" t="s">
        <v>655</v>
      </c>
      <c r="G108" s="52" t="s">
        <v>727</v>
      </c>
      <c r="L108" s="4">
        <v>1</v>
      </c>
      <c r="M108">
        <v>1</v>
      </c>
      <c r="O108" s="11" t="s">
        <v>320</v>
      </c>
      <c r="Q108">
        <v>1</v>
      </c>
      <c r="R108" s="4">
        <v>1</v>
      </c>
      <c r="S108" s="4">
        <v>1</v>
      </c>
      <c r="T108" s="34">
        <v>1</v>
      </c>
      <c r="V108" s="11" t="s">
        <v>25</v>
      </c>
      <c r="W108" s="30">
        <v>2</v>
      </c>
      <c r="Y108" s="13">
        <v>1</v>
      </c>
      <c r="AA108">
        <v>1</v>
      </c>
      <c r="AB108">
        <v>1</v>
      </c>
      <c r="AD108" s="11" t="s">
        <v>461</v>
      </c>
      <c r="AE108">
        <v>1</v>
      </c>
      <c r="AF108">
        <v>1</v>
      </c>
      <c r="AH108" s="11" t="s">
        <v>465</v>
      </c>
      <c r="AM108" s="13">
        <v>1</v>
      </c>
      <c r="BB108" s="13">
        <v>1</v>
      </c>
      <c r="BC108">
        <v>1</v>
      </c>
      <c r="BE108">
        <v>1</v>
      </c>
      <c r="BH108">
        <v>1</v>
      </c>
      <c r="BI108" t="s">
        <v>374</v>
      </c>
      <c r="BK108" s="13">
        <v>1</v>
      </c>
      <c r="BQ108">
        <v>1</v>
      </c>
      <c r="BS108">
        <v>1</v>
      </c>
      <c r="BT108" t="s">
        <v>21</v>
      </c>
      <c r="BU108" s="13">
        <v>1</v>
      </c>
      <c r="BV108">
        <v>2</v>
      </c>
      <c r="BX108" s="13">
        <v>1</v>
      </c>
      <c r="CA108" s="13">
        <v>1</v>
      </c>
      <c r="CD108" s="34"/>
      <c r="CR108" s="4">
        <v>1</v>
      </c>
      <c r="CT108">
        <v>1</v>
      </c>
      <c r="DK108">
        <v>1</v>
      </c>
      <c r="DN108" s="13">
        <v>1</v>
      </c>
      <c r="DO108">
        <v>1</v>
      </c>
      <c r="DQ108">
        <v>1</v>
      </c>
      <c r="DR108" t="s">
        <v>398</v>
      </c>
      <c r="DS108" s="4">
        <v>1</v>
      </c>
      <c r="EH108" s="4">
        <v>1</v>
      </c>
      <c r="EI108">
        <v>1</v>
      </c>
      <c r="EL108" s="11" t="s">
        <v>410</v>
      </c>
      <c r="EN108" s="13">
        <v>1</v>
      </c>
      <c r="EQ108" s="13">
        <v>1</v>
      </c>
    </row>
    <row r="109" spans="1:155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 s="47" t="s">
        <v>661</v>
      </c>
      <c r="G109" s="52" t="s">
        <v>679</v>
      </c>
      <c r="H109">
        <v>1</v>
      </c>
      <c r="I109">
        <v>1</v>
      </c>
      <c r="K109" t="s">
        <v>318</v>
      </c>
      <c r="Q109">
        <v>1</v>
      </c>
      <c r="W109">
        <v>2</v>
      </c>
      <c r="Y109" s="13">
        <v>1</v>
      </c>
      <c r="AA109">
        <v>1</v>
      </c>
      <c r="AB109">
        <v>1</v>
      </c>
      <c r="AD109" s="11" t="s">
        <v>461</v>
      </c>
      <c r="AE109">
        <v>1</v>
      </c>
      <c r="AF109">
        <v>1</v>
      </c>
      <c r="AH109" s="11" t="s">
        <v>465</v>
      </c>
      <c r="AM109" s="13">
        <v>1</v>
      </c>
      <c r="AN109">
        <v>1</v>
      </c>
      <c r="AW109">
        <v>1</v>
      </c>
      <c r="AZ109">
        <v>1</v>
      </c>
      <c r="BA109" t="s">
        <v>508</v>
      </c>
      <c r="BB109" s="13">
        <v>1</v>
      </c>
      <c r="BC109">
        <v>1</v>
      </c>
      <c r="BE109">
        <v>1</v>
      </c>
      <c r="BG109">
        <v>1</v>
      </c>
      <c r="BI109" t="s">
        <v>359</v>
      </c>
      <c r="BQ109">
        <v>1</v>
      </c>
      <c r="BR109">
        <v>1</v>
      </c>
      <c r="BT109" t="s">
        <v>320</v>
      </c>
      <c r="BU109" s="13">
        <v>1</v>
      </c>
      <c r="BX109" s="13">
        <v>1</v>
      </c>
      <c r="CH109" s="13">
        <v>1</v>
      </c>
      <c r="CJ109">
        <v>2</v>
      </c>
      <c r="CK109">
        <v>1</v>
      </c>
      <c r="CL109">
        <v>1</v>
      </c>
      <c r="CM109" t="s">
        <v>317</v>
      </c>
      <c r="CO109" s="30">
        <v>1</v>
      </c>
      <c r="CP109" s="13">
        <v>1</v>
      </c>
      <c r="CR109" s="4">
        <v>1</v>
      </c>
      <c r="CX109">
        <v>1</v>
      </c>
      <c r="DD109" s="4">
        <v>1</v>
      </c>
      <c r="DH109">
        <v>1</v>
      </c>
      <c r="DL109" s="13">
        <v>1</v>
      </c>
      <c r="DS109" s="4">
        <v>1</v>
      </c>
      <c r="EA109" s="13">
        <v>1</v>
      </c>
      <c r="EB109" s="4">
        <v>1</v>
      </c>
      <c r="EC109" s="34">
        <v>1</v>
      </c>
      <c r="EG109">
        <v>1</v>
      </c>
      <c r="EO109" s="13">
        <v>1</v>
      </c>
      <c r="EQ109" s="13">
        <v>1</v>
      </c>
      <c r="ES109">
        <v>1</v>
      </c>
      <c r="EU109">
        <v>1</v>
      </c>
      <c r="EY109" s="11" t="s">
        <v>561</v>
      </c>
    </row>
    <row r="110" spans="1:155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F110" s="48" t="s">
        <v>661</v>
      </c>
      <c r="G110" s="52" t="s">
        <v>728</v>
      </c>
      <c r="Q110">
        <v>1</v>
      </c>
      <c r="W110">
        <v>1</v>
      </c>
      <c r="X110" s="13">
        <v>1</v>
      </c>
      <c r="Z110" s="13">
        <v>1</v>
      </c>
      <c r="AA110" s="45">
        <v>2</v>
      </c>
      <c r="AB110">
        <v>1</v>
      </c>
      <c r="AC110">
        <v>1</v>
      </c>
      <c r="AD110" s="11" t="s">
        <v>317</v>
      </c>
      <c r="AE110" s="30">
        <v>1</v>
      </c>
      <c r="AF110">
        <v>1</v>
      </c>
      <c r="AH110" s="11" t="s">
        <v>465</v>
      </c>
      <c r="AR110">
        <v>1</v>
      </c>
      <c r="AS110">
        <v>1</v>
      </c>
      <c r="AV110" s="11" t="s">
        <v>476</v>
      </c>
      <c r="AW110">
        <v>1</v>
      </c>
      <c r="AX110">
        <v>1</v>
      </c>
      <c r="BA110" t="s">
        <v>507</v>
      </c>
      <c r="BE110">
        <v>1</v>
      </c>
      <c r="BF110">
        <v>1</v>
      </c>
      <c r="BI110" t="s">
        <v>360</v>
      </c>
      <c r="BJ110" s="13">
        <v>1</v>
      </c>
      <c r="BK110" s="13">
        <v>1</v>
      </c>
      <c r="BQ110">
        <v>2</v>
      </c>
      <c r="BR110">
        <v>1</v>
      </c>
      <c r="BS110">
        <v>1</v>
      </c>
      <c r="BT110" t="s">
        <v>317</v>
      </c>
      <c r="BV110">
        <v>2</v>
      </c>
      <c r="BW110" s="13">
        <v>1</v>
      </c>
      <c r="BY110" s="13">
        <v>1</v>
      </c>
      <c r="CA110" s="13">
        <v>1</v>
      </c>
      <c r="CB110">
        <v>1</v>
      </c>
      <c r="CC110" s="13">
        <v>1</v>
      </c>
      <c r="CD110" s="42">
        <v>1</v>
      </c>
      <c r="CF110">
        <v>1</v>
      </c>
      <c r="CG110" t="s">
        <v>527</v>
      </c>
      <c r="CH110" s="13">
        <v>1</v>
      </c>
      <c r="CN110" s="13">
        <v>1</v>
      </c>
      <c r="CP110" s="13">
        <v>1</v>
      </c>
      <c r="CQ110">
        <v>1</v>
      </c>
      <c r="CR110" s="4">
        <v>2</v>
      </c>
      <c r="CU110">
        <v>1</v>
      </c>
      <c r="CX110">
        <v>1</v>
      </c>
      <c r="DC110" s="13">
        <v>2</v>
      </c>
      <c r="DH110">
        <v>1</v>
      </c>
      <c r="DL110" s="13">
        <v>2</v>
      </c>
      <c r="EA110" s="13">
        <v>1</v>
      </c>
      <c r="EB110" s="4">
        <v>2</v>
      </c>
      <c r="ED110" s="34">
        <v>2</v>
      </c>
      <c r="EF110" s="13">
        <v>1</v>
      </c>
      <c r="EG110">
        <v>1</v>
      </c>
      <c r="EM110">
        <v>1</v>
      </c>
      <c r="EQ110" s="13">
        <v>1</v>
      </c>
      <c r="ES110">
        <v>1</v>
      </c>
      <c r="EU110">
        <v>1</v>
      </c>
      <c r="EY110" s="11" t="s">
        <v>561</v>
      </c>
    </row>
    <row r="111" spans="1:155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F111" s="47" t="s">
        <v>661</v>
      </c>
      <c r="G111" s="52" t="s">
        <v>729</v>
      </c>
      <c r="AA111" s="30">
        <v>1</v>
      </c>
      <c r="AB111">
        <v>1</v>
      </c>
      <c r="AD111" s="11" t="s">
        <v>461</v>
      </c>
      <c r="AM111" s="13">
        <v>1</v>
      </c>
      <c r="BP111" s="13">
        <v>1</v>
      </c>
      <c r="CN111" s="13">
        <v>1</v>
      </c>
      <c r="EH111" s="4">
        <v>1</v>
      </c>
      <c r="EI111">
        <v>1</v>
      </c>
      <c r="EL111" s="11" t="s">
        <v>410</v>
      </c>
      <c r="EN111" s="13">
        <v>1</v>
      </c>
      <c r="ES111" s="34"/>
    </row>
    <row r="112" spans="1:155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F112" s="47" t="s">
        <v>810</v>
      </c>
      <c r="G112" s="52" t="s">
        <v>730</v>
      </c>
      <c r="R112" s="4">
        <v>1</v>
      </c>
      <c r="AA112" s="30">
        <v>1</v>
      </c>
      <c r="AC112">
        <v>1</v>
      </c>
      <c r="AD112" s="11" t="s">
        <v>319</v>
      </c>
      <c r="AE112">
        <v>1</v>
      </c>
      <c r="AG112">
        <v>1</v>
      </c>
      <c r="AH112" s="11" t="s">
        <v>464</v>
      </c>
      <c r="AM112" s="13">
        <v>1</v>
      </c>
      <c r="BD112" s="13">
        <v>1</v>
      </c>
      <c r="BE112">
        <v>3</v>
      </c>
      <c r="BF112">
        <v>1</v>
      </c>
      <c r="BG112">
        <v>1</v>
      </c>
      <c r="BH112">
        <v>1</v>
      </c>
      <c r="BI112" t="s">
        <v>489</v>
      </c>
      <c r="BJ112" s="13">
        <v>1</v>
      </c>
      <c r="BQ112">
        <v>1</v>
      </c>
      <c r="BR112">
        <v>1</v>
      </c>
      <c r="BT112" t="s">
        <v>320</v>
      </c>
      <c r="CB112">
        <v>1</v>
      </c>
      <c r="CC112" s="13">
        <v>1</v>
      </c>
      <c r="CJ112">
        <v>1</v>
      </c>
      <c r="CL112">
        <v>1</v>
      </c>
      <c r="CM112" t="s">
        <v>10</v>
      </c>
      <c r="DC112" s="13">
        <v>1</v>
      </c>
      <c r="DG112" s="13">
        <v>1</v>
      </c>
      <c r="EH112" s="4">
        <v>1</v>
      </c>
      <c r="EK112">
        <v>1</v>
      </c>
      <c r="EL112" s="11" t="s">
        <v>550</v>
      </c>
    </row>
    <row r="113" spans="1:155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 s="47" t="s">
        <v>810</v>
      </c>
      <c r="G113" s="52" t="s">
        <v>731</v>
      </c>
      <c r="H113">
        <v>1</v>
      </c>
      <c r="I113">
        <v>1</v>
      </c>
      <c r="K113" t="s">
        <v>318</v>
      </c>
      <c r="L113" s="4">
        <v>2</v>
      </c>
      <c r="M113">
        <v>1</v>
      </c>
      <c r="N113">
        <v>1</v>
      </c>
      <c r="O113" s="11" t="s">
        <v>317</v>
      </c>
      <c r="S113" s="4">
        <v>1</v>
      </c>
      <c r="T113" s="34">
        <v>1</v>
      </c>
      <c r="V113" s="11" t="s">
        <v>25</v>
      </c>
      <c r="AE113">
        <v>1</v>
      </c>
      <c r="AF113">
        <v>1</v>
      </c>
      <c r="AH113" s="11" t="s">
        <v>465</v>
      </c>
      <c r="AI113">
        <v>1</v>
      </c>
      <c r="AJ113">
        <v>1</v>
      </c>
      <c r="AL113" s="11" t="s">
        <v>495</v>
      </c>
      <c r="AW113">
        <v>1</v>
      </c>
      <c r="AZ113">
        <v>1</v>
      </c>
      <c r="BA113" t="s">
        <v>508</v>
      </c>
      <c r="BE113">
        <v>1</v>
      </c>
      <c r="BF113">
        <v>1</v>
      </c>
      <c r="BI113" t="s">
        <v>360</v>
      </c>
      <c r="BK113" s="13">
        <v>1</v>
      </c>
      <c r="BL113">
        <v>1</v>
      </c>
      <c r="BM113">
        <v>1</v>
      </c>
      <c r="BO113" t="s">
        <v>516</v>
      </c>
      <c r="BQ113">
        <v>2</v>
      </c>
      <c r="BR113">
        <v>1</v>
      </c>
      <c r="BS113">
        <v>1</v>
      </c>
      <c r="BT113" t="s">
        <v>317</v>
      </c>
      <c r="BZ113" s="13">
        <v>1</v>
      </c>
      <c r="CC113" s="13">
        <v>1</v>
      </c>
      <c r="DG113" s="13">
        <v>1</v>
      </c>
      <c r="DT113" s="13">
        <v>1</v>
      </c>
      <c r="ES113">
        <v>1</v>
      </c>
      <c r="EU113">
        <v>1</v>
      </c>
      <c r="EY113" s="11" t="s">
        <v>561</v>
      </c>
    </row>
    <row r="114" spans="1:155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F114" s="47" t="s">
        <v>661</v>
      </c>
      <c r="G114" s="52" t="s">
        <v>732</v>
      </c>
      <c r="L114" s="4">
        <v>1</v>
      </c>
      <c r="N114">
        <v>1</v>
      </c>
      <c r="O114" s="11" t="s">
        <v>21</v>
      </c>
      <c r="R114" s="4">
        <v>1</v>
      </c>
      <c r="S114" s="4">
        <v>1</v>
      </c>
      <c r="T114" s="34">
        <v>1</v>
      </c>
      <c r="V114" s="11" t="s">
        <v>25</v>
      </c>
      <c r="Z114" s="13">
        <v>1</v>
      </c>
      <c r="CB114">
        <v>1</v>
      </c>
      <c r="CD114">
        <v>1</v>
      </c>
      <c r="CF114">
        <v>1</v>
      </c>
      <c r="CG114" t="s">
        <v>527</v>
      </c>
      <c r="CJ114">
        <v>1</v>
      </c>
      <c r="CL114">
        <v>1</v>
      </c>
      <c r="CM114" t="s">
        <v>10</v>
      </c>
      <c r="CO114">
        <v>1</v>
      </c>
      <c r="CP114" s="13">
        <v>1</v>
      </c>
    </row>
    <row r="115" spans="1:155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F115" s="47" t="s">
        <v>810</v>
      </c>
      <c r="G115" s="52" t="s">
        <v>733</v>
      </c>
      <c r="P115" s="13">
        <v>1</v>
      </c>
      <c r="AE115">
        <v>1</v>
      </c>
      <c r="AG115">
        <v>1</v>
      </c>
      <c r="AH115" s="11" t="s">
        <v>464</v>
      </c>
      <c r="AR115">
        <v>2</v>
      </c>
      <c r="AS115">
        <v>1</v>
      </c>
      <c r="AU115">
        <v>1</v>
      </c>
      <c r="AV115" s="11" t="s">
        <v>477</v>
      </c>
      <c r="AW115" s="30">
        <v>2</v>
      </c>
      <c r="AX115">
        <v>1</v>
      </c>
      <c r="AZ115">
        <v>1</v>
      </c>
      <c r="BA115" t="s">
        <v>510</v>
      </c>
      <c r="BE115">
        <v>2</v>
      </c>
      <c r="BF115">
        <v>1</v>
      </c>
      <c r="BG115">
        <v>1</v>
      </c>
      <c r="BI115" t="s">
        <v>487</v>
      </c>
      <c r="BJ115" s="13">
        <v>1</v>
      </c>
      <c r="BQ115">
        <v>1</v>
      </c>
      <c r="BS115">
        <v>1</v>
      </c>
      <c r="BT115" t="s">
        <v>21</v>
      </c>
      <c r="BV115">
        <v>1</v>
      </c>
      <c r="CB115">
        <v>1</v>
      </c>
      <c r="CC115" s="13">
        <v>1</v>
      </c>
      <c r="CJ115">
        <v>1</v>
      </c>
      <c r="CL115">
        <v>1</v>
      </c>
      <c r="CM115" t="s">
        <v>10</v>
      </c>
      <c r="DS115" s="4">
        <v>1</v>
      </c>
      <c r="DW115">
        <v>1</v>
      </c>
      <c r="DX115">
        <v>1</v>
      </c>
      <c r="DZ115" t="s">
        <v>10</v>
      </c>
      <c r="ES115">
        <v>1</v>
      </c>
      <c r="EU115">
        <v>1</v>
      </c>
      <c r="EY115" s="11" t="s">
        <v>561</v>
      </c>
    </row>
    <row r="116" spans="1:155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F116" s="47" t="s">
        <v>810</v>
      </c>
      <c r="G116" s="52" t="s">
        <v>734</v>
      </c>
      <c r="BE116">
        <v>1</v>
      </c>
      <c r="BF116">
        <v>1</v>
      </c>
      <c r="BI116" t="s">
        <v>360</v>
      </c>
      <c r="CB116">
        <v>1</v>
      </c>
      <c r="DS116" s="4">
        <v>1</v>
      </c>
      <c r="DW116">
        <v>1</v>
      </c>
      <c r="DX116">
        <v>1</v>
      </c>
      <c r="DZ116" t="s">
        <v>10</v>
      </c>
      <c r="ES116">
        <v>1</v>
      </c>
      <c r="EV116">
        <v>1</v>
      </c>
      <c r="EY116" s="11" t="s">
        <v>563</v>
      </c>
    </row>
    <row r="117" spans="1:155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F117" s="47" t="s">
        <v>654</v>
      </c>
      <c r="G117" s="52" t="s">
        <v>735</v>
      </c>
      <c r="L117" s="4">
        <v>1</v>
      </c>
      <c r="M117">
        <v>1</v>
      </c>
      <c r="O117" s="11" t="s">
        <v>320</v>
      </c>
      <c r="W117">
        <v>2</v>
      </c>
      <c r="AR117">
        <v>1</v>
      </c>
      <c r="AS117">
        <v>1</v>
      </c>
      <c r="AV117" s="11" t="s">
        <v>476</v>
      </c>
      <c r="BK117" s="13">
        <v>1</v>
      </c>
      <c r="BQ117">
        <v>1</v>
      </c>
      <c r="BR117">
        <v>1</v>
      </c>
      <c r="BT117" t="s">
        <v>320</v>
      </c>
      <c r="BY117" s="13">
        <v>1</v>
      </c>
      <c r="CB117">
        <v>1</v>
      </c>
      <c r="CD117">
        <v>1</v>
      </c>
      <c r="CF117">
        <v>1</v>
      </c>
      <c r="CG117" t="s">
        <v>527</v>
      </c>
      <c r="CR117" s="4">
        <v>1</v>
      </c>
      <c r="CS117">
        <v>1</v>
      </c>
      <c r="DN117" s="13">
        <v>1</v>
      </c>
      <c r="DV117" s="13">
        <v>1</v>
      </c>
      <c r="EG117">
        <v>1</v>
      </c>
      <c r="EH117" s="4">
        <v>1</v>
      </c>
      <c r="EI117">
        <v>1</v>
      </c>
      <c r="EL117" s="11" t="s">
        <v>410</v>
      </c>
      <c r="EM117">
        <v>1</v>
      </c>
      <c r="ES117">
        <v>3</v>
      </c>
      <c r="EU117">
        <v>1</v>
      </c>
      <c r="EW117">
        <v>1</v>
      </c>
      <c r="EX117">
        <v>1</v>
      </c>
      <c r="EY117" s="11" t="s">
        <v>570</v>
      </c>
    </row>
    <row r="118" spans="1:155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F118" s="47" t="s">
        <v>661</v>
      </c>
      <c r="G118" s="52" t="s">
        <v>736</v>
      </c>
      <c r="L118" s="4">
        <v>1</v>
      </c>
      <c r="M118">
        <v>1</v>
      </c>
      <c r="O118" s="11" t="s">
        <v>320</v>
      </c>
      <c r="AI118">
        <v>2</v>
      </c>
      <c r="AJ118">
        <v>1</v>
      </c>
      <c r="AK118">
        <v>1</v>
      </c>
      <c r="AL118" s="11" t="s">
        <v>317</v>
      </c>
      <c r="BC118">
        <v>1</v>
      </c>
      <c r="BZ118" s="13">
        <v>1</v>
      </c>
      <c r="CB118">
        <v>1</v>
      </c>
      <c r="CH118" s="13">
        <v>1</v>
      </c>
      <c r="DC118" s="13">
        <v>1</v>
      </c>
      <c r="DD118" s="4">
        <v>2</v>
      </c>
      <c r="DE118">
        <v>1</v>
      </c>
      <c r="DI118" s="13">
        <v>1</v>
      </c>
      <c r="DU118">
        <v>1</v>
      </c>
      <c r="EH118" s="4">
        <v>1</v>
      </c>
      <c r="EI118">
        <v>1</v>
      </c>
      <c r="EL118" s="11" t="s">
        <v>410</v>
      </c>
      <c r="ES118">
        <v>1</v>
      </c>
      <c r="EX118">
        <v>1</v>
      </c>
      <c r="EY118" s="11" t="s">
        <v>562</v>
      </c>
    </row>
    <row r="119" spans="1:155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F119" s="47" t="s">
        <v>661</v>
      </c>
      <c r="G119" s="52" t="s">
        <v>737</v>
      </c>
      <c r="Q119">
        <v>1</v>
      </c>
      <c r="W119">
        <v>1</v>
      </c>
      <c r="Y119" s="13">
        <v>1</v>
      </c>
      <c r="AE119">
        <v>1</v>
      </c>
      <c r="AF119">
        <v>1</v>
      </c>
      <c r="AH119" s="11" t="s">
        <v>465</v>
      </c>
      <c r="AI119">
        <v>2</v>
      </c>
      <c r="AK119">
        <v>1</v>
      </c>
      <c r="AL119" s="11" t="s">
        <v>494</v>
      </c>
      <c r="AW119">
        <v>1</v>
      </c>
      <c r="AX119">
        <v>1</v>
      </c>
      <c r="BA119" t="s">
        <v>507</v>
      </c>
      <c r="BB119" s="13">
        <v>1</v>
      </c>
      <c r="BE119">
        <v>1</v>
      </c>
      <c r="BG119">
        <v>1</v>
      </c>
      <c r="BI119" t="s">
        <v>359</v>
      </c>
      <c r="BQ119">
        <v>1</v>
      </c>
      <c r="BR119">
        <v>1</v>
      </c>
      <c r="BT119" t="s">
        <v>320</v>
      </c>
      <c r="BV119">
        <v>1</v>
      </c>
      <c r="BZ119" s="13">
        <v>1</v>
      </c>
      <c r="CA119" s="13">
        <v>1</v>
      </c>
      <c r="CC119" s="13">
        <v>1</v>
      </c>
      <c r="CP119" s="13">
        <v>1</v>
      </c>
      <c r="DK119">
        <v>1</v>
      </c>
      <c r="ER119" s="13">
        <v>1</v>
      </c>
    </row>
    <row r="120" spans="1:155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 s="47" t="s">
        <v>661</v>
      </c>
      <c r="G120" s="52" t="s">
        <v>738</v>
      </c>
      <c r="H120">
        <v>2</v>
      </c>
      <c r="I120">
        <v>1</v>
      </c>
      <c r="J120">
        <v>1</v>
      </c>
      <c r="K120" t="s">
        <v>317</v>
      </c>
      <c r="L120" s="4">
        <v>1</v>
      </c>
      <c r="M120" s="30">
        <v>1</v>
      </c>
      <c r="O120" s="11" t="s">
        <v>320</v>
      </c>
      <c r="P120" s="13">
        <v>1</v>
      </c>
      <c r="Q120" s="30">
        <v>1</v>
      </c>
      <c r="R120" s="4">
        <v>1</v>
      </c>
      <c r="X120" s="13">
        <v>1</v>
      </c>
      <c r="AA120">
        <v>1</v>
      </c>
      <c r="AB120">
        <v>1</v>
      </c>
      <c r="AD120" s="11" t="s">
        <v>461</v>
      </c>
      <c r="AE120">
        <v>1</v>
      </c>
      <c r="AF120">
        <v>1</v>
      </c>
      <c r="AH120" s="11" t="s">
        <v>465</v>
      </c>
      <c r="AI120">
        <v>1</v>
      </c>
      <c r="AK120">
        <v>1</v>
      </c>
      <c r="AL120" s="11" t="s">
        <v>494</v>
      </c>
      <c r="AM120" s="13">
        <v>2</v>
      </c>
      <c r="AR120">
        <v>1</v>
      </c>
      <c r="AS120">
        <v>1</v>
      </c>
      <c r="AV120" s="11" t="s">
        <v>476</v>
      </c>
      <c r="AW120">
        <v>1</v>
      </c>
      <c r="AX120">
        <v>1</v>
      </c>
      <c r="BA120" t="s">
        <v>507</v>
      </c>
      <c r="BB120" s="13">
        <v>1</v>
      </c>
      <c r="BC120">
        <v>1</v>
      </c>
      <c r="BD120" s="13">
        <v>1</v>
      </c>
      <c r="BE120" s="30">
        <v>2</v>
      </c>
      <c r="BF120">
        <v>1</v>
      </c>
      <c r="BG120">
        <v>1</v>
      </c>
      <c r="BI120" t="s">
        <v>487</v>
      </c>
      <c r="BK120" s="13">
        <v>1</v>
      </c>
      <c r="BP120" s="13">
        <v>1</v>
      </c>
      <c r="BQ120">
        <v>2</v>
      </c>
      <c r="BR120">
        <v>1</v>
      </c>
      <c r="BS120">
        <v>1</v>
      </c>
      <c r="BT120" t="s">
        <v>317</v>
      </c>
      <c r="BV120">
        <v>1</v>
      </c>
      <c r="CC120" s="13">
        <v>1</v>
      </c>
      <c r="CI120" s="13">
        <v>2</v>
      </c>
      <c r="CJ120">
        <v>2</v>
      </c>
      <c r="CK120">
        <v>1</v>
      </c>
      <c r="CL120">
        <v>1</v>
      </c>
      <c r="CM120" t="s">
        <v>317</v>
      </c>
      <c r="CN120" s="13">
        <v>1</v>
      </c>
      <c r="CO120" s="30">
        <v>1</v>
      </c>
      <c r="CP120" s="13">
        <v>1</v>
      </c>
      <c r="CR120" s="4">
        <v>3</v>
      </c>
      <c r="CS120" s="43">
        <v>1</v>
      </c>
      <c r="CX120">
        <v>1</v>
      </c>
      <c r="DA120">
        <v>1</v>
      </c>
      <c r="DH120">
        <v>1</v>
      </c>
      <c r="DJ120" s="13">
        <v>1</v>
      </c>
      <c r="DK120">
        <v>1</v>
      </c>
      <c r="DN120" s="13">
        <v>1</v>
      </c>
      <c r="DO120" s="42">
        <v>1</v>
      </c>
      <c r="DQ120">
        <v>1</v>
      </c>
      <c r="DR120" t="s">
        <v>398</v>
      </c>
      <c r="DV120" s="13">
        <v>1</v>
      </c>
      <c r="DW120">
        <v>2</v>
      </c>
      <c r="DX120">
        <v>1</v>
      </c>
      <c r="DY120">
        <v>1</v>
      </c>
      <c r="DZ120" t="s">
        <v>317</v>
      </c>
      <c r="EA120" s="13">
        <v>1</v>
      </c>
      <c r="EF120" s="13">
        <v>1</v>
      </c>
      <c r="EG120" s="30">
        <v>1</v>
      </c>
      <c r="EH120" s="4">
        <v>1</v>
      </c>
      <c r="EI120" s="30">
        <v>1</v>
      </c>
      <c r="EL120" s="11" t="s">
        <v>410</v>
      </c>
      <c r="EQ120" s="13">
        <v>1</v>
      </c>
      <c r="ES120">
        <v>1</v>
      </c>
      <c r="EU120">
        <v>1</v>
      </c>
      <c r="EY120" s="11" t="s">
        <v>561</v>
      </c>
    </row>
    <row r="121" spans="1:155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F121" s="47" t="s">
        <v>810</v>
      </c>
      <c r="G121" s="52" t="s">
        <v>739</v>
      </c>
      <c r="P121" s="13">
        <v>1</v>
      </c>
      <c r="Z121" s="13">
        <v>1</v>
      </c>
      <c r="AE121">
        <v>1</v>
      </c>
      <c r="AF121">
        <v>1</v>
      </c>
      <c r="AH121" s="11" t="s">
        <v>465</v>
      </c>
      <c r="AI121">
        <v>1</v>
      </c>
      <c r="AJ121">
        <v>1</v>
      </c>
      <c r="AL121" s="11" t="s">
        <v>495</v>
      </c>
      <c r="AN121">
        <v>1</v>
      </c>
      <c r="AR121">
        <v>2</v>
      </c>
      <c r="AS121">
        <v>1</v>
      </c>
      <c r="AU121">
        <v>1</v>
      </c>
      <c r="AV121" s="11" t="s">
        <v>477</v>
      </c>
      <c r="BE121" s="30">
        <v>1</v>
      </c>
      <c r="BG121">
        <v>1</v>
      </c>
      <c r="BI121" t="s">
        <v>359</v>
      </c>
      <c r="BJ121" s="13">
        <v>1</v>
      </c>
      <c r="BQ121">
        <v>1</v>
      </c>
      <c r="BR121">
        <v>1</v>
      </c>
      <c r="BT121" t="s">
        <v>320</v>
      </c>
      <c r="BW121" s="13">
        <v>1</v>
      </c>
      <c r="CA121" s="13">
        <v>1</v>
      </c>
      <c r="CB121">
        <v>1</v>
      </c>
      <c r="CD121">
        <v>1</v>
      </c>
      <c r="CF121">
        <v>1</v>
      </c>
      <c r="CG121" t="s">
        <v>527</v>
      </c>
      <c r="CN121" s="13">
        <v>1</v>
      </c>
      <c r="CR121" s="4">
        <v>2</v>
      </c>
      <c r="CS121">
        <v>1</v>
      </c>
      <c r="CU121">
        <v>1</v>
      </c>
      <c r="DL121" s="13">
        <v>1</v>
      </c>
      <c r="DW121">
        <v>1</v>
      </c>
      <c r="DX121">
        <v>1</v>
      </c>
      <c r="DZ121" t="s">
        <v>10</v>
      </c>
      <c r="EP121">
        <v>1</v>
      </c>
      <c r="ES121">
        <v>1</v>
      </c>
      <c r="EU121">
        <v>1</v>
      </c>
      <c r="EY121" s="11" t="s">
        <v>561</v>
      </c>
    </row>
    <row r="122" spans="1:155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F122" s="47"/>
      <c r="G122" s="52" t="s">
        <v>668</v>
      </c>
      <c r="AE122">
        <v>1</v>
      </c>
      <c r="AF122">
        <v>1</v>
      </c>
      <c r="AH122" s="11" t="s">
        <v>465</v>
      </c>
      <c r="BB122" s="13">
        <v>1</v>
      </c>
      <c r="BC122">
        <v>1</v>
      </c>
      <c r="BU122" s="13">
        <v>1</v>
      </c>
      <c r="BV122">
        <v>2</v>
      </c>
      <c r="DH122">
        <v>1</v>
      </c>
      <c r="EB122" s="4">
        <v>1</v>
      </c>
      <c r="EC122" s="34">
        <v>1</v>
      </c>
      <c r="ES122" s="34"/>
    </row>
    <row r="123" spans="1:155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 s="47" t="s">
        <v>809</v>
      </c>
      <c r="G123" s="52" t="s">
        <v>740</v>
      </c>
      <c r="H123">
        <v>1</v>
      </c>
      <c r="I123">
        <v>1</v>
      </c>
      <c r="K123" t="s">
        <v>318</v>
      </c>
      <c r="L123" s="4">
        <v>1</v>
      </c>
      <c r="M123">
        <v>1</v>
      </c>
      <c r="O123" s="11" t="s">
        <v>320</v>
      </c>
      <c r="P123" s="13">
        <v>1</v>
      </c>
      <c r="Y123" s="13">
        <v>1</v>
      </c>
      <c r="AE123">
        <v>1</v>
      </c>
      <c r="AF123">
        <v>1</v>
      </c>
      <c r="AH123" s="11" t="s">
        <v>465</v>
      </c>
      <c r="AI123">
        <v>1</v>
      </c>
      <c r="AR123">
        <v>1</v>
      </c>
      <c r="AS123">
        <v>1</v>
      </c>
      <c r="AV123" s="11" t="s">
        <v>476</v>
      </c>
      <c r="BB123" s="13">
        <v>1</v>
      </c>
      <c r="BK123" s="13">
        <v>1</v>
      </c>
      <c r="BL123">
        <v>1</v>
      </c>
      <c r="BM123">
        <v>1</v>
      </c>
      <c r="BO123" t="s">
        <v>516</v>
      </c>
      <c r="BQ123">
        <v>1</v>
      </c>
      <c r="BR123">
        <v>1</v>
      </c>
      <c r="BT123" t="s">
        <v>320</v>
      </c>
      <c r="BZ123" s="13">
        <v>1</v>
      </c>
      <c r="CC123" s="13">
        <v>1</v>
      </c>
      <c r="DJ123" s="13">
        <v>1</v>
      </c>
      <c r="DS123" s="4">
        <v>1</v>
      </c>
      <c r="EB123" s="4">
        <v>1</v>
      </c>
      <c r="EC123" s="34">
        <v>1</v>
      </c>
      <c r="EG123">
        <v>1</v>
      </c>
      <c r="EO123" s="13">
        <v>1</v>
      </c>
      <c r="EQ123" s="13">
        <v>1</v>
      </c>
      <c r="ES123">
        <v>2</v>
      </c>
      <c r="EW123">
        <v>1</v>
      </c>
      <c r="EX123">
        <v>1</v>
      </c>
      <c r="EY123" s="11" t="s">
        <v>567</v>
      </c>
    </row>
    <row r="124" spans="1:155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F124" s="47" t="s">
        <v>809</v>
      </c>
      <c r="G124" s="52" t="s">
        <v>741</v>
      </c>
      <c r="L124" s="4">
        <v>2</v>
      </c>
      <c r="M124">
        <v>1</v>
      </c>
      <c r="N124">
        <v>1</v>
      </c>
      <c r="O124" s="11" t="s">
        <v>317</v>
      </c>
      <c r="AE124">
        <v>1</v>
      </c>
      <c r="AF124">
        <v>1</v>
      </c>
      <c r="AH124" s="11" t="s">
        <v>465</v>
      </c>
      <c r="AM124" s="13">
        <v>3</v>
      </c>
      <c r="AR124">
        <v>1</v>
      </c>
      <c r="AS124">
        <v>1</v>
      </c>
      <c r="AV124" s="11" t="s">
        <v>476</v>
      </c>
      <c r="AW124">
        <v>1</v>
      </c>
      <c r="AZ124">
        <v>1</v>
      </c>
      <c r="BA124" t="s">
        <v>508</v>
      </c>
      <c r="BB124" s="13">
        <v>1</v>
      </c>
      <c r="BJ124" s="13">
        <v>1</v>
      </c>
      <c r="BK124" s="13">
        <v>1</v>
      </c>
      <c r="BU124" s="13">
        <v>1</v>
      </c>
      <c r="CC124" s="13">
        <v>1</v>
      </c>
      <c r="CN124" s="13">
        <v>1</v>
      </c>
      <c r="CP124" s="13">
        <v>1</v>
      </c>
      <c r="CR124" s="4">
        <v>2</v>
      </c>
      <c r="CS124">
        <v>1</v>
      </c>
      <c r="CT124">
        <v>1</v>
      </c>
      <c r="DI124" s="13">
        <v>1</v>
      </c>
      <c r="DN124" s="13">
        <v>1</v>
      </c>
      <c r="DS124" s="4">
        <v>1</v>
      </c>
      <c r="EN124" s="13">
        <v>1</v>
      </c>
      <c r="EP124">
        <v>1</v>
      </c>
    </row>
    <row r="125" spans="1:155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F125" s="47"/>
      <c r="G125" s="52" t="s">
        <v>742</v>
      </c>
      <c r="BB125" s="13">
        <v>1</v>
      </c>
      <c r="CP125" s="13">
        <v>1</v>
      </c>
      <c r="DS125" s="4">
        <v>1</v>
      </c>
      <c r="DW125" s="34">
        <v>1</v>
      </c>
      <c r="DX125">
        <v>1</v>
      </c>
      <c r="DZ125" t="s">
        <v>10</v>
      </c>
    </row>
    <row r="126" spans="1:155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F126" s="47" t="s">
        <v>661</v>
      </c>
      <c r="G126" s="52" t="s">
        <v>743</v>
      </c>
      <c r="L126" s="4">
        <v>1</v>
      </c>
      <c r="M126">
        <v>1</v>
      </c>
      <c r="O126" s="11" t="s">
        <v>320</v>
      </c>
      <c r="W126">
        <v>1</v>
      </c>
      <c r="AE126">
        <v>1</v>
      </c>
      <c r="AF126">
        <v>1</v>
      </c>
      <c r="AH126" s="11" t="s">
        <v>465</v>
      </c>
      <c r="AI126">
        <v>1</v>
      </c>
      <c r="AJ126">
        <v>1</v>
      </c>
      <c r="AL126" s="11" t="s">
        <v>495</v>
      </c>
      <c r="AM126" s="13">
        <v>2</v>
      </c>
      <c r="BD126" s="13">
        <v>1</v>
      </c>
      <c r="BV126">
        <v>1</v>
      </c>
      <c r="CD126">
        <v>1</v>
      </c>
      <c r="CF126">
        <v>1</v>
      </c>
      <c r="CG126" t="s">
        <v>527</v>
      </c>
      <c r="CJ126">
        <v>1</v>
      </c>
      <c r="CL126">
        <v>1</v>
      </c>
      <c r="CM126" t="s">
        <v>10</v>
      </c>
      <c r="CR126" s="4">
        <v>2</v>
      </c>
      <c r="CT126">
        <v>1</v>
      </c>
      <c r="DA126">
        <v>1</v>
      </c>
      <c r="DJ126" s="13">
        <v>1</v>
      </c>
      <c r="DS126" s="4">
        <v>1</v>
      </c>
      <c r="DV126" s="13">
        <v>1</v>
      </c>
      <c r="EG126">
        <v>1</v>
      </c>
      <c r="ES126">
        <v>1</v>
      </c>
      <c r="EW126">
        <v>1</v>
      </c>
      <c r="EY126" s="11" t="s">
        <v>559</v>
      </c>
    </row>
    <row r="127" spans="1:155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F127" s="47"/>
      <c r="G127" s="52" t="s">
        <v>668</v>
      </c>
      <c r="AR127">
        <v>1</v>
      </c>
      <c r="AS127">
        <v>1</v>
      </c>
      <c r="AV127" s="11" t="s">
        <v>476</v>
      </c>
      <c r="AW127">
        <v>1</v>
      </c>
      <c r="AX127">
        <v>1</v>
      </c>
      <c r="BA127" t="s">
        <v>507</v>
      </c>
      <c r="BE127">
        <v>1</v>
      </c>
      <c r="BG127">
        <v>1</v>
      </c>
      <c r="BI127" t="s">
        <v>359</v>
      </c>
      <c r="BJ127" s="13">
        <v>1</v>
      </c>
      <c r="CJ127">
        <v>1</v>
      </c>
      <c r="CK127">
        <v>1</v>
      </c>
      <c r="CM127" t="s">
        <v>7</v>
      </c>
      <c r="CO127">
        <v>1</v>
      </c>
      <c r="ES127">
        <v>1</v>
      </c>
      <c r="EU127">
        <v>1</v>
      </c>
      <c r="EY127" s="11" t="s">
        <v>561</v>
      </c>
    </row>
    <row r="128" spans="1:155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F128" s="47" t="s">
        <v>661</v>
      </c>
      <c r="G128" s="52" t="s">
        <v>744</v>
      </c>
      <c r="L128" s="4">
        <v>1</v>
      </c>
      <c r="M128">
        <v>1</v>
      </c>
      <c r="O128" s="11" t="s">
        <v>320</v>
      </c>
      <c r="P128" s="13">
        <v>1</v>
      </c>
      <c r="Q128" s="30">
        <v>1</v>
      </c>
      <c r="X128" s="13">
        <v>1</v>
      </c>
      <c r="Z128" s="13">
        <v>1</v>
      </c>
      <c r="AA128">
        <v>1</v>
      </c>
      <c r="AC128">
        <v>1</v>
      </c>
      <c r="AD128" s="11" t="s">
        <v>319</v>
      </c>
      <c r="AE128" s="30">
        <v>2</v>
      </c>
      <c r="AF128">
        <v>1</v>
      </c>
      <c r="AG128">
        <v>1</v>
      </c>
      <c r="AH128" s="11" t="s">
        <v>317</v>
      </c>
      <c r="AM128" s="13">
        <v>1</v>
      </c>
      <c r="AW128">
        <v>2</v>
      </c>
      <c r="AY128">
        <v>1</v>
      </c>
      <c r="AZ128">
        <v>1</v>
      </c>
      <c r="BA128" t="s">
        <v>511</v>
      </c>
      <c r="BJ128" s="13">
        <v>1</v>
      </c>
      <c r="BK128" s="13">
        <v>1</v>
      </c>
      <c r="BQ128">
        <v>2</v>
      </c>
      <c r="BR128">
        <v>1</v>
      </c>
      <c r="BS128">
        <v>1</v>
      </c>
      <c r="BT128" t="s">
        <v>317</v>
      </c>
      <c r="BV128">
        <v>1</v>
      </c>
      <c r="BW128" s="13">
        <v>1</v>
      </c>
      <c r="CB128">
        <v>1</v>
      </c>
      <c r="CC128" s="13">
        <v>1</v>
      </c>
      <c r="CN128" s="13">
        <v>1</v>
      </c>
      <c r="CR128" s="4">
        <v>1</v>
      </c>
      <c r="CT128">
        <v>1</v>
      </c>
      <c r="DD128" s="4">
        <v>1</v>
      </c>
      <c r="DG128" s="13">
        <v>1</v>
      </c>
      <c r="DM128" s="13">
        <v>1</v>
      </c>
      <c r="DT128" s="13">
        <v>1</v>
      </c>
      <c r="DV128" s="13">
        <v>1</v>
      </c>
      <c r="DW128">
        <v>1</v>
      </c>
      <c r="DX128">
        <v>1</v>
      </c>
      <c r="DZ128" t="s">
        <v>10</v>
      </c>
      <c r="EH128" s="4">
        <v>1</v>
      </c>
      <c r="EI128">
        <v>1</v>
      </c>
      <c r="EL128" s="11" t="s">
        <v>410</v>
      </c>
      <c r="EP128">
        <v>1</v>
      </c>
      <c r="EQ128" s="13">
        <v>1</v>
      </c>
      <c r="ES128">
        <v>1</v>
      </c>
      <c r="EU128">
        <v>1</v>
      </c>
      <c r="EY128" s="11" t="s">
        <v>561</v>
      </c>
    </row>
    <row r="129" spans="1:155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 s="47" t="s">
        <v>661</v>
      </c>
      <c r="G129" s="52" t="s">
        <v>745</v>
      </c>
      <c r="H129">
        <v>1</v>
      </c>
      <c r="J129">
        <v>1</v>
      </c>
      <c r="K129" t="s">
        <v>319</v>
      </c>
      <c r="P129" s="13">
        <v>1</v>
      </c>
      <c r="R129" s="4">
        <v>1</v>
      </c>
      <c r="AA129">
        <v>1</v>
      </c>
      <c r="AC129">
        <v>1</v>
      </c>
      <c r="AD129" s="11" t="s">
        <v>319</v>
      </c>
      <c r="AI129">
        <v>1</v>
      </c>
      <c r="AK129">
        <v>1</v>
      </c>
      <c r="AL129" s="11" t="s">
        <v>494</v>
      </c>
      <c r="BB129" s="13">
        <v>1</v>
      </c>
      <c r="BE129">
        <v>1</v>
      </c>
      <c r="BG129">
        <v>1</v>
      </c>
      <c r="BI129" t="s">
        <v>359</v>
      </c>
      <c r="BL129">
        <v>1</v>
      </c>
      <c r="BN129">
        <v>1</v>
      </c>
      <c r="BO129" t="s">
        <v>519</v>
      </c>
      <c r="BQ129">
        <v>2</v>
      </c>
      <c r="BR129">
        <v>1</v>
      </c>
      <c r="BS129">
        <v>1</v>
      </c>
      <c r="BT129" t="s">
        <v>317</v>
      </c>
      <c r="BX129" s="13">
        <v>1</v>
      </c>
      <c r="CB129">
        <v>1</v>
      </c>
      <c r="CC129" s="13">
        <v>1</v>
      </c>
      <c r="CD129" s="42">
        <v>1</v>
      </c>
      <c r="CF129">
        <v>1</v>
      </c>
      <c r="CG129" t="s">
        <v>527</v>
      </c>
      <c r="CN129" s="13">
        <v>1</v>
      </c>
      <c r="CP129" s="13">
        <v>1</v>
      </c>
      <c r="DL129" s="13">
        <v>1</v>
      </c>
      <c r="DT129" s="13">
        <v>1</v>
      </c>
      <c r="DW129">
        <v>1</v>
      </c>
      <c r="DY129">
        <v>1</v>
      </c>
      <c r="DZ129" t="s">
        <v>7</v>
      </c>
      <c r="EQ129" s="13">
        <v>1</v>
      </c>
      <c r="ER129" s="13">
        <v>1</v>
      </c>
      <c r="ES129">
        <v>1</v>
      </c>
      <c r="EU129">
        <v>1</v>
      </c>
      <c r="EY129" s="11" t="s">
        <v>561</v>
      </c>
    </row>
    <row r="130" spans="1:155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F130" s="47" t="s">
        <v>661</v>
      </c>
      <c r="G130" s="52" t="s">
        <v>746</v>
      </c>
      <c r="L130" s="4">
        <v>2</v>
      </c>
      <c r="M130">
        <v>1</v>
      </c>
      <c r="N130">
        <v>1</v>
      </c>
      <c r="O130" s="11" t="s">
        <v>317</v>
      </c>
      <c r="Q130" s="30">
        <v>1</v>
      </c>
      <c r="S130" s="4">
        <v>1</v>
      </c>
      <c r="T130" s="34">
        <v>1</v>
      </c>
      <c r="V130" s="11" t="s">
        <v>25</v>
      </c>
      <c r="W130">
        <v>1</v>
      </c>
      <c r="Y130" s="13">
        <v>1</v>
      </c>
      <c r="Z130" s="13">
        <v>1</v>
      </c>
      <c r="AA130" s="45">
        <v>1</v>
      </c>
      <c r="AB130">
        <v>1</v>
      </c>
      <c r="AD130" s="11" t="s">
        <v>461</v>
      </c>
      <c r="AE130" s="30">
        <v>1</v>
      </c>
      <c r="AG130">
        <v>1</v>
      </c>
      <c r="AH130" s="11" t="s">
        <v>464</v>
      </c>
      <c r="AI130">
        <v>1</v>
      </c>
      <c r="AK130">
        <v>1</v>
      </c>
      <c r="AL130" s="11" t="s">
        <v>494</v>
      </c>
      <c r="AM130" s="13">
        <v>4</v>
      </c>
      <c r="BE130">
        <v>2</v>
      </c>
      <c r="BF130">
        <v>1</v>
      </c>
      <c r="BH130">
        <v>1</v>
      </c>
      <c r="BI130" t="s">
        <v>488</v>
      </c>
      <c r="BK130" s="13">
        <v>1</v>
      </c>
      <c r="BQ130">
        <v>2</v>
      </c>
      <c r="BR130">
        <v>1</v>
      </c>
      <c r="BS130">
        <v>1</v>
      </c>
      <c r="BT130" t="s">
        <v>317</v>
      </c>
      <c r="BU130" s="13">
        <v>1</v>
      </c>
      <c r="BW130" s="13">
        <v>1</v>
      </c>
      <c r="CA130" s="13">
        <v>2</v>
      </c>
      <c r="CB130">
        <v>1</v>
      </c>
      <c r="CD130">
        <v>2</v>
      </c>
      <c r="CE130">
        <v>1</v>
      </c>
      <c r="CF130">
        <v>1</v>
      </c>
      <c r="CG130" t="s">
        <v>317</v>
      </c>
      <c r="CH130" s="13">
        <v>1</v>
      </c>
      <c r="CJ130" s="30">
        <v>2</v>
      </c>
      <c r="CK130">
        <v>1</v>
      </c>
      <c r="CL130">
        <v>1</v>
      </c>
      <c r="CM130" t="s">
        <v>317</v>
      </c>
      <c r="CP130" s="13">
        <v>1</v>
      </c>
      <c r="CR130" s="4">
        <v>3</v>
      </c>
      <c r="CT130">
        <v>1</v>
      </c>
      <c r="CU130">
        <v>1</v>
      </c>
      <c r="CX130">
        <v>1</v>
      </c>
      <c r="DH130">
        <v>1</v>
      </c>
      <c r="DJ130" s="13">
        <v>1</v>
      </c>
      <c r="DL130" s="13">
        <v>1</v>
      </c>
      <c r="DN130" s="13">
        <v>1</v>
      </c>
      <c r="DO130" s="42">
        <v>1</v>
      </c>
      <c r="DP130">
        <v>1</v>
      </c>
      <c r="DR130" t="s">
        <v>397</v>
      </c>
      <c r="DS130" s="4">
        <v>1</v>
      </c>
      <c r="DT130" s="13">
        <v>1</v>
      </c>
      <c r="DU130" s="30">
        <v>1</v>
      </c>
      <c r="DV130" s="13">
        <v>1</v>
      </c>
      <c r="DW130" s="45">
        <v>2</v>
      </c>
      <c r="DX130">
        <v>1</v>
      </c>
      <c r="DY130">
        <v>1</v>
      </c>
      <c r="DZ130" t="s">
        <v>317</v>
      </c>
      <c r="EG130" s="30">
        <v>1</v>
      </c>
      <c r="EH130" s="4">
        <v>2</v>
      </c>
      <c r="EI130">
        <v>1</v>
      </c>
      <c r="EK130">
        <v>1</v>
      </c>
      <c r="EL130" s="11" t="s">
        <v>551</v>
      </c>
      <c r="EM130">
        <v>1</v>
      </c>
      <c r="EP130">
        <v>1</v>
      </c>
      <c r="EQ130" s="13">
        <v>1</v>
      </c>
      <c r="ES130" s="45">
        <v>1</v>
      </c>
      <c r="EX130">
        <v>1</v>
      </c>
      <c r="EY130" s="11" t="s">
        <v>562</v>
      </c>
    </row>
    <row r="131" spans="1:155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F131" s="47" t="s">
        <v>809</v>
      </c>
      <c r="G131" s="52" t="s">
        <v>747</v>
      </c>
      <c r="Q131">
        <v>1</v>
      </c>
      <c r="Z131" s="13">
        <v>1</v>
      </c>
      <c r="AA131" s="30">
        <v>1</v>
      </c>
      <c r="AC131">
        <v>1</v>
      </c>
      <c r="AD131" s="11" t="s">
        <v>319</v>
      </c>
      <c r="AE131" s="30">
        <v>2</v>
      </c>
      <c r="AF131">
        <v>1</v>
      </c>
      <c r="AG131">
        <v>1</v>
      </c>
      <c r="AH131" s="11" t="s">
        <v>317</v>
      </c>
      <c r="AM131" s="13">
        <v>3</v>
      </c>
      <c r="AR131">
        <v>2</v>
      </c>
      <c r="AS131">
        <v>1</v>
      </c>
      <c r="AU131">
        <v>1</v>
      </c>
      <c r="AV131" s="11" t="s">
        <v>477</v>
      </c>
      <c r="AW131" s="30">
        <v>1</v>
      </c>
      <c r="AX131">
        <v>1</v>
      </c>
      <c r="BA131" t="s">
        <v>507</v>
      </c>
      <c r="BC131">
        <v>1</v>
      </c>
      <c r="BE131">
        <v>2</v>
      </c>
      <c r="BF131">
        <v>1</v>
      </c>
      <c r="BG131">
        <v>1</v>
      </c>
      <c r="BI131" t="s">
        <v>487</v>
      </c>
      <c r="BJ131" s="13">
        <v>1</v>
      </c>
      <c r="BK131" s="13">
        <v>1</v>
      </c>
      <c r="BL131" s="30">
        <v>1</v>
      </c>
      <c r="BM131">
        <v>1</v>
      </c>
      <c r="BO131" t="s">
        <v>516</v>
      </c>
      <c r="BQ131">
        <v>2</v>
      </c>
      <c r="BR131">
        <v>1</v>
      </c>
      <c r="BS131">
        <v>1</v>
      </c>
      <c r="BT131" t="s">
        <v>317</v>
      </c>
      <c r="BX131" s="13">
        <v>1</v>
      </c>
      <c r="BY131" s="13">
        <v>1</v>
      </c>
      <c r="BZ131" s="13">
        <v>1</v>
      </c>
      <c r="CB131">
        <v>1</v>
      </c>
      <c r="CC131" s="13">
        <v>1</v>
      </c>
      <c r="CD131" s="42">
        <v>1</v>
      </c>
      <c r="CE131">
        <v>1</v>
      </c>
      <c r="CG131" t="s">
        <v>527</v>
      </c>
      <c r="CJ131" s="30">
        <v>2</v>
      </c>
      <c r="CK131">
        <v>1</v>
      </c>
      <c r="CL131">
        <v>1</v>
      </c>
      <c r="CM131" t="s">
        <v>317</v>
      </c>
      <c r="CP131" s="13">
        <v>1</v>
      </c>
      <c r="DG131" s="13">
        <v>1</v>
      </c>
      <c r="DL131" s="13">
        <v>1</v>
      </c>
      <c r="DS131" s="4">
        <v>1</v>
      </c>
      <c r="DT131" s="13">
        <v>1</v>
      </c>
      <c r="DU131">
        <v>1</v>
      </c>
      <c r="EF131" s="13">
        <v>1</v>
      </c>
      <c r="EG131">
        <v>1</v>
      </c>
      <c r="EM131">
        <v>1</v>
      </c>
      <c r="ER131" s="13">
        <v>1</v>
      </c>
    </row>
    <row r="132" spans="1:155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F132" s="47" t="s">
        <v>809</v>
      </c>
      <c r="G132" s="52" t="s">
        <v>748</v>
      </c>
      <c r="BE132">
        <v>1</v>
      </c>
      <c r="BG132">
        <v>1</v>
      </c>
      <c r="BI132" t="s">
        <v>359</v>
      </c>
      <c r="CJ132" s="30">
        <v>1</v>
      </c>
      <c r="CK132">
        <v>1</v>
      </c>
      <c r="CM132" t="s">
        <v>7</v>
      </c>
      <c r="DW132">
        <v>1</v>
      </c>
      <c r="DX132">
        <v>1</v>
      </c>
      <c r="DZ132" t="s">
        <v>10</v>
      </c>
    </row>
    <row r="133" spans="1:155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F133" s="47" t="s">
        <v>655</v>
      </c>
      <c r="G133" s="52" t="s">
        <v>749</v>
      </c>
      <c r="AE133">
        <v>1</v>
      </c>
      <c r="AG133">
        <v>1</v>
      </c>
      <c r="AH133" s="11" t="s">
        <v>464</v>
      </c>
      <c r="AI133">
        <v>1</v>
      </c>
      <c r="BC133">
        <v>1</v>
      </c>
      <c r="BJ133" s="13">
        <v>1</v>
      </c>
      <c r="BQ133">
        <v>2</v>
      </c>
      <c r="BR133">
        <v>1</v>
      </c>
      <c r="BS133">
        <v>1</v>
      </c>
      <c r="BT133" t="s">
        <v>317</v>
      </c>
      <c r="BU133" s="13">
        <v>1</v>
      </c>
      <c r="CB133">
        <v>1</v>
      </c>
      <c r="CO133">
        <v>1</v>
      </c>
      <c r="DM133" s="13">
        <v>1</v>
      </c>
      <c r="EG133">
        <v>1</v>
      </c>
    </row>
    <row r="134" spans="1:155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F134" s="47" t="s">
        <v>661</v>
      </c>
      <c r="G134" s="52" t="s">
        <v>667</v>
      </c>
      <c r="L134" s="4">
        <v>1</v>
      </c>
      <c r="M134">
        <v>1</v>
      </c>
      <c r="O134" s="11" t="s">
        <v>320</v>
      </c>
      <c r="S134" s="4">
        <v>1</v>
      </c>
      <c r="T134" s="34">
        <v>1</v>
      </c>
      <c r="V134" s="11" t="s">
        <v>25</v>
      </c>
      <c r="X134" s="13">
        <v>1</v>
      </c>
      <c r="Y134" s="13">
        <v>1</v>
      </c>
      <c r="AE134">
        <v>1</v>
      </c>
      <c r="AF134">
        <v>1</v>
      </c>
      <c r="AH134" s="11" t="s">
        <v>465</v>
      </c>
      <c r="AM134" s="13">
        <v>1</v>
      </c>
      <c r="BB134" s="13">
        <v>1</v>
      </c>
      <c r="BK134" s="13">
        <v>1</v>
      </c>
      <c r="BQ134">
        <v>1</v>
      </c>
      <c r="BR134">
        <v>1</v>
      </c>
      <c r="BT134" t="s">
        <v>320</v>
      </c>
      <c r="CC134" s="13">
        <v>1</v>
      </c>
      <c r="CP134" s="13">
        <v>1</v>
      </c>
      <c r="CQ134">
        <v>1</v>
      </c>
      <c r="DH134">
        <v>1</v>
      </c>
      <c r="DI134" s="13">
        <v>1</v>
      </c>
      <c r="DT134" s="13">
        <v>1</v>
      </c>
      <c r="EA134" s="13">
        <v>1</v>
      </c>
      <c r="EG134">
        <v>1</v>
      </c>
      <c r="EO134" s="13">
        <v>1</v>
      </c>
    </row>
    <row r="135" spans="1:155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F135" s="47" t="s">
        <v>655</v>
      </c>
      <c r="G135" s="52" t="s">
        <v>750</v>
      </c>
      <c r="Q135">
        <v>1</v>
      </c>
      <c r="W135">
        <v>2</v>
      </c>
      <c r="X135" s="13">
        <v>1</v>
      </c>
      <c r="AA135">
        <v>1</v>
      </c>
      <c r="AB135">
        <v>1</v>
      </c>
      <c r="AD135" s="11" t="s">
        <v>461</v>
      </c>
      <c r="AM135" s="13">
        <v>1</v>
      </c>
      <c r="BD135" s="13">
        <v>1</v>
      </c>
      <c r="BQ135">
        <v>2</v>
      </c>
      <c r="BR135">
        <v>1</v>
      </c>
      <c r="BS135">
        <v>1</v>
      </c>
      <c r="BT135" t="s">
        <v>317</v>
      </c>
      <c r="BU135" s="13">
        <v>1</v>
      </c>
      <c r="BX135" s="13">
        <v>1</v>
      </c>
      <c r="CO135">
        <v>1</v>
      </c>
      <c r="CP135" s="13">
        <v>1</v>
      </c>
      <c r="CQ135">
        <v>1</v>
      </c>
      <c r="DH135">
        <v>1</v>
      </c>
      <c r="DL135" s="13">
        <v>2</v>
      </c>
      <c r="EG135">
        <v>1</v>
      </c>
      <c r="EQ135" s="13">
        <v>1</v>
      </c>
      <c r="ES135">
        <v>1</v>
      </c>
      <c r="EX135">
        <v>1</v>
      </c>
      <c r="EY135" s="11" t="s">
        <v>562</v>
      </c>
    </row>
    <row r="136" spans="1:155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 s="47" t="s">
        <v>661</v>
      </c>
      <c r="G136" s="52" t="s">
        <v>751</v>
      </c>
      <c r="H136">
        <v>2</v>
      </c>
      <c r="I136">
        <v>1</v>
      </c>
      <c r="J136">
        <v>1</v>
      </c>
      <c r="K136" t="s">
        <v>317</v>
      </c>
      <c r="L136" s="4">
        <v>1</v>
      </c>
      <c r="M136" s="30">
        <v>1</v>
      </c>
      <c r="O136" s="11" t="s">
        <v>320</v>
      </c>
      <c r="W136">
        <v>1</v>
      </c>
      <c r="X136" s="13">
        <v>1</v>
      </c>
      <c r="AA136">
        <v>1</v>
      </c>
      <c r="AB136">
        <v>1</v>
      </c>
      <c r="AD136" s="11" t="s">
        <v>461</v>
      </c>
      <c r="AE136">
        <v>1</v>
      </c>
      <c r="AF136">
        <v>1</v>
      </c>
      <c r="AH136" s="11" t="s">
        <v>465</v>
      </c>
      <c r="AI136">
        <v>2</v>
      </c>
      <c r="AK136">
        <v>1</v>
      </c>
      <c r="AL136" s="11" t="s">
        <v>494</v>
      </c>
      <c r="AM136" s="13">
        <v>1</v>
      </c>
      <c r="AW136">
        <v>1</v>
      </c>
      <c r="AX136">
        <v>1</v>
      </c>
      <c r="BA136" t="s">
        <v>507</v>
      </c>
      <c r="BB136" s="13">
        <v>1</v>
      </c>
      <c r="BK136" s="13">
        <v>1</v>
      </c>
      <c r="BQ136">
        <v>2</v>
      </c>
      <c r="BR136">
        <v>1</v>
      </c>
      <c r="BS136">
        <v>1</v>
      </c>
      <c r="BT136" t="s">
        <v>317</v>
      </c>
      <c r="BX136" s="13">
        <v>1</v>
      </c>
      <c r="CC136" s="13">
        <v>1</v>
      </c>
      <c r="CD136">
        <v>1</v>
      </c>
      <c r="CF136">
        <v>1</v>
      </c>
      <c r="CG136" t="s">
        <v>527</v>
      </c>
      <c r="CH136" s="13">
        <v>1</v>
      </c>
      <c r="CO136">
        <v>1</v>
      </c>
      <c r="CP136" s="13">
        <v>1</v>
      </c>
      <c r="CR136" s="4">
        <v>1</v>
      </c>
      <c r="CT136">
        <v>1</v>
      </c>
      <c r="DG136" s="13">
        <v>1</v>
      </c>
      <c r="DH136">
        <v>1</v>
      </c>
      <c r="DK136">
        <v>2</v>
      </c>
      <c r="DM136" s="13">
        <v>1</v>
      </c>
      <c r="DO136">
        <v>1</v>
      </c>
      <c r="DQ136">
        <v>1</v>
      </c>
      <c r="DR136" t="s">
        <v>398</v>
      </c>
      <c r="DT136" s="13">
        <v>1</v>
      </c>
      <c r="DV136" s="13">
        <v>1</v>
      </c>
      <c r="EA136" s="13">
        <v>1</v>
      </c>
      <c r="EH136" s="4">
        <v>1</v>
      </c>
      <c r="EI136">
        <v>1</v>
      </c>
      <c r="EL136" s="11" t="s">
        <v>410</v>
      </c>
      <c r="EM136">
        <v>1</v>
      </c>
      <c r="EP136">
        <v>1</v>
      </c>
      <c r="ES136">
        <v>1</v>
      </c>
      <c r="EX136">
        <v>1</v>
      </c>
      <c r="EY136" s="11" t="s">
        <v>562</v>
      </c>
    </row>
    <row r="137" spans="1:155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 s="47" t="s">
        <v>661</v>
      </c>
      <c r="G137" s="52" t="s">
        <v>667</v>
      </c>
      <c r="H137">
        <v>1</v>
      </c>
      <c r="J137">
        <v>1</v>
      </c>
      <c r="K137" t="s">
        <v>319</v>
      </c>
      <c r="L137" s="4">
        <v>1</v>
      </c>
      <c r="M137">
        <v>1</v>
      </c>
      <c r="O137" s="11" t="s">
        <v>320</v>
      </c>
      <c r="P137" s="13">
        <v>1</v>
      </c>
      <c r="Q137" s="30">
        <v>1</v>
      </c>
      <c r="W137">
        <v>1</v>
      </c>
      <c r="Y137" s="13">
        <v>1</v>
      </c>
      <c r="AE137">
        <v>2</v>
      </c>
      <c r="AF137">
        <v>1</v>
      </c>
      <c r="AG137">
        <v>1</v>
      </c>
      <c r="AH137" s="11" t="s">
        <v>317</v>
      </c>
      <c r="AM137" s="13">
        <v>3</v>
      </c>
      <c r="AR137">
        <v>1</v>
      </c>
      <c r="AU137">
        <v>1</v>
      </c>
      <c r="AV137" s="11" t="s">
        <v>478</v>
      </c>
      <c r="AW137">
        <v>1</v>
      </c>
      <c r="AX137">
        <v>1</v>
      </c>
      <c r="BA137" t="s">
        <v>507</v>
      </c>
      <c r="BB137" s="13">
        <v>1</v>
      </c>
      <c r="BE137">
        <v>1</v>
      </c>
      <c r="BG137">
        <v>1</v>
      </c>
      <c r="BI137" t="s">
        <v>359</v>
      </c>
      <c r="BJ137" s="13">
        <v>1</v>
      </c>
      <c r="BQ137">
        <v>1</v>
      </c>
      <c r="BR137">
        <v>1</v>
      </c>
      <c r="BT137" t="s">
        <v>320</v>
      </c>
      <c r="BU137" s="13">
        <v>1</v>
      </c>
      <c r="BV137">
        <v>1</v>
      </c>
      <c r="BY137" s="13">
        <v>1</v>
      </c>
      <c r="BZ137" s="13">
        <v>1</v>
      </c>
      <c r="CA137" s="13">
        <v>1</v>
      </c>
      <c r="CC137" s="13">
        <v>1</v>
      </c>
      <c r="CP137" s="13">
        <v>1</v>
      </c>
      <c r="CQ137">
        <v>1</v>
      </c>
      <c r="CR137" s="4">
        <v>1</v>
      </c>
      <c r="DA137">
        <v>1</v>
      </c>
      <c r="DG137" s="13">
        <v>1</v>
      </c>
      <c r="DH137">
        <v>1</v>
      </c>
      <c r="DJ137" s="13">
        <v>1</v>
      </c>
      <c r="DK137" s="43">
        <v>1</v>
      </c>
      <c r="DL137" s="42">
        <v>1</v>
      </c>
      <c r="DM137" s="42">
        <v>1</v>
      </c>
      <c r="DN137" s="13">
        <v>1</v>
      </c>
      <c r="DS137" s="4">
        <v>1</v>
      </c>
      <c r="EA137" s="13">
        <v>1</v>
      </c>
      <c r="EG137">
        <v>1</v>
      </c>
      <c r="EM137">
        <v>1</v>
      </c>
      <c r="EQ137" s="13">
        <v>1</v>
      </c>
    </row>
    <row r="138" spans="1:155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 s="47" t="s">
        <v>661</v>
      </c>
      <c r="G138" s="52" t="s">
        <v>667</v>
      </c>
      <c r="H138">
        <v>1</v>
      </c>
      <c r="I138">
        <v>1</v>
      </c>
      <c r="K138" t="s">
        <v>318</v>
      </c>
      <c r="L138" s="4">
        <v>2</v>
      </c>
      <c r="M138">
        <v>1</v>
      </c>
      <c r="N138">
        <v>1</v>
      </c>
      <c r="O138" s="11" t="s">
        <v>317</v>
      </c>
      <c r="R138" s="4">
        <v>1</v>
      </c>
      <c r="W138">
        <v>1</v>
      </c>
      <c r="X138" s="13">
        <v>1</v>
      </c>
      <c r="AA138">
        <v>1</v>
      </c>
      <c r="AC138">
        <v>1</v>
      </c>
      <c r="AD138" s="11" t="s">
        <v>319</v>
      </c>
      <c r="AE138">
        <v>2</v>
      </c>
      <c r="AF138">
        <v>1</v>
      </c>
      <c r="AG138">
        <v>1</v>
      </c>
      <c r="AH138" s="11" t="s">
        <v>317</v>
      </c>
      <c r="BB138" s="13">
        <v>1</v>
      </c>
      <c r="BC138">
        <v>1</v>
      </c>
      <c r="BE138">
        <v>1</v>
      </c>
      <c r="BG138">
        <v>1</v>
      </c>
      <c r="BI138" t="s">
        <v>359</v>
      </c>
      <c r="BJ138" s="13">
        <v>1</v>
      </c>
      <c r="BQ138">
        <v>2</v>
      </c>
      <c r="BR138">
        <v>1</v>
      </c>
      <c r="BS138">
        <v>1</v>
      </c>
      <c r="BT138" t="s">
        <v>317</v>
      </c>
      <c r="BU138" s="13">
        <v>1</v>
      </c>
      <c r="CB138">
        <v>1</v>
      </c>
      <c r="CC138" s="13">
        <v>1</v>
      </c>
      <c r="CD138">
        <v>1</v>
      </c>
      <c r="CF138">
        <v>1</v>
      </c>
      <c r="CG138" t="s">
        <v>527</v>
      </c>
      <c r="CI138" s="13">
        <v>1</v>
      </c>
      <c r="CJ138">
        <v>1</v>
      </c>
      <c r="CK138">
        <v>1</v>
      </c>
      <c r="CM138" t="s">
        <v>7</v>
      </c>
      <c r="CP138" s="13">
        <v>1</v>
      </c>
      <c r="CR138" s="4">
        <v>1</v>
      </c>
      <c r="CT138">
        <v>1</v>
      </c>
      <c r="DD138" s="4">
        <v>1</v>
      </c>
      <c r="DE138">
        <v>1</v>
      </c>
      <c r="DH138">
        <v>1</v>
      </c>
      <c r="EB138" s="4">
        <v>1</v>
      </c>
      <c r="EC138" s="34">
        <v>1</v>
      </c>
      <c r="EG138">
        <v>1</v>
      </c>
      <c r="EH138" s="4">
        <v>1</v>
      </c>
      <c r="EI138">
        <v>1</v>
      </c>
      <c r="EL138" s="11" t="s">
        <v>410</v>
      </c>
      <c r="EN138" s="13">
        <v>1</v>
      </c>
      <c r="EQ138" s="13">
        <v>1</v>
      </c>
    </row>
    <row r="139" spans="1:155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F139" s="47" t="s">
        <v>661</v>
      </c>
      <c r="G139" s="52" t="s">
        <v>667</v>
      </c>
      <c r="L139" s="4">
        <v>2</v>
      </c>
      <c r="M139">
        <v>1</v>
      </c>
      <c r="N139">
        <v>1</v>
      </c>
      <c r="O139" s="11" t="s">
        <v>317</v>
      </c>
      <c r="P139" s="13">
        <v>1</v>
      </c>
      <c r="Q139" s="30">
        <v>1</v>
      </c>
      <c r="Y139" s="13">
        <v>1</v>
      </c>
      <c r="AA139">
        <v>1</v>
      </c>
      <c r="AB139">
        <v>1</v>
      </c>
      <c r="AD139" s="11" t="s">
        <v>461</v>
      </c>
      <c r="AE139">
        <v>1</v>
      </c>
      <c r="AF139">
        <v>1</v>
      </c>
      <c r="AH139" s="11" t="s">
        <v>465</v>
      </c>
      <c r="AI139">
        <v>1</v>
      </c>
      <c r="AJ139">
        <v>1</v>
      </c>
      <c r="AL139" s="11" t="s">
        <v>495</v>
      </c>
      <c r="AW139">
        <v>1</v>
      </c>
      <c r="AZ139">
        <v>1</v>
      </c>
      <c r="BA139" t="s">
        <v>508</v>
      </c>
      <c r="BB139" s="13">
        <v>1</v>
      </c>
      <c r="BE139">
        <v>1</v>
      </c>
      <c r="BF139">
        <v>1</v>
      </c>
      <c r="BI139" t="s">
        <v>360</v>
      </c>
      <c r="BJ139" s="13">
        <v>1</v>
      </c>
      <c r="BK139" s="13">
        <v>1</v>
      </c>
      <c r="BL139">
        <v>1</v>
      </c>
      <c r="BN139">
        <v>1</v>
      </c>
      <c r="BO139" t="s">
        <v>517</v>
      </c>
      <c r="BQ139">
        <v>1</v>
      </c>
      <c r="BR139">
        <v>1</v>
      </c>
      <c r="BT139" t="s">
        <v>320</v>
      </c>
      <c r="BU139" s="13">
        <v>1</v>
      </c>
      <c r="CJ139">
        <v>1</v>
      </c>
      <c r="CK139">
        <v>1</v>
      </c>
      <c r="CM139" t="s">
        <v>7</v>
      </c>
      <c r="CP139" s="13">
        <v>1</v>
      </c>
      <c r="DC139" s="13">
        <v>1</v>
      </c>
      <c r="DH139">
        <v>1</v>
      </c>
      <c r="DO139">
        <v>1</v>
      </c>
      <c r="DQ139">
        <v>1</v>
      </c>
      <c r="DR139" t="s">
        <v>398</v>
      </c>
      <c r="DV139" s="13">
        <v>1</v>
      </c>
      <c r="EA139" s="13">
        <v>1</v>
      </c>
      <c r="EG139">
        <v>1</v>
      </c>
      <c r="EH139" s="4">
        <v>1</v>
      </c>
      <c r="EI139">
        <v>1</v>
      </c>
      <c r="EL139" s="11" t="s">
        <v>410</v>
      </c>
      <c r="EP139">
        <v>1</v>
      </c>
      <c r="ES139">
        <v>1</v>
      </c>
      <c r="ET139">
        <v>1</v>
      </c>
      <c r="EY139" s="11" t="s">
        <v>564</v>
      </c>
    </row>
    <row r="140" spans="1:155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F140" s="47" t="s">
        <v>661</v>
      </c>
      <c r="G140" s="52" t="s">
        <v>752</v>
      </c>
      <c r="L140" s="4">
        <v>1</v>
      </c>
      <c r="M140">
        <v>1</v>
      </c>
      <c r="O140" s="11" t="s">
        <v>320</v>
      </c>
      <c r="AE140">
        <v>1</v>
      </c>
      <c r="AF140">
        <v>1</v>
      </c>
      <c r="AH140" s="11" t="s">
        <v>465</v>
      </c>
      <c r="AR140">
        <v>1</v>
      </c>
      <c r="AU140">
        <v>1</v>
      </c>
      <c r="AV140" s="11" t="s">
        <v>478</v>
      </c>
      <c r="BB140" s="13">
        <v>1</v>
      </c>
      <c r="BE140">
        <v>1</v>
      </c>
      <c r="BF140">
        <v>1</v>
      </c>
      <c r="BI140" t="s">
        <v>360</v>
      </c>
      <c r="BK140" s="13">
        <v>1</v>
      </c>
      <c r="BQ140">
        <v>1</v>
      </c>
      <c r="BS140">
        <v>1</v>
      </c>
      <c r="BT140" t="s">
        <v>21</v>
      </c>
      <c r="BU140" s="13">
        <v>1</v>
      </c>
      <c r="BV140">
        <v>1</v>
      </c>
      <c r="BX140" s="13">
        <v>1</v>
      </c>
      <c r="BY140" s="13">
        <v>1</v>
      </c>
      <c r="CA140" s="13">
        <v>1</v>
      </c>
      <c r="DN140" s="13">
        <v>1</v>
      </c>
      <c r="DO140">
        <v>1</v>
      </c>
      <c r="DQ140">
        <v>1</v>
      </c>
      <c r="DR140" t="s">
        <v>398</v>
      </c>
      <c r="DS140" s="4">
        <v>1</v>
      </c>
      <c r="DV140" s="13">
        <v>1</v>
      </c>
      <c r="EB140" s="4">
        <v>1</v>
      </c>
      <c r="EC140" s="34">
        <v>1</v>
      </c>
      <c r="EN140" s="13">
        <v>1</v>
      </c>
      <c r="ES140">
        <v>3</v>
      </c>
      <c r="EU140">
        <v>1</v>
      </c>
      <c r="EW140">
        <v>1</v>
      </c>
      <c r="EX140">
        <v>1</v>
      </c>
      <c r="EY140" s="11" t="s">
        <v>570</v>
      </c>
    </row>
    <row r="141" spans="1:155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F141" s="47" t="s">
        <v>810</v>
      </c>
      <c r="G141" s="52" t="s">
        <v>753</v>
      </c>
      <c r="R141" s="4">
        <v>1</v>
      </c>
      <c r="X141" s="13">
        <v>1</v>
      </c>
      <c r="Z141" s="13">
        <v>1</v>
      </c>
      <c r="AR141">
        <v>1</v>
      </c>
      <c r="AU141">
        <v>1</v>
      </c>
      <c r="AV141" s="11" t="s">
        <v>478</v>
      </c>
      <c r="BC141">
        <v>1</v>
      </c>
      <c r="BJ141" s="13">
        <v>1</v>
      </c>
      <c r="BQ141">
        <v>1</v>
      </c>
      <c r="BR141">
        <v>1</v>
      </c>
      <c r="BT141" t="s">
        <v>320</v>
      </c>
      <c r="CA141" s="13">
        <v>1</v>
      </c>
      <c r="CC141" s="13">
        <v>1</v>
      </c>
      <c r="CJ141">
        <v>1</v>
      </c>
      <c r="CK141">
        <v>1</v>
      </c>
      <c r="CM141" t="s">
        <v>7</v>
      </c>
      <c r="DG141" s="13">
        <v>1</v>
      </c>
      <c r="DO141">
        <v>1</v>
      </c>
      <c r="DQ141">
        <v>1</v>
      </c>
      <c r="DR141" t="s">
        <v>398</v>
      </c>
      <c r="ES141">
        <v>1</v>
      </c>
      <c r="EU141">
        <v>1</v>
      </c>
      <c r="EY141" s="11" t="s">
        <v>561</v>
      </c>
    </row>
    <row r="142" spans="1:155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F142" s="47" t="s">
        <v>655</v>
      </c>
      <c r="G142" s="52" t="s">
        <v>754</v>
      </c>
      <c r="DI142" s="13">
        <v>1</v>
      </c>
      <c r="EN142" s="13">
        <v>1</v>
      </c>
    </row>
    <row r="143" spans="1:155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F143" s="47" t="s">
        <v>810</v>
      </c>
      <c r="G143" s="52" t="s">
        <v>753</v>
      </c>
      <c r="W143">
        <v>1</v>
      </c>
      <c r="X143" s="13">
        <v>1</v>
      </c>
      <c r="AN143">
        <v>1</v>
      </c>
      <c r="BQ143">
        <v>1</v>
      </c>
      <c r="BR143">
        <v>1</v>
      </c>
      <c r="BT143" t="s">
        <v>320</v>
      </c>
      <c r="BZ143" s="13">
        <v>1</v>
      </c>
      <c r="CA143" s="13">
        <v>1</v>
      </c>
      <c r="CB143">
        <v>1</v>
      </c>
      <c r="CN143" s="13">
        <v>1</v>
      </c>
      <c r="DL143" s="13">
        <v>1</v>
      </c>
      <c r="EN143" s="13">
        <v>1</v>
      </c>
      <c r="ES143">
        <v>1</v>
      </c>
      <c r="EV143">
        <v>1</v>
      </c>
      <c r="EY143" s="11" t="s">
        <v>563</v>
      </c>
    </row>
    <row r="144" spans="1:155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F144" s="47" t="s">
        <v>810</v>
      </c>
      <c r="G144" s="52" t="s">
        <v>753</v>
      </c>
      <c r="L144" s="4">
        <v>1</v>
      </c>
      <c r="M144">
        <v>1</v>
      </c>
      <c r="O144" s="11" t="s">
        <v>320</v>
      </c>
      <c r="CD144">
        <v>1</v>
      </c>
      <c r="CF144">
        <v>1</v>
      </c>
      <c r="CG144" t="s">
        <v>527</v>
      </c>
      <c r="CJ144">
        <v>1</v>
      </c>
      <c r="CK144">
        <v>1</v>
      </c>
      <c r="CM144" t="s">
        <v>7</v>
      </c>
      <c r="CO144">
        <v>1</v>
      </c>
      <c r="DS144" s="4">
        <v>1</v>
      </c>
      <c r="DW144">
        <v>1</v>
      </c>
      <c r="DX144">
        <v>1</v>
      </c>
      <c r="DZ144" t="s">
        <v>10</v>
      </c>
    </row>
    <row r="145" spans="1:155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F145" s="47" t="s">
        <v>810</v>
      </c>
      <c r="G145" s="52" t="s">
        <v>755</v>
      </c>
      <c r="L145" s="4">
        <v>1</v>
      </c>
      <c r="M145">
        <v>1</v>
      </c>
      <c r="O145" s="11" t="s">
        <v>320</v>
      </c>
      <c r="X145" s="13">
        <v>1</v>
      </c>
      <c r="AE145">
        <v>2</v>
      </c>
      <c r="AF145">
        <v>1</v>
      </c>
      <c r="AG145">
        <v>1</v>
      </c>
      <c r="AH145" s="11" t="s">
        <v>317</v>
      </c>
      <c r="AR145">
        <v>1</v>
      </c>
      <c r="AS145">
        <v>1</v>
      </c>
      <c r="AV145" s="11" t="s">
        <v>476</v>
      </c>
      <c r="BJ145" s="13">
        <v>1</v>
      </c>
      <c r="BL145">
        <v>1</v>
      </c>
      <c r="BM145">
        <v>1</v>
      </c>
      <c r="BO145" t="s">
        <v>516</v>
      </c>
      <c r="BU145" s="13">
        <v>1</v>
      </c>
      <c r="BV145">
        <v>2</v>
      </c>
      <c r="CN145" s="13">
        <v>1</v>
      </c>
      <c r="CP145" s="13">
        <v>1</v>
      </c>
      <c r="DG145" s="13">
        <v>1</v>
      </c>
      <c r="DS145" s="4">
        <v>1</v>
      </c>
      <c r="EH145" s="4">
        <v>1</v>
      </c>
      <c r="EJ145">
        <v>1</v>
      </c>
      <c r="EL145" s="11" t="s">
        <v>549</v>
      </c>
      <c r="EP145">
        <v>1</v>
      </c>
      <c r="ES145">
        <v>1</v>
      </c>
      <c r="EW145">
        <v>1</v>
      </c>
      <c r="EY145" s="11" t="s">
        <v>559</v>
      </c>
    </row>
    <row r="146" spans="1:155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F146" s="47" t="s">
        <v>810</v>
      </c>
      <c r="G146" s="52" t="s">
        <v>756</v>
      </c>
      <c r="R146" s="4">
        <v>1</v>
      </c>
      <c r="AI146">
        <v>1</v>
      </c>
      <c r="AR146">
        <v>2</v>
      </c>
      <c r="AS146">
        <v>1</v>
      </c>
      <c r="AT146">
        <v>1</v>
      </c>
      <c r="AV146" s="11" t="s">
        <v>479</v>
      </c>
      <c r="AW146" s="30">
        <v>1</v>
      </c>
      <c r="AZ146">
        <v>1</v>
      </c>
      <c r="BA146" t="s">
        <v>508</v>
      </c>
      <c r="BB146" s="13">
        <v>1</v>
      </c>
      <c r="BE146">
        <v>1</v>
      </c>
      <c r="BG146">
        <v>1</v>
      </c>
      <c r="BI146" t="s">
        <v>359</v>
      </c>
      <c r="BJ146" s="13">
        <v>1</v>
      </c>
      <c r="BQ146">
        <v>1</v>
      </c>
      <c r="BR146">
        <v>1</v>
      </c>
      <c r="BT146" t="s">
        <v>320</v>
      </c>
      <c r="CB146">
        <v>1</v>
      </c>
      <c r="CC146" s="13">
        <v>1</v>
      </c>
      <c r="CD146">
        <v>1</v>
      </c>
      <c r="CF146">
        <v>1</v>
      </c>
      <c r="CG146" t="s">
        <v>527</v>
      </c>
      <c r="CJ146">
        <v>1</v>
      </c>
      <c r="CK146">
        <v>1</v>
      </c>
      <c r="CM146" t="s">
        <v>7</v>
      </c>
      <c r="CR146" s="4">
        <v>1</v>
      </c>
      <c r="CT146">
        <v>1</v>
      </c>
      <c r="DG146" s="13">
        <v>1</v>
      </c>
      <c r="DK146">
        <v>1</v>
      </c>
    </row>
    <row r="147" spans="1:155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F147" s="47" t="s">
        <v>810</v>
      </c>
      <c r="G147" s="52" t="s">
        <v>757</v>
      </c>
      <c r="AE147">
        <v>1</v>
      </c>
      <c r="AG147">
        <v>1</v>
      </c>
      <c r="AH147" s="11" t="s">
        <v>464</v>
      </c>
      <c r="AR147">
        <v>2</v>
      </c>
      <c r="AS147">
        <v>1</v>
      </c>
      <c r="AU147">
        <v>1</v>
      </c>
      <c r="AV147" s="11" t="s">
        <v>477</v>
      </c>
      <c r="AW147" s="30">
        <v>1</v>
      </c>
      <c r="AX147">
        <v>1</v>
      </c>
      <c r="BA147" t="s">
        <v>507</v>
      </c>
      <c r="CA147" s="13">
        <v>1</v>
      </c>
      <c r="CB147">
        <v>1</v>
      </c>
      <c r="CN147" s="13">
        <v>1</v>
      </c>
      <c r="DI147" s="13">
        <v>1</v>
      </c>
      <c r="EG147">
        <v>1</v>
      </c>
      <c r="EH147" s="4">
        <v>1</v>
      </c>
      <c r="EI147">
        <v>1</v>
      </c>
      <c r="EL147" s="11" t="s">
        <v>410</v>
      </c>
    </row>
    <row r="148" spans="1:155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F148" s="47"/>
      <c r="G148" s="52" t="s">
        <v>668</v>
      </c>
      <c r="L148" s="4">
        <v>2</v>
      </c>
      <c r="M148">
        <v>1</v>
      </c>
      <c r="N148">
        <v>1</v>
      </c>
      <c r="O148" s="11" t="s">
        <v>317</v>
      </c>
      <c r="BE148">
        <v>1</v>
      </c>
      <c r="BG148">
        <v>1</v>
      </c>
      <c r="BI148" t="s">
        <v>359</v>
      </c>
      <c r="CN148" s="13">
        <v>1</v>
      </c>
      <c r="CP148" s="13">
        <v>1</v>
      </c>
      <c r="EH148" s="4">
        <v>1</v>
      </c>
      <c r="EI148">
        <v>1</v>
      </c>
      <c r="EL148" s="11" t="s">
        <v>410</v>
      </c>
      <c r="EQ148" s="13">
        <v>1</v>
      </c>
      <c r="ES148">
        <v>1</v>
      </c>
      <c r="EW148">
        <v>1</v>
      </c>
      <c r="EY148" s="11" t="s">
        <v>559</v>
      </c>
    </row>
    <row r="149" spans="1:155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F149" s="47" t="s">
        <v>810</v>
      </c>
      <c r="G149" s="52" t="s">
        <v>758</v>
      </c>
      <c r="AM149" s="13">
        <v>1</v>
      </c>
      <c r="AR149">
        <v>1</v>
      </c>
      <c r="AS149">
        <v>1</v>
      </c>
      <c r="AV149" s="11" t="s">
        <v>476</v>
      </c>
      <c r="BD149" s="13">
        <v>1</v>
      </c>
      <c r="BU149" s="13">
        <v>1</v>
      </c>
      <c r="CD149">
        <v>1</v>
      </c>
      <c r="CF149">
        <v>1</v>
      </c>
      <c r="CG149" t="s">
        <v>527</v>
      </c>
      <c r="CR149" s="4">
        <v>1</v>
      </c>
      <c r="DA149">
        <v>1</v>
      </c>
      <c r="EH149" s="4">
        <v>1</v>
      </c>
      <c r="EJ149">
        <v>1</v>
      </c>
      <c r="EL149" s="11" t="s">
        <v>549</v>
      </c>
      <c r="ES149">
        <v>1</v>
      </c>
      <c r="EW149">
        <v>1</v>
      </c>
      <c r="EY149" s="11" t="s">
        <v>559</v>
      </c>
    </row>
    <row r="150" spans="1:155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 s="47" t="s">
        <v>810</v>
      </c>
      <c r="G150" s="52" t="s">
        <v>759</v>
      </c>
      <c r="H150">
        <v>1</v>
      </c>
      <c r="I150">
        <v>1</v>
      </c>
      <c r="K150" t="s">
        <v>318</v>
      </c>
      <c r="AA150">
        <v>1</v>
      </c>
      <c r="AC150">
        <v>1</v>
      </c>
      <c r="AD150" s="11" t="s">
        <v>319</v>
      </c>
      <c r="AE150">
        <v>2</v>
      </c>
      <c r="AF150">
        <v>1</v>
      </c>
      <c r="AG150">
        <v>1</v>
      </c>
      <c r="AH150" s="11" t="s">
        <v>317</v>
      </c>
      <c r="AI150" s="30">
        <v>1</v>
      </c>
      <c r="AJ150">
        <v>1</v>
      </c>
      <c r="AL150" s="11" t="s">
        <v>495</v>
      </c>
      <c r="AM150" s="13">
        <v>1</v>
      </c>
      <c r="AR150">
        <v>2</v>
      </c>
      <c r="AS150">
        <v>1</v>
      </c>
      <c r="AU150">
        <v>1</v>
      </c>
      <c r="AV150" s="11" t="s">
        <v>477</v>
      </c>
      <c r="AW150" s="30">
        <v>1</v>
      </c>
      <c r="AX150">
        <v>1</v>
      </c>
      <c r="BA150" t="s">
        <v>507</v>
      </c>
      <c r="BE150">
        <v>2</v>
      </c>
      <c r="BF150">
        <v>1</v>
      </c>
      <c r="BG150">
        <v>1</v>
      </c>
      <c r="BI150" t="s">
        <v>487</v>
      </c>
      <c r="BJ150" s="13">
        <v>1</v>
      </c>
      <c r="BQ150">
        <v>2</v>
      </c>
      <c r="BR150">
        <v>1</v>
      </c>
      <c r="BS150">
        <v>1</v>
      </c>
      <c r="BT150" t="s">
        <v>317</v>
      </c>
      <c r="BU150" s="13">
        <v>1</v>
      </c>
      <c r="BW150" s="13">
        <v>1</v>
      </c>
      <c r="BY150" s="13">
        <v>1</v>
      </c>
      <c r="CC150" s="13">
        <v>1</v>
      </c>
      <c r="CJ150">
        <v>1</v>
      </c>
      <c r="CK150">
        <v>1</v>
      </c>
      <c r="CM150" t="s">
        <v>7</v>
      </c>
      <c r="CN150" s="13">
        <v>1</v>
      </c>
      <c r="CP150" s="13">
        <v>1</v>
      </c>
      <c r="CQ150">
        <v>1</v>
      </c>
      <c r="DG150" s="13">
        <v>1</v>
      </c>
      <c r="DL150" s="13">
        <v>1</v>
      </c>
      <c r="DT150" s="13">
        <v>1</v>
      </c>
      <c r="EG150">
        <v>1</v>
      </c>
      <c r="EH150" s="4">
        <v>1</v>
      </c>
      <c r="EK150">
        <v>1</v>
      </c>
      <c r="EL150" s="11" t="s">
        <v>550</v>
      </c>
      <c r="EP150">
        <v>1</v>
      </c>
      <c r="ES150">
        <v>3</v>
      </c>
      <c r="ET150">
        <v>1</v>
      </c>
      <c r="EU150">
        <v>1</v>
      </c>
      <c r="EV150">
        <v>1</v>
      </c>
      <c r="EY150" s="11" t="s">
        <v>571</v>
      </c>
    </row>
    <row r="151" spans="1:155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F151" s="47" t="s">
        <v>661</v>
      </c>
      <c r="G151" s="52" t="s">
        <v>667</v>
      </c>
      <c r="L151" s="4">
        <v>2</v>
      </c>
      <c r="M151">
        <v>1</v>
      </c>
      <c r="N151">
        <v>1</v>
      </c>
      <c r="O151" s="11" t="s">
        <v>317</v>
      </c>
      <c r="Q151" s="30">
        <v>1</v>
      </c>
      <c r="Y151" s="13">
        <v>1</v>
      </c>
      <c r="AE151">
        <v>1</v>
      </c>
      <c r="AF151">
        <v>1</v>
      </c>
      <c r="AH151" s="11" t="s">
        <v>465</v>
      </c>
      <c r="AR151">
        <v>1</v>
      </c>
      <c r="AS151">
        <v>1</v>
      </c>
      <c r="AV151" s="11" t="s">
        <v>476</v>
      </c>
      <c r="BL151">
        <v>1</v>
      </c>
      <c r="BM151">
        <v>1</v>
      </c>
      <c r="BO151" t="s">
        <v>516</v>
      </c>
      <c r="BQ151">
        <v>1</v>
      </c>
      <c r="BR151">
        <v>1</v>
      </c>
      <c r="BT151" t="s">
        <v>320</v>
      </c>
      <c r="BW151" s="13">
        <v>1</v>
      </c>
      <c r="CJ151">
        <v>1</v>
      </c>
      <c r="CK151">
        <v>1</v>
      </c>
      <c r="CM151" t="s">
        <v>7</v>
      </c>
      <c r="CP151" s="13">
        <v>1</v>
      </c>
      <c r="CR151" s="4">
        <v>1</v>
      </c>
      <c r="CT151">
        <v>1</v>
      </c>
      <c r="DC151" s="13">
        <v>1</v>
      </c>
      <c r="DK151">
        <v>1</v>
      </c>
      <c r="DS151" s="4">
        <v>1</v>
      </c>
      <c r="EA151" s="13">
        <v>1</v>
      </c>
      <c r="EG151">
        <v>1</v>
      </c>
      <c r="EH151" s="4">
        <v>1</v>
      </c>
      <c r="EI151">
        <v>1</v>
      </c>
      <c r="EL151" s="11" t="s">
        <v>410</v>
      </c>
      <c r="EN151" s="13">
        <v>1</v>
      </c>
      <c r="EQ151" s="13">
        <v>1</v>
      </c>
    </row>
    <row r="152" spans="1:155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F152" s="47" t="s">
        <v>810</v>
      </c>
      <c r="G152" s="52" t="s">
        <v>760</v>
      </c>
      <c r="L152" s="4">
        <v>1</v>
      </c>
      <c r="M152">
        <v>1</v>
      </c>
      <c r="O152" s="11" t="s">
        <v>320</v>
      </c>
      <c r="Y152" s="13">
        <v>1</v>
      </c>
      <c r="AE152">
        <v>1</v>
      </c>
      <c r="AF152">
        <v>1</v>
      </c>
      <c r="AH152" s="11" t="s">
        <v>465</v>
      </c>
      <c r="AR152">
        <v>1</v>
      </c>
      <c r="AS152">
        <v>1</v>
      </c>
      <c r="AV152" s="11" t="s">
        <v>476</v>
      </c>
      <c r="BB152" s="13">
        <v>1</v>
      </c>
      <c r="BQ152">
        <v>1</v>
      </c>
      <c r="BR152">
        <v>1</v>
      </c>
      <c r="BT152" t="s">
        <v>320</v>
      </c>
      <c r="BU152" s="13">
        <v>1</v>
      </c>
      <c r="BV152">
        <v>1</v>
      </c>
      <c r="CJ152">
        <v>1</v>
      </c>
      <c r="CK152">
        <v>1</v>
      </c>
      <c r="CM152" t="s">
        <v>7</v>
      </c>
      <c r="CP152" s="13">
        <v>1</v>
      </c>
      <c r="DG152" s="13">
        <v>1</v>
      </c>
      <c r="DL152" s="13">
        <v>1</v>
      </c>
      <c r="DT152" s="13">
        <v>1</v>
      </c>
      <c r="EG152">
        <v>1</v>
      </c>
      <c r="EQ152" s="13">
        <v>1</v>
      </c>
      <c r="ES152">
        <v>1</v>
      </c>
      <c r="EW152">
        <v>1</v>
      </c>
      <c r="EY152" s="11" t="s">
        <v>559</v>
      </c>
    </row>
    <row r="153" spans="1:155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F153" s="47" t="s">
        <v>810</v>
      </c>
      <c r="G153" s="52" t="s">
        <v>761</v>
      </c>
      <c r="L153" s="4">
        <v>2</v>
      </c>
      <c r="M153">
        <v>1</v>
      </c>
      <c r="N153">
        <v>1</v>
      </c>
      <c r="O153" s="11" t="s">
        <v>317</v>
      </c>
      <c r="Q153" s="30">
        <v>1</v>
      </c>
      <c r="Y153" s="13">
        <v>1</v>
      </c>
      <c r="AE153">
        <v>1</v>
      </c>
      <c r="AG153">
        <v>1</v>
      </c>
      <c r="AH153" s="11" t="s">
        <v>464</v>
      </c>
      <c r="BJ153" s="13">
        <v>1</v>
      </c>
      <c r="BL153">
        <v>1</v>
      </c>
      <c r="BM153">
        <v>1</v>
      </c>
      <c r="BO153" t="s">
        <v>516</v>
      </c>
      <c r="BQ153">
        <v>2</v>
      </c>
      <c r="BR153">
        <v>1</v>
      </c>
      <c r="BS153">
        <v>1</v>
      </c>
      <c r="BT153" t="s">
        <v>317</v>
      </c>
      <c r="BV153">
        <v>1</v>
      </c>
      <c r="CP153" s="13">
        <v>1</v>
      </c>
      <c r="DS153" s="4">
        <v>1</v>
      </c>
      <c r="DW153">
        <v>1</v>
      </c>
      <c r="DX153">
        <v>1</v>
      </c>
      <c r="DZ153" t="s">
        <v>10</v>
      </c>
      <c r="EA153" s="13">
        <v>1</v>
      </c>
      <c r="EG153" s="30">
        <v>1</v>
      </c>
      <c r="ER153" s="13">
        <v>1</v>
      </c>
      <c r="ES153">
        <v>1</v>
      </c>
      <c r="EX153">
        <v>1</v>
      </c>
      <c r="EY153" s="11" t="s">
        <v>562</v>
      </c>
    </row>
    <row r="154" spans="1:155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F154" s="47" t="s">
        <v>810</v>
      </c>
      <c r="G154" s="52" t="s">
        <v>762</v>
      </c>
      <c r="BY154" s="13">
        <v>1</v>
      </c>
      <c r="CN154" s="13">
        <v>1</v>
      </c>
      <c r="DG154" s="13">
        <v>1</v>
      </c>
      <c r="DW154">
        <v>1</v>
      </c>
      <c r="DX154">
        <v>1</v>
      </c>
      <c r="DZ154" t="s">
        <v>10</v>
      </c>
    </row>
    <row r="155" spans="1:155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 s="47" t="s">
        <v>810</v>
      </c>
      <c r="G155" s="52" t="s">
        <v>763</v>
      </c>
      <c r="H155">
        <v>1</v>
      </c>
      <c r="I155">
        <v>1</v>
      </c>
      <c r="K155" t="s">
        <v>318</v>
      </c>
      <c r="L155" s="4">
        <v>1</v>
      </c>
      <c r="M155">
        <v>1</v>
      </c>
      <c r="O155" s="11" t="s">
        <v>320</v>
      </c>
      <c r="S155" s="4">
        <v>1</v>
      </c>
      <c r="T155" s="34">
        <v>1</v>
      </c>
      <c r="V155" s="11" t="s">
        <v>25</v>
      </c>
      <c r="X155" s="13">
        <v>1</v>
      </c>
      <c r="AE155">
        <v>1</v>
      </c>
      <c r="AF155">
        <v>1</v>
      </c>
      <c r="AH155" s="11" t="s">
        <v>465</v>
      </c>
      <c r="AI155">
        <v>1</v>
      </c>
      <c r="AJ155">
        <v>1</v>
      </c>
      <c r="AL155" s="11" t="s">
        <v>495</v>
      </c>
      <c r="AM155" s="13">
        <v>1</v>
      </c>
      <c r="AR155">
        <v>1</v>
      </c>
      <c r="AU155">
        <v>1</v>
      </c>
      <c r="AV155" s="11" t="s">
        <v>478</v>
      </c>
      <c r="BB155" s="13">
        <v>1</v>
      </c>
      <c r="BJ155" s="13">
        <v>1</v>
      </c>
      <c r="BL155">
        <v>1</v>
      </c>
      <c r="BM155">
        <v>1</v>
      </c>
      <c r="BO155" t="s">
        <v>516</v>
      </c>
      <c r="BQ155">
        <v>1</v>
      </c>
      <c r="BR155">
        <v>1</v>
      </c>
      <c r="BT155" t="s">
        <v>320</v>
      </c>
      <c r="CD155" s="34">
        <v>1</v>
      </c>
      <c r="CF155">
        <v>1</v>
      </c>
      <c r="CG155" t="s">
        <v>527</v>
      </c>
      <c r="CI155" s="13">
        <v>1</v>
      </c>
      <c r="CJ155">
        <v>2</v>
      </c>
      <c r="CK155">
        <v>1</v>
      </c>
      <c r="CL155">
        <v>1</v>
      </c>
      <c r="CM155" t="s">
        <v>317</v>
      </c>
      <c r="CN155" s="13">
        <v>1</v>
      </c>
      <c r="CO155" s="30">
        <v>1</v>
      </c>
      <c r="CP155" s="13">
        <v>1</v>
      </c>
      <c r="DD155" s="4">
        <v>1</v>
      </c>
      <c r="DI155" s="13">
        <v>1</v>
      </c>
      <c r="DM155" s="13">
        <v>1</v>
      </c>
      <c r="DO155">
        <v>1</v>
      </c>
      <c r="DQ155">
        <v>1</v>
      </c>
      <c r="DR155" t="s">
        <v>398</v>
      </c>
      <c r="DS155" s="4">
        <v>1</v>
      </c>
      <c r="DT155" s="13">
        <v>1</v>
      </c>
      <c r="DV155" s="13">
        <v>1</v>
      </c>
      <c r="DW155" s="45">
        <v>1</v>
      </c>
      <c r="DX155">
        <v>1</v>
      </c>
      <c r="DZ155" t="s">
        <v>10</v>
      </c>
      <c r="EG155">
        <v>1</v>
      </c>
      <c r="EQ155" s="13">
        <v>1</v>
      </c>
    </row>
    <row r="156" spans="1:155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F156" s="47" t="s">
        <v>809</v>
      </c>
      <c r="G156" s="52" t="s">
        <v>764</v>
      </c>
      <c r="L156" s="4">
        <v>1</v>
      </c>
      <c r="M156">
        <v>1</v>
      </c>
      <c r="O156" s="11" t="s">
        <v>320</v>
      </c>
      <c r="Q156">
        <v>1</v>
      </c>
      <c r="W156">
        <v>1</v>
      </c>
      <c r="X156" s="13">
        <v>1</v>
      </c>
      <c r="Y156" s="13">
        <v>1</v>
      </c>
      <c r="AE156">
        <v>1</v>
      </c>
      <c r="AF156">
        <v>1</v>
      </c>
      <c r="AH156" s="11" t="s">
        <v>465</v>
      </c>
      <c r="AN156">
        <v>1</v>
      </c>
      <c r="AR156">
        <v>1</v>
      </c>
      <c r="AS156">
        <v>1</v>
      </c>
      <c r="AV156" s="11" t="s">
        <v>476</v>
      </c>
      <c r="BB156" s="13">
        <v>1</v>
      </c>
      <c r="BD156" s="13">
        <v>1</v>
      </c>
      <c r="BK156" s="13">
        <v>1</v>
      </c>
      <c r="BQ156">
        <v>2</v>
      </c>
      <c r="BR156">
        <v>1</v>
      </c>
      <c r="BS156">
        <v>1</v>
      </c>
      <c r="BT156" t="s">
        <v>317</v>
      </c>
      <c r="CH156" s="13">
        <v>1</v>
      </c>
      <c r="CN156" s="13">
        <v>1</v>
      </c>
      <c r="CO156">
        <v>1</v>
      </c>
      <c r="CP156" s="13">
        <v>1</v>
      </c>
      <c r="CR156" s="4">
        <v>1</v>
      </c>
      <c r="CT156">
        <v>1</v>
      </c>
      <c r="DH156">
        <v>1</v>
      </c>
      <c r="DK156" s="34">
        <v>1</v>
      </c>
      <c r="DS156" s="4">
        <v>1</v>
      </c>
      <c r="EM156">
        <v>1</v>
      </c>
    </row>
    <row r="157" spans="1:155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  <c r="F157" s="47"/>
      <c r="G157" s="52" t="s">
        <v>668</v>
      </c>
    </row>
    <row r="158" spans="1:155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F158" s="47"/>
      <c r="G158" s="52" t="s">
        <v>765</v>
      </c>
      <c r="AR158">
        <v>1</v>
      </c>
      <c r="AS158">
        <v>1</v>
      </c>
      <c r="AV158" s="11" t="s">
        <v>476</v>
      </c>
      <c r="BE158">
        <v>1</v>
      </c>
      <c r="BG158">
        <v>1</v>
      </c>
      <c r="BI158" t="s">
        <v>359</v>
      </c>
    </row>
    <row r="159" spans="1:155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F159" s="47"/>
      <c r="G159" s="52" t="s">
        <v>668</v>
      </c>
      <c r="Q159">
        <v>1</v>
      </c>
      <c r="W159">
        <v>1</v>
      </c>
      <c r="BX159" s="13">
        <v>1</v>
      </c>
      <c r="CN159" s="13">
        <v>1</v>
      </c>
      <c r="CO159">
        <v>1</v>
      </c>
      <c r="DU159">
        <v>1</v>
      </c>
      <c r="EB159" s="4">
        <v>1</v>
      </c>
      <c r="EC159" s="34">
        <v>1</v>
      </c>
      <c r="EG159">
        <v>1</v>
      </c>
      <c r="EM159">
        <v>1</v>
      </c>
      <c r="EQ159" s="13">
        <v>1</v>
      </c>
    </row>
    <row r="160" spans="1:155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F160" s="47"/>
      <c r="G160" s="52" t="s">
        <v>668</v>
      </c>
      <c r="L160" s="4">
        <v>1</v>
      </c>
      <c r="M160">
        <v>1</v>
      </c>
      <c r="O160" s="11" t="s">
        <v>320</v>
      </c>
      <c r="R160" s="4">
        <v>1</v>
      </c>
      <c r="AE160">
        <v>1</v>
      </c>
      <c r="AG160">
        <v>1</v>
      </c>
      <c r="AH160" s="11" t="s">
        <v>464</v>
      </c>
      <c r="BY160" s="13">
        <v>1</v>
      </c>
      <c r="DG160" s="13">
        <v>1</v>
      </c>
      <c r="EG160">
        <v>1</v>
      </c>
      <c r="EH160" s="4">
        <v>1</v>
      </c>
      <c r="EJ160">
        <v>1</v>
      </c>
      <c r="EL160" s="11" t="s">
        <v>549</v>
      </c>
    </row>
    <row r="161" spans="1:155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F161" s="47" t="s">
        <v>655</v>
      </c>
      <c r="G161" s="52" t="s">
        <v>749</v>
      </c>
      <c r="L161" s="4">
        <v>1</v>
      </c>
      <c r="N161">
        <v>1</v>
      </c>
      <c r="O161" s="11" t="s">
        <v>21</v>
      </c>
      <c r="AE161">
        <v>2</v>
      </c>
      <c r="AF161">
        <v>1</v>
      </c>
      <c r="AG161">
        <v>1</v>
      </c>
      <c r="AH161" s="11" t="s">
        <v>317</v>
      </c>
      <c r="BK161" s="13">
        <v>1</v>
      </c>
      <c r="BV161">
        <v>1</v>
      </c>
      <c r="CC161" s="13">
        <v>1</v>
      </c>
      <c r="CJ161">
        <v>1</v>
      </c>
      <c r="CK161">
        <v>1</v>
      </c>
      <c r="CM161" t="s">
        <v>7</v>
      </c>
      <c r="DS161" s="4">
        <v>1</v>
      </c>
      <c r="EG161">
        <v>1</v>
      </c>
      <c r="EN161" s="13">
        <v>1</v>
      </c>
    </row>
    <row r="162" spans="1:155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F162" s="47" t="s">
        <v>809</v>
      </c>
      <c r="G162" s="52" t="s">
        <v>766</v>
      </c>
      <c r="Z162" s="13">
        <v>1</v>
      </c>
      <c r="AR162">
        <v>2</v>
      </c>
      <c r="AS162">
        <v>1</v>
      </c>
      <c r="AT162">
        <v>1</v>
      </c>
      <c r="AV162" s="11" t="s">
        <v>479</v>
      </c>
      <c r="BC162">
        <v>1</v>
      </c>
      <c r="BP162" s="13">
        <v>1</v>
      </c>
      <c r="BU162" s="13">
        <v>1</v>
      </c>
      <c r="BV162">
        <v>1</v>
      </c>
      <c r="CP162" s="13">
        <v>1</v>
      </c>
      <c r="DG162" s="13">
        <v>1</v>
      </c>
      <c r="DN162" s="13">
        <v>1</v>
      </c>
      <c r="EG162">
        <v>1</v>
      </c>
    </row>
    <row r="163" spans="1:155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F163" s="47" t="s">
        <v>809</v>
      </c>
      <c r="G163" s="52" t="s">
        <v>767</v>
      </c>
      <c r="L163" s="4">
        <v>1</v>
      </c>
      <c r="M163">
        <v>1</v>
      </c>
      <c r="O163" s="11" t="s">
        <v>320</v>
      </c>
      <c r="P163" s="13">
        <v>1</v>
      </c>
      <c r="Z163" s="13">
        <v>1</v>
      </c>
      <c r="AA163" s="34"/>
      <c r="AE163">
        <v>2</v>
      </c>
      <c r="AF163">
        <v>1</v>
      </c>
      <c r="AG163">
        <v>1</v>
      </c>
      <c r="AH163" s="11" t="s">
        <v>317</v>
      </c>
      <c r="AM163" s="13">
        <v>1</v>
      </c>
      <c r="AN163">
        <v>1</v>
      </c>
      <c r="AR163">
        <v>1</v>
      </c>
      <c r="AS163">
        <v>1</v>
      </c>
      <c r="AV163" s="11" t="s">
        <v>476</v>
      </c>
      <c r="BD163" s="13">
        <v>1</v>
      </c>
      <c r="BE163">
        <v>1</v>
      </c>
      <c r="BG163">
        <v>1</v>
      </c>
      <c r="BI163" t="s">
        <v>359</v>
      </c>
      <c r="BK163" s="13">
        <v>1</v>
      </c>
      <c r="BQ163">
        <v>1</v>
      </c>
      <c r="BR163">
        <v>1</v>
      </c>
      <c r="BT163" t="s">
        <v>320</v>
      </c>
      <c r="BV163">
        <v>1</v>
      </c>
      <c r="BW163" s="13">
        <v>1</v>
      </c>
      <c r="CC163" s="13">
        <v>1</v>
      </c>
      <c r="CJ163">
        <v>1</v>
      </c>
      <c r="CK163">
        <v>1</v>
      </c>
      <c r="CM163" t="s">
        <v>7</v>
      </c>
      <c r="CN163" s="13">
        <v>1</v>
      </c>
      <c r="DG163" s="13">
        <v>1</v>
      </c>
      <c r="DI163" s="13">
        <v>1</v>
      </c>
      <c r="DM163" s="13">
        <v>1</v>
      </c>
      <c r="DT163" s="13">
        <v>1</v>
      </c>
      <c r="EA163" s="13">
        <v>1</v>
      </c>
      <c r="EF163" s="13">
        <v>1</v>
      </c>
      <c r="EG163">
        <v>1</v>
      </c>
      <c r="EH163" s="4">
        <v>1</v>
      </c>
      <c r="EI163">
        <v>1</v>
      </c>
      <c r="EL163" s="11" t="s">
        <v>410</v>
      </c>
    </row>
    <row r="164" spans="1:155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F164" s="47" t="s">
        <v>810</v>
      </c>
      <c r="G164" s="52" t="s">
        <v>768</v>
      </c>
      <c r="R164" s="4">
        <v>1</v>
      </c>
      <c r="AE164">
        <v>1</v>
      </c>
      <c r="AG164">
        <v>1</v>
      </c>
      <c r="AH164" s="11" t="s">
        <v>464</v>
      </c>
      <c r="BL164">
        <v>1</v>
      </c>
      <c r="BM164">
        <v>1</v>
      </c>
      <c r="BO164" t="s">
        <v>516</v>
      </c>
    </row>
    <row r="165" spans="1:155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F165" s="47"/>
      <c r="G165" s="52" t="s">
        <v>668</v>
      </c>
      <c r="L165" s="24"/>
      <c r="O165" s="25"/>
      <c r="P165" s="26"/>
      <c r="R165" s="24"/>
      <c r="S165" s="24"/>
      <c r="T165" s="35"/>
      <c r="U165" s="35"/>
      <c r="V165" s="25"/>
      <c r="X165" s="26"/>
      <c r="Y165" s="26"/>
      <c r="Z165" s="26"/>
      <c r="AD165" s="25"/>
      <c r="AH165" s="25"/>
      <c r="AL165" s="25"/>
      <c r="AM165" s="26"/>
      <c r="AQ165" s="25"/>
      <c r="AV165" s="25"/>
      <c r="BB165" s="26"/>
      <c r="BC165" s="20">
        <v>1</v>
      </c>
      <c r="BD165" s="26"/>
      <c r="BJ165" s="26"/>
      <c r="BK165" s="26"/>
      <c r="BP165" s="26"/>
      <c r="BU165" s="26"/>
      <c r="BW165" s="26"/>
      <c r="BX165" s="26"/>
      <c r="BY165" s="26"/>
      <c r="BZ165" s="26">
        <v>1</v>
      </c>
      <c r="CA165" s="26"/>
      <c r="CC165" s="26">
        <v>1</v>
      </c>
      <c r="CH165" s="26"/>
      <c r="CI165" s="26"/>
      <c r="CN165" s="26"/>
      <c r="CP165" s="26"/>
      <c r="CR165" s="24"/>
      <c r="DC165" s="26"/>
      <c r="DD165" s="24"/>
      <c r="DG165" s="26"/>
      <c r="DI165" s="26"/>
      <c r="DJ165" s="26"/>
      <c r="DL165" s="26"/>
      <c r="DM165" s="26"/>
      <c r="DN165" s="26"/>
      <c r="DS165" s="24"/>
      <c r="DT165" s="26"/>
      <c r="DV165" s="26"/>
      <c r="EA165" s="26"/>
      <c r="EB165" s="24"/>
      <c r="EC165" s="35"/>
      <c r="ED165" s="35"/>
      <c r="EE165" s="25"/>
      <c r="EF165" s="26"/>
      <c r="EH165" s="24">
        <v>2</v>
      </c>
      <c r="EI165" s="20">
        <v>1</v>
      </c>
      <c r="EK165" s="20">
        <v>1</v>
      </c>
      <c r="EL165" s="25" t="s">
        <v>551</v>
      </c>
      <c r="EN165" s="26"/>
      <c r="EO165" s="26"/>
      <c r="EQ165" s="26"/>
      <c r="ER165" s="26"/>
      <c r="EY165" s="25"/>
    </row>
    <row r="166" spans="1:155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F166" s="47" t="s">
        <v>655</v>
      </c>
      <c r="G166" s="52" t="s">
        <v>769</v>
      </c>
      <c r="R166" s="4">
        <v>1</v>
      </c>
      <c r="Y166" s="13">
        <v>1</v>
      </c>
      <c r="AE166">
        <v>1</v>
      </c>
      <c r="AG166">
        <v>1</v>
      </c>
      <c r="AH166" s="11" t="s">
        <v>464</v>
      </c>
      <c r="AN166">
        <v>1</v>
      </c>
      <c r="AR166">
        <v>1</v>
      </c>
      <c r="AS166">
        <v>1</v>
      </c>
      <c r="AV166" s="11" t="s">
        <v>476</v>
      </c>
      <c r="BC166">
        <v>1</v>
      </c>
      <c r="BK166" s="13">
        <v>1</v>
      </c>
      <c r="BQ166">
        <v>1</v>
      </c>
      <c r="BR166">
        <v>1</v>
      </c>
      <c r="BT166" t="s">
        <v>320</v>
      </c>
      <c r="BU166" s="13">
        <v>1</v>
      </c>
      <c r="CA166" s="13">
        <v>1</v>
      </c>
      <c r="CC166" s="13">
        <v>1</v>
      </c>
      <c r="CD166">
        <v>1</v>
      </c>
      <c r="CF166">
        <v>1</v>
      </c>
      <c r="CG166" t="s">
        <v>527</v>
      </c>
      <c r="CH166" s="13">
        <v>1</v>
      </c>
      <c r="CJ166" s="30">
        <v>1</v>
      </c>
      <c r="CK166">
        <v>1</v>
      </c>
      <c r="CM166" t="s">
        <v>7</v>
      </c>
      <c r="CN166" s="13">
        <v>1</v>
      </c>
      <c r="DG166" s="13">
        <v>1</v>
      </c>
      <c r="DI166" s="13">
        <v>1</v>
      </c>
      <c r="EA166" s="13">
        <v>1</v>
      </c>
      <c r="EG166">
        <v>1</v>
      </c>
      <c r="EM166">
        <v>1</v>
      </c>
    </row>
    <row r="167" spans="1:155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F167" s="47" t="s">
        <v>661</v>
      </c>
      <c r="G167" s="52" t="s">
        <v>770</v>
      </c>
      <c r="L167" s="4">
        <v>1</v>
      </c>
      <c r="M167">
        <v>1</v>
      </c>
      <c r="O167" s="11" t="s">
        <v>320</v>
      </c>
      <c r="Q167">
        <v>1</v>
      </c>
      <c r="BE167">
        <v>1</v>
      </c>
      <c r="BG167">
        <v>1</v>
      </c>
      <c r="BI167" t="s">
        <v>359</v>
      </c>
      <c r="BQ167">
        <v>2</v>
      </c>
      <c r="BR167">
        <v>1</v>
      </c>
      <c r="BS167">
        <v>1</v>
      </c>
      <c r="BT167" t="s">
        <v>317</v>
      </c>
      <c r="CA167" s="13">
        <v>1</v>
      </c>
      <c r="CB167">
        <v>1</v>
      </c>
      <c r="DK167">
        <v>1</v>
      </c>
      <c r="DN167" s="13">
        <v>1</v>
      </c>
      <c r="DU167">
        <v>1</v>
      </c>
      <c r="DW167">
        <v>1</v>
      </c>
      <c r="DX167">
        <v>1</v>
      </c>
      <c r="DZ167" t="s">
        <v>10</v>
      </c>
      <c r="EG167">
        <v>1</v>
      </c>
      <c r="EH167" s="4">
        <v>2</v>
      </c>
      <c r="EI167">
        <v>1</v>
      </c>
      <c r="EJ167">
        <v>1</v>
      </c>
      <c r="EL167" s="11" t="s">
        <v>548</v>
      </c>
      <c r="EO167" s="13">
        <v>1</v>
      </c>
      <c r="EP167">
        <v>1</v>
      </c>
    </row>
    <row r="168" spans="1:155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F168" s="47" t="s">
        <v>661</v>
      </c>
      <c r="G168" s="52" t="s">
        <v>770</v>
      </c>
      <c r="Y168" s="13">
        <v>1</v>
      </c>
      <c r="AE168">
        <v>1</v>
      </c>
      <c r="AF168">
        <v>1</v>
      </c>
      <c r="AH168" s="11" t="s">
        <v>465</v>
      </c>
      <c r="AM168" s="13">
        <v>1</v>
      </c>
      <c r="BK168" s="13">
        <v>1</v>
      </c>
      <c r="BP168" s="13">
        <v>1</v>
      </c>
      <c r="CB168">
        <v>1</v>
      </c>
      <c r="CH168" s="13">
        <v>1</v>
      </c>
      <c r="CR168" s="4">
        <v>1</v>
      </c>
      <c r="CX168">
        <v>1</v>
      </c>
      <c r="DK168">
        <v>1</v>
      </c>
      <c r="DW168">
        <v>1</v>
      </c>
      <c r="DX168">
        <v>1</v>
      </c>
      <c r="DZ168" t="s">
        <v>10</v>
      </c>
      <c r="EG168">
        <v>1</v>
      </c>
      <c r="EH168" s="4">
        <v>2</v>
      </c>
      <c r="EI168">
        <v>1</v>
      </c>
      <c r="EJ168">
        <v>1</v>
      </c>
      <c r="EL168" s="11" t="s">
        <v>548</v>
      </c>
      <c r="EM168">
        <v>1</v>
      </c>
      <c r="EO168" s="13">
        <v>1</v>
      </c>
    </row>
    <row r="169" spans="1:155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F169" s="47" t="s">
        <v>661</v>
      </c>
      <c r="G169" s="52" t="s">
        <v>771</v>
      </c>
      <c r="L169" s="4">
        <v>1</v>
      </c>
      <c r="M169">
        <v>1</v>
      </c>
      <c r="O169" s="11" t="s">
        <v>320</v>
      </c>
      <c r="AE169">
        <v>1</v>
      </c>
      <c r="AG169">
        <v>1</v>
      </c>
      <c r="AH169" s="11" t="s">
        <v>464</v>
      </c>
      <c r="AM169" s="13">
        <v>1</v>
      </c>
      <c r="BB169" s="13">
        <v>1</v>
      </c>
      <c r="BE169">
        <v>2</v>
      </c>
      <c r="BF169">
        <v>1</v>
      </c>
      <c r="BG169">
        <v>1</v>
      </c>
      <c r="BI169" t="s">
        <v>487</v>
      </c>
      <c r="BJ169" s="13">
        <v>1</v>
      </c>
      <c r="BQ169">
        <v>2</v>
      </c>
      <c r="BR169">
        <v>1</v>
      </c>
      <c r="BS169">
        <v>1</v>
      </c>
      <c r="BT169" t="s">
        <v>317</v>
      </c>
      <c r="BV169">
        <v>1</v>
      </c>
      <c r="CC169" s="13">
        <v>1</v>
      </c>
      <c r="CP169" s="13">
        <v>1</v>
      </c>
      <c r="DG169" s="13">
        <v>1</v>
      </c>
      <c r="DN169" s="13">
        <v>1</v>
      </c>
      <c r="DO169">
        <v>1</v>
      </c>
      <c r="DQ169">
        <v>1</v>
      </c>
      <c r="DR169" t="s">
        <v>398</v>
      </c>
      <c r="DS169" s="4">
        <v>1</v>
      </c>
      <c r="DT169" s="13">
        <v>1</v>
      </c>
      <c r="DW169">
        <v>1</v>
      </c>
      <c r="DX169">
        <v>1</v>
      </c>
      <c r="DZ169" t="s">
        <v>10</v>
      </c>
      <c r="EA169" s="13">
        <v>1</v>
      </c>
      <c r="EB169" s="4">
        <v>1</v>
      </c>
      <c r="ED169" s="34">
        <v>1</v>
      </c>
      <c r="EH169" s="4">
        <v>1</v>
      </c>
      <c r="EI169">
        <v>1</v>
      </c>
      <c r="EL169" s="11" t="s">
        <v>410</v>
      </c>
      <c r="ES169">
        <v>1</v>
      </c>
      <c r="EU169">
        <v>1</v>
      </c>
      <c r="EY169" s="11" t="s">
        <v>561</v>
      </c>
    </row>
    <row r="170" spans="1:155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F170" s="47" t="s">
        <v>810</v>
      </c>
      <c r="G170" s="52" t="s">
        <v>772</v>
      </c>
      <c r="BE170">
        <v>1</v>
      </c>
      <c r="BG170">
        <v>1</v>
      </c>
      <c r="BI170" t="s">
        <v>359</v>
      </c>
      <c r="BQ170">
        <v>1</v>
      </c>
      <c r="BS170">
        <v>1</v>
      </c>
      <c r="BT170" t="s">
        <v>21</v>
      </c>
      <c r="BV170">
        <v>2</v>
      </c>
      <c r="CN170" s="13">
        <v>1</v>
      </c>
      <c r="DG170" s="13">
        <v>1</v>
      </c>
      <c r="ES170">
        <v>1</v>
      </c>
      <c r="EU170">
        <v>1</v>
      </c>
      <c r="EY170" s="11" t="s">
        <v>561</v>
      </c>
    </row>
    <row r="171" spans="1:155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F171" s="47" t="s">
        <v>661</v>
      </c>
      <c r="G171" s="52" t="s">
        <v>773</v>
      </c>
      <c r="Z171" s="13">
        <v>1</v>
      </c>
      <c r="AE171">
        <v>2</v>
      </c>
      <c r="AF171">
        <v>1</v>
      </c>
      <c r="AG171">
        <v>1</v>
      </c>
      <c r="AH171" s="11" t="s">
        <v>317</v>
      </c>
      <c r="BB171" s="13">
        <v>1</v>
      </c>
      <c r="BD171" s="13">
        <v>1</v>
      </c>
      <c r="BE171">
        <v>1</v>
      </c>
      <c r="BF171">
        <v>1</v>
      </c>
      <c r="BI171" t="s">
        <v>360</v>
      </c>
      <c r="BQ171">
        <v>1</v>
      </c>
      <c r="BR171">
        <v>1</v>
      </c>
      <c r="BT171" t="s">
        <v>320</v>
      </c>
      <c r="CQ171">
        <v>1</v>
      </c>
      <c r="DD171" s="4">
        <v>1</v>
      </c>
      <c r="DH171">
        <v>1</v>
      </c>
      <c r="DI171" s="13">
        <v>1</v>
      </c>
      <c r="DV171" s="13">
        <v>1</v>
      </c>
      <c r="DW171" s="34"/>
      <c r="EA171" s="13">
        <v>1</v>
      </c>
      <c r="EB171" s="4">
        <v>1</v>
      </c>
      <c r="ED171" s="34">
        <v>1</v>
      </c>
      <c r="EP171">
        <v>1</v>
      </c>
      <c r="EQ171" s="13">
        <v>1</v>
      </c>
    </row>
    <row r="172" spans="1:155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 s="47" t="s">
        <v>661</v>
      </c>
      <c r="G172" s="52" t="s">
        <v>774</v>
      </c>
      <c r="H172">
        <v>1</v>
      </c>
      <c r="J172">
        <v>1</v>
      </c>
      <c r="K172" t="s">
        <v>319</v>
      </c>
      <c r="L172" s="4">
        <v>1</v>
      </c>
      <c r="M172">
        <v>1</v>
      </c>
      <c r="O172" s="11" t="s">
        <v>320</v>
      </c>
      <c r="P172" s="13">
        <v>1</v>
      </c>
      <c r="AE172">
        <v>1</v>
      </c>
      <c r="AF172">
        <v>1</v>
      </c>
      <c r="AH172" s="11" t="s">
        <v>465</v>
      </c>
      <c r="AI172">
        <v>1</v>
      </c>
      <c r="AJ172">
        <v>1</v>
      </c>
      <c r="AL172" s="11" t="s">
        <v>495</v>
      </c>
      <c r="BE172">
        <v>1</v>
      </c>
      <c r="BG172">
        <v>1</v>
      </c>
      <c r="BI172" t="s">
        <v>359</v>
      </c>
      <c r="BL172">
        <v>1</v>
      </c>
      <c r="BM172">
        <v>1</v>
      </c>
      <c r="BO172" t="s">
        <v>516</v>
      </c>
      <c r="BZ172" s="13">
        <v>1</v>
      </c>
      <c r="CB172">
        <v>1</v>
      </c>
      <c r="CC172" s="13">
        <v>1</v>
      </c>
      <c r="CD172" s="42">
        <v>1</v>
      </c>
      <c r="CF172">
        <v>1</v>
      </c>
      <c r="CG172" t="s">
        <v>527</v>
      </c>
      <c r="CH172" s="13">
        <v>1</v>
      </c>
      <c r="CP172" s="13">
        <v>1</v>
      </c>
      <c r="DS172" s="4">
        <v>1</v>
      </c>
      <c r="ES172">
        <v>1</v>
      </c>
      <c r="EV172">
        <v>1</v>
      </c>
      <c r="EY172" s="11" t="s">
        <v>563</v>
      </c>
    </row>
    <row r="173" spans="1:155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F173" s="47" t="s">
        <v>661</v>
      </c>
      <c r="G173" s="52" t="s">
        <v>775</v>
      </c>
      <c r="L173" s="4">
        <v>2</v>
      </c>
      <c r="M173">
        <v>1</v>
      </c>
      <c r="N173">
        <v>1</v>
      </c>
      <c r="O173" s="11" t="s">
        <v>317</v>
      </c>
      <c r="Q173" s="30">
        <v>1</v>
      </c>
      <c r="X173" s="13">
        <v>1</v>
      </c>
      <c r="AE173">
        <v>2</v>
      </c>
      <c r="AF173">
        <v>1</v>
      </c>
      <c r="AG173">
        <v>1</v>
      </c>
      <c r="AH173" s="11" t="s">
        <v>317</v>
      </c>
      <c r="BB173" s="13">
        <v>1</v>
      </c>
      <c r="BE173">
        <v>1</v>
      </c>
      <c r="BG173">
        <v>1</v>
      </c>
      <c r="BI173" t="s">
        <v>359</v>
      </c>
      <c r="BQ173">
        <v>1</v>
      </c>
      <c r="BR173">
        <v>1</v>
      </c>
      <c r="BT173" t="s">
        <v>320</v>
      </c>
      <c r="CJ173">
        <v>1</v>
      </c>
      <c r="CL173">
        <v>1</v>
      </c>
      <c r="CM173" t="s">
        <v>10</v>
      </c>
      <c r="CN173" s="13">
        <v>1</v>
      </c>
      <c r="CP173" s="13">
        <v>1</v>
      </c>
      <c r="DG173" s="13">
        <v>1</v>
      </c>
      <c r="DH173">
        <v>1</v>
      </c>
      <c r="DK173">
        <v>1</v>
      </c>
      <c r="DO173" s="34"/>
      <c r="DT173" s="13">
        <v>1</v>
      </c>
      <c r="EG173">
        <v>1</v>
      </c>
      <c r="EQ173" s="13">
        <v>1</v>
      </c>
    </row>
    <row r="174" spans="1:155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F174" s="47" t="s">
        <v>661</v>
      </c>
      <c r="G174" s="52" t="s">
        <v>776</v>
      </c>
      <c r="W174">
        <v>1</v>
      </c>
      <c r="AI174">
        <v>1</v>
      </c>
      <c r="AM174" s="13">
        <v>1</v>
      </c>
      <c r="BE174">
        <v>1</v>
      </c>
      <c r="BG174">
        <v>1</v>
      </c>
      <c r="BI174" t="s">
        <v>359</v>
      </c>
      <c r="BQ174">
        <v>1</v>
      </c>
      <c r="BR174">
        <v>1</v>
      </c>
      <c r="BT174" t="s">
        <v>320</v>
      </c>
      <c r="BV174">
        <v>1</v>
      </c>
      <c r="CH174" s="13">
        <v>1</v>
      </c>
      <c r="CP174" s="13">
        <v>1</v>
      </c>
      <c r="DS174" s="4">
        <v>1</v>
      </c>
      <c r="EG174">
        <v>1</v>
      </c>
      <c r="EM174">
        <v>1</v>
      </c>
    </row>
    <row r="175" spans="1:155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F175" s="47" t="s">
        <v>661</v>
      </c>
      <c r="G175" s="52" t="s">
        <v>679</v>
      </c>
      <c r="Q175">
        <v>1</v>
      </c>
      <c r="R175" s="4">
        <v>1</v>
      </c>
      <c r="X175" s="13">
        <v>1</v>
      </c>
      <c r="Z175" s="13">
        <v>1</v>
      </c>
      <c r="AE175">
        <v>1</v>
      </c>
      <c r="AF175">
        <v>1</v>
      </c>
      <c r="AH175" s="11" t="s">
        <v>465</v>
      </c>
      <c r="AR175">
        <v>2</v>
      </c>
      <c r="AS175">
        <v>1</v>
      </c>
      <c r="AU175">
        <v>1</v>
      </c>
      <c r="AV175" s="11" t="s">
        <v>477</v>
      </c>
      <c r="BB175" s="13">
        <v>1</v>
      </c>
      <c r="BD175" s="13">
        <v>1</v>
      </c>
      <c r="BE175">
        <v>1</v>
      </c>
      <c r="BG175">
        <v>1</v>
      </c>
      <c r="BI175" t="s">
        <v>359</v>
      </c>
      <c r="BL175">
        <v>1</v>
      </c>
      <c r="BN175">
        <v>1</v>
      </c>
      <c r="BO175" t="s">
        <v>519</v>
      </c>
      <c r="BP175" s="13">
        <v>1</v>
      </c>
      <c r="BQ175" s="30">
        <v>2</v>
      </c>
      <c r="BR175">
        <v>1</v>
      </c>
      <c r="BS175">
        <v>1</v>
      </c>
      <c r="BT175" t="s">
        <v>317</v>
      </c>
      <c r="BV175">
        <v>1</v>
      </c>
      <c r="CA175" s="13">
        <v>1</v>
      </c>
      <c r="CC175" s="13">
        <v>1</v>
      </c>
      <c r="CH175" s="13">
        <v>1</v>
      </c>
      <c r="CI175" s="13">
        <v>2</v>
      </c>
      <c r="CJ175">
        <v>1</v>
      </c>
      <c r="CK175">
        <v>1</v>
      </c>
      <c r="CM175" t="s">
        <v>7</v>
      </c>
      <c r="CN175" s="13">
        <v>1</v>
      </c>
      <c r="CO175" s="30">
        <v>1</v>
      </c>
      <c r="CR175" s="4">
        <v>1</v>
      </c>
      <c r="CT175">
        <v>1</v>
      </c>
      <c r="DI175" s="13">
        <v>1</v>
      </c>
      <c r="DJ175" s="13">
        <v>1</v>
      </c>
      <c r="DS175" s="4">
        <v>1</v>
      </c>
      <c r="DW175">
        <v>1</v>
      </c>
      <c r="DX175">
        <v>1</v>
      </c>
      <c r="DZ175" t="s">
        <v>10</v>
      </c>
      <c r="EG175">
        <v>1</v>
      </c>
      <c r="EH175" s="4">
        <v>1</v>
      </c>
      <c r="EI175">
        <v>1</v>
      </c>
      <c r="EL175" s="11" t="s">
        <v>410</v>
      </c>
      <c r="EM175">
        <v>1</v>
      </c>
      <c r="EN175" s="13">
        <v>1</v>
      </c>
      <c r="EQ175" s="13">
        <v>1</v>
      </c>
      <c r="ES175" s="45">
        <v>1</v>
      </c>
      <c r="EU175">
        <v>1</v>
      </c>
      <c r="EY175" s="11" t="s">
        <v>561</v>
      </c>
    </row>
    <row r="176" spans="1:155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F176" s="47" t="s">
        <v>810</v>
      </c>
      <c r="G176" s="52" t="s">
        <v>777</v>
      </c>
      <c r="R176" s="4">
        <v>1</v>
      </c>
      <c r="Z176" s="13">
        <v>1</v>
      </c>
      <c r="AR176">
        <v>1</v>
      </c>
      <c r="AS176">
        <v>1</v>
      </c>
      <c r="AV176" s="11" t="s">
        <v>476</v>
      </c>
      <c r="BE176">
        <v>1</v>
      </c>
      <c r="BF176">
        <v>1</v>
      </c>
      <c r="BI176" t="s">
        <v>360</v>
      </c>
      <c r="BQ176" s="30">
        <v>1</v>
      </c>
      <c r="BR176">
        <v>1</v>
      </c>
      <c r="BT176" t="s">
        <v>320</v>
      </c>
      <c r="CC176" s="13">
        <v>1</v>
      </c>
      <c r="CJ176">
        <v>1</v>
      </c>
      <c r="CK176">
        <v>1</v>
      </c>
      <c r="CM176" t="s">
        <v>7</v>
      </c>
      <c r="CN176" s="13">
        <v>1</v>
      </c>
      <c r="CO176" s="30">
        <v>1</v>
      </c>
      <c r="DT176" s="13">
        <v>1</v>
      </c>
      <c r="EA176" s="13">
        <v>1</v>
      </c>
      <c r="EG176">
        <v>1</v>
      </c>
    </row>
    <row r="177" spans="1:155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F177" s="47"/>
      <c r="G177" s="52" t="s">
        <v>668</v>
      </c>
      <c r="AI177">
        <v>1</v>
      </c>
      <c r="AK177">
        <v>1</v>
      </c>
      <c r="AL177" s="11" t="s">
        <v>494</v>
      </c>
      <c r="BE177">
        <v>1</v>
      </c>
      <c r="BG177">
        <v>1</v>
      </c>
      <c r="BI177" t="s">
        <v>359</v>
      </c>
      <c r="BJ177" s="13">
        <v>1</v>
      </c>
      <c r="BW177" s="13">
        <v>1</v>
      </c>
      <c r="DJ177" s="13">
        <v>1</v>
      </c>
      <c r="EA177" s="13">
        <v>1</v>
      </c>
    </row>
    <row r="178" spans="1:155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F178" s="47"/>
      <c r="G178" s="52" t="s">
        <v>778</v>
      </c>
      <c r="L178" s="24"/>
      <c r="O178" s="25"/>
      <c r="P178" s="26">
        <v>1</v>
      </c>
      <c r="Q178" s="20">
        <v>1</v>
      </c>
      <c r="R178" s="24"/>
      <c r="S178" s="24"/>
      <c r="T178" s="35"/>
      <c r="U178" s="35"/>
      <c r="V178" s="25"/>
      <c r="X178" s="26"/>
      <c r="Y178" s="26"/>
      <c r="Z178" s="26"/>
      <c r="AD178" s="25"/>
      <c r="AE178" s="20">
        <v>1</v>
      </c>
      <c r="AG178" s="20">
        <v>1</v>
      </c>
      <c r="AH178" s="25" t="s">
        <v>464</v>
      </c>
      <c r="AL178" s="25"/>
      <c r="AM178" s="26">
        <v>3</v>
      </c>
      <c r="AQ178" s="25"/>
      <c r="AV178" s="25"/>
      <c r="BB178" s="26"/>
      <c r="BD178" s="26"/>
      <c r="BE178" s="20">
        <v>2</v>
      </c>
      <c r="BF178" s="20">
        <v>1</v>
      </c>
      <c r="BG178" s="20">
        <v>1</v>
      </c>
      <c r="BI178" s="20" t="s">
        <v>487</v>
      </c>
      <c r="BJ178" s="26">
        <v>1</v>
      </c>
      <c r="BK178" s="26">
        <v>1</v>
      </c>
      <c r="BL178" s="20">
        <v>1</v>
      </c>
      <c r="BN178" s="20">
        <v>1</v>
      </c>
      <c r="BO178" s="20" t="s">
        <v>517</v>
      </c>
      <c r="BP178" s="26"/>
      <c r="BQ178" s="20">
        <v>2</v>
      </c>
      <c r="BR178" s="20">
        <v>1</v>
      </c>
      <c r="BS178" s="20">
        <v>1</v>
      </c>
      <c r="BT178" s="20" t="s">
        <v>317</v>
      </c>
      <c r="BU178" s="26"/>
      <c r="BW178" s="26"/>
      <c r="BX178" s="26">
        <v>1</v>
      </c>
      <c r="BY178" s="26"/>
      <c r="BZ178" s="26"/>
      <c r="CA178" s="26"/>
      <c r="CB178" s="20">
        <v>1</v>
      </c>
      <c r="CC178" s="26">
        <v>1</v>
      </c>
      <c r="CD178" s="35"/>
      <c r="CH178" s="26"/>
      <c r="CI178" s="26">
        <v>1</v>
      </c>
      <c r="CJ178" s="20">
        <v>1</v>
      </c>
      <c r="CL178" s="20">
        <v>1</v>
      </c>
      <c r="CM178" s="20" t="s">
        <v>10</v>
      </c>
      <c r="CN178" s="26">
        <v>1</v>
      </c>
      <c r="CO178" s="20">
        <v>1</v>
      </c>
      <c r="CP178" s="26"/>
      <c r="CQ178" s="20">
        <v>1</v>
      </c>
      <c r="CR178" s="24">
        <v>1</v>
      </c>
      <c r="CS178" s="20">
        <v>1</v>
      </c>
      <c r="DA178" s="20">
        <v>1</v>
      </c>
      <c r="DC178" s="26"/>
      <c r="DD178" s="24"/>
      <c r="DG178" s="26">
        <v>1</v>
      </c>
      <c r="DI178" s="26"/>
      <c r="DJ178" s="26"/>
      <c r="DL178" s="26"/>
      <c r="DM178" s="26"/>
      <c r="DN178" s="26"/>
      <c r="DO178" s="20">
        <v>1</v>
      </c>
      <c r="DQ178" s="20">
        <v>1</v>
      </c>
      <c r="DR178" s="20" t="s">
        <v>398</v>
      </c>
      <c r="DS178" s="24"/>
      <c r="DT178" s="26">
        <v>1</v>
      </c>
      <c r="DV178" s="26"/>
      <c r="DW178" s="20">
        <v>1</v>
      </c>
      <c r="DX178" s="20">
        <v>1</v>
      </c>
      <c r="DZ178" s="20" t="s">
        <v>10</v>
      </c>
      <c r="EA178" s="26"/>
      <c r="EB178" s="24"/>
      <c r="EC178" s="35"/>
      <c r="ED178" s="35"/>
      <c r="EE178" s="25"/>
      <c r="EF178" s="26"/>
      <c r="EG178" s="20">
        <v>1</v>
      </c>
      <c r="EH178" s="24">
        <v>1</v>
      </c>
      <c r="EI178" s="20">
        <v>1</v>
      </c>
      <c r="EL178" s="25" t="s">
        <v>410</v>
      </c>
      <c r="EN178" s="26"/>
      <c r="EO178" s="26">
        <v>1</v>
      </c>
      <c r="EQ178" s="26"/>
      <c r="ER178" s="26"/>
      <c r="EY178" s="25"/>
    </row>
    <row r="179" spans="1:155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F179" s="47" t="s">
        <v>661</v>
      </c>
      <c r="G179" s="52" t="s">
        <v>779</v>
      </c>
      <c r="L179" s="4">
        <v>1</v>
      </c>
      <c r="M179">
        <v>1</v>
      </c>
      <c r="O179" s="11" t="s">
        <v>320</v>
      </c>
      <c r="Q179">
        <v>1</v>
      </c>
      <c r="Y179" s="13">
        <v>1</v>
      </c>
      <c r="AE179">
        <v>1</v>
      </c>
      <c r="AF179">
        <v>1</v>
      </c>
      <c r="AH179" s="11" t="s">
        <v>465</v>
      </c>
      <c r="BK179" s="13">
        <v>1</v>
      </c>
      <c r="BQ179">
        <v>1</v>
      </c>
      <c r="BR179">
        <v>1</v>
      </c>
      <c r="BT179" t="s">
        <v>320</v>
      </c>
      <c r="BU179" s="13">
        <v>2</v>
      </c>
      <c r="BX179" s="13">
        <v>1</v>
      </c>
      <c r="CP179" s="13">
        <v>1</v>
      </c>
      <c r="CR179" s="4">
        <v>1</v>
      </c>
      <c r="DC179" s="13">
        <v>1</v>
      </c>
      <c r="DS179" s="4">
        <v>1</v>
      </c>
      <c r="EH179" s="4">
        <v>1</v>
      </c>
      <c r="EI179">
        <v>1</v>
      </c>
      <c r="EL179" s="11" t="s">
        <v>410</v>
      </c>
      <c r="EN179" s="13">
        <v>1</v>
      </c>
      <c r="EQ179" s="13">
        <v>1</v>
      </c>
      <c r="ES179">
        <v>1</v>
      </c>
      <c r="EX179">
        <v>1</v>
      </c>
      <c r="EY179" s="11" t="s">
        <v>562</v>
      </c>
    </row>
    <row r="180" spans="1:155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F180" s="47" t="s">
        <v>809</v>
      </c>
      <c r="G180" s="52" t="s">
        <v>780</v>
      </c>
      <c r="L180" s="4">
        <v>1</v>
      </c>
      <c r="M180">
        <v>1</v>
      </c>
      <c r="O180" s="11" t="s">
        <v>320</v>
      </c>
      <c r="AA180">
        <v>1</v>
      </c>
      <c r="AB180">
        <v>1</v>
      </c>
      <c r="AD180" s="11" t="s">
        <v>461</v>
      </c>
      <c r="BP180" s="13">
        <v>1</v>
      </c>
      <c r="BZ180" s="13">
        <v>1</v>
      </c>
      <c r="DJ180" s="13">
        <v>1</v>
      </c>
      <c r="DS180" s="4">
        <v>1</v>
      </c>
      <c r="EA180" s="13">
        <v>1</v>
      </c>
      <c r="ES180">
        <v>1</v>
      </c>
      <c r="EW180">
        <v>1</v>
      </c>
      <c r="EY180" s="11" t="s">
        <v>559</v>
      </c>
    </row>
    <row r="181" spans="1:155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F181" s="47" t="s">
        <v>661</v>
      </c>
      <c r="G181" s="52" t="s">
        <v>781</v>
      </c>
      <c r="Q181">
        <v>1</v>
      </c>
      <c r="Z181" s="13">
        <v>1</v>
      </c>
      <c r="AA181">
        <v>2</v>
      </c>
      <c r="AB181">
        <v>1</v>
      </c>
      <c r="AC181">
        <v>1</v>
      </c>
      <c r="AD181" s="11" t="s">
        <v>317</v>
      </c>
      <c r="AE181" s="30">
        <v>1</v>
      </c>
      <c r="AF181">
        <v>1</v>
      </c>
      <c r="AH181" s="11" t="s">
        <v>465</v>
      </c>
      <c r="AN181">
        <v>1</v>
      </c>
      <c r="AR181">
        <v>1</v>
      </c>
      <c r="AU181">
        <v>1</v>
      </c>
      <c r="AV181" s="11" t="s">
        <v>478</v>
      </c>
      <c r="BC181">
        <v>1</v>
      </c>
      <c r="BE181">
        <v>1</v>
      </c>
      <c r="BF181">
        <v>1</v>
      </c>
      <c r="BI181" t="s">
        <v>360</v>
      </c>
      <c r="BK181" s="13">
        <v>1</v>
      </c>
      <c r="BQ181">
        <v>1</v>
      </c>
      <c r="BS181">
        <v>1</v>
      </c>
      <c r="BT181" t="s">
        <v>21</v>
      </c>
      <c r="CC181" s="13">
        <v>1</v>
      </c>
      <c r="CH181" s="13">
        <v>1</v>
      </c>
      <c r="CJ181">
        <v>1</v>
      </c>
      <c r="CK181">
        <v>1</v>
      </c>
      <c r="CM181" t="s">
        <v>7</v>
      </c>
      <c r="CN181" s="13">
        <v>1</v>
      </c>
      <c r="CP181" s="13">
        <v>1</v>
      </c>
      <c r="CR181" s="4">
        <v>1</v>
      </c>
      <c r="CT181">
        <v>1</v>
      </c>
      <c r="DC181" s="13">
        <v>2</v>
      </c>
      <c r="DK181">
        <v>1</v>
      </c>
      <c r="DV181" s="13">
        <v>1</v>
      </c>
      <c r="EG181">
        <v>1</v>
      </c>
      <c r="EH181" s="4">
        <v>1</v>
      </c>
      <c r="EI181">
        <v>1</v>
      </c>
      <c r="EL181" s="11" t="s">
        <v>410</v>
      </c>
      <c r="EM181">
        <v>1</v>
      </c>
      <c r="EN181" s="13">
        <v>1</v>
      </c>
      <c r="EO181" s="13">
        <v>1</v>
      </c>
      <c r="ES181" s="45">
        <v>1</v>
      </c>
      <c r="EU181">
        <v>1</v>
      </c>
      <c r="EY181" s="11" t="s">
        <v>561</v>
      </c>
    </row>
    <row r="182" spans="1:155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F182" s="47" t="s">
        <v>810</v>
      </c>
      <c r="G182" s="52" t="s">
        <v>782</v>
      </c>
      <c r="AR182">
        <v>1</v>
      </c>
      <c r="AT182">
        <v>1</v>
      </c>
      <c r="AV182" s="11" t="s">
        <v>350</v>
      </c>
      <c r="CN182" s="13">
        <v>1</v>
      </c>
      <c r="DG182" s="13">
        <v>1</v>
      </c>
      <c r="DW182">
        <v>1</v>
      </c>
      <c r="DX182">
        <v>1</v>
      </c>
      <c r="DZ182" t="s">
        <v>10</v>
      </c>
      <c r="EQ182" s="13">
        <v>1</v>
      </c>
      <c r="ES182" s="30">
        <v>1</v>
      </c>
      <c r="EW182">
        <v>1</v>
      </c>
      <c r="EY182" s="11" t="s">
        <v>559</v>
      </c>
    </row>
    <row r="183" spans="1:155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F183" s="47" t="s">
        <v>810</v>
      </c>
      <c r="G183" s="52" t="s">
        <v>783</v>
      </c>
      <c r="P183" s="13">
        <v>1</v>
      </c>
      <c r="R183" s="4">
        <v>1</v>
      </c>
      <c r="Z183" s="13">
        <v>1</v>
      </c>
      <c r="AR183">
        <v>1</v>
      </c>
      <c r="AS183">
        <v>1</v>
      </c>
      <c r="AV183" s="11" t="s">
        <v>476</v>
      </c>
      <c r="BE183">
        <v>1</v>
      </c>
      <c r="BG183">
        <v>1</v>
      </c>
      <c r="BI183" t="s">
        <v>359</v>
      </c>
      <c r="BJ183" s="13">
        <v>1</v>
      </c>
      <c r="BL183">
        <v>1</v>
      </c>
      <c r="BM183">
        <v>1</v>
      </c>
      <c r="BO183" t="s">
        <v>516</v>
      </c>
      <c r="BQ183">
        <v>2</v>
      </c>
      <c r="BR183">
        <v>1</v>
      </c>
      <c r="BS183">
        <v>1</v>
      </c>
      <c r="BT183" t="s">
        <v>317</v>
      </c>
      <c r="CC183" s="13">
        <v>1</v>
      </c>
      <c r="CO183">
        <v>1</v>
      </c>
      <c r="DW183" s="34">
        <v>1</v>
      </c>
      <c r="DX183">
        <v>1</v>
      </c>
      <c r="DZ183" t="s">
        <v>10</v>
      </c>
      <c r="EG183">
        <v>1</v>
      </c>
    </row>
    <row r="184" spans="1:155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F184" s="47" t="s">
        <v>810</v>
      </c>
      <c r="G184" s="52" t="s">
        <v>784</v>
      </c>
      <c r="AE184">
        <v>2</v>
      </c>
      <c r="AF184">
        <v>1</v>
      </c>
      <c r="AG184">
        <v>1</v>
      </c>
      <c r="AH184" s="11" t="s">
        <v>317</v>
      </c>
      <c r="AI184" s="30">
        <v>1</v>
      </c>
      <c r="AJ184">
        <v>1</v>
      </c>
      <c r="AL184" s="11" t="s">
        <v>495</v>
      </c>
      <c r="AN184">
        <v>1</v>
      </c>
      <c r="AR184">
        <v>1</v>
      </c>
      <c r="AS184">
        <v>1</v>
      </c>
      <c r="AV184" s="11" t="s">
        <v>476</v>
      </c>
      <c r="BC184">
        <v>1</v>
      </c>
      <c r="BL184">
        <v>1</v>
      </c>
      <c r="BN184">
        <v>1</v>
      </c>
      <c r="BO184" t="s">
        <v>519</v>
      </c>
      <c r="BQ184">
        <v>1</v>
      </c>
      <c r="BR184">
        <v>1</v>
      </c>
      <c r="BT184" t="s">
        <v>320</v>
      </c>
      <c r="CC184" s="13">
        <v>1</v>
      </c>
      <c r="CP184" s="13">
        <v>1</v>
      </c>
      <c r="DG184" s="13">
        <v>1</v>
      </c>
      <c r="DS184" s="4">
        <v>1</v>
      </c>
      <c r="ES184">
        <v>2</v>
      </c>
      <c r="EU184">
        <v>1</v>
      </c>
      <c r="EV184">
        <v>1</v>
      </c>
      <c r="EY184" s="11" t="s">
        <v>572</v>
      </c>
    </row>
    <row r="185" spans="1:155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F185" s="47" t="s">
        <v>655</v>
      </c>
      <c r="G185" s="52" t="s">
        <v>785</v>
      </c>
      <c r="L185" s="4">
        <v>1</v>
      </c>
      <c r="N185">
        <v>1</v>
      </c>
      <c r="O185" s="11" t="s">
        <v>21</v>
      </c>
      <c r="Z185" s="13">
        <v>1</v>
      </c>
      <c r="AI185">
        <v>1</v>
      </c>
      <c r="AR185">
        <v>1</v>
      </c>
      <c r="AT185">
        <v>1</v>
      </c>
      <c r="AV185" s="11" t="s">
        <v>350</v>
      </c>
      <c r="BU185" s="13">
        <v>1</v>
      </c>
      <c r="DD185" s="4">
        <v>1</v>
      </c>
      <c r="DE185">
        <v>1</v>
      </c>
      <c r="EP185">
        <v>1</v>
      </c>
      <c r="EQ185" s="13">
        <v>1</v>
      </c>
      <c r="ER185" s="13">
        <v>1</v>
      </c>
    </row>
    <row r="186" spans="1:155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F186" s="47" t="s">
        <v>661</v>
      </c>
      <c r="G186" s="52" t="s">
        <v>786</v>
      </c>
      <c r="S186" s="4">
        <v>1</v>
      </c>
      <c r="T186" s="34">
        <v>1</v>
      </c>
      <c r="V186" s="11" t="s">
        <v>25</v>
      </c>
      <c r="X186" s="13">
        <v>1</v>
      </c>
      <c r="AA186">
        <v>1</v>
      </c>
      <c r="AB186">
        <v>1</v>
      </c>
      <c r="AD186" s="11" t="s">
        <v>461</v>
      </c>
      <c r="AE186">
        <v>1</v>
      </c>
      <c r="AF186">
        <v>1</v>
      </c>
      <c r="AH186" s="11" t="s">
        <v>465</v>
      </c>
      <c r="AI186">
        <v>1</v>
      </c>
      <c r="AJ186">
        <v>1</v>
      </c>
      <c r="AL186" s="11" t="s">
        <v>495</v>
      </c>
      <c r="BL186">
        <v>1</v>
      </c>
      <c r="BM186">
        <v>1</v>
      </c>
      <c r="BO186" t="s">
        <v>516</v>
      </c>
      <c r="BU186" s="13">
        <v>1</v>
      </c>
      <c r="BZ186" s="13">
        <v>1</v>
      </c>
      <c r="CJ186">
        <v>1</v>
      </c>
      <c r="CK186">
        <v>1</v>
      </c>
      <c r="CM186" t="s">
        <v>7</v>
      </c>
      <c r="CQ186">
        <v>1</v>
      </c>
      <c r="CR186" s="4">
        <v>1</v>
      </c>
      <c r="CZ186">
        <v>1</v>
      </c>
      <c r="DW186">
        <v>1</v>
      </c>
      <c r="DX186">
        <v>1</v>
      </c>
      <c r="DZ186" t="s">
        <v>10</v>
      </c>
      <c r="EQ186" s="13">
        <v>1</v>
      </c>
      <c r="ES186">
        <v>1</v>
      </c>
      <c r="EW186">
        <v>1</v>
      </c>
      <c r="EY186" s="11" t="s">
        <v>559</v>
      </c>
    </row>
    <row r="187" spans="1:155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F187" s="47" t="s">
        <v>655</v>
      </c>
      <c r="G187" s="52" t="s">
        <v>675</v>
      </c>
      <c r="X187" s="13">
        <v>1</v>
      </c>
      <c r="AE187">
        <v>1</v>
      </c>
      <c r="AF187">
        <v>1</v>
      </c>
      <c r="AH187" s="11" t="s">
        <v>465</v>
      </c>
      <c r="AN187">
        <v>1</v>
      </c>
      <c r="AR187">
        <v>1</v>
      </c>
      <c r="AS187">
        <v>1</v>
      </c>
      <c r="AV187" s="11" t="s">
        <v>476</v>
      </c>
      <c r="BB187" s="13">
        <v>1</v>
      </c>
      <c r="BD187" s="13">
        <v>1</v>
      </c>
      <c r="CD187">
        <v>1</v>
      </c>
      <c r="CF187">
        <v>1</v>
      </c>
      <c r="CG187" t="s">
        <v>527</v>
      </c>
      <c r="CO187">
        <v>1</v>
      </c>
      <c r="CR187" s="4">
        <v>1</v>
      </c>
      <c r="CT187">
        <v>1</v>
      </c>
      <c r="DS187" s="4">
        <v>1</v>
      </c>
      <c r="EF187" s="13">
        <v>1</v>
      </c>
      <c r="EH187" s="4">
        <v>1</v>
      </c>
      <c r="EI187">
        <v>1</v>
      </c>
      <c r="EL187" s="11" t="s">
        <v>410</v>
      </c>
      <c r="EM187">
        <v>1</v>
      </c>
      <c r="EN187" s="13">
        <v>1</v>
      </c>
      <c r="ES187">
        <v>1</v>
      </c>
      <c r="EU187">
        <v>1</v>
      </c>
      <c r="EY187" s="11" t="s">
        <v>561</v>
      </c>
    </row>
    <row r="188" spans="1:155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F188" s="47"/>
      <c r="G188" s="52" t="s">
        <v>668</v>
      </c>
      <c r="L188" s="4">
        <v>1</v>
      </c>
      <c r="N188">
        <v>1</v>
      </c>
      <c r="O188" s="11" t="s">
        <v>21</v>
      </c>
      <c r="S188" s="4">
        <v>1</v>
      </c>
      <c r="T188" s="34">
        <v>1</v>
      </c>
      <c r="V188" s="11" t="s">
        <v>25</v>
      </c>
      <c r="W188">
        <v>1</v>
      </c>
      <c r="Y188" s="13">
        <v>1</v>
      </c>
      <c r="Z188" s="13">
        <v>1</v>
      </c>
      <c r="AE188">
        <v>1</v>
      </c>
      <c r="AG188">
        <v>1</v>
      </c>
      <c r="AH188" s="11" t="s">
        <v>464</v>
      </c>
      <c r="AM188" s="13">
        <v>1</v>
      </c>
      <c r="BE188">
        <v>1</v>
      </c>
      <c r="BG188">
        <v>1</v>
      </c>
      <c r="BI188" t="s">
        <v>359</v>
      </c>
      <c r="BJ188" s="13">
        <v>1</v>
      </c>
      <c r="BQ188">
        <v>2</v>
      </c>
      <c r="BR188">
        <v>1</v>
      </c>
      <c r="BS188">
        <v>1</v>
      </c>
      <c r="BT188" t="s">
        <v>317</v>
      </c>
      <c r="BW188" s="13">
        <v>1</v>
      </c>
      <c r="BX188" s="13">
        <v>3</v>
      </c>
      <c r="CC188" s="13">
        <v>1</v>
      </c>
      <c r="CN188" s="13">
        <v>1</v>
      </c>
      <c r="CO188">
        <v>1</v>
      </c>
      <c r="CR188" s="4">
        <v>1</v>
      </c>
      <c r="CX188">
        <v>1</v>
      </c>
      <c r="DK188">
        <v>1</v>
      </c>
      <c r="DL188" s="13">
        <v>5</v>
      </c>
      <c r="EB188" s="4">
        <v>2</v>
      </c>
      <c r="ED188" s="34">
        <v>2</v>
      </c>
      <c r="EG188">
        <v>1</v>
      </c>
      <c r="EQ188" s="13">
        <v>1</v>
      </c>
      <c r="ER188" s="13">
        <v>1</v>
      </c>
      <c r="ES188">
        <v>1</v>
      </c>
      <c r="EX188">
        <v>1</v>
      </c>
      <c r="EY188" s="11" t="s">
        <v>562</v>
      </c>
    </row>
    <row r="189" spans="1:155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F189" s="47"/>
      <c r="G189" s="52" t="s">
        <v>668</v>
      </c>
      <c r="L189" s="4">
        <v>1</v>
      </c>
      <c r="M189">
        <v>1</v>
      </c>
      <c r="O189" s="11" t="s">
        <v>320</v>
      </c>
      <c r="AE189">
        <v>1</v>
      </c>
      <c r="AF189">
        <v>1</v>
      </c>
      <c r="AH189" s="11" t="s">
        <v>465</v>
      </c>
      <c r="BE189">
        <v>1</v>
      </c>
      <c r="BG189">
        <v>1</v>
      </c>
      <c r="BI189" t="s">
        <v>359</v>
      </c>
      <c r="BQ189">
        <v>1</v>
      </c>
      <c r="BR189">
        <v>1</v>
      </c>
      <c r="BT189" t="s">
        <v>320</v>
      </c>
      <c r="BX189" s="13">
        <v>2</v>
      </c>
      <c r="CC189" s="13">
        <v>1</v>
      </c>
      <c r="CJ189">
        <v>1</v>
      </c>
      <c r="CK189">
        <v>1</v>
      </c>
      <c r="CM189" t="s">
        <v>7</v>
      </c>
      <c r="CR189" s="4">
        <v>1</v>
      </c>
      <c r="CV189">
        <v>1</v>
      </c>
      <c r="DM189" s="13">
        <v>1</v>
      </c>
      <c r="EG189">
        <v>1</v>
      </c>
      <c r="EP189">
        <v>1</v>
      </c>
    </row>
    <row r="190" spans="1:155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F190" s="47" t="s">
        <v>661</v>
      </c>
      <c r="G190" s="52" t="s">
        <v>667</v>
      </c>
      <c r="AR190">
        <v>1</v>
      </c>
      <c r="AS190">
        <v>1</v>
      </c>
      <c r="AV190" s="11" t="s">
        <v>476</v>
      </c>
      <c r="BE190">
        <v>1</v>
      </c>
      <c r="BF190">
        <v>1</v>
      </c>
      <c r="BI190" t="s">
        <v>360</v>
      </c>
      <c r="BQ190">
        <v>1</v>
      </c>
      <c r="BR190">
        <v>1</v>
      </c>
      <c r="BT190" t="s">
        <v>320</v>
      </c>
      <c r="CD190" s="34">
        <v>1</v>
      </c>
      <c r="CF190">
        <v>1</v>
      </c>
      <c r="CG190" t="s">
        <v>527</v>
      </c>
      <c r="CN190" s="13">
        <v>1</v>
      </c>
      <c r="CP190" s="13">
        <v>1</v>
      </c>
      <c r="DG190" s="13">
        <v>1</v>
      </c>
      <c r="DH190">
        <v>1</v>
      </c>
      <c r="DW190">
        <v>1</v>
      </c>
      <c r="DX190">
        <v>1</v>
      </c>
      <c r="DZ190" t="s">
        <v>10</v>
      </c>
      <c r="EG190">
        <v>1</v>
      </c>
    </row>
    <row r="191" spans="1:155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F191" s="47" t="s">
        <v>661</v>
      </c>
      <c r="G191" s="52" t="s">
        <v>787</v>
      </c>
      <c r="L191" s="4">
        <v>2</v>
      </c>
      <c r="M191">
        <v>1</v>
      </c>
      <c r="N191">
        <v>1</v>
      </c>
      <c r="O191" s="11" t="s">
        <v>317</v>
      </c>
      <c r="P191" s="13">
        <v>1</v>
      </c>
      <c r="AE191">
        <v>1</v>
      </c>
      <c r="AF191">
        <v>1</v>
      </c>
      <c r="AH191" s="11" t="s">
        <v>465</v>
      </c>
      <c r="BB191" s="13">
        <v>1</v>
      </c>
      <c r="BC191">
        <v>1</v>
      </c>
      <c r="BD191" s="13">
        <v>1</v>
      </c>
      <c r="BE191" s="30">
        <v>1</v>
      </c>
      <c r="BG191">
        <v>1</v>
      </c>
      <c r="BI191" t="s">
        <v>359</v>
      </c>
      <c r="BJ191" s="13">
        <v>1</v>
      </c>
      <c r="BQ191">
        <v>1</v>
      </c>
      <c r="BR191">
        <v>1</v>
      </c>
      <c r="BT191" t="s">
        <v>320</v>
      </c>
      <c r="BU191" s="13">
        <v>1</v>
      </c>
      <c r="BV191">
        <v>1</v>
      </c>
      <c r="CD191" s="34">
        <v>1</v>
      </c>
      <c r="CF191">
        <v>1</v>
      </c>
      <c r="CG191" t="s">
        <v>527</v>
      </c>
      <c r="DC191" s="13">
        <v>1</v>
      </c>
      <c r="DK191">
        <v>1</v>
      </c>
      <c r="EG191">
        <v>1</v>
      </c>
      <c r="EH191" s="4">
        <v>1</v>
      </c>
      <c r="EI191">
        <v>1</v>
      </c>
      <c r="EL191" s="11" t="s">
        <v>410</v>
      </c>
    </row>
    <row r="192" spans="1:155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F192" s="47" t="s">
        <v>661</v>
      </c>
      <c r="G192" s="52" t="s">
        <v>788</v>
      </c>
      <c r="AE192">
        <v>1</v>
      </c>
      <c r="AF192">
        <v>1</v>
      </c>
      <c r="AH192" s="11" t="s">
        <v>465</v>
      </c>
      <c r="AM192" s="13">
        <v>2</v>
      </c>
      <c r="AR192">
        <v>1</v>
      </c>
      <c r="AS192">
        <v>1</v>
      </c>
      <c r="AV192" s="11" t="s">
        <v>476</v>
      </c>
      <c r="BB192" s="13">
        <v>1</v>
      </c>
      <c r="BE192" s="30">
        <v>1</v>
      </c>
      <c r="BF192">
        <v>1</v>
      </c>
      <c r="BI192" t="s">
        <v>360</v>
      </c>
      <c r="BJ192" s="13">
        <v>1</v>
      </c>
      <c r="BK192" s="13">
        <v>1</v>
      </c>
      <c r="BQ192">
        <v>1</v>
      </c>
      <c r="BR192">
        <v>1</v>
      </c>
      <c r="BT192" t="s">
        <v>320</v>
      </c>
      <c r="BX192" s="13">
        <v>1</v>
      </c>
      <c r="BZ192" s="13">
        <v>1</v>
      </c>
      <c r="CC192" s="13">
        <v>1</v>
      </c>
      <c r="CD192" s="42">
        <v>1</v>
      </c>
      <c r="CF192">
        <v>1</v>
      </c>
      <c r="CG192" t="s">
        <v>527</v>
      </c>
      <c r="CN192" s="13">
        <v>1</v>
      </c>
      <c r="CP192" s="13">
        <v>1</v>
      </c>
      <c r="CR192" s="4">
        <v>1</v>
      </c>
      <c r="CT192">
        <v>1</v>
      </c>
      <c r="DC192" s="13">
        <v>2</v>
      </c>
      <c r="DG192" s="13">
        <v>1</v>
      </c>
      <c r="DH192">
        <v>1</v>
      </c>
      <c r="DL192" s="13">
        <v>1</v>
      </c>
      <c r="DO192">
        <v>1</v>
      </c>
      <c r="DP192">
        <v>1</v>
      </c>
      <c r="DR192" t="s">
        <v>397</v>
      </c>
      <c r="DS192" s="4">
        <v>1</v>
      </c>
      <c r="EB192" s="4">
        <v>1</v>
      </c>
      <c r="EC192" s="34">
        <v>1</v>
      </c>
      <c r="EG192">
        <v>1</v>
      </c>
    </row>
    <row r="193" spans="1:155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F193" s="47" t="s">
        <v>809</v>
      </c>
      <c r="G193" s="52" t="s">
        <v>789</v>
      </c>
      <c r="L193" s="4">
        <v>1</v>
      </c>
      <c r="M193">
        <v>1</v>
      </c>
      <c r="O193" s="11" t="s">
        <v>320</v>
      </c>
      <c r="P193" s="13">
        <v>1</v>
      </c>
      <c r="AE193">
        <v>2</v>
      </c>
      <c r="AF193">
        <v>1</v>
      </c>
      <c r="AG193">
        <v>1</v>
      </c>
      <c r="AH193" s="11" t="s">
        <v>317</v>
      </c>
      <c r="BD193" s="13">
        <v>1</v>
      </c>
      <c r="BE193" s="30"/>
      <c r="BP193" s="13">
        <v>1</v>
      </c>
      <c r="CD193" s="43">
        <v>1</v>
      </c>
      <c r="CF193">
        <v>1</v>
      </c>
      <c r="CG193" t="s">
        <v>527</v>
      </c>
      <c r="CJ193">
        <v>1</v>
      </c>
      <c r="CL193">
        <v>1</v>
      </c>
      <c r="CM193" t="s">
        <v>10</v>
      </c>
      <c r="CP193" s="13">
        <v>1</v>
      </c>
      <c r="DO193">
        <v>1</v>
      </c>
      <c r="DP193">
        <v>1</v>
      </c>
      <c r="DR193" t="s">
        <v>397</v>
      </c>
      <c r="EG193">
        <v>1</v>
      </c>
      <c r="EH193" s="4">
        <v>1</v>
      </c>
      <c r="EI193">
        <v>1</v>
      </c>
      <c r="EL193" s="11" t="s">
        <v>410</v>
      </c>
    </row>
    <row r="194" spans="1:155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F194" s="47" t="s">
        <v>661</v>
      </c>
      <c r="G194" s="52" t="s">
        <v>790</v>
      </c>
      <c r="L194" s="24"/>
      <c r="O194" s="25"/>
      <c r="P194" s="26"/>
      <c r="R194" s="24"/>
      <c r="S194" s="24">
        <v>1</v>
      </c>
      <c r="T194" s="35">
        <v>1</v>
      </c>
      <c r="U194" s="35"/>
      <c r="V194" s="25" t="s">
        <v>25</v>
      </c>
      <c r="X194" s="26"/>
      <c r="Y194" s="26">
        <v>1</v>
      </c>
      <c r="Z194" s="26"/>
      <c r="AD194" s="25"/>
      <c r="AH194" s="25"/>
      <c r="AL194" s="25"/>
      <c r="AM194" s="26">
        <v>1</v>
      </c>
      <c r="AQ194" s="25"/>
      <c r="AR194" s="20">
        <v>3</v>
      </c>
      <c r="AS194" s="20">
        <v>1</v>
      </c>
      <c r="AT194" s="20">
        <v>1</v>
      </c>
      <c r="AU194" s="20">
        <v>1</v>
      </c>
      <c r="AV194" s="25" t="s">
        <v>480</v>
      </c>
      <c r="AW194" s="20">
        <v>1</v>
      </c>
      <c r="AZ194" s="20">
        <v>1</v>
      </c>
      <c r="BA194" s="20" t="s">
        <v>508</v>
      </c>
      <c r="BB194" s="26">
        <v>1</v>
      </c>
      <c r="BC194" s="20">
        <v>1</v>
      </c>
      <c r="BD194" s="26"/>
      <c r="BJ194" s="26">
        <v>1</v>
      </c>
      <c r="BK194" s="26"/>
      <c r="BP194" s="26"/>
      <c r="BQ194" s="20">
        <v>1</v>
      </c>
      <c r="BR194" s="20">
        <v>1</v>
      </c>
      <c r="BT194" s="20" t="s">
        <v>320</v>
      </c>
      <c r="BU194" s="26"/>
      <c r="BW194" s="26"/>
      <c r="BX194" s="26">
        <v>1</v>
      </c>
      <c r="BY194" s="26"/>
      <c r="BZ194" s="26">
        <v>1</v>
      </c>
      <c r="CA194" s="26"/>
      <c r="CC194" s="26"/>
      <c r="CD194" s="20">
        <v>1</v>
      </c>
      <c r="CF194" s="20">
        <v>1</v>
      </c>
      <c r="CG194" s="20" t="s">
        <v>527</v>
      </c>
      <c r="CH194" s="26"/>
      <c r="CI194" s="26"/>
      <c r="CN194" s="26"/>
      <c r="CP194" s="26"/>
      <c r="CR194" s="24">
        <v>1</v>
      </c>
      <c r="CS194" s="20">
        <v>1</v>
      </c>
      <c r="DC194" s="26">
        <v>1</v>
      </c>
      <c r="DD194" s="24"/>
      <c r="DG194" s="26"/>
      <c r="DH194" s="20">
        <v>1</v>
      </c>
      <c r="DI194" s="26">
        <v>1</v>
      </c>
      <c r="DJ194" s="26">
        <v>1</v>
      </c>
      <c r="DK194" s="20">
        <v>1</v>
      </c>
      <c r="DL194" s="26">
        <v>2</v>
      </c>
      <c r="DM194" s="26"/>
      <c r="DN194" s="26"/>
      <c r="DS194" s="24">
        <v>1</v>
      </c>
      <c r="DT194" s="26"/>
      <c r="DV194" s="26"/>
      <c r="EA194" s="26"/>
      <c r="EB194" s="24">
        <v>1</v>
      </c>
      <c r="EC194" s="35">
        <v>1</v>
      </c>
      <c r="ED194" s="35"/>
      <c r="EE194" s="25"/>
      <c r="EF194" s="26"/>
      <c r="EG194" s="20">
        <v>1</v>
      </c>
      <c r="EH194" s="24"/>
      <c r="EL194" s="25"/>
      <c r="EN194" s="26">
        <v>1</v>
      </c>
      <c r="EO194" s="26"/>
      <c r="EQ194" s="26"/>
      <c r="ER194" s="26"/>
      <c r="ES194" s="20">
        <v>1</v>
      </c>
      <c r="EU194" s="20">
        <v>1</v>
      </c>
      <c r="EY194" s="25" t="s">
        <v>561</v>
      </c>
    </row>
    <row r="195" spans="1:155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F195" s="47" t="s">
        <v>661</v>
      </c>
      <c r="G195" s="52" t="s">
        <v>791</v>
      </c>
      <c r="L195" s="4">
        <v>2</v>
      </c>
      <c r="M195">
        <v>1</v>
      </c>
      <c r="N195">
        <v>1</v>
      </c>
      <c r="O195" s="11" t="s">
        <v>317</v>
      </c>
      <c r="AE195">
        <v>1</v>
      </c>
      <c r="AF195">
        <v>1</v>
      </c>
      <c r="AH195" s="11" t="s">
        <v>465</v>
      </c>
      <c r="AN195">
        <v>1</v>
      </c>
      <c r="BC195">
        <v>1</v>
      </c>
      <c r="BE195" s="30">
        <v>1</v>
      </c>
      <c r="BF195">
        <v>1</v>
      </c>
      <c r="BI195" t="s">
        <v>360</v>
      </c>
      <c r="BX195" s="13">
        <v>2</v>
      </c>
      <c r="DC195" s="13">
        <v>1</v>
      </c>
      <c r="DK195">
        <v>1</v>
      </c>
      <c r="EF195" s="13">
        <v>1</v>
      </c>
      <c r="EN195" s="13">
        <v>1</v>
      </c>
    </row>
    <row r="196" spans="1:155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F196" s="47"/>
      <c r="G196" s="52" t="s">
        <v>668</v>
      </c>
      <c r="AM196" s="13">
        <v>1</v>
      </c>
      <c r="AW196">
        <v>1</v>
      </c>
      <c r="AX196">
        <v>1</v>
      </c>
      <c r="BA196" t="s">
        <v>507</v>
      </c>
      <c r="BQ196">
        <v>1</v>
      </c>
      <c r="BR196">
        <v>1</v>
      </c>
      <c r="BT196" t="s">
        <v>320</v>
      </c>
      <c r="EH196" s="4">
        <v>1</v>
      </c>
      <c r="EI196">
        <v>1</v>
      </c>
      <c r="EL196" s="11" t="s">
        <v>410</v>
      </c>
    </row>
    <row r="197" spans="1:155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F197" s="47"/>
      <c r="G197" s="52" t="s">
        <v>668</v>
      </c>
      <c r="BJ197" s="13">
        <v>1</v>
      </c>
      <c r="CP197" s="13">
        <v>1</v>
      </c>
      <c r="EP197">
        <v>1</v>
      </c>
    </row>
    <row r="198" spans="1:155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F198" s="47" t="s">
        <v>810</v>
      </c>
      <c r="G198" s="52" t="s">
        <v>792</v>
      </c>
      <c r="Z198" s="13">
        <v>1</v>
      </c>
    </row>
    <row r="199" spans="1:155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F199" s="47" t="s">
        <v>654</v>
      </c>
      <c r="G199" s="52" t="s">
        <v>793</v>
      </c>
      <c r="X199" s="13">
        <v>1</v>
      </c>
      <c r="ES199">
        <v>1</v>
      </c>
      <c r="EV199">
        <v>1</v>
      </c>
      <c r="EY199" s="11" t="s">
        <v>563</v>
      </c>
    </row>
    <row r="200" spans="1:155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F200" s="47" t="s">
        <v>661</v>
      </c>
      <c r="G200" s="52" t="s">
        <v>667</v>
      </c>
      <c r="L200" s="4">
        <v>1</v>
      </c>
      <c r="M200">
        <v>1</v>
      </c>
      <c r="O200" s="11" t="s">
        <v>320</v>
      </c>
      <c r="P200" s="13">
        <v>1</v>
      </c>
      <c r="Z200" s="13">
        <v>1</v>
      </c>
      <c r="AE200">
        <v>1</v>
      </c>
      <c r="AF200">
        <v>1</v>
      </c>
      <c r="AH200" s="11" t="s">
        <v>465</v>
      </c>
      <c r="AR200">
        <v>2</v>
      </c>
      <c r="AS200">
        <v>1</v>
      </c>
      <c r="AT200">
        <v>1</v>
      </c>
      <c r="AV200" s="11" t="s">
        <v>479</v>
      </c>
      <c r="AW200" s="30">
        <v>1</v>
      </c>
      <c r="AZ200">
        <v>1</v>
      </c>
      <c r="BA200" t="s">
        <v>508</v>
      </c>
      <c r="BB200" s="13">
        <v>1</v>
      </c>
      <c r="BE200">
        <v>1</v>
      </c>
      <c r="BG200">
        <v>1</v>
      </c>
      <c r="BI200" t="s">
        <v>359</v>
      </c>
      <c r="BL200">
        <v>1</v>
      </c>
      <c r="BM200">
        <v>1</v>
      </c>
      <c r="BO200" t="s">
        <v>516</v>
      </c>
      <c r="BQ200">
        <v>1</v>
      </c>
      <c r="BR200">
        <v>1</v>
      </c>
      <c r="BT200" t="s">
        <v>320</v>
      </c>
      <c r="BU200" s="13">
        <v>2</v>
      </c>
      <c r="BX200" s="13">
        <v>1</v>
      </c>
      <c r="CC200" s="13">
        <v>1</v>
      </c>
      <c r="CN200" s="13">
        <v>1</v>
      </c>
      <c r="CP200" s="13">
        <v>1</v>
      </c>
      <c r="DS200" s="4">
        <v>1</v>
      </c>
      <c r="EH200" s="4">
        <v>2</v>
      </c>
      <c r="EI200">
        <v>1</v>
      </c>
      <c r="EJ200">
        <v>1</v>
      </c>
      <c r="EL200" s="11" t="s">
        <v>548</v>
      </c>
      <c r="ES200">
        <v>2</v>
      </c>
      <c r="ET200">
        <v>1</v>
      </c>
      <c r="EU200">
        <v>1</v>
      </c>
      <c r="EY200" s="11" t="s">
        <v>568</v>
      </c>
    </row>
    <row r="201" spans="1:155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F201" s="47" t="s">
        <v>654</v>
      </c>
      <c r="G201" s="52" t="s">
        <v>674</v>
      </c>
      <c r="L201" s="24">
        <v>1</v>
      </c>
      <c r="M201" s="20">
        <v>1</v>
      </c>
      <c r="O201" s="25" t="s">
        <v>320</v>
      </c>
      <c r="P201" s="26"/>
      <c r="R201" s="24"/>
      <c r="S201" s="24"/>
      <c r="T201" s="35"/>
      <c r="U201" s="35"/>
      <c r="V201" s="25"/>
      <c r="X201" s="26">
        <v>1</v>
      </c>
      <c r="Y201" s="26"/>
      <c r="Z201" s="26"/>
      <c r="AD201" s="25"/>
      <c r="AE201" s="20">
        <v>1</v>
      </c>
      <c r="AF201" s="20">
        <v>1</v>
      </c>
      <c r="AH201" s="25" t="s">
        <v>465</v>
      </c>
      <c r="AI201" s="20">
        <v>1</v>
      </c>
      <c r="AL201" s="25"/>
      <c r="AM201" s="26"/>
      <c r="AQ201" s="25"/>
      <c r="AV201" s="25"/>
      <c r="BB201" s="26">
        <v>1</v>
      </c>
      <c r="BD201" s="26"/>
      <c r="BJ201" s="26"/>
      <c r="BK201" s="26">
        <v>1</v>
      </c>
      <c r="BP201" s="26"/>
      <c r="BU201" s="26"/>
      <c r="BW201" s="26"/>
      <c r="BX201" s="26">
        <v>1</v>
      </c>
      <c r="BY201" s="26"/>
      <c r="BZ201" s="26"/>
      <c r="CA201" s="26"/>
      <c r="CC201" s="26"/>
      <c r="CD201" s="20">
        <v>1</v>
      </c>
      <c r="CF201" s="20">
        <v>1</v>
      </c>
      <c r="CG201" s="20" t="s">
        <v>527</v>
      </c>
      <c r="CH201" s="26"/>
      <c r="CI201" s="26"/>
      <c r="CN201" s="26"/>
      <c r="CP201" s="26"/>
      <c r="CR201" s="24">
        <v>1</v>
      </c>
      <c r="CT201" s="20">
        <v>1</v>
      </c>
      <c r="DC201" s="26"/>
      <c r="DD201" s="24"/>
      <c r="DG201" s="26"/>
      <c r="DI201" s="26"/>
      <c r="DJ201" s="26"/>
      <c r="DK201" s="20">
        <v>1</v>
      </c>
      <c r="DL201" s="26"/>
      <c r="DM201" s="26"/>
      <c r="DN201" s="26"/>
      <c r="DO201" s="20">
        <v>1</v>
      </c>
      <c r="DQ201" s="20">
        <v>1</v>
      </c>
      <c r="DR201" s="20" t="s">
        <v>398</v>
      </c>
      <c r="DS201" s="24">
        <v>1</v>
      </c>
      <c r="DT201" s="26"/>
      <c r="DV201" s="26"/>
      <c r="EA201" s="26"/>
      <c r="EB201" s="24"/>
      <c r="EC201" s="35"/>
      <c r="ED201" s="35"/>
      <c r="EE201" s="25"/>
      <c r="EF201" s="26"/>
      <c r="EG201" s="20">
        <v>1</v>
      </c>
      <c r="EH201" s="24"/>
      <c r="EL201" s="25"/>
      <c r="EN201" s="26">
        <v>1</v>
      </c>
      <c r="EO201" s="26"/>
      <c r="EQ201" s="26"/>
      <c r="ER201" s="26"/>
      <c r="EY201" s="25"/>
    </row>
    <row r="202" spans="1:155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F202" s="47" t="s">
        <v>654</v>
      </c>
      <c r="G202" s="52" t="s">
        <v>794</v>
      </c>
      <c r="L202" s="4">
        <v>1</v>
      </c>
      <c r="N202">
        <v>1</v>
      </c>
      <c r="O202" s="11" t="s">
        <v>21</v>
      </c>
      <c r="S202" s="4">
        <v>1</v>
      </c>
      <c r="T202" s="34">
        <v>1</v>
      </c>
      <c r="V202" s="11" t="s">
        <v>25</v>
      </c>
      <c r="Y202" s="13">
        <v>1</v>
      </c>
      <c r="Z202" s="13">
        <v>1</v>
      </c>
      <c r="BE202">
        <v>1</v>
      </c>
      <c r="BF202">
        <v>1</v>
      </c>
      <c r="BI202" t="s">
        <v>360</v>
      </c>
      <c r="BK202" s="13">
        <v>1</v>
      </c>
      <c r="BQ202">
        <v>1</v>
      </c>
      <c r="BS202">
        <v>1</v>
      </c>
      <c r="BT202" t="s">
        <v>21</v>
      </c>
      <c r="BX202" s="13">
        <v>1</v>
      </c>
      <c r="CP202" s="13">
        <v>1</v>
      </c>
      <c r="DG202" s="13">
        <v>1</v>
      </c>
      <c r="DH202">
        <v>1</v>
      </c>
      <c r="DI202" s="13">
        <v>1</v>
      </c>
      <c r="EG202">
        <v>1</v>
      </c>
      <c r="EN202" s="13">
        <v>1</v>
      </c>
    </row>
    <row r="203" spans="1:155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F203" s="47" t="s">
        <v>654</v>
      </c>
      <c r="G203" s="52" t="s">
        <v>665</v>
      </c>
      <c r="L203" s="24">
        <v>1</v>
      </c>
      <c r="M203" s="20">
        <v>1</v>
      </c>
      <c r="O203" s="25" t="s">
        <v>320</v>
      </c>
      <c r="P203" s="26"/>
      <c r="R203" s="24"/>
      <c r="S203" s="24"/>
      <c r="T203" s="35"/>
      <c r="U203" s="35"/>
      <c r="V203" s="25"/>
      <c r="X203" s="26"/>
      <c r="Y203" s="26"/>
      <c r="Z203" s="26"/>
      <c r="AD203" s="25"/>
      <c r="AE203" s="20">
        <v>1</v>
      </c>
      <c r="AF203" s="20">
        <v>1</v>
      </c>
      <c r="AH203" s="25" t="s">
        <v>465</v>
      </c>
      <c r="AL203" s="25"/>
      <c r="AM203" s="26"/>
      <c r="AQ203" s="25"/>
      <c r="AV203" s="25"/>
      <c r="BB203" s="26"/>
      <c r="BD203" s="26">
        <v>1</v>
      </c>
      <c r="BE203" s="20">
        <v>1</v>
      </c>
      <c r="BF203" s="20">
        <v>1</v>
      </c>
      <c r="BI203" s="20" t="s">
        <v>360</v>
      </c>
      <c r="BJ203" s="26"/>
      <c r="BK203" s="26"/>
      <c r="BP203" s="26"/>
      <c r="BU203" s="26"/>
      <c r="BW203" s="26"/>
      <c r="BX203" s="26">
        <v>1</v>
      </c>
      <c r="BY203" s="26"/>
      <c r="BZ203" s="26"/>
      <c r="CA203" s="26"/>
      <c r="CC203" s="26"/>
      <c r="CH203" s="26"/>
      <c r="CI203" s="26"/>
      <c r="CN203" s="26"/>
      <c r="CP203" s="26"/>
      <c r="CR203" s="24"/>
      <c r="DC203" s="26"/>
      <c r="DD203" s="24"/>
      <c r="DG203" s="26"/>
      <c r="DI203" s="26"/>
      <c r="DJ203" s="26"/>
      <c r="DL203" s="26"/>
      <c r="DM203" s="26"/>
      <c r="DN203" s="26"/>
      <c r="DO203" s="20">
        <v>1</v>
      </c>
      <c r="DP203" s="20">
        <v>1</v>
      </c>
      <c r="DR203" s="20" t="s">
        <v>397</v>
      </c>
      <c r="DS203" s="24"/>
      <c r="DT203" s="26"/>
      <c r="DV203" s="26"/>
      <c r="EA203" s="26"/>
      <c r="EB203" s="24"/>
      <c r="EC203" s="35"/>
      <c r="ED203" s="35"/>
      <c r="EE203" s="25"/>
      <c r="EF203" s="26"/>
      <c r="EH203" s="24"/>
      <c r="EL203" s="25"/>
      <c r="EN203" s="26"/>
      <c r="EO203" s="26"/>
      <c r="EQ203" s="26"/>
      <c r="ER203" s="26"/>
      <c r="EY203" s="25"/>
    </row>
    <row r="204" spans="1:155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F204" s="47"/>
      <c r="G204" s="52" t="s">
        <v>668</v>
      </c>
      <c r="W204">
        <v>1</v>
      </c>
      <c r="AR204">
        <v>2</v>
      </c>
      <c r="AT204">
        <v>1</v>
      </c>
      <c r="AU204">
        <v>1</v>
      </c>
      <c r="AV204" s="11" t="s">
        <v>481</v>
      </c>
      <c r="AW204" s="30">
        <v>1</v>
      </c>
      <c r="AX204">
        <v>1</v>
      </c>
      <c r="BA204" t="s">
        <v>507</v>
      </c>
      <c r="BC204">
        <v>1</v>
      </c>
      <c r="BQ204">
        <v>1</v>
      </c>
      <c r="BS204">
        <v>1</v>
      </c>
      <c r="BT204" t="s">
        <v>21</v>
      </c>
      <c r="CD204" s="34"/>
      <c r="DO204" s="34"/>
    </row>
    <row r="205" spans="1:155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F205" s="47"/>
      <c r="G205" s="52" t="s">
        <v>668</v>
      </c>
      <c r="Q205">
        <v>1</v>
      </c>
      <c r="X205" s="13">
        <v>1</v>
      </c>
      <c r="AA205">
        <v>1</v>
      </c>
      <c r="AB205">
        <v>1</v>
      </c>
      <c r="AD205" s="11" t="s">
        <v>461</v>
      </c>
      <c r="AE205">
        <v>2</v>
      </c>
      <c r="AF205" s="20">
        <v>1</v>
      </c>
      <c r="AG205">
        <v>1</v>
      </c>
      <c r="AH205" s="11" t="s">
        <v>317</v>
      </c>
      <c r="AM205" s="13">
        <v>1</v>
      </c>
      <c r="AR205">
        <v>2</v>
      </c>
      <c r="AT205">
        <v>1</v>
      </c>
      <c r="AU205">
        <v>1</v>
      </c>
      <c r="AV205" s="11" t="s">
        <v>481</v>
      </c>
      <c r="AW205" s="30">
        <v>1</v>
      </c>
      <c r="AX205">
        <v>1</v>
      </c>
      <c r="BA205" t="s">
        <v>507</v>
      </c>
      <c r="BE205" s="20">
        <v>1</v>
      </c>
      <c r="BF205">
        <v>1</v>
      </c>
      <c r="BI205" s="20" t="s">
        <v>360</v>
      </c>
      <c r="BL205">
        <v>1</v>
      </c>
      <c r="BM205">
        <v>1</v>
      </c>
      <c r="BO205" t="s">
        <v>516</v>
      </c>
      <c r="BQ205" s="20">
        <v>2</v>
      </c>
      <c r="BR205">
        <v>1</v>
      </c>
      <c r="BS205">
        <v>1</v>
      </c>
      <c r="BT205" s="20" t="s">
        <v>317</v>
      </c>
      <c r="CC205" s="13">
        <v>1</v>
      </c>
      <c r="CI205" s="13">
        <v>1</v>
      </c>
      <c r="CJ205">
        <v>1</v>
      </c>
      <c r="CL205">
        <v>1</v>
      </c>
      <c r="CM205" t="s">
        <v>10</v>
      </c>
      <c r="CN205" s="13">
        <v>1</v>
      </c>
      <c r="CP205" s="13">
        <v>1</v>
      </c>
      <c r="DS205" s="4">
        <v>1</v>
      </c>
      <c r="DW205">
        <v>1</v>
      </c>
      <c r="DX205">
        <v>1</v>
      </c>
      <c r="DZ205" t="s">
        <v>10</v>
      </c>
      <c r="EH205" s="4">
        <v>2</v>
      </c>
      <c r="EI205">
        <v>1</v>
      </c>
      <c r="EK205">
        <v>1</v>
      </c>
      <c r="EL205" s="11" t="s">
        <v>551</v>
      </c>
    </row>
    <row r="206" spans="1:155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F206" s="47" t="s">
        <v>810</v>
      </c>
      <c r="G206" s="52" t="s">
        <v>795</v>
      </c>
      <c r="X206" s="13">
        <v>1</v>
      </c>
      <c r="AA206">
        <v>1</v>
      </c>
      <c r="AC206">
        <v>1</v>
      </c>
      <c r="AD206" s="11" t="s">
        <v>319</v>
      </c>
      <c r="AM206" s="13">
        <v>1</v>
      </c>
      <c r="BJ206" s="13">
        <v>1</v>
      </c>
      <c r="CB206">
        <v>1</v>
      </c>
      <c r="CN206" s="13">
        <v>1</v>
      </c>
      <c r="CO206">
        <v>1</v>
      </c>
      <c r="DU206">
        <v>1</v>
      </c>
      <c r="EB206" s="4">
        <v>1</v>
      </c>
      <c r="EC206" s="34">
        <v>1</v>
      </c>
      <c r="EG206">
        <v>1</v>
      </c>
      <c r="EH206" s="4">
        <v>1</v>
      </c>
      <c r="EI206">
        <v>1</v>
      </c>
      <c r="EL206" s="11" t="s">
        <v>410</v>
      </c>
    </row>
    <row r="207" spans="1:155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F207" s="47" t="s">
        <v>661</v>
      </c>
      <c r="G207" s="52" t="s">
        <v>672</v>
      </c>
      <c r="P207" s="13">
        <v>1</v>
      </c>
      <c r="W207">
        <v>1</v>
      </c>
      <c r="AM207" s="13">
        <v>1</v>
      </c>
      <c r="AW207">
        <v>1</v>
      </c>
      <c r="AX207">
        <v>1</v>
      </c>
      <c r="BA207" t="s">
        <v>507</v>
      </c>
      <c r="BE207" s="20">
        <v>1</v>
      </c>
      <c r="BG207">
        <v>1</v>
      </c>
      <c r="BI207" s="20" t="s">
        <v>359</v>
      </c>
      <c r="BU207" s="13">
        <v>1</v>
      </c>
      <c r="BV207">
        <v>1</v>
      </c>
      <c r="BX207" s="13">
        <v>3</v>
      </c>
      <c r="BZ207" s="13">
        <v>1</v>
      </c>
      <c r="CA207" s="13">
        <v>1</v>
      </c>
      <c r="CC207" s="13">
        <v>1</v>
      </c>
      <c r="CI207" s="13">
        <v>1</v>
      </c>
      <c r="CJ207">
        <v>1</v>
      </c>
      <c r="CL207">
        <v>1</v>
      </c>
      <c r="CM207" t="s">
        <v>10</v>
      </c>
      <c r="CO207">
        <v>1</v>
      </c>
      <c r="CP207" s="13">
        <v>1</v>
      </c>
      <c r="CQ207" s="30">
        <v>1</v>
      </c>
      <c r="CR207" s="43">
        <v>2</v>
      </c>
      <c r="CS207" s="30"/>
      <c r="CT207" s="30"/>
      <c r="CU207" s="30"/>
      <c r="CV207" s="30"/>
      <c r="CW207" s="30"/>
      <c r="CX207" s="30">
        <v>1</v>
      </c>
      <c r="CY207" s="30"/>
      <c r="CZ207" s="30">
        <v>1</v>
      </c>
      <c r="DA207" s="30"/>
      <c r="DB207" s="30"/>
      <c r="DC207" s="42"/>
      <c r="DD207" s="43"/>
      <c r="DE207" s="30"/>
      <c r="DF207" s="30"/>
      <c r="DI207" s="13">
        <v>1</v>
      </c>
      <c r="DJ207" s="13">
        <v>1</v>
      </c>
      <c r="DK207" s="43">
        <v>2</v>
      </c>
      <c r="DL207" s="42"/>
      <c r="DM207" s="42"/>
      <c r="DV207" s="13">
        <v>1</v>
      </c>
      <c r="EB207" s="4">
        <v>1</v>
      </c>
      <c r="EC207" s="34">
        <v>1</v>
      </c>
      <c r="EG207">
        <v>1</v>
      </c>
      <c r="EH207" s="4">
        <v>1</v>
      </c>
      <c r="EI207">
        <v>1</v>
      </c>
      <c r="EL207" s="11" t="s">
        <v>410</v>
      </c>
      <c r="EM207">
        <v>1</v>
      </c>
      <c r="EP207">
        <v>1</v>
      </c>
    </row>
    <row r="208" spans="1:155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F208" s="47" t="s">
        <v>661</v>
      </c>
      <c r="G208" s="52" t="s">
        <v>672</v>
      </c>
      <c r="L208" s="4">
        <v>1</v>
      </c>
      <c r="N208">
        <v>1</v>
      </c>
      <c r="O208" s="11" t="s">
        <v>21</v>
      </c>
      <c r="R208" s="4">
        <v>1</v>
      </c>
      <c r="AE208">
        <v>1</v>
      </c>
      <c r="AG208">
        <v>1</v>
      </c>
      <c r="AH208" s="11" t="s">
        <v>464</v>
      </c>
      <c r="AI208">
        <v>2</v>
      </c>
      <c r="AJ208">
        <v>1</v>
      </c>
      <c r="AL208" s="11" t="s">
        <v>495</v>
      </c>
      <c r="AR208">
        <v>3</v>
      </c>
      <c r="AS208">
        <v>1</v>
      </c>
      <c r="AT208">
        <v>1</v>
      </c>
      <c r="AU208">
        <v>1</v>
      </c>
      <c r="AV208" s="11" t="s">
        <v>480</v>
      </c>
      <c r="BD208" s="13">
        <v>1</v>
      </c>
      <c r="BE208">
        <v>1</v>
      </c>
      <c r="BF208">
        <v>1</v>
      </c>
      <c r="BI208" t="s">
        <v>360</v>
      </c>
      <c r="BJ208" s="13">
        <v>1</v>
      </c>
      <c r="BQ208">
        <v>2</v>
      </c>
      <c r="BR208">
        <v>1</v>
      </c>
      <c r="BS208">
        <v>1</v>
      </c>
      <c r="BT208" t="s">
        <v>317</v>
      </c>
      <c r="BU208" s="13">
        <v>1</v>
      </c>
      <c r="BV208">
        <v>1</v>
      </c>
      <c r="BX208" s="13">
        <v>1</v>
      </c>
      <c r="CC208" s="13">
        <v>1</v>
      </c>
      <c r="CD208">
        <v>1</v>
      </c>
      <c r="CF208">
        <v>1</v>
      </c>
      <c r="CG208" t="s">
        <v>527</v>
      </c>
      <c r="CH208" s="13">
        <v>1</v>
      </c>
      <c r="CJ208" s="30">
        <v>1</v>
      </c>
      <c r="CK208">
        <v>1</v>
      </c>
      <c r="CM208" t="s">
        <v>7</v>
      </c>
      <c r="CN208" s="13">
        <v>1</v>
      </c>
      <c r="CO208" s="30">
        <v>1</v>
      </c>
      <c r="CP208" s="13">
        <v>1</v>
      </c>
      <c r="CR208" s="4">
        <v>1</v>
      </c>
      <c r="CT208">
        <v>1</v>
      </c>
      <c r="DD208" s="4">
        <v>1</v>
      </c>
      <c r="DG208" s="13">
        <v>1</v>
      </c>
      <c r="DH208">
        <v>1</v>
      </c>
      <c r="DN208" s="13">
        <v>1</v>
      </c>
      <c r="DO208">
        <v>1</v>
      </c>
      <c r="DP208">
        <v>1</v>
      </c>
      <c r="DR208" t="s">
        <v>397</v>
      </c>
      <c r="DS208" s="4">
        <v>1</v>
      </c>
      <c r="DV208" s="13">
        <v>1</v>
      </c>
      <c r="DW208">
        <v>2</v>
      </c>
      <c r="DX208">
        <v>1</v>
      </c>
      <c r="DY208">
        <v>1</v>
      </c>
      <c r="DZ208" t="s">
        <v>317</v>
      </c>
      <c r="EA208" s="13">
        <v>1</v>
      </c>
      <c r="EG208" s="30">
        <v>1</v>
      </c>
      <c r="EH208" s="4">
        <v>1</v>
      </c>
      <c r="EI208" s="30">
        <v>1</v>
      </c>
      <c r="EL208" s="11" t="s">
        <v>410</v>
      </c>
      <c r="EQ208" s="13">
        <v>1</v>
      </c>
      <c r="ER208" s="13">
        <v>1</v>
      </c>
    </row>
    <row r="209" spans="1:133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F209" s="47" t="s">
        <v>661</v>
      </c>
      <c r="G209" s="52" t="s">
        <v>796</v>
      </c>
      <c r="AE209">
        <v>1</v>
      </c>
      <c r="AG209">
        <v>1</v>
      </c>
      <c r="AH209" s="11" t="s">
        <v>464</v>
      </c>
      <c r="AM209" s="13">
        <v>1</v>
      </c>
      <c r="CP209" s="13">
        <v>1</v>
      </c>
      <c r="DL209" s="13">
        <v>1</v>
      </c>
      <c r="DS209" s="4">
        <v>1</v>
      </c>
      <c r="EB209" s="4">
        <v>1</v>
      </c>
      <c r="EC209" s="34">
        <v>1</v>
      </c>
    </row>
    <row r="210" spans="1:133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26"/>
  <sheetViews>
    <sheetView tabSelected="1" topLeftCell="O1" workbookViewId="0">
      <selection activeCell="W22" sqref="W22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  <col min="5" max="5" width="12.83203125" customWidth="1"/>
    <col min="6" max="6" width="28.5" customWidth="1"/>
    <col min="7" max="7" width="5.6640625" customWidth="1"/>
    <col min="8" max="8" width="14.33203125" customWidth="1"/>
    <col min="20" max="20" width="19.5" customWidth="1"/>
    <col min="21" max="21" width="27.6640625" customWidth="1"/>
    <col min="22" max="22" width="20.33203125" customWidth="1"/>
    <col min="23" max="23" width="21.6640625" bestFit="1" customWidth="1"/>
  </cols>
  <sheetData>
    <row r="3" spans="1:25">
      <c r="B3" s="31" t="s">
        <v>466</v>
      </c>
      <c r="I3" t="s">
        <v>434</v>
      </c>
      <c r="J3">
        <f>K3/K5</f>
        <v>0.36433365292425696</v>
      </c>
      <c r="K3">
        <f>L3/102</f>
        <v>0.15686274509803921</v>
      </c>
      <c r="L3">
        <v>16</v>
      </c>
      <c r="U3" s="31" t="s">
        <v>466</v>
      </c>
    </row>
    <row r="4" spans="1:25">
      <c r="A4" s="31" t="s">
        <v>322</v>
      </c>
      <c r="B4" t="s">
        <v>637</v>
      </c>
      <c r="C4" t="s">
        <v>648</v>
      </c>
      <c r="D4" t="s">
        <v>647</v>
      </c>
      <c r="I4" t="s">
        <v>435</v>
      </c>
      <c r="J4">
        <f>K4/K5</f>
        <v>0.6356663470757431</v>
      </c>
      <c r="K4">
        <f>L4/95</f>
        <v>0.27368421052631581</v>
      </c>
      <c r="L4">
        <v>26</v>
      </c>
      <c r="T4" s="31" t="s">
        <v>322</v>
      </c>
      <c r="U4" t="s">
        <v>801</v>
      </c>
      <c r="V4" t="s">
        <v>461</v>
      </c>
      <c r="W4" t="s">
        <v>319</v>
      </c>
      <c r="X4" t="s">
        <v>835</v>
      </c>
      <c r="Y4" t="s">
        <v>836</v>
      </c>
    </row>
    <row r="5" spans="1:25">
      <c r="A5" s="33" t="s">
        <v>10</v>
      </c>
      <c r="B5" s="32">
        <v>16</v>
      </c>
      <c r="C5" s="32">
        <v>9</v>
      </c>
      <c r="D5" s="32">
        <v>9</v>
      </c>
      <c r="K5">
        <f>K3+K4</f>
        <v>0.43054695562435502</v>
      </c>
      <c r="T5" s="33" t="s">
        <v>809</v>
      </c>
      <c r="U5" s="32">
        <v>25</v>
      </c>
      <c r="V5" s="32">
        <v>4</v>
      </c>
      <c r="W5" s="32">
        <v>1</v>
      </c>
      <c r="X5">
        <f>U5-V5-W5</f>
        <v>20</v>
      </c>
      <c r="Y5" s="41">
        <f>(U5-X5)/U5</f>
        <v>0.2</v>
      </c>
    </row>
    <row r="6" spans="1:25">
      <c r="A6" s="33" t="s">
        <v>7</v>
      </c>
      <c r="B6" s="32">
        <v>26</v>
      </c>
      <c r="C6" s="32">
        <v>20</v>
      </c>
      <c r="D6" s="32">
        <v>10</v>
      </c>
      <c r="T6" s="33" t="s">
        <v>655</v>
      </c>
      <c r="U6" s="32">
        <v>24</v>
      </c>
      <c r="V6" s="32">
        <v>4</v>
      </c>
      <c r="W6" s="32">
        <v>3</v>
      </c>
      <c r="X6">
        <f>U6-V6-W6</f>
        <v>17</v>
      </c>
      <c r="Y6" s="41">
        <f>(U6-X6)/U6</f>
        <v>0.29166666666666669</v>
      </c>
    </row>
    <row r="7" spans="1:25">
      <c r="A7" s="33" t="s">
        <v>324</v>
      </c>
      <c r="B7" s="32">
        <v>42</v>
      </c>
      <c r="C7" s="32">
        <v>29</v>
      </c>
      <c r="D7" s="32">
        <v>19</v>
      </c>
      <c r="T7" s="33" t="s">
        <v>661</v>
      </c>
      <c r="U7" s="32">
        <v>64</v>
      </c>
      <c r="V7" s="32">
        <v>15</v>
      </c>
      <c r="W7" s="32">
        <v>7</v>
      </c>
      <c r="X7">
        <f>U7-V7-W7</f>
        <v>42</v>
      </c>
      <c r="Y7" s="41">
        <f>(U7-X7)/U7</f>
        <v>0.34375</v>
      </c>
    </row>
    <row r="8" spans="1:25">
      <c r="B8">
        <f>B7*3</f>
        <v>126</v>
      </c>
      <c r="T8" s="33" t="s">
        <v>810</v>
      </c>
      <c r="U8" s="32">
        <v>44</v>
      </c>
      <c r="V8" s="32">
        <v>2</v>
      </c>
      <c r="W8" s="32">
        <v>8</v>
      </c>
      <c r="X8">
        <f>U8-V8-W8</f>
        <v>34</v>
      </c>
      <c r="Y8" s="41">
        <f>(U8-X8)/U8</f>
        <v>0.22727272727272727</v>
      </c>
    </row>
    <row r="9" spans="1:25">
      <c r="B9" s="31" t="s">
        <v>466</v>
      </c>
      <c r="T9" s="33" t="s">
        <v>654</v>
      </c>
      <c r="U9" s="32">
        <v>17</v>
      </c>
      <c r="V9" s="32">
        <v>2</v>
      </c>
      <c r="W9" s="32"/>
      <c r="X9">
        <f>U9-V9-W9</f>
        <v>15</v>
      </c>
      <c r="Y9" s="41">
        <f>(U9-X9)/U9</f>
        <v>0.11764705882352941</v>
      </c>
    </row>
    <row r="10" spans="1:25">
      <c r="A10" s="31" t="s">
        <v>322</v>
      </c>
      <c r="B10" t="s">
        <v>637</v>
      </c>
      <c r="C10" t="s">
        <v>648</v>
      </c>
      <c r="D10" t="s">
        <v>647</v>
      </c>
      <c r="E10" t="s">
        <v>802</v>
      </c>
      <c r="T10" s="33" t="s">
        <v>324</v>
      </c>
      <c r="U10" s="32">
        <v>174</v>
      </c>
      <c r="V10" s="32">
        <v>27</v>
      </c>
      <c r="W10" s="32">
        <v>19</v>
      </c>
    </row>
    <row r="11" spans="1:25">
      <c r="A11" s="33" t="s">
        <v>655</v>
      </c>
      <c r="B11" s="32">
        <v>6</v>
      </c>
      <c r="C11" s="32">
        <v>4</v>
      </c>
      <c r="D11" s="32">
        <v>3</v>
      </c>
      <c r="E11" s="32">
        <f t="shared" ref="E11:E24" si="0">G11-D11-C11</f>
        <v>18</v>
      </c>
      <c r="F11" s="49" t="s">
        <v>659</v>
      </c>
      <c r="G11" s="50">
        <v>25</v>
      </c>
    </row>
    <row r="12" spans="1:25">
      <c r="A12" s="33" t="s">
        <v>661</v>
      </c>
      <c r="B12" s="32">
        <v>19</v>
      </c>
      <c r="C12" s="32">
        <v>15</v>
      </c>
      <c r="D12" s="32">
        <v>7</v>
      </c>
      <c r="E12" s="32">
        <f t="shared" si="0"/>
        <v>1</v>
      </c>
      <c r="F12" s="49" t="s">
        <v>656</v>
      </c>
      <c r="G12" s="50">
        <v>23</v>
      </c>
    </row>
    <row r="13" spans="1:25">
      <c r="A13" s="33" t="s">
        <v>654</v>
      </c>
      <c r="B13" s="32">
        <v>2</v>
      </c>
      <c r="C13" s="32">
        <v>2</v>
      </c>
      <c r="D13" s="32"/>
      <c r="E13" s="32">
        <f t="shared" si="0"/>
        <v>21</v>
      </c>
      <c r="F13" s="49" t="s">
        <v>655</v>
      </c>
      <c r="G13" s="50">
        <v>23</v>
      </c>
    </row>
    <row r="14" spans="1:25">
      <c r="A14" s="33" t="s">
        <v>324</v>
      </c>
      <c r="B14" s="32">
        <v>27</v>
      </c>
      <c r="C14" s="32">
        <v>21</v>
      </c>
      <c r="D14" s="32">
        <v>10</v>
      </c>
      <c r="E14" s="32">
        <f t="shared" si="0"/>
        <v>-12</v>
      </c>
      <c r="F14" s="49" t="s">
        <v>661</v>
      </c>
      <c r="G14" s="50">
        <v>19</v>
      </c>
    </row>
    <row r="15" spans="1:25">
      <c r="E15" s="32">
        <f t="shared" si="0"/>
        <v>18</v>
      </c>
      <c r="F15" s="49" t="s">
        <v>657</v>
      </c>
      <c r="G15" s="50">
        <v>18</v>
      </c>
    </row>
    <row r="16" spans="1:25">
      <c r="E16" s="32">
        <f t="shared" si="0"/>
        <v>17</v>
      </c>
      <c r="F16" s="49" t="s">
        <v>654</v>
      </c>
      <c r="G16" s="50">
        <v>17</v>
      </c>
    </row>
    <row r="17" spans="2:7">
      <c r="E17" s="32">
        <f t="shared" si="0"/>
        <v>14</v>
      </c>
      <c r="F17" s="49" t="s">
        <v>798</v>
      </c>
      <c r="G17" s="50">
        <v>14</v>
      </c>
    </row>
    <row r="18" spans="2:7">
      <c r="E18" s="32">
        <f t="shared" si="0"/>
        <v>9</v>
      </c>
      <c r="F18" s="49" t="s">
        <v>652</v>
      </c>
      <c r="G18" s="50">
        <v>9</v>
      </c>
    </row>
    <row r="19" spans="2:7">
      <c r="E19" s="32">
        <f t="shared" si="0"/>
        <v>6</v>
      </c>
      <c r="F19" s="49" t="s">
        <v>658</v>
      </c>
      <c r="G19" s="50">
        <v>6</v>
      </c>
    </row>
    <row r="20" spans="2:7">
      <c r="E20" s="32">
        <f t="shared" si="0"/>
        <v>6</v>
      </c>
      <c r="F20" s="49" t="s">
        <v>660</v>
      </c>
      <c r="G20" s="50">
        <v>6</v>
      </c>
    </row>
    <row r="21" spans="2:7">
      <c r="E21" s="32">
        <f t="shared" si="0"/>
        <v>5</v>
      </c>
      <c r="F21" s="49" t="s">
        <v>800</v>
      </c>
      <c r="G21" s="50">
        <v>5</v>
      </c>
    </row>
    <row r="22" spans="2:7">
      <c r="E22" s="32">
        <f t="shared" si="0"/>
        <v>5</v>
      </c>
      <c r="F22" s="49" t="s">
        <v>799</v>
      </c>
      <c r="G22" s="50">
        <v>5</v>
      </c>
    </row>
    <row r="23" spans="2:7">
      <c r="E23" s="32">
        <f t="shared" si="0"/>
        <v>4</v>
      </c>
      <c r="F23" s="49" t="s">
        <v>653</v>
      </c>
      <c r="G23" s="50">
        <v>4</v>
      </c>
    </row>
    <row r="24" spans="2:7">
      <c r="E24" s="32">
        <f t="shared" si="0"/>
        <v>3</v>
      </c>
      <c r="F24" s="49" t="s">
        <v>651</v>
      </c>
      <c r="G24" s="50">
        <v>3</v>
      </c>
    </row>
    <row r="25" spans="2:7">
      <c r="F25" s="32"/>
    </row>
    <row r="26" spans="2:7">
      <c r="B26">
        <f>B25*3</f>
        <v>0</v>
      </c>
    </row>
  </sheetData>
  <sortState ref="T3:W10">
    <sortCondition descending="1" ref="T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43"/>
  <sheetViews>
    <sheetView topLeftCell="N10" workbookViewId="0">
      <selection activeCell="V40" sqref="V40"/>
    </sheetView>
  </sheetViews>
  <sheetFormatPr baseColWidth="10" defaultRowHeight="15" x14ac:dyDescent="0"/>
  <cols>
    <col min="1" max="1" width="13" customWidth="1"/>
    <col min="2" max="2" width="19.33203125" customWidth="1"/>
    <col min="3" max="3" width="17.33203125" bestFit="1" customWidth="1"/>
    <col min="4" max="4" width="14" customWidth="1"/>
    <col min="5" max="6" width="16.1640625" customWidth="1"/>
    <col min="7" max="7" width="16.83203125" bestFit="1" customWidth="1"/>
    <col min="8" max="8" width="16.5" customWidth="1"/>
    <col min="9" max="9" width="16.83203125" bestFit="1" customWidth="1"/>
    <col min="10" max="10" width="16" customWidth="1"/>
    <col min="11" max="11" width="15.1640625" customWidth="1"/>
    <col min="17" max="17" width="19.5" customWidth="1"/>
    <col min="18" max="18" width="27.6640625" customWidth="1"/>
    <col min="19" max="19" width="17.33203125" customWidth="1"/>
    <col min="20" max="20" width="14" customWidth="1"/>
    <col min="21" max="21" width="16.1640625" customWidth="1"/>
    <col min="22" max="22" width="16.83203125" customWidth="1"/>
    <col min="23" max="23" width="16.1640625" customWidth="1"/>
    <col min="24" max="24" width="16.83203125" bestFit="1" customWidth="1"/>
    <col min="25" max="25" width="16.5" customWidth="1"/>
    <col min="26" max="26" width="16" customWidth="1"/>
    <col min="27" max="27" width="15.1640625" customWidth="1"/>
  </cols>
  <sheetData>
    <row r="2" spans="1:32">
      <c r="R2" s="31" t="s">
        <v>466</v>
      </c>
    </row>
    <row r="3" spans="1:32">
      <c r="B3" s="31" t="s">
        <v>466</v>
      </c>
      <c r="Q3" s="31" t="s">
        <v>322</v>
      </c>
      <c r="R3" t="s">
        <v>801</v>
      </c>
      <c r="S3" t="s">
        <v>610</v>
      </c>
      <c r="T3" t="s">
        <v>608</v>
      </c>
      <c r="U3" t="s">
        <v>616</v>
      </c>
      <c r="V3" t="s">
        <v>615</v>
      </c>
      <c r="W3" t="s">
        <v>609</v>
      </c>
      <c r="X3" t="s">
        <v>611</v>
      </c>
      <c r="Y3" t="s">
        <v>612</v>
      </c>
      <c r="Z3" t="s">
        <v>613</v>
      </c>
      <c r="AA3" t="s">
        <v>828</v>
      </c>
      <c r="AB3" t="s">
        <v>829</v>
      </c>
    </row>
    <row r="4" spans="1:32">
      <c r="A4" s="31" t="s">
        <v>322</v>
      </c>
      <c r="B4" t="s">
        <v>607</v>
      </c>
      <c r="C4" t="s">
        <v>610</v>
      </c>
      <c r="D4" t="s">
        <v>608</v>
      </c>
      <c r="E4" t="s">
        <v>616</v>
      </c>
      <c r="F4" t="s">
        <v>609</v>
      </c>
      <c r="G4" t="s">
        <v>615</v>
      </c>
      <c r="H4" t="s">
        <v>612</v>
      </c>
      <c r="I4" t="s">
        <v>611</v>
      </c>
      <c r="J4" t="s">
        <v>613</v>
      </c>
      <c r="K4" t="s">
        <v>614</v>
      </c>
      <c r="Q4" s="33" t="s">
        <v>809</v>
      </c>
      <c r="R4" s="32">
        <v>25</v>
      </c>
      <c r="S4" s="32">
        <v>1</v>
      </c>
      <c r="T4" s="32">
        <v>2</v>
      </c>
      <c r="U4" s="32"/>
      <c r="V4" s="32"/>
      <c r="W4" s="32">
        <v>3</v>
      </c>
      <c r="X4" s="32">
        <v>1</v>
      </c>
      <c r="Y4" s="32">
        <v>1</v>
      </c>
      <c r="Z4" s="32"/>
      <c r="AA4">
        <f>R4-S4-T4-U4-V4-W4-X4-Y4-Z4</f>
        <v>17</v>
      </c>
      <c r="AB4" s="41">
        <f>(R4-AA4)/R4</f>
        <v>0.32</v>
      </c>
    </row>
    <row r="5" spans="1:32">
      <c r="A5" s="33" t="s">
        <v>10</v>
      </c>
      <c r="B5" s="32">
        <v>22</v>
      </c>
      <c r="C5" s="32">
        <v>3</v>
      </c>
      <c r="D5" s="32"/>
      <c r="E5" s="32">
        <v>4</v>
      </c>
      <c r="F5" s="32">
        <v>13</v>
      </c>
      <c r="G5" s="32">
        <v>3</v>
      </c>
      <c r="H5" s="32"/>
      <c r="I5" s="32"/>
      <c r="J5" s="32">
        <v>2</v>
      </c>
      <c r="K5" s="32"/>
      <c r="Q5" s="33" t="s">
        <v>655</v>
      </c>
      <c r="R5" s="32">
        <v>24</v>
      </c>
      <c r="S5" s="32">
        <v>2</v>
      </c>
      <c r="T5" s="32">
        <v>1</v>
      </c>
      <c r="U5" s="32">
        <v>3</v>
      </c>
      <c r="V5" s="32">
        <v>1</v>
      </c>
      <c r="W5" s="32">
        <v>3</v>
      </c>
      <c r="X5" s="32"/>
      <c r="Y5" s="32">
        <v>1</v>
      </c>
      <c r="Z5" s="32">
        <v>2</v>
      </c>
      <c r="AA5">
        <f>R5-S5-T5-U5-V5-W5-X5-Y5-Z5</f>
        <v>11</v>
      </c>
      <c r="AB5" s="41">
        <f>(R5-AA5)/R5</f>
        <v>0.54166666666666663</v>
      </c>
    </row>
    <row r="6" spans="1:32">
      <c r="A6" s="33" t="s">
        <v>7</v>
      </c>
      <c r="B6" s="32">
        <v>36</v>
      </c>
      <c r="C6" s="32">
        <v>4</v>
      </c>
      <c r="D6" s="32">
        <v>10</v>
      </c>
      <c r="E6" s="32">
        <v>9</v>
      </c>
      <c r="F6" s="32">
        <v>10</v>
      </c>
      <c r="G6" s="32">
        <v>1</v>
      </c>
      <c r="H6" s="32">
        <v>5</v>
      </c>
      <c r="I6" s="32">
        <v>2</v>
      </c>
      <c r="J6" s="32">
        <v>10</v>
      </c>
      <c r="K6" s="32">
        <v>1</v>
      </c>
      <c r="Q6" s="33" t="s">
        <v>661</v>
      </c>
      <c r="R6" s="32">
        <v>64</v>
      </c>
      <c r="S6" s="32">
        <v>2</v>
      </c>
      <c r="T6" s="32">
        <v>3</v>
      </c>
      <c r="U6" s="32">
        <v>6</v>
      </c>
      <c r="V6" s="32">
        <v>3</v>
      </c>
      <c r="W6" s="32">
        <v>15</v>
      </c>
      <c r="X6" s="32">
        <v>1</v>
      </c>
      <c r="Y6" s="32">
        <v>2</v>
      </c>
      <c r="Z6" s="32">
        <v>8</v>
      </c>
      <c r="AA6">
        <f>R6-S6-T6-U6-V6-W6-X6-Y6-Z6</f>
        <v>24</v>
      </c>
      <c r="AB6" s="41">
        <f>(R6-AA6)/R6</f>
        <v>0.625</v>
      </c>
    </row>
    <row r="7" spans="1:32">
      <c r="A7" s="33" t="s">
        <v>324</v>
      </c>
      <c r="B7" s="32">
        <v>58</v>
      </c>
      <c r="C7" s="32">
        <v>7</v>
      </c>
      <c r="D7" s="32">
        <v>10</v>
      </c>
      <c r="E7" s="32">
        <v>13</v>
      </c>
      <c r="F7" s="32">
        <v>23</v>
      </c>
      <c r="G7" s="32">
        <v>4</v>
      </c>
      <c r="H7" s="32">
        <v>5</v>
      </c>
      <c r="I7" s="32">
        <v>2</v>
      </c>
      <c r="J7" s="32">
        <v>12</v>
      </c>
      <c r="K7" s="32">
        <v>1</v>
      </c>
      <c r="Q7" s="33" t="s">
        <v>810</v>
      </c>
      <c r="R7" s="32">
        <v>44</v>
      </c>
      <c r="S7" s="32">
        <v>1</v>
      </c>
      <c r="T7" s="32">
        <v>1</v>
      </c>
      <c r="U7" s="32">
        <v>1</v>
      </c>
      <c r="V7" s="32"/>
      <c r="W7" s="32">
        <v>1</v>
      </c>
      <c r="X7" s="32"/>
      <c r="Y7" s="32"/>
      <c r="Z7" s="32">
        <v>1</v>
      </c>
      <c r="AA7">
        <f>R7-S7-T7-U7-V7-W7-X7-Y7-Z7</f>
        <v>39</v>
      </c>
      <c r="AB7" s="41">
        <f>(R7-AA7)/R7</f>
        <v>0.11363636363636363</v>
      </c>
    </row>
    <row r="8" spans="1:32">
      <c r="Q8" s="33" t="s">
        <v>654</v>
      </c>
      <c r="R8" s="32">
        <v>17</v>
      </c>
      <c r="S8" s="32"/>
      <c r="T8" s="32">
        <v>2</v>
      </c>
      <c r="U8" s="32"/>
      <c r="V8" s="32"/>
      <c r="W8" s="32">
        <v>1</v>
      </c>
      <c r="X8" s="32"/>
      <c r="Y8" s="32"/>
      <c r="Z8" s="32">
        <v>2</v>
      </c>
      <c r="AA8">
        <f>R8-S8-T8-U8-V8-W8-X8-Y8-Z8</f>
        <v>12</v>
      </c>
      <c r="AB8" s="41">
        <f>(R8-AA8)/R8</f>
        <v>0.29411764705882354</v>
      </c>
    </row>
    <row r="9" spans="1:32">
      <c r="Q9" s="33" t="s">
        <v>323</v>
      </c>
      <c r="R9" s="32">
        <v>34</v>
      </c>
      <c r="S9" s="32">
        <v>1</v>
      </c>
      <c r="T9" s="32">
        <v>2</v>
      </c>
      <c r="U9" s="32">
        <v>3</v>
      </c>
      <c r="V9" s="32"/>
      <c r="W9" s="32">
        <v>1</v>
      </c>
      <c r="X9" s="32">
        <v>1</v>
      </c>
      <c r="Y9" s="32">
        <v>1</v>
      </c>
      <c r="Z9" s="32">
        <v>1</v>
      </c>
      <c r="AA9">
        <f>R9-S9-T9-U9-V9-W9-X9-Y9-Z9</f>
        <v>24</v>
      </c>
      <c r="AB9" s="41">
        <f>(R9-AA9)/R9</f>
        <v>0.29411764705882354</v>
      </c>
    </row>
    <row r="10" spans="1:32">
      <c r="Q10" s="33" t="s">
        <v>324</v>
      </c>
      <c r="R10" s="32">
        <v>208</v>
      </c>
      <c r="S10" s="32">
        <v>7</v>
      </c>
      <c r="T10" s="32">
        <v>11</v>
      </c>
      <c r="U10" s="32">
        <v>13</v>
      </c>
      <c r="V10" s="32">
        <v>4</v>
      </c>
      <c r="W10" s="32">
        <v>24</v>
      </c>
      <c r="X10" s="32">
        <v>3</v>
      </c>
      <c r="Y10" s="32">
        <v>5</v>
      </c>
      <c r="Z10" s="32">
        <v>14</v>
      </c>
    </row>
    <row r="12" spans="1:32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</row>
    <row r="13" spans="1:32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</row>
    <row r="14" spans="1:32">
      <c r="H14">
        <f>H12+H13</f>
        <v>0.59463364293085652</v>
      </c>
      <c r="Z14" t="s">
        <v>830</v>
      </c>
      <c r="AA14" t="s">
        <v>832</v>
      </c>
      <c r="AB14" t="s">
        <v>831</v>
      </c>
      <c r="AC14" t="s">
        <v>833</v>
      </c>
      <c r="AD14" t="s">
        <v>834</v>
      </c>
      <c r="AE14" t="s">
        <v>828</v>
      </c>
      <c r="AF14" t="s">
        <v>829</v>
      </c>
    </row>
    <row r="15" spans="1:32">
      <c r="Y15" s="49" t="s">
        <v>809</v>
      </c>
      <c r="Z15">
        <f>S4+T4</f>
        <v>3</v>
      </c>
      <c r="AB15">
        <f>V4+W4</f>
        <v>3</v>
      </c>
      <c r="AC15">
        <f>X4</f>
        <v>1</v>
      </c>
      <c r="AD15">
        <f>Y4+Z4</f>
        <v>1</v>
      </c>
      <c r="AE15">
        <v>17</v>
      </c>
      <c r="AF15" s="55">
        <v>0.32</v>
      </c>
    </row>
    <row r="16" spans="1:32">
      <c r="Y16" s="49" t="s">
        <v>655</v>
      </c>
      <c r="Z16">
        <f>S5+T5</f>
        <v>3</v>
      </c>
      <c r="AA16">
        <f>U5</f>
        <v>3</v>
      </c>
      <c r="AB16">
        <f>V5+W5</f>
        <v>4</v>
      </c>
      <c r="AD16">
        <f>Y5+Z5</f>
        <v>3</v>
      </c>
      <c r="AE16">
        <v>11</v>
      </c>
      <c r="AF16" s="55">
        <v>0.54</v>
      </c>
    </row>
    <row r="17" spans="24:32">
      <c r="Y17" s="49" t="s">
        <v>661</v>
      </c>
      <c r="Z17">
        <f>S6+T6</f>
        <v>5</v>
      </c>
      <c r="AA17">
        <f>U6</f>
        <v>6</v>
      </c>
      <c r="AB17">
        <f>V6+W6</f>
        <v>18</v>
      </c>
      <c r="AC17">
        <f>X6</f>
        <v>1</v>
      </c>
      <c r="AD17">
        <f>Y6+Z6</f>
        <v>10</v>
      </c>
      <c r="AE17">
        <v>24</v>
      </c>
      <c r="AF17" s="55">
        <v>0.63</v>
      </c>
    </row>
    <row r="18" spans="24:32">
      <c r="Y18" s="49" t="s">
        <v>810</v>
      </c>
      <c r="Z18">
        <f>S7+T7</f>
        <v>2</v>
      </c>
      <c r="AA18">
        <f>U7</f>
        <v>1</v>
      </c>
      <c r="AB18">
        <f>V7+W7</f>
        <v>1</v>
      </c>
      <c r="AD18">
        <f>Y7+Z7</f>
        <v>1</v>
      </c>
      <c r="AE18">
        <v>39</v>
      </c>
      <c r="AF18" s="55">
        <v>0.11</v>
      </c>
    </row>
    <row r="19" spans="24:32">
      <c r="X19" s="54"/>
      <c r="Y19" s="49" t="s">
        <v>654</v>
      </c>
      <c r="Z19">
        <f>S8+T8</f>
        <v>2</v>
      </c>
      <c r="AB19">
        <f>V8+W8</f>
        <v>1</v>
      </c>
      <c r="AD19">
        <f>Y8+Z8</f>
        <v>2</v>
      </c>
      <c r="AE19">
        <v>12</v>
      </c>
      <c r="AF19" s="55">
        <v>0.28999999999999998</v>
      </c>
    </row>
    <row r="41" spans="2:6">
      <c r="C41" t="s">
        <v>806</v>
      </c>
      <c r="D41" t="s">
        <v>804</v>
      </c>
      <c r="E41" t="s">
        <v>805</v>
      </c>
    </row>
    <row r="42" spans="2:6">
      <c r="B42" t="s">
        <v>807</v>
      </c>
      <c r="C42">
        <f>52+12</f>
        <v>64</v>
      </c>
      <c r="D42">
        <f>8</f>
        <v>8</v>
      </c>
      <c r="E42">
        <f>16+12</f>
        <v>28</v>
      </c>
      <c r="F42">
        <f>SUM(C42:D42)</f>
        <v>72</v>
      </c>
    </row>
    <row r="43" spans="2:6">
      <c r="B43" t="s">
        <v>808</v>
      </c>
      <c r="C43">
        <f>19+2</f>
        <v>21</v>
      </c>
      <c r="D43">
        <f>4+19+2+10</f>
        <v>35</v>
      </c>
      <c r="E43">
        <f>19+8+17</f>
        <v>44</v>
      </c>
      <c r="F43">
        <f>SUM(C43:D43)</f>
        <v>56</v>
      </c>
    </row>
  </sheetData>
  <sortState ref="Y15:AF19">
    <sortCondition descending="1" ref="Y1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11"/>
  <sheetViews>
    <sheetView topLeftCell="W1" workbookViewId="0">
      <selection activeCell="X14" sqref="X14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  <col min="22" max="22" width="13" customWidth="1"/>
    <col min="23" max="23" width="27.6640625" customWidth="1"/>
    <col min="24" max="24" width="19.5" bestFit="1" customWidth="1"/>
    <col min="25" max="25" width="19" bestFit="1" customWidth="1"/>
    <col min="28" max="28" width="19.5" customWidth="1"/>
    <col min="29" max="29" width="27.6640625" customWidth="1"/>
    <col min="30" max="30" width="13.33203125" customWidth="1"/>
    <col min="31" max="31" width="12.6640625" customWidth="1"/>
  </cols>
  <sheetData>
    <row r="3" spans="1:33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  <c r="AC3" s="31" t="s">
        <v>466</v>
      </c>
    </row>
    <row r="4" spans="1:33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  <c r="AB4" s="31" t="s">
        <v>322</v>
      </c>
      <c r="AC4" t="s">
        <v>801</v>
      </c>
      <c r="AD4" t="s">
        <v>826</v>
      </c>
      <c r="AE4" t="s">
        <v>825</v>
      </c>
      <c r="AF4" t="s">
        <v>824</v>
      </c>
      <c r="AG4" t="s">
        <v>827</v>
      </c>
    </row>
    <row r="5" spans="1:33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  <c r="AB5" s="33" t="s">
        <v>809</v>
      </c>
      <c r="AC5" s="32">
        <v>25</v>
      </c>
      <c r="AD5" s="32">
        <v>1</v>
      </c>
      <c r="AE5" s="32">
        <v>1</v>
      </c>
      <c r="AF5">
        <f>AC5-AD5-AE5</f>
        <v>23</v>
      </c>
      <c r="AG5" s="41">
        <f>(SUM(AD5+AE5))/AC5</f>
        <v>0.08</v>
      </c>
    </row>
    <row r="6" spans="1:33">
      <c r="A6" s="33" t="s">
        <v>7</v>
      </c>
      <c r="B6" s="32">
        <v>28</v>
      </c>
      <c r="C6" s="32">
        <v>6</v>
      </c>
      <c r="D6" s="32">
        <v>23</v>
      </c>
      <c r="AB6" s="33" t="s">
        <v>655</v>
      </c>
      <c r="AC6" s="32">
        <v>24</v>
      </c>
      <c r="AD6" s="32"/>
      <c r="AE6" s="32">
        <v>8</v>
      </c>
      <c r="AF6">
        <f>AC6-AD6-AE6</f>
        <v>16</v>
      </c>
      <c r="AG6" s="41">
        <f>(SUM(AD6+AE6))/AC6</f>
        <v>0.33333333333333331</v>
      </c>
    </row>
    <row r="7" spans="1:33">
      <c r="A7" s="33" t="s">
        <v>14</v>
      </c>
      <c r="B7" s="32">
        <v>2</v>
      </c>
      <c r="C7" s="32"/>
      <c r="D7" s="32">
        <v>2</v>
      </c>
      <c r="AB7" s="33" t="s">
        <v>661</v>
      </c>
      <c r="AC7" s="32">
        <v>64</v>
      </c>
      <c r="AD7" s="32">
        <v>4</v>
      </c>
      <c r="AE7" s="32">
        <v>20</v>
      </c>
      <c r="AF7">
        <f>AC7-AD7-AE7</f>
        <v>40</v>
      </c>
      <c r="AG7" s="41">
        <f>(SUM(AD7+AE7))/AC7</f>
        <v>0.375</v>
      </c>
    </row>
    <row r="8" spans="1:33">
      <c r="A8" s="33" t="s">
        <v>323</v>
      </c>
      <c r="B8" s="32"/>
      <c r="C8" s="32"/>
      <c r="D8" s="32"/>
      <c r="AB8" s="33" t="s">
        <v>810</v>
      </c>
      <c r="AC8" s="32">
        <v>44</v>
      </c>
      <c r="AD8" s="32"/>
      <c r="AE8" s="32">
        <v>9</v>
      </c>
      <c r="AF8">
        <f>AC8-AD8-AE8</f>
        <v>35</v>
      </c>
      <c r="AG8" s="41">
        <f>(SUM(AD8+AE8))/AC8</f>
        <v>0.20454545454545456</v>
      </c>
    </row>
    <row r="9" spans="1:33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  <c r="AB9" s="33" t="s">
        <v>654</v>
      </c>
      <c r="AC9" s="32">
        <v>17</v>
      </c>
      <c r="AD9" s="32">
        <v>1</v>
      </c>
      <c r="AE9" s="32">
        <v>5</v>
      </c>
      <c r="AF9">
        <f>AC9-AD9-AE9</f>
        <v>11</v>
      </c>
      <c r="AG9" s="41">
        <f>(SUM(AD9+AE9))/AC9</f>
        <v>0.35294117647058826</v>
      </c>
    </row>
    <row r="10" spans="1:33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  <c r="AB10" s="33" t="s">
        <v>324</v>
      </c>
      <c r="AC10" s="32">
        <v>174</v>
      </c>
      <c r="AD10" s="32">
        <v>6</v>
      </c>
      <c r="AE10" s="32">
        <v>43</v>
      </c>
      <c r="AF10">
        <f>AC10-AD10-AE10</f>
        <v>125</v>
      </c>
    </row>
    <row r="11" spans="1:33">
      <c r="I11">
        <f>I9+I10</f>
        <v>0.44798761609907123</v>
      </c>
      <c r="N11">
        <f>N9+N10</f>
        <v>6.3157894736842107E-2</v>
      </c>
    </row>
  </sheetData>
  <sortState ref="AB3:AE10">
    <sortCondition descending="1" ref="AB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"/>
  <sheetViews>
    <sheetView topLeftCell="X1" workbookViewId="0">
      <selection activeCell="AA19" sqref="AA19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27.6640625" bestFit="1" customWidth="1"/>
    <col min="27" max="27" width="19.5" customWidth="1"/>
    <col min="28" max="28" width="27.6640625" customWidth="1"/>
    <col min="29" max="29" width="19.5" customWidth="1"/>
    <col min="30" max="30" width="20.83203125" customWidth="1"/>
    <col min="31" max="31" width="19.1640625" customWidth="1"/>
  </cols>
  <sheetData>
    <row r="1" spans="1:33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33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  <c r="AB2" s="31" t="s">
        <v>466</v>
      </c>
    </row>
    <row r="3" spans="1:33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  <c r="AA3" s="31" t="s">
        <v>322</v>
      </c>
      <c r="AB3" t="s">
        <v>801</v>
      </c>
      <c r="AC3" t="s">
        <v>641</v>
      </c>
      <c r="AD3" t="s">
        <v>820</v>
      </c>
      <c r="AE3" t="s">
        <v>821</v>
      </c>
      <c r="AF3" t="s">
        <v>822</v>
      </c>
      <c r="AG3" t="s">
        <v>823</v>
      </c>
    </row>
    <row r="4" spans="1:33">
      <c r="A4" s="33" t="s">
        <v>7</v>
      </c>
      <c r="B4" s="32">
        <v>54</v>
      </c>
      <c r="C4" s="32">
        <v>47</v>
      </c>
      <c r="D4" s="32">
        <v>29</v>
      </c>
      <c r="F4" s="44"/>
      <c r="H4" s="44"/>
      <c r="AA4" s="33" t="s">
        <v>809</v>
      </c>
      <c r="AB4" s="32">
        <v>25</v>
      </c>
      <c r="AC4" s="32">
        <v>14</v>
      </c>
      <c r="AD4" s="32">
        <v>13</v>
      </c>
      <c r="AE4" s="32">
        <v>9</v>
      </c>
      <c r="AF4">
        <f>AB4-AC4</f>
        <v>11</v>
      </c>
      <c r="AG4" s="41">
        <f>AC4/AB4</f>
        <v>0.56000000000000005</v>
      </c>
    </row>
    <row r="5" spans="1:33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  <c r="AA5" s="33" t="s">
        <v>655</v>
      </c>
      <c r="AB5" s="32">
        <v>24</v>
      </c>
      <c r="AC5" s="32">
        <v>14</v>
      </c>
      <c r="AD5" s="32">
        <v>12</v>
      </c>
      <c r="AE5" s="32">
        <v>8</v>
      </c>
      <c r="AF5">
        <f>AB5-AC5</f>
        <v>10</v>
      </c>
      <c r="AG5" s="41">
        <f>AC5/AB5</f>
        <v>0.58333333333333337</v>
      </c>
    </row>
    <row r="6" spans="1:33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  <c r="AA6" s="33" t="s">
        <v>661</v>
      </c>
      <c r="AB6" s="32">
        <v>64</v>
      </c>
      <c r="AC6" s="32">
        <v>46</v>
      </c>
      <c r="AD6" s="32">
        <v>41</v>
      </c>
      <c r="AE6" s="32">
        <v>21</v>
      </c>
      <c r="AF6">
        <f>AB6-AC6</f>
        <v>18</v>
      </c>
      <c r="AG6" s="41">
        <f>AC6/AB6</f>
        <v>0.71875</v>
      </c>
    </row>
    <row r="7" spans="1:33">
      <c r="N7">
        <f>N5+N6</f>
        <v>0.54055727554179567</v>
      </c>
      <c r="AA7" s="33" t="s">
        <v>810</v>
      </c>
      <c r="AB7" s="32">
        <v>44</v>
      </c>
      <c r="AC7" s="32">
        <v>24</v>
      </c>
      <c r="AD7" s="32">
        <v>21</v>
      </c>
      <c r="AE7" s="32">
        <v>10</v>
      </c>
      <c r="AF7">
        <f>AB7-AC7</f>
        <v>20</v>
      </c>
      <c r="AG7" s="41">
        <f>AC7/AB7</f>
        <v>0.54545454545454541</v>
      </c>
    </row>
    <row r="8" spans="1:33">
      <c r="AA8" s="33" t="s">
        <v>654</v>
      </c>
      <c r="AB8" s="32">
        <v>17</v>
      </c>
      <c r="AC8" s="32">
        <v>4</v>
      </c>
      <c r="AD8" s="32">
        <v>3</v>
      </c>
      <c r="AE8" s="32">
        <v>2</v>
      </c>
      <c r="AF8">
        <f>AB8-AC8</f>
        <v>13</v>
      </c>
      <c r="AG8" s="41">
        <f>AC8/AB8</f>
        <v>0.23529411764705882</v>
      </c>
    </row>
    <row r="9" spans="1:33">
      <c r="AA9" s="33" t="s">
        <v>324</v>
      </c>
      <c r="AB9" s="32">
        <v>174</v>
      </c>
      <c r="AC9" s="32">
        <v>102</v>
      </c>
      <c r="AD9" s="32">
        <v>90</v>
      </c>
      <c r="AE9" s="32">
        <v>50</v>
      </c>
    </row>
    <row r="43" spans="1:7">
      <c r="B43" s="31" t="s">
        <v>466</v>
      </c>
    </row>
    <row r="44" spans="1:7">
      <c r="A44" s="31" t="s">
        <v>322</v>
      </c>
      <c r="B44" t="s">
        <v>641</v>
      </c>
      <c r="C44" t="s">
        <v>522</v>
      </c>
      <c r="D44" t="s">
        <v>523</v>
      </c>
      <c r="E44" t="s">
        <v>803</v>
      </c>
    </row>
    <row r="45" spans="1:7">
      <c r="A45" s="33" t="s">
        <v>655</v>
      </c>
      <c r="B45" s="32">
        <v>14</v>
      </c>
      <c r="C45" s="32">
        <v>12</v>
      </c>
      <c r="D45" s="32">
        <v>8</v>
      </c>
      <c r="E45">
        <f t="shared" ref="E45:E58" si="0">G45-B45</f>
        <v>11</v>
      </c>
      <c r="F45" s="49" t="s">
        <v>659</v>
      </c>
      <c r="G45" s="50">
        <v>25</v>
      </c>
    </row>
    <row r="46" spans="1:7">
      <c r="A46" s="33" t="s">
        <v>661</v>
      </c>
      <c r="B46" s="32">
        <v>46</v>
      </c>
      <c r="C46" s="32">
        <v>41</v>
      </c>
      <c r="D46" s="32">
        <v>21</v>
      </c>
      <c r="E46">
        <f t="shared" si="0"/>
        <v>-23</v>
      </c>
      <c r="F46" s="49" t="s">
        <v>656</v>
      </c>
      <c r="G46" s="50">
        <v>23</v>
      </c>
    </row>
    <row r="47" spans="1:7">
      <c r="A47" s="33" t="s">
        <v>654</v>
      </c>
      <c r="B47" s="32">
        <v>4</v>
      </c>
      <c r="C47" s="32">
        <v>3</v>
      </c>
      <c r="D47" s="32">
        <v>2</v>
      </c>
      <c r="E47">
        <f t="shared" si="0"/>
        <v>19</v>
      </c>
      <c r="F47" s="49" t="s">
        <v>655</v>
      </c>
      <c r="G47" s="50">
        <v>23</v>
      </c>
    </row>
    <row r="48" spans="1:7">
      <c r="A48" s="33" t="s">
        <v>324</v>
      </c>
      <c r="B48" s="32">
        <v>64</v>
      </c>
      <c r="C48" s="32">
        <v>56</v>
      </c>
      <c r="D48" s="32">
        <v>31</v>
      </c>
      <c r="E48">
        <f t="shared" si="0"/>
        <v>-45</v>
      </c>
      <c r="F48" s="49" t="s">
        <v>661</v>
      </c>
      <c r="G48" s="50">
        <v>19</v>
      </c>
    </row>
    <row r="49" spans="5:7">
      <c r="E49">
        <f t="shared" si="0"/>
        <v>18</v>
      </c>
      <c r="F49" s="49" t="s">
        <v>657</v>
      </c>
      <c r="G49" s="50">
        <v>18</v>
      </c>
    </row>
    <row r="50" spans="5:7">
      <c r="E50">
        <f t="shared" si="0"/>
        <v>17</v>
      </c>
      <c r="F50" s="49" t="s">
        <v>654</v>
      </c>
      <c r="G50" s="50">
        <v>17</v>
      </c>
    </row>
    <row r="51" spans="5:7">
      <c r="E51">
        <f t="shared" si="0"/>
        <v>14</v>
      </c>
      <c r="F51" s="49" t="s">
        <v>798</v>
      </c>
      <c r="G51" s="50">
        <v>14</v>
      </c>
    </row>
    <row r="52" spans="5:7">
      <c r="E52">
        <f t="shared" si="0"/>
        <v>9</v>
      </c>
      <c r="F52" s="49" t="s">
        <v>652</v>
      </c>
      <c r="G52" s="50">
        <v>9</v>
      </c>
    </row>
    <row r="53" spans="5:7">
      <c r="E53">
        <f t="shared" si="0"/>
        <v>6</v>
      </c>
      <c r="F53" s="49" t="s">
        <v>658</v>
      </c>
      <c r="G53" s="50">
        <v>6</v>
      </c>
    </row>
    <row r="54" spans="5:7">
      <c r="E54">
        <f t="shared" si="0"/>
        <v>6</v>
      </c>
      <c r="F54" s="49" t="s">
        <v>660</v>
      </c>
      <c r="G54" s="50">
        <v>6</v>
      </c>
    </row>
    <row r="55" spans="5:7">
      <c r="E55">
        <f t="shared" si="0"/>
        <v>5</v>
      </c>
      <c r="F55" s="49" t="s">
        <v>800</v>
      </c>
      <c r="G55" s="50">
        <v>5</v>
      </c>
    </row>
    <row r="56" spans="5:7">
      <c r="E56">
        <f t="shared" si="0"/>
        <v>5</v>
      </c>
      <c r="F56" s="49" t="s">
        <v>799</v>
      </c>
      <c r="G56" s="50">
        <v>5</v>
      </c>
    </row>
    <row r="57" spans="5:7">
      <c r="E57">
        <f t="shared" si="0"/>
        <v>4</v>
      </c>
      <c r="F57" s="49" t="s">
        <v>653</v>
      </c>
      <c r="G57" s="50">
        <v>4</v>
      </c>
    </row>
    <row r="58" spans="5:7">
      <c r="E58">
        <f t="shared" si="0"/>
        <v>3</v>
      </c>
      <c r="F58" s="49" t="s">
        <v>651</v>
      </c>
      <c r="G58" s="50">
        <v>3</v>
      </c>
    </row>
  </sheetData>
  <sortState ref="AA2:AE9">
    <sortCondition descending="1" ref="AA4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K1" workbookViewId="0">
      <selection activeCell="M23" sqref="M23"/>
    </sheetView>
  </sheetViews>
  <sheetFormatPr baseColWidth="10" defaultRowHeight="15" x14ac:dyDescent="0"/>
  <cols>
    <col min="1" max="1" width="19" customWidth="1"/>
    <col min="2" max="2" width="5.33203125" customWidth="1"/>
    <col min="12" max="12" width="19.5" customWidth="1"/>
    <col min="13" max="13" width="27.6640625" bestFit="1" customWidth="1"/>
    <col min="14" max="14" width="18.5" bestFit="1" customWidth="1"/>
  </cols>
  <sheetData>
    <row r="3" spans="1:16">
      <c r="A3" s="31" t="s">
        <v>619</v>
      </c>
      <c r="G3" t="s">
        <v>595</v>
      </c>
      <c r="M3" s="31" t="s">
        <v>466</v>
      </c>
    </row>
    <row r="4" spans="1:16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  <c r="L4" s="31" t="s">
        <v>322</v>
      </c>
      <c r="M4" t="s">
        <v>801</v>
      </c>
      <c r="N4" t="s">
        <v>817</v>
      </c>
      <c r="O4" t="s">
        <v>818</v>
      </c>
      <c r="P4" t="s">
        <v>819</v>
      </c>
    </row>
    <row r="5" spans="1:16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  <c r="L5" s="33" t="s">
        <v>809</v>
      </c>
      <c r="M5" s="32">
        <v>25</v>
      </c>
      <c r="N5" s="32">
        <v>8</v>
      </c>
      <c r="O5">
        <f>M5-N5</f>
        <v>17</v>
      </c>
      <c r="P5" s="41">
        <f>N5/M5</f>
        <v>0.32</v>
      </c>
    </row>
    <row r="6" spans="1:16">
      <c r="A6" s="33" t="s">
        <v>7</v>
      </c>
      <c r="B6" s="32">
        <v>37</v>
      </c>
      <c r="H6">
        <f>H4+H5</f>
        <v>0.55614035087719293</v>
      </c>
      <c r="L6" s="33" t="s">
        <v>655</v>
      </c>
      <c r="M6" s="32">
        <v>24</v>
      </c>
      <c r="N6" s="32">
        <v>6</v>
      </c>
      <c r="O6">
        <f>M6-N6</f>
        <v>18</v>
      </c>
      <c r="P6" s="41">
        <f>N6/M6</f>
        <v>0.25</v>
      </c>
    </row>
    <row r="7" spans="1:16">
      <c r="A7" s="33" t="s">
        <v>324</v>
      </c>
      <c r="B7" s="32">
        <v>54</v>
      </c>
      <c r="L7" s="33" t="s">
        <v>661</v>
      </c>
      <c r="M7" s="32">
        <v>64</v>
      </c>
      <c r="N7" s="32">
        <v>28</v>
      </c>
      <c r="O7">
        <f>M7-N7</f>
        <v>36</v>
      </c>
      <c r="P7" s="41">
        <f>N7/M7</f>
        <v>0.4375</v>
      </c>
    </row>
    <row r="8" spans="1:16">
      <c r="L8" s="33" t="s">
        <v>810</v>
      </c>
      <c r="M8" s="32">
        <v>44</v>
      </c>
      <c r="N8" s="32">
        <v>7</v>
      </c>
      <c r="O8">
        <f>M8-N8</f>
        <v>37</v>
      </c>
      <c r="P8" s="41">
        <f>N8/M8</f>
        <v>0.15909090909090909</v>
      </c>
    </row>
    <row r="9" spans="1:16">
      <c r="B9">
        <f>54*3</f>
        <v>162</v>
      </c>
      <c r="L9" s="33" t="s">
        <v>654</v>
      </c>
      <c r="M9" s="32">
        <v>17</v>
      </c>
      <c r="N9" s="32">
        <v>2</v>
      </c>
      <c r="O9">
        <f>M9-N9</f>
        <v>15</v>
      </c>
      <c r="P9" s="41">
        <f>N9/M9</f>
        <v>0.11764705882352941</v>
      </c>
    </row>
    <row r="10" spans="1:16">
      <c r="L10" s="33" t="s">
        <v>324</v>
      </c>
      <c r="M10" s="32">
        <v>174</v>
      </c>
      <c r="N10" s="32">
        <v>51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J1" workbookViewId="0">
      <selection activeCell="K23" sqref="K23"/>
    </sheetView>
  </sheetViews>
  <sheetFormatPr baseColWidth="10" defaultRowHeight="15" x14ac:dyDescent="0"/>
  <cols>
    <col min="1" max="1" width="13.83203125" customWidth="1"/>
    <col min="2" max="2" width="5.33203125" customWidth="1"/>
    <col min="11" max="11" width="13" customWidth="1"/>
    <col min="12" max="12" width="19.5" customWidth="1"/>
    <col min="13" max="13" width="27.6640625" customWidth="1"/>
    <col min="14" max="14" width="13.33203125" customWidth="1"/>
  </cols>
  <sheetData>
    <row r="3" spans="1:16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  <c r="L4" s="31" t="s">
        <v>322</v>
      </c>
      <c r="M4" t="s">
        <v>801</v>
      </c>
      <c r="N4" t="s">
        <v>814</v>
      </c>
      <c r="O4" t="s">
        <v>815</v>
      </c>
      <c r="P4" t="s">
        <v>816</v>
      </c>
    </row>
    <row r="5" spans="1:16">
      <c r="A5" s="33" t="s">
        <v>10</v>
      </c>
      <c r="B5" s="32">
        <v>40</v>
      </c>
      <c r="F5">
        <f>F3+F4</f>
        <v>0.88689370485036112</v>
      </c>
      <c r="L5" s="33" t="s">
        <v>809</v>
      </c>
      <c r="M5" s="32">
        <v>25</v>
      </c>
      <c r="N5" s="32">
        <v>12</v>
      </c>
      <c r="O5">
        <f>M5-N5</f>
        <v>13</v>
      </c>
      <c r="P5" s="41">
        <f>N5/M5</f>
        <v>0.48</v>
      </c>
    </row>
    <row r="6" spans="1:16">
      <c r="A6" s="33" t="s">
        <v>7</v>
      </c>
      <c r="B6" s="32">
        <v>47</v>
      </c>
      <c r="L6" s="33" t="s">
        <v>655</v>
      </c>
      <c r="M6" s="32">
        <v>24</v>
      </c>
      <c r="N6" s="32">
        <v>14</v>
      </c>
      <c r="O6">
        <f>M6-N6</f>
        <v>10</v>
      </c>
      <c r="P6" s="41">
        <f>N6/M6</f>
        <v>0.58333333333333337</v>
      </c>
    </row>
    <row r="7" spans="1:16">
      <c r="A7" s="33" t="s">
        <v>324</v>
      </c>
      <c r="B7" s="32">
        <v>87</v>
      </c>
      <c r="L7" s="33" t="s">
        <v>661</v>
      </c>
      <c r="M7" s="32">
        <v>64</v>
      </c>
      <c r="N7" s="32">
        <v>35</v>
      </c>
      <c r="O7">
        <f>M7-N7</f>
        <v>29</v>
      </c>
      <c r="P7" s="41">
        <f>N7/M7</f>
        <v>0.546875</v>
      </c>
    </row>
    <row r="8" spans="1:16">
      <c r="L8" s="33" t="s">
        <v>810</v>
      </c>
      <c r="M8" s="32">
        <v>44</v>
      </c>
      <c r="N8" s="32">
        <v>14</v>
      </c>
      <c r="O8">
        <f>M8-N8</f>
        <v>30</v>
      </c>
      <c r="P8" s="41">
        <f>N8/M8</f>
        <v>0.31818181818181818</v>
      </c>
    </row>
    <row r="9" spans="1:16">
      <c r="B9">
        <f>B7*3</f>
        <v>261</v>
      </c>
      <c r="L9" s="33" t="s">
        <v>654</v>
      </c>
      <c r="M9" s="32">
        <v>17</v>
      </c>
      <c r="N9" s="32">
        <v>4</v>
      </c>
      <c r="O9">
        <f>M9-N9</f>
        <v>13</v>
      </c>
      <c r="P9" s="41">
        <f>N9/M9</f>
        <v>0.23529411764705882</v>
      </c>
    </row>
    <row r="10" spans="1:16">
      <c r="L10" s="33" t="s">
        <v>324</v>
      </c>
      <c r="M10" s="32">
        <v>174</v>
      </c>
      <c r="N10" s="32">
        <v>79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opLeftCell="I3" workbookViewId="0">
      <selection activeCell="K21" sqref="K21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  <col min="10" max="10" width="19.1640625" customWidth="1"/>
    <col min="11" max="11" width="19.5" customWidth="1"/>
    <col min="12" max="12" width="27.6640625" customWidth="1"/>
    <col min="13" max="13" width="14.33203125" customWidth="1"/>
  </cols>
  <sheetData>
    <row r="1" spans="1:15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15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15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</row>
    <row r="4" spans="1:15">
      <c r="A4" s="33" t="s">
        <v>435</v>
      </c>
      <c r="B4" s="32">
        <v>18</v>
      </c>
      <c r="L4" s="31" t="s">
        <v>466</v>
      </c>
    </row>
    <row r="5" spans="1:15">
      <c r="A5" s="33" t="s">
        <v>324</v>
      </c>
      <c r="B5" s="32">
        <v>44</v>
      </c>
      <c r="K5" s="31" t="s">
        <v>322</v>
      </c>
      <c r="L5" t="s">
        <v>801</v>
      </c>
      <c r="M5" t="s">
        <v>813</v>
      </c>
      <c r="N5" t="s">
        <v>811</v>
      </c>
      <c r="O5" t="s">
        <v>812</v>
      </c>
    </row>
    <row r="6" spans="1:15">
      <c r="B6">
        <f>B5*3</f>
        <v>132</v>
      </c>
      <c r="K6" s="33" t="s">
        <v>809</v>
      </c>
      <c r="L6" s="32">
        <v>25</v>
      </c>
      <c r="M6" s="32">
        <v>5</v>
      </c>
      <c r="N6">
        <f>L6-M6</f>
        <v>20</v>
      </c>
      <c r="O6" s="41">
        <f>M6/L6</f>
        <v>0.2</v>
      </c>
    </row>
    <row r="7" spans="1:15">
      <c r="K7" s="33" t="s">
        <v>655</v>
      </c>
      <c r="L7" s="32">
        <v>24</v>
      </c>
      <c r="M7" s="32">
        <v>5</v>
      </c>
      <c r="N7">
        <f>L7-M7</f>
        <v>19</v>
      </c>
      <c r="O7" s="41">
        <f>M7/L7</f>
        <v>0.20833333333333334</v>
      </c>
    </row>
    <row r="8" spans="1:15">
      <c r="K8" s="33" t="s">
        <v>661</v>
      </c>
      <c r="L8" s="32">
        <v>64</v>
      </c>
      <c r="M8" s="32">
        <v>11</v>
      </c>
      <c r="N8">
        <f>L8-M8</f>
        <v>53</v>
      </c>
      <c r="O8" s="41">
        <f>M8/L8</f>
        <v>0.171875</v>
      </c>
    </row>
    <row r="9" spans="1:15">
      <c r="K9" s="33" t="s">
        <v>810</v>
      </c>
      <c r="L9" s="32">
        <v>44</v>
      </c>
      <c r="M9" s="32">
        <v>13</v>
      </c>
      <c r="N9">
        <f>L9-M9</f>
        <v>31</v>
      </c>
      <c r="O9" s="41">
        <f>M9/L9</f>
        <v>0.29545454545454547</v>
      </c>
    </row>
    <row r="10" spans="1:15">
      <c r="K10" s="33" t="s">
        <v>654</v>
      </c>
      <c r="L10" s="32">
        <v>17</v>
      </c>
      <c r="M10" s="32">
        <v>2</v>
      </c>
      <c r="N10">
        <f>L10-M10</f>
        <v>15</v>
      </c>
      <c r="O10" s="41">
        <f>M10/L10</f>
        <v>0.11764705882352941</v>
      </c>
    </row>
    <row r="11" spans="1:15">
      <c r="K11" s="33" t="s">
        <v>324</v>
      </c>
      <c r="L11" s="32">
        <v>174</v>
      </c>
      <c r="M11" s="32">
        <v>36</v>
      </c>
    </row>
  </sheetData>
  <sortState ref="K4:M11">
    <sortCondition descending="1" ref="K6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8"/>
  <sheetViews>
    <sheetView workbookViewId="0">
      <selection activeCell="D2" sqref="D2:G4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2" spans="1:7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7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</row>
    <row r="4" spans="1:7">
      <c r="A4" s="31" t="s">
        <v>322</v>
      </c>
      <c r="B4" t="s">
        <v>431</v>
      </c>
      <c r="F4">
        <f>F2+F3</f>
        <v>0.27770897832817337</v>
      </c>
    </row>
    <row r="5" spans="1:7">
      <c r="A5" s="33" t="s">
        <v>10</v>
      </c>
      <c r="B5" s="32">
        <v>9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E1" sqref="E1:H3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</cols>
  <sheetData>
    <row r="1" spans="1:13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3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3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3">
      <c r="A4" s="33" t="s">
        <v>7</v>
      </c>
      <c r="B4" s="32">
        <v>50</v>
      </c>
      <c r="C4" s="32">
        <v>19</v>
      </c>
    </row>
    <row r="5" spans="1:13">
      <c r="A5" s="33" t="s">
        <v>324</v>
      </c>
      <c r="B5" s="32">
        <v>88</v>
      </c>
      <c r="C5" s="32">
        <v>43</v>
      </c>
      <c r="D5">
        <f>C5+B5</f>
        <v>131</v>
      </c>
    </row>
    <row r="6" spans="1:13">
      <c r="B6">
        <f>B5*3</f>
        <v>264</v>
      </c>
      <c r="C6">
        <f>C5*3</f>
        <v>129</v>
      </c>
      <c r="D6">
        <f>D5*3</f>
        <v>393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workbookViewId="0">
      <selection activeCell="AH22" sqref="AH22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</cols>
  <sheetData>
    <row r="1" spans="1:23">
      <c r="A1" s="31" t="s">
        <v>321</v>
      </c>
      <c r="B1" s="31" t="s">
        <v>325</v>
      </c>
    </row>
    <row r="2" spans="1:23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23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</row>
    <row r="4" spans="1:23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</row>
    <row r="5" spans="1:23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</row>
    <row r="6" spans="1:23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</row>
    <row r="7" spans="1:23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</row>
    <row r="8" spans="1:23">
      <c r="S8" s="18"/>
      <c r="T8" s="18"/>
      <c r="U8" s="18">
        <f>U6+U7</f>
        <v>0.41929824561403506</v>
      </c>
      <c r="V8" s="18"/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"/>
  <sheetViews>
    <sheetView topLeftCell="I1" workbookViewId="0">
      <selection activeCell="I33" sqref="I33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</cols>
  <sheetData>
    <row r="3" spans="1:11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</row>
    <row r="4" spans="1:11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</row>
    <row r="5" spans="1:11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</row>
    <row r="6" spans="1:11">
      <c r="A6" s="33" t="s">
        <v>7</v>
      </c>
      <c r="B6" s="32">
        <v>50</v>
      </c>
      <c r="C6" s="32">
        <v>40</v>
      </c>
      <c r="D6" s="32">
        <v>12</v>
      </c>
      <c r="E6" s="32">
        <v>6</v>
      </c>
    </row>
    <row r="7" spans="1:11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</row>
    <row r="8" spans="1:11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</row>
    <row r="9" spans="1:11">
      <c r="I9">
        <f>I7+I8</f>
        <v>0.695562435500516</v>
      </c>
    </row>
    <row r="11" spans="1:11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11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11">
      <c r="I13">
        <f>I11+I12</f>
        <v>0.28751289989680084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D3" sqref="D3:G6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</cols>
  <sheetData>
    <row r="3" spans="1:7">
      <c r="A3" s="31" t="s">
        <v>617</v>
      </c>
      <c r="E3" t="s">
        <v>630</v>
      </c>
    </row>
    <row r="4" spans="1:7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</row>
    <row r="5" spans="1:7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</row>
    <row r="6" spans="1:7">
      <c r="A6" s="33" t="s">
        <v>7</v>
      </c>
      <c r="B6" s="32">
        <v>18</v>
      </c>
      <c r="F6">
        <f>F4+F5</f>
        <v>0.29731682146542826</v>
      </c>
    </row>
    <row r="7" spans="1:7">
      <c r="A7" s="33" t="s">
        <v>14</v>
      </c>
      <c r="B7" s="32"/>
    </row>
    <row r="8" spans="1:7">
      <c r="A8" s="33" t="s">
        <v>323</v>
      </c>
      <c r="B8" s="32"/>
    </row>
    <row r="9" spans="1:7">
      <c r="A9" s="33" t="s">
        <v>324</v>
      </c>
      <c r="B9" s="32">
        <v>29</v>
      </c>
    </row>
    <row r="11" spans="1:7">
      <c r="B11">
        <f>29*3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K17" sqref="K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3" spans="1:7">
      <c r="A3" s="31" t="s">
        <v>620</v>
      </c>
    </row>
    <row r="4" spans="1:7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</row>
    <row r="5" spans="1:7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</row>
    <row r="6" spans="1:7">
      <c r="A6" s="33" t="s">
        <v>7</v>
      </c>
      <c r="B6" s="32">
        <v>14</v>
      </c>
      <c r="F6">
        <f>F4+F5</f>
        <v>0.21599587203302373</v>
      </c>
    </row>
    <row r="7" spans="1:7">
      <c r="A7" s="33" t="s">
        <v>14</v>
      </c>
      <c r="B7" s="32"/>
    </row>
    <row r="8" spans="1:7">
      <c r="A8" s="33" t="s">
        <v>323</v>
      </c>
      <c r="B8" s="32"/>
    </row>
    <row r="9" spans="1:7">
      <c r="A9" s="33" t="s">
        <v>324</v>
      </c>
      <c r="B9" s="32">
        <v>21</v>
      </c>
    </row>
    <row r="11" spans="1:7">
      <c r="B11">
        <f>21*3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L18" sqref="L18"/>
    </sheetView>
  </sheetViews>
  <sheetFormatPr baseColWidth="10" defaultRowHeight="15" x14ac:dyDescent="0"/>
  <cols>
    <col min="1" max="1" width="22.5" customWidth="1"/>
    <col min="2" max="2" width="5.33203125" customWidth="1"/>
  </cols>
  <sheetData>
    <row r="3" spans="1:7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</row>
    <row r="4" spans="1:7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</row>
    <row r="5" spans="1:7">
      <c r="A5" s="33" t="s">
        <v>10</v>
      </c>
      <c r="B5" s="32">
        <v>6</v>
      </c>
      <c r="F5">
        <f>F3+F4</f>
        <v>0.22724458204334363</v>
      </c>
    </row>
    <row r="6" spans="1:7">
      <c r="A6" s="33" t="s">
        <v>7</v>
      </c>
      <c r="B6" s="32">
        <v>16</v>
      </c>
    </row>
    <row r="7" spans="1:7">
      <c r="A7" s="33" t="s">
        <v>324</v>
      </c>
      <c r="B7" s="32">
        <v>22</v>
      </c>
    </row>
    <row r="9" spans="1:7">
      <c r="B9">
        <f>22*3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"/>
  <sheetViews>
    <sheetView topLeftCell="A4" workbookViewId="0">
      <selection activeCell="L19" sqref="L19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</cols>
  <sheetData>
    <row r="3" spans="1:8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</row>
    <row r="4" spans="1:8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</row>
    <row r="5" spans="1:8">
      <c r="A5" s="33" t="s">
        <v>10</v>
      </c>
      <c r="B5" s="32">
        <v>10</v>
      </c>
      <c r="C5" s="32">
        <v>4</v>
      </c>
      <c r="G5">
        <f>G3+G4</f>
        <v>0.23488132094943243</v>
      </c>
    </row>
    <row r="6" spans="1:8">
      <c r="A6" s="33" t="s">
        <v>7</v>
      </c>
      <c r="B6" s="32">
        <v>13</v>
      </c>
      <c r="C6" s="32">
        <v>9</v>
      </c>
    </row>
    <row r="7" spans="1:8">
      <c r="A7" s="33" t="s">
        <v>324</v>
      </c>
      <c r="B7" s="32">
        <v>23</v>
      </c>
      <c r="C7" s="32">
        <v>13</v>
      </c>
    </row>
    <row r="9" spans="1:8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0" customWidth="1"/>
    <col min="2" max="2" width="5.33203125" customWidth="1"/>
  </cols>
  <sheetData>
    <row r="3" spans="1:7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</row>
    <row r="4" spans="1:7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</row>
    <row r="5" spans="1:7">
      <c r="A5" s="33" t="s">
        <v>10</v>
      </c>
      <c r="B5" s="32">
        <v>9</v>
      </c>
      <c r="F5">
        <f>F3+F4</f>
        <v>0.23560371517027862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23</v>
      </c>
    </row>
    <row r="9" spans="1:7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G3" sqref="D3:G5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</cols>
  <sheetData>
    <row r="3" spans="1:7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</row>
    <row r="4" spans="1:7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10</v>
      </c>
      <c r="F5">
        <f>F3+F4</f>
        <v>0.21382868937048505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</cols>
  <sheetData>
    <row r="3" spans="1:9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</row>
    <row r="4" spans="1:9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</row>
    <row r="5" spans="1:9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</row>
    <row r="6" spans="1:9">
      <c r="A6" s="33" t="s">
        <v>7</v>
      </c>
      <c r="B6" s="32">
        <v>23</v>
      </c>
      <c r="C6" s="32">
        <v>13</v>
      </c>
      <c r="D6" s="32">
        <v>11</v>
      </c>
    </row>
    <row r="7" spans="1:9">
      <c r="A7" s="33" t="s">
        <v>324</v>
      </c>
      <c r="B7" s="32">
        <v>32</v>
      </c>
      <c r="C7" s="32">
        <v>21</v>
      </c>
      <c r="D7" s="32">
        <v>15</v>
      </c>
    </row>
    <row r="9" spans="1:9">
      <c r="B9">
        <f>B7*3</f>
        <v>96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f>B7*3</f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4.33203125" customWidth="1"/>
    <col min="2" max="2" width="5.33203125" customWidth="1"/>
  </cols>
  <sheetData>
    <row r="3" spans="1:7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</row>
    <row r="4" spans="1:7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</row>
    <row r="5" spans="1:7">
      <c r="A5" s="33" t="s">
        <v>10</v>
      </c>
      <c r="B5" s="32">
        <v>5</v>
      </c>
      <c r="F5">
        <f>F3+F4</f>
        <v>0.24901960784313726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24</v>
      </c>
    </row>
    <row r="9" spans="1:7">
      <c r="B9">
        <f>B7*3</f>
        <v>72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</cols>
  <sheetData>
    <row r="3" spans="1:7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</row>
    <row r="4" spans="1:7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17</v>
      </c>
      <c r="F5">
        <f>F3+F4</f>
        <v>0.28245614035087718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28</v>
      </c>
    </row>
    <row r="9" spans="1:7">
      <c r="B9">
        <f>B7*3</f>
        <v>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topLeftCell="A4" workbookViewId="0">
      <selection activeCell="M29" sqref="M29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</cols>
  <sheetData>
    <row r="3" spans="1:7">
      <c r="B3" s="31" t="s">
        <v>466</v>
      </c>
    </row>
    <row r="4" spans="1:7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</row>
    <row r="5" spans="1:7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</row>
    <row r="6" spans="1:7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</row>
    <row r="7" spans="1:7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</row>
    <row r="8" spans="1:7">
      <c r="B8">
        <f>B7*3</f>
        <v>222</v>
      </c>
    </row>
    <row r="11" spans="1:7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7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7">
      <c r="D13">
        <f>D11+D12</f>
        <v>0.74716202270381837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</cols>
  <sheetData>
    <row r="3" spans="1:7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E3" sqref="E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</cols>
  <sheetData>
    <row r="3" spans="1:7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</row>
    <row r="4" spans="1:7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3</v>
      </c>
      <c r="F5">
        <f>F3+F4</f>
        <v>0.21888544891640868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324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324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324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466</v>
      </c>
    </row>
    <row r="2" spans="1:14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</row>
    <row r="5" spans="1:14">
      <c r="A5" s="33" t="s">
        <v>324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397</v>
      </c>
      <c r="N6">
        <v>11</v>
      </c>
    </row>
    <row r="7" spans="1:14">
      <c r="M7" t="s">
        <v>398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324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525</v>
      </c>
      <c r="F3">
        <f>F1+F2</f>
        <v>0.63240454076367392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324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435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526</v>
      </c>
      <c r="F3">
        <f>F1+F2</f>
        <v>0.60443756449948405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324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435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505</v>
      </c>
      <c r="F3">
        <f>F1+F2</f>
        <v>0.47120743034055723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324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434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324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503</v>
      </c>
    </row>
    <row r="2" spans="1:15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435</v>
      </c>
      <c r="B4" s="32">
        <v>13</v>
      </c>
      <c r="N4">
        <f>N2+N3</f>
        <v>0.20546955624355007</v>
      </c>
    </row>
    <row r="5" spans="1:15">
      <c r="A5" s="33" t="s">
        <v>324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502</v>
      </c>
    </row>
    <row r="2" spans="1:6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435</v>
      </c>
      <c r="B4" s="32">
        <v>17</v>
      </c>
      <c r="E4">
        <f>E2+E3</f>
        <v>0.29659442724458207</v>
      </c>
    </row>
    <row r="5" spans="1:6">
      <c r="A5" s="33" t="s">
        <v>324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434</v>
      </c>
      <c r="B3" s="32">
        <v>11</v>
      </c>
      <c r="F3">
        <f>F1+F2</f>
        <v>0.2552115583075335</v>
      </c>
    </row>
    <row r="4" spans="1:7">
      <c r="A4" s="33" t="s">
        <v>435</v>
      </c>
      <c r="B4" s="32">
        <v>14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324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324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324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324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324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434</v>
      </c>
      <c r="B3" s="32">
        <v>43</v>
      </c>
      <c r="F3">
        <f>F1+F2</f>
        <v>0.6952528379772962</v>
      </c>
    </row>
    <row r="4" spans="1:7">
      <c r="A4" s="33" t="s">
        <v>435</v>
      </c>
      <c r="B4" s="32">
        <v>26</v>
      </c>
    </row>
    <row r="5" spans="1:7">
      <c r="A5" s="33" t="s">
        <v>324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434</v>
      </c>
      <c r="B3" s="32">
        <v>33</v>
      </c>
      <c r="F3">
        <f>F1+F2</f>
        <v>0.6708978328173375</v>
      </c>
    </row>
    <row r="4" spans="1:7">
      <c r="A4" s="33" t="s">
        <v>435</v>
      </c>
      <c r="B4" s="32">
        <v>33</v>
      </c>
    </row>
    <row r="5" spans="1:7">
      <c r="A5" s="33" t="s">
        <v>324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434</v>
      </c>
      <c r="B3" s="32">
        <v>22</v>
      </c>
      <c r="F3">
        <f>F1+F2</f>
        <v>0.44726522187822498</v>
      </c>
    </row>
    <row r="4" spans="1:7">
      <c r="A4" s="33" t="s">
        <v>435</v>
      </c>
      <c r="B4" s="32">
        <v>22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449</v>
      </c>
      <c r="F3">
        <f>F1+F2</f>
        <v>0.54819401444788451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28</v>
      </c>
    </row>
    <row r="6" spans="1:7">
      <c r="A6" s="33" t="s">
        <v>435</v>
      </c>
      <c r="B6" s="32">
        <v>26</v>
      </c>
    </row>
    <row r="7" spans="1:7">
      <c r="A7" s="33" t="s">
        <v>324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overall</vt:lpstr>
      <vt:lpstr>everything bar</vt:lpstr>
      <vt:lpstr>ALL DATA</vt:lpstr>
      <vt:lpstr>clergyman</vt:lpstr>
      <vt:lpstr>murder</vt:lpstr>
      <vt:lpstr>incest</vt:lpstr>
      <vt:lpstr>fainting</vt:lpstr>
      <vt:lpstr>corpse</vt:lpstr>
      <vt:lpstr>storm</vt:lpstr>
      <vt:lpstr>orphan</vt:lpstr>
      <vt:lpstr>flagellation</vt:lpstr>
      <vt:lpstr>blood</vt:lpstr>
      <vt:lpstr>mark, identifying</vt:lpstr>
      <vt:lpstr>confinement</vt:lpstr>
      <vt:lpstr>abduction</vt:lpstr>
      <vt:lpstr>suicide</vt:lpstr>
      <vt:lpstr>human commodity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shipwreck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2014-11-25T01:04:16Z</dcterms:modified>
</cp:coreProperties>
</file>