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ate1904="1"/>
  <mc:AlternateContent xmlns:mc="http://schemas.openxmlformats.org/markup-compatibility/2006">
    <mc:Choice Requires="x15">
      <x15ac:absPath xmlns:x15ac="http://schemas.microsoft.com/office/spreadsheetml/2010/11/ac" url="/Users/lawrence/Desktop/desktop/THE-DISS/figures/4dbs-genders/"/>
    </mc:Choice>
  </mc:AlternateContent>
  <xr:revisionPtr revIDLastSave="0" documentId="13_ncr:1_{F231F48F-CF99-F940-8111-063B88B91929}" xr6:coauthVersionLast="45" xr6:coauthVersionMax="45" xr10:uidLastSave="{00000000-0000-0000-0000-000000000000}"/>
  <bookViews>
    <workbookView xWindow="12840" yWindow="440" windowWidth="15960" windowHeight="16700" xr2:uid="{00000000-000D-0000-FFFF-FFFF00000000}"/>
  </bookViews>
  <sheets>
    <sheet name="Gend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3" l="1"/>
  <c r="G6" i="3"/>
  <c r="C11" i="3"/>
  <c r="C10" i="3"/>
  <c r="C9" i="3"/>
  <c r="C8" i="3"/>
  <c r="C7" i="3"/>
  <c r="C6" i="3"/>
  <c r="H13" i="3"/>
  <c r="F14" i="3" l="1"/>
  <c r="G11" i="3" s="1"/>
  <c r="H14" i="3"/>
  <c r="D13" i="3"/>
  <c r="B13" i="3"/>
  <c r="G12" i="3"/>
  <c r="G10" i="3"/>
  <c r="B10" i="3"/>
  <c r="D9" i="3"/>
  <c r="D14" i="3" s="1"/>
  <c r="E6" i="3" s="1"/>
  <c r="B9" i="3"/>
  <c r="G8" i="3"/>
  <c r="G5" i="3"/>
  <c r="G3" i="3"/>
  <c r="B14" i="3" l="1"/>
  <c r="E8" i="3"/>
  <c r="E5" i="3"/>
  <c r="E3" i="3"/>
  <c r="E4" i="3"/>
  <c r="E11" i="3"/>
  <c r="E9" i="3"/>
  <c r="E12" i="3"/>
  <c r="E10" i="3"/>
  <c r="E13" i="3"/>
  <c r="E2" i="3"/>
  <c r="I9" i="3"/>
  <c r="I7" i="3"/>
  <c r="I2" i="3"/>
  <c r="I4" i="3"/>
  <c r="I12" i="3"/>
  <c r="I10" i="3"/>
  <c r="I13" i="3"/>
  <c r="I8" i="3"/>
  <c r="I5" i="3"/>
  <c r="I3" i="3"/>
  <c r="I11" i="3"/>
  <c r="C13" i="3"/>
  <c r="C5" i="3"/>
  <c r="C3" i="3"/>
  <c r="C4" i="3"/>
  <c r="C2" i="3"/>
  <c r="C12" i="3"/>
  <c r="G13" i="3"/>
  <c r="G2" i="3"/>
  <c r="G4" i="3"/>
  <c r="G7" i="3"/>
  <c r="G9" i="3"/>
  <c r="G14" i="3" l="1"/>
  <c r="E14" i="3"/>
  <c r="C14" i="3"/>
  <c r="I14" i="3"/>
</calcChain>
</file>

<file path=xl/sharedStrings.xml><?xml version="1.0" encoding="utf-8"?>
<sst xmlns="http://schemas.openxmlformats.org/spreadsheetml/2006/main" count="21" uniqueCount="21">
  <si>
    <t>ESTC</t>
  </si>
  <si>
    <t>ECCO</t>
  </si>
  <si>
    <t>TCP</t>
  </si>
  <si>
    <t>Hathi</t>
  </si>
  <si>
    <t>male</t>
  </si>
  <si>
    <t>female</t>
  </si>
  <si>
    <t>initials</t>
  </si>
  <si>
    <t>organization</t>
  </si>
  <si>
    <t>unsigned</t>
  </si>
  <si>
    <t>occupation (m)</t>
  </si>
  <si>
    <t>occupation (n)</t>
  </si>
  <si>
    <t>occupation (f)</t>
  </si>
  <si>
    <t>author of title</t>
  </si>
  <si>
    <t>error: scanning org</t>
  </si>
  <si>
    <t>uncategorized</t>
  </si>
  <si>
    <t>TOTAL</t>
  </si>
  <si>
    <t>estc%</t>
  </si>
  <si>
    <t>ecco%</t>
  </si>
  <si>
    <t>tcp%</t>
  </si>
  <si>
    <t>hathi%</t>
  </si>
  <si>
    <t>unsigned /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</si>
</sst>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dotted">
        <color indexed="10"/>
      </right>
      <top style="thin">
        <color indexed="9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thin">
        <color indexed="9"/>
      </top>
      <bottom style="dotted">
        <color indexed="10"/>
      </bottom>
      <diagonal/>
    </border>
    <border>
      <left style="dotted">
        <color indexed="10"/>
      </left>
      <right/>
      <top style="thin">
        <color indexed="9"/>
      </top>
      <bottom style="dotted">
        <color indexed="10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/>
      <top style="dotted">
        <color indexed="10"/>
      </top>
      <bottom style="dotted">
        <color indexed="10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dotted">
        <color indexed="10"/>
      </right>
      <top style="dotted">
        <color indexed="10"/>
      </top>
      <bottom style="thin">
        <color indexed="9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thin">
        <color indexed="9"/>
      </bottom>
      <diagonal/>
    </border>
    <border>
      <left style="dotted">
        <color indexed="10"/>
      </left>
      <right/>
      <top style="dotted">
        <color indexed="10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9" fontId="0" fillId="0" borderId="5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9" fontId="0" fillId="2" borderId="8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9" fontId="0" fillId="2" borderId="9" xfId="0" applyNumberFormat="1" applyFont="1" applyFill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9" fontId="0" fillId="0" borderId="8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9" fontId="0" fillId="0" borderId="9" xfId="0" applyNumberFormat="1" applyFont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1" fillId="0" borderId="10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9" fontId="0" fillId="0" borderId="12" xfId="0" applyNumberFormat="1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9" fontId="0" fillId="0" borderId="13" xfId="0" applyNumberFormat="1" applyFont="1" applyBorder="1" applyAlignment="1">
      <alignment vertical="top" wrapText="1"/>
    </xf>
    <xf numFmtId="49" fontId="1" fillId="0" borderId="14" xfId="0" applyNumberFormat="1" applyFont="1" applyBorder="1" applyAlignment="1">
      <alignment vertical="top" wrapText="1"/>
    </xf>
    <xf numFmtId="0" fontId="1" fillId="0" borderId="14" xfId="0" applyNumberFormat="1" applyFont="1" applyBorder="1" applyAlignment="1">
      <alignment vertical="top" wrapText="1"/>
    </xf>
    <xf numFmtId="9" fontId="1" fillId="0" borderId="14" xfId="0" applyNumberFormat="1" applyFont="1" applyBorder="1" applyAlignment="1">
      <alignment vertical="top" wrapText="1"/>
    </xf>
    <xf numFmtId="1" fontId="1" fillId="0" borderId="1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3F"/>
      <rgbColor rgb="FF7F7F7F"/>
      <rgbColor rgb="FFE32400"/>
      <rgbColor rgb="FFEEF9FF"/>
      <rgbColor rgb="FFEAEAEA"/>
      <rgbColor rgb="FF98185E"/>
      <rgbColor rgb="FF72FCE9"/>
      <rgbColor rgb="00000000"/>
      <rgbColor rgb="E598EFEA"/>
      <rgbColor rgb="FFFEFB66"/>
      <rgbColor rgb="FFB8B8B8"/>
      <rgbColor rgb="FFFFFFFF"/>
      <rgbColor rgb="FFFE2500"/>
      <rgbColor rgb="FFC24785"/>
      <rgbColor rgb="FF5E5E5E"/>
      <rgbColor rgb="E5FF9781"/>
      <rgbColor rgb="FF5F5F5F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U14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J9" sqref="J9"/>
    </sheetView>
  </sheetViews>
  <sheetFormatPr baseColWidth="10" defaultColWidth="16.33203125" defaultRowHeight="20" customHeight="1" x14ac:dyDescent="0.15"/>
  <cols>
    <col min="1" max="1" width="16.33203125" style="4" customWidth="1"/>
    <col min="2" max="2" width="6.1640625" style="4" customWidth="1"/>
    <col min="3" max="3" width="6.6640625" style="4" customWidth="1"/>
    <col min="4" max="4" width="6.5" style="4" customWidth="1"/>
    <col min="5" max="5" width="6.6640625" style="4" customWidth="1"/>
    <col min="6" max="6" width="6.5" style="4" customWidth="1"/>
    <col min="7" max="7" width="6.1640625" style="4" customWidth="1"/>
    <col min="8" max="8" width="5.6640625" style="4" customWidth="1"/>
    <col min="9" max="9" width="8.1640625" style="4" customWidth="1"/>
    <col min="10" max="255" width="16.33203125" style="4" customWidth="1"/>
  </cols>
  <sheetData>
    <row r="1" spans="1:9" ht="20" customHeight="1" x14ac:dyDescent="0.15">
      <c r="A1" s="5"/>
      <c r="B1" s="1" t="s">
        <v>0</v>
      </c>
      <c r="C1" s="1" t="s">
        <v>16</v>
      </c>
      <c r="D1" s="1" t="s">
        <v>1</v>
      </c>
      <c r="E1" s="1" t="s">
        <v>17</v>
      </c>
      <c r="F1" s="1" t="s">
        <v>2</v>
      </c>
      <c r="G1" s="5" t="s">
        <v>18</v>
      </c>
      <c r="H1" s="1" t="s">
        <v>3</v>
      </c>
      <c r="I1" s="1" t="s">
        <v>19</v>
      </c>
    </row>
    <row r="2" spans="1:9" ht="20.25" customHeight="1" x14ac:dyDescent="0.15">
      <c r="A2" s="6" t="s">
        <v>4</v>
      </c>
      <c r="B2" s="7">
        <v>21828</v>
      </c>
      <c r="C2" s="8">
        <f>B2/B$14</f>
        <v>0.42724603640634173</v>
      </c>
      <c r="D2" s="9">
        <v>15488</v>
      </c>
      <c r="E2" s="8">
        <f>D2/D$14</f>
        <v>0.5768772348033373</v>
      </c>
      <c r="F2" s="9">
        <v>352</v>
      </c>
      <c r="G2" s="8">
        <f>F2/F$14</f>
        <v>0.67047619047619045</v>
      </c>
      <c r="H2" s="9">
        <v>5637</v>
      </c>
      <c r="I2" s="10">
        <f>H2/H$14</f>
        <v>0.68576642335766425</v>
      </c>
    </row>
    <row r="3" spans="1:9" ht="20.25" customHeight="1" x14ac:dyDescent="0.15">
      <c r="A3" s="11" t="s">
        <v>5</v>
      </c>
      <c r="B3" s="12">
        <v>1406</v>
      </c>
      <c r="C3" s="13">
        <f>B3/B$14</f>
        <v>2.7520062634566453E-2</v>
      </c>
      <c r="D3" s="14">
        <v>895</v>
      </c>
      <c r="E3" s="13">
        <f>D3/D$14</f>
        <v>3.3335816448152561E-2</v>
      </c>
      <c r="F3" s="14">
        <v>115</v>
      </c>
      <c r="G3" s="13">
        <f>F3/F$14</f>
        <v>0.21904761904761905</v>
      </c>
      <c r="H3" s="14">
        <v>393</v>
      </c>
      <c r="I3" s="15">
        <f>H3/H$14</f>
        <v>4.7810218978102191E-2</v>
      </c>
    </row>
    <row r="4" spans="1:9" ht="20.25" customHeight="1" x14ac:dyDescent="0.15">
      <c r="A4" s="11" t="s">
        <v>6</v>
      </c>
      <c r="B4" s="16">
        <v>1919</v>
      </c>
      <c r="C4" s="17">
        <f>B4/B$14</f>
        <v>3.756116656880016E-2</v>
      </c>
      <c r="D4" s="18">
        <v>1143</v>
      </c>
      <c r="E4" s="17">
        <f>D4/D$14</f>
        <v>4.2573003575685338E-2</v>
      </c>
      <c r="F4" s="18">
        <v>48</v>
      </c>
      <c r="G4" s="17">
        <f>F4/F$14</f>
        <v>9.1428571428571428E-2</v>
      </c>
      <c r="H4" s="18">
        <v>278</v>
      </c>
      <c r="I4" s="19">
        <f>H4/H$14</f>
        <v>3.3819951338199511E-2</v>
      </c>
    </row>
    <row r="5" spans="1:9" ht="20.25" customHeight="1" x14ac:dyDescent="0.15">
      <c r="A5" s="11" t="s">
        <v>7</v>
      </c>
      <c r="B5" s="12">
        <v>12095</v>
      </c>
      <c r="C5" s="13">
        <f>B5/B$14</f>
        <v>0.23673908788412606</v>
      </c>
      <c r="D5" s="14">
        <v>47</v>
      </c>
      <c r="E5" s="13">
        <f>D5/D$14</f>
        <v>1.750595947556615E-3</v>
      </c>
      <c r="F5" s="14">
        <v>1</v>
      </c>
      <c r="G5" s="13">
        <f>F5/F$14</f>
        <v>1.9047619047619048E-3</v>
      </c>
      <c r="H5" s="14">
        <v>473</v>
      </c>
      <c r="I5" s="15">
        <f>H5/H$14</f>
        <v>5.7542579075425794E-2</v>
      </c>
    </row>
    <row r="6" spans="1:9" ht="20.25" customHeight="1" x14ac:dyDescent="0.15">
      <c r="A6" s="11" t="s">
        <v>20</v>
      </c>
      <c r="B6" s="12"/>
      <c r="C6" s="13">
        <f t="shared" ref="C6:C11" si="0">B6/B$14</f>
        <v>0</v>
      </c>
      <c r="D6" s="18">
        <v>7782</v>
      </c>
      <c r="E6" s="17">
        <f>D6/D$14</f>
        <v>0.28985399284862934</v>
      </c>
      <c r="F6" s="14"/>
      <c r="G6" s="13">
        <f>F6/F$14</f>
        <v>0</v>
      </c>
      <c r="H6" s="14"/>
      <c r="I6" s="13">
        <f>H6/H$14</f>
        <v>0</v>
      </c>
    </row>
    <row r="7" spans="1:9" ht="20.25" customHeight="1" x14ac:dyDescent="0.15">
      <c r="A7" s="11" t="s">
        <v>8</v>
      </c>
      <c r="B7" s="16">
        <v>10978</v>
      </c>
      <c r="C7" s="13">
        <f t="shared" si="0"/>
        <v>0.21487570953219809</v>
      </c>
      <c r="D7" s="18">
        <v>0</v>
      </c>
      <c r="E7" s="17">
        <v>0</v>
      </c>
      <c r="F7" s="18">
        <v>8</v>
      </c>
      <c r="G7" s="17">
        <f>F7/F$14</f>
        <v>1.5238095238095238E-2</v>
      </c>
      <c r="H7" s="18">
        <v>1149</v>
      </c>
      <c r="I7" s="19">
        <f>H7/H$14</f>
        <v>0.13978102189781022</v>
      </c>
    </row>
    <row r="8" spans="1:9" ht="20.25" customHeight="1" x14ac:dyDescent="0.15">
      <c r="A8" s="11" t="s">
        <v>9</v>
      </c>
      <c r="B8" s="12">
        <v>355</v>
      </c>
      <c r="C8" s="13">
        <f t="shared" si="0"/>
        <v>6.9485222156977881E-3</v>
      </c>
      <c r="D8" s="14">
        <v>201</v>
      </c>
      <c r="E8" s="13">
        <f>D8/D$14</f>
        <v>7.4865911799761624E-3</v>
      </c>
      <c r="F8" s="3"/>
      <c r="G8" s="13">
        <f>F8/F$14</f>
        <v>0</v>
      </c>
      <c r="H8" s="3">
        <v>5</v>
      </c>
      <c r="I8" s="15">
        <f>H8/H$14</f>
        <v>6.0827250608272508E-4</v>
      </c>
    </row>
    <row r="9" spans="1:9" ht="20.25" customHeight="1" x14ac:dyDescent="0.15">
      <c r="A9" s="11" t="s">
        <v>10</v>
      </c>
      <c r="B9" s="16">
        <f>172+59</f>
        <v>231</v>
      </c>
      <c r="C9" s="13">
        <f t="shared" si="0"/>
        <v>4.5214327657075752E-3</v>
      </c>
      <c r="D9" s="18">
        <f>89+43</f>
        <v>132</v>
      </c>
      <c r="E9" s="17">
        <f>D9/D$14</f>
        <v>4.9165673420738971E-3</v>
      </c>
      <c r="F9" s="18">
        <v>1</v>
      </c>
      <c r="G9" s="17">
        <f>F9/F$14</f>
        <v>1.9047619047619048E-3</v>
      </c>
      <c r="H9" s="2">
        <v>7</v>
      </c>
      <c r="I9" s="19">
        <f>H9/H$14</f>
        <v>8.5158150851581509E-4</v>
      </c>
    </row>
    <row r="10" spans="1:9" ht="20.25" customHeight="1" x14ac:dyDescent="0.15">
      <c r="A10" s="11" t="s">
        <v>11</v>
      </c>
      <c r="B10" s="12">
        <f>66+8</f>
        <v>74</v>
      </c>
      <c r="C10" s="13">
        <f t="shared" si="0"/>
        <v>1.4484243491877081E-3</v>
      </c>
      <c r="D10" s="14">
        <v>42</v>
      </c>
      <c r="E10" s="13">
        <f>D10/D$14</f>
        <v>1.564362336114422E-3</v>
      </c>
      <c r="F10" s="3"/>
      <c r="G10" s="13">
        <f>F10/F$14</f>
        <v>0</v>
      </c>
      <c r="H10" s="3"/>
      <c r="I10" s="15">
        <f>H10/H$14</f>
        <v>0</v>
      </c>
    </row>
    <row r="11" spans="1:9" ht="20.25" customHeight="1" x14ac:dyDescent="0.15">
      <c r="A11" s="11" t="s">
        <v>12</v>
      </c>
      <c r="B11" s="16">
        <v>55</v>
      </c>
      <c r="C11" s="13">
        <f t="shared" si="0"/>
        <v>1.076531610882756E-3</v>
      </c>
      <c r="D11" s="18">
        <v>39</v>
      </c>
      <c r="E11" s="17">
        <f>D11/D$14</f>
        <v>1.452622169249106E-3</v>
      </c>
      <c r="F11" s="2"/>
      <c r="G11" s="17">
        <f>F11/F$14</f>
        <v>0</v>
      </c>
      <c r="H11" s="2"/>
      <c r="I11" s="19">
        <f>H11/H$14</f>
        <v>0</v>
      </c>
    </row>
    <row r="12" spans="1:9" ht="32.25" customHeight="1" x14ac:dyDescent="0.15">
      <c r="A12" s="11" t="s">
        <v>13</v>
      </c>
      <c r="B12" s="20"/>
      <c r="C12" s="13">
        <f>B12/B$14</f>
        <v>0</v>
      </c>
      <c r="D12" s="3"/>
      <c r="E12" s="13">
        <f>D12/D$14</f>
        <v>0</v>
      </c>
      <c r="F12" s="3"/>
      <c r="G12" s="13">
        <f>F12/F$14</f>
        <v>0</v>
      </c>
      <c r="H12" s="14">
        <v>59</v>
      </c>
      <c r="I12" s="15">
        <f>H12/H$14</f>
        <v>7.177615571776156E-3</v>
      </c>
    </row>
    <row r="13" spans="1:9" ht="20.25" customHeight="1" x14ac:dyDescent="0.15">
      <c r="A13" s="21" t="s">
        <v>14</v>
      </c>
      <c r="B13" s="22">
        <f>51090-48941</f>
        <v>2149</v>
      </c>
      <c r="C13" s="23">
        <f>B13/B$14</f>
        <v>4.2063026032491679E-2</v>
      </c>
      <c r="D13" s="24">
        <f>26848-25769</f>
        <v>1079</v>
      </c>
      <c r="E13" s="23">
        <f>D13/D$14</f>
        <v>4.0189213349225268E-2</v>
      </c>
      <c r="F13" s="25"/>
      <c r="G13" s="23">
        <f>F13/F$14</f>
        <v>0</v>
      </c>
      <c r="H13" s="24">
        <f>8220-8001</f>
        <v>219</v>
      </c>
      <c r="I13" s="26">
        <f>H13/H$14</f>
        <v>2.6642335766423358E-2</v>
      </c>
    </row>
    <row r="14" spans="1:9" ht="20" customHeight="1" x14ac:dyDescent="0.15">
      <c r="A14" s="27" t="s">
        <v>15</v>
      </c>
      <c r="B14" s="28">
        <f t="shared" ref="B14:I14" si="1">SUM(B2:B13)</f>
        <v>51090</v>
      </c>
      <c r="C14" s="29">
        <f t="shared" si="1"/>
        <v>0.99999999999999989</v>
      </c>
      <c r="D14" s="28">
        <f t="shared" si="1"/>
        <v>26848</v>
      </c>
      <c r="E14" s="29">
        <f t="shared" si="1"/>
        <v>1.0000000000000002</v>
      </c>
      <c r="F14" s="28">
        <f t="shared" si="1"/>
        <v>525</v>
      </c>
      <c r="G14" s="29">
        <f t="shared" si="1"/>
        <v>0.99999999999999989</v>
      </c>
      <c r="H14" s="30">
        <f t="shared" si="1"/>
        <v>8220</v>
      </c>
      <c r="I14" s="29">
        <f t="shared" si="1"/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ignoredErrors>
    <ignoredError sqref="D9 D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Evalyn</cp:lastModifiedBy>
  <dcterms:modified xsi:type="dcterms:W3CDTF">2020-10-03T05:43:58Z</dcterms:modified>
</cp:coreProperties>
</file>