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cityuni-my.sharepoint.com/personal/lawrence_ramsay_2_city_ac_uk/Documents/Thesis/Writeup/Images/"/>
    </mc:Choice>
  </mc:AlternateContent>
  <xr:revisionPtr revIDLastSave="757" documentId="8_{9A4FF44A-BB41-4D47-81B9-0CCFD7816810}" xr6:coauthVersionLast="47" xr6:coauthVersionMax="47" xr10:uidLastSave="{98755294-6732-4EC6-BDA6-3678B8604081}"/>
  <bookViews>
    <workbookView xWindow="-120" yWindow="-120" windowWidth="29040" windowHeight="15720" firstSheet="3" activeTab="5" xr2:uid="{2A467F79-FEFD-43BF-B2F7-3A0E5B9B1FA3}"/>
  </bookViews>
  <sheets>
    <sheet name="FNDesc" sheetId="1" r:id="rId1"/>
    <sheet name="Arc" sheetId="2" r:id="rId2"/>
    <sheet name="Relatedness" sheetId="3" r:id="rId3"/>
    <sheet name="FeaturePrefixes" sheetId="5" r:id="rId4"/>
    <sheet name="Crude Model Score" sheetId="6" r:id="rId5"/>
    <sheet name="Crude ModelScore Calc" sheetId="7" r:id="rId6"/>
    <sheet name="Selected Features" sheetId="10" r:id="rId7"/>
    <sheet name="IronModelScore" sheetId="8" r:id="rId8"/>
    <sheet name="IronModelScoreCalc" sheetId="9" r:id="rId9"/>
  </sheets>
  <definedNames>
    <definedName name="_xlnm._FilterDatabase" localSheetId="4" hidden="1">'Crude Model Score'!$A$1:$K$103</definedName>
    <definedName name="_xlnm._FilterDatabase" localSheetId="5" hidden="1">'Crude ModelScore Calc'!$A$1:$I$1</definedName>
    <definedName name="_xlnm._FilterDatabase" localSheetId="7" hidden="1">IronModelScore!$A$1:$K$115</definedName>
    <definedName name="_xlnm._FilterDatabase" localSheetId="8" hidden="1">IronModelScoreCalc!$A$1:$I$1</definedName>
    <definedName name="_xlnm.Print_Area" localSheetId="0">FNDesc!$A$1:$F$9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8" l="1"/>
  <c r="C18" i="8"/>
  <c r="C25" i="8"/>
  <c r="C19" i="8"/>
  <c r="C20" i="8"/>
  <c r="C14" i="8"/>
  <c r="C21" i="8"/>
  <c r="C15" i="8"/>
  <c r="C22" i="8"/>
  <c r="C16" i="8"/>
  <c r="C23" i="8"/>
  <c r="C17" i="8"/>
  <c r="C21" i="6"/>
  <c r="C14" i="6"/>
  <c r="C22" i="6"/>
  <c r="C15" i="6"/>
  <c r="C23" i="6"/>
  <c r="C16" i="6"/>
  <c r="C24" i="6"/>
  <c r="C17" i="6"/>
  <c r="C25" i="6"/>
  <c r="C18" i="6"/>
  <c r="C26" i="6"/>
  <c r="C19" i="6"/>
  <c r="C27" i="6"/>
  <c r="C20" i="6"/>
  <c r="C76" i="6"/>
  <c r="C94" i="6"/>
  <c r="C77" i="6"/>
  <c r="C95" i="6"/>
  <c r="C78" i="6"/>
  <c r="C96" i="6"/>
  <c r="C79" i="6"/>
  <c r="C97" i="6"/>
  <c r="C80" i="6"/>
  <c r="C98" i="6"/>
  <c r="C81" i="6"/>
  <c r="C99" i="6"/>
  <c r="C104" i="8"/>
  <c r="C110" i="8"/>
  <c r="C62" i="8"/>
  <c r="C44" i="8"/>
  <c r="C80" i="8"/>
  <c r="C2" i="8"/>
  <c r="C50" i="8"/>
  <c r="C56" i="8"/>
  <c r="C8" i="8"/>
  <c r="C98" i="8"/>
  <c r="C32" i="8"/>
  <c r="C26" i="8"/>
  <c r="C38" i="8"/>
  <c r="C68" i="8"/>
  <c r="C74" i="8"/>
  <c r="C92" i="8"/>
  <c r="C86" i="8"/>
  <c r="C105" i="8"/>
  <c r="C111" i="8"/>
  <c r="C63" i="8"/>
  <c r="C45" i="8"/>
  <c r="C81" i="8"/>
  <c r="C3" i="8"/>
  <c r="C51" i="8"/>
  <c r="C57" i="8"/>
  <c r="C9" i="8"/>
  <c r="C99" i="8"/>
  <c r="C33" i="8"/>
  <c r="C27" i="8"/>
  <c r="C39" i="8"/>
  <c r="C69" i="8"/>
  <c r="C75" i="8"/>
  <c r="C93" i="8"/>
  <c r="C87" i="8"/>
  <c r="C106" i="8"/>
  <c r="C112" i="8"/>
  <c r="C64" i="8"/>
  <c r="C46" i="8"/>
  <c r="C82" i="8"/>
  <c r="C4" i="8"/>
  <c r="C52" i="8"/>
  <c r="C58" i="8"/>
  <c r="C10" i="8"/>
  <c r="C100" i="8"/>
  <c r="C34" i="8"/>
  <c r="C28" i="8"/>
  <c r="C40" i="8"/>
  <c r="C70" i="8"/>
  <c r="C76" i="8"/>
  <c r="C94" i="8"/>
  <c r="C88" i="8"/>
  <c r="C107" i="8"/>
  <c r="C113" i="8"/>
  <c r="C65" i="8"/>
  <c r="C47" i="8"/>
  <c r="C83" i="8"/>
  <c r="C5" i="8"/>
  <c r="C53" i="8"/>
  <c r="C59" i="8"/>
  <c r="C11" i="8"/>
  <c r="C101" i="8"/>
  <c r="C35" i="8"/>
  <c r="C29" i="8"/>
  <c r="C41" i="8"/>
  <c r="C71" i="8"/>
  <c r="C77" i="8"/>
  <c r="C95" i="8"/>
  <c r="C89" i="8"/>
  <c r="C108" i="8"/>
  <c r="C114" i="8"/>
  <c r="C66" i="8"/>
  <c r="C48" i="8"/>
  <c r="C84" i="8"/>
  <c r="C6" i="8"/>
  <c r="C54" i="8"/>
  <c r="C60" i="8"/>
  <c r="C12" i="8"/>
  <c r="C102" i="8"/>
  <c r="C36" i="8"/>
  <c r="C30" i="8"/>
  <c r="C42" i="8"/>
  <c r="C72" i="8"/>
  <c r="C78" i="8"/>
  <c r="C96" i="8"/>
  <c r="C90" i="8"/>
  <c r="C109" i="8"/>
  <c r="C115" i="8"/>
  <c r="C67" i="8"/>
  <c r="C49" i="8"/>
  <c r="C85" i="8"/>
  <c r="C7" i="8"/>
  <c r="C55" i="8"/>
  <c r="C61" i="8"/>
  <c r="C13" i="8"/>
  <c r="C103" i="8"/>
  <c r="C37" i="8"/>
  <c r="C31" i="8"/>
  <c r="C43" i="8"/>
  <c r="C73" i="8"/>
  <c r="C79" i="8"/>
  <c r="C97" i="8"/>
  <c r="C91" i="8"/>
  <c r="C70" i="6"/>
  <c r="C106" i="6"/>
  <c r="C112" i="6"/>
  <c r="C64" i="6"/>
  <c r="C46" i="6"/>
  <c r="C82" i="6"/>
  <c r="C2" i="6"/>
  <c r="C52" i="6"/>
  <c r="C58" i="6"/>
  <c r="C8" i="6"/>
  <c r="C100" i="6"/>
  <c r="C34" i="6"/>
  <c r="C28" i="6"/>
  <c r="C88" i="6"/>
  <c r="C41" i="6"/>
  <c r="C71" i="6"/>
  <c r="C107" i="6"/>
  <c r="C113" i="6"/>
  <c r="C65" i="6"/>
  <c r="C47" i="6"/>
  <c r="C83" i="6"/>
  <c r="C3" i="6"/>
  <c r="C53" i="6"/>
  <c r="C59" i="6"/>
  <c r="C9" i="6"/>
  <c r="C101" i="6"/>
  <c r="C35" i="6"/>
  <c r="C29" i="6"/>
  <c r="C89" i="6"/>
  <c r="C42" i="6"/>
  <c r="C72" i="6"/>
  <c r="C108" i="6"/>
  <c r="C114" i="6"/>
  <c r="C66" i="6"/>
  <c r="C48" i="6"/>
  <c r="C84" i="6"/>
  <c r="C4" i="6"/>
  <c r="C54" i="6"/>
  <c r="C60" i="6"/>
  <c r="C10" i="6"/>
  <c r="C102" i="6"/>
  <c r="C36" i="6"/>
  <c r="C30" i="6"/>
  <c r="C90" i="6"/>
  <c r="C43" i="6"/>
  <c r="C73" i="6"/>
  <c r="C109" i="6"/>
  <c r="C115" i="6"/>
  <c r="C67" i="6"/>
  <c r="C49" i="6"/>
  <c r="C85" i="6"/>
  <c r="C5" i="6"/>
  <c r="C55" i="6"/>
  <c r="C61" i="6"/>
  <c r="C11" i="6"/>
  <c r="C103" i="6"/>
  <c r="C37" i="6"/>
  <c r="C31" i="6"/>
  <c r="C91" i="6"/>
  <c r="C44" i="6"/>
  <c r="C74" i="6"/>
  <c r="C110" i="6"/>
  <c r="C116" i="6"/>
  <c r="C68" i="6"/>
  <c r="C50" i="6"/>
  <c r="C86" i="6"/>
  <c r="C6" i="6"/>
  <c r="C56" i="6"/>
  <c r="C62" i="6"/>
  <c r="C12" i="6"/>
  <c r="C104" i="6"/>
  <c r="C38" i="6"/>
  <c r="C32" i="6"/>
  <c r="C92" i="6"/>
  <c r="C45" i="6"/>
  <c r="C75" i="6"/>
  <c r="C111" i="6"/>
  <c r="C117" i="6"/>
  <c r="C87" i="6"/>
  <c r="C7" i="6"/>
  <c r="C63" i="6"/>
  <c r="C13" i="6"/>
  <c r="C105" i="6"/>
  <c r="C39" i="6"/>
  <c r="C33" i="6"/>
  <c r="C93" i="6"/>
  <c r="C40" i="6"/>
  <c r="D40" i="6" s="1"/>
  <c r="C3" i="9" l="1"/>
  <c r="H2" i="9"/>
  <c r="G2" i="9"/>
  <c r="F2" i="9"/>
  <c r="E2" i="9"/>
  <c r="D2" i="9"/>
  <c r="C2" i="9"/>
  <c r="H3" i="9"/>
  <c r="G3" i="9"/>
  <c r="F3" i="9"/>
  <c r="E3" i="9"/>
  <c r="D3" i="9"/>
  <c r="H3" i="7"/>
  <c r="C2" i="7"/>
  <c r="D2" i="7"/>
  <c r="E2" i="7"/>
  <c r="F2" i="7"/>
  <c r="G2" i="7"/>
  <c r="H2" i="7"/>
  <c r="C3" i="7"/>
  <c r="D3" i="7"/>
  <c r="E3" i="7"/>
  <c r="F3" i="7"/>
  <c r="G3" i="7"/>
  <c r="C16" i="7"/>
  <c r="C17" i="7"/>
  <c r="H17" i="7"/>
  <c r="G17" i="7"/>
  <c r="F17" i="7"/>
  <c r="E17" i="7"/>
  <c r="D17" i="7"/>
  <c r="H16" i="7"/>
  <c r="G16" i="7"/>
  <c r="F16" i="7"/>
  <c r="E16" i="7"/>
  <c r="D16" i="7"/>
  <c r="C14" i="9"/>
  <c r="H4" i="9"/>
  <c r="G4" i="9"/>
  <c r="F4" i="9"/>
  <c r="E4" i="9"/>
  <c r="D4" i="9"/>
  <c r="C4" i="9"/>
  <c r="H14" i="9"/>
  <c r="G14" i="9"/>
  <c r="F14" i="9"/>
  <c r="E14" i="9"/>
  <c r="D14" i="9"/>
  <c r="F10" i="9"/>
  <c r="G7" i="9"/>
  <c r="H20" i="9"/>
  <c r="C10" i="9"/>
  <c r="E12" i="9"/>
  <c r="H19" i="9"/>
  <c r="C9" i="9"/>
  <c r="F12" i="9"/>
  <c r="G10" i="9"/>
  <c r="H7" i="9"/>
  <c r="D13" i="9"/>
  <c r="C8" i="9"/>
  <c r="G12" i="9"/>
  <c r="H10" i="9"/>
  <c r="D17" i="9"/>
  <c r="E13" i="9"/>
  <c r="C12" i="9"/>
  <c r="H12" i="9"/>
  <c r="D11" i="9"/>
  <c r="E17" i="9"/>
  <c r="F13" i="9"/>
  <c r="C6" i="9"/>
  <c r="D8" i="9"/>
  <c r="E11" i="9"/>
  <c r="F17" i="9"/>
  <c r="G13" i="9"/>
  <c r="D18" i="9"/>
  <c r="E8" i="9"/>
  <c r="F11" i="9"/>
  <c r="G17" i="9"/>
  <c r="H13" i="9"/>
  <c r="C18" i="9"/>
  <c r="E18" i="9"/>
  <c r="F8" i="9"/>
  <c r="G11" i="9"/>
  <c r="H17" i="9"/>
  <c r="D16" i="9"/>
  <c r="C20" i="9"/>
  <c r="F18" i="9"/>
  <c r="G8" i="9"/>
  <c r="H11" i="9"/>
  <c r="D5" i="9"/>
  <c r="E16" i="9"/>
  <c r="C16" i="9"/>
  <c r="G18" i="9"/>
  <c r="H8" i="9"/>
  <c r="D15" i="9"/>
  <c r="E5" i="9"/>
  <c r="F16" i="9"/>
  <c r="C13" i="9"/>
  <c r="H18" i="9"/>
  <c r="D9" i="9"/>
  <c r="E15" i="9"/>
  <c r="F5" i="9"/>
  <c r="G16" i="9"/>
  <c r="C19" i="9"/>
  <c r="D6" i="9"/>
  <c r="E9" i="9"/>
  <c r="F15" i="9"/>
  <c r="G5" i="9"/>
  <c r="H16" i="9"/>
  <c r="C5" i="9"/>
  <c r="E6" i="9"/>
  <c r="F9" i="9"/>
  <c r="G15" i="9"/>
  <c r="H5" i="9"/>
  <c r="D20" i="9"/>
  <c r="C17" i="9"/>
  <c r="F6" i="9"/>
  <c r="G9" i="9"/>
  <c r="H15" i="9"/>
  <c r="D19" i="9"/>
  <c r="E20" i="9"/>
  <c r="C7" i="9"/>
  <c r="G6" i="9"/>
  <c r="H9" i="9"/>
  <c r="D7" i="9"/>
  <c r="E19" i="9"/>
  <c r="F20" i="9"/>
  <c r="C15" i="9"/>
  <c r="H6" i="9"/>
  <c r="D10" i="9"/>
  <c r="E7" i="9"/>
  <c r="F19" i="9"/>
  <c r="G20" i="9"/>
  <c r="C11" i="9"/>
  <c r="D12" i="9"/>
  <c r="E10" i="9"/>
  <c r="F7" i="9"/>
  <c r="G19" i="9"/>
  <c r="C8" i="7"/>
  <c r="H8" i="7"/>
  <c r="G8" i="7"/>
  <c r="F8" i="7"/>
  <c r="E8" i="7"/>
  <c r="D8" i="7"/>
  <c r="E7" i="7"/>
  <c r="H11" i="7"/>
  <c r="D7" i="7"/>
  <c r="G12" i="7"/>
  <c r="F12" i="7"/>
  <c r="C15" i="7"/>
  <c r="F18" i="7"/>
  <c r="C7" i="7"/>
  <c r="E12" i="7"/>
  <c r="G11" i="7"/>
  <c r="D18" i="7"/>
  <c r="C14" i="7"/>
  <c r="D10" i="7"/>
  <c r="F7" i="7"/>
  <c r="H12" i="7"/>
  <c r="C19" i="7"/>
  <c r="E15" i="7"/>
  <c r="G18" i="7"/>
  <c r="D14" i="7"/>
  <c r="E10" i="7"/>
  <c r="G7" i="7"/>
  <c r="D19" i="7"/>
  <c r="F15" i="7"/>
  <c r="H18" i="7"/>
  <c r="E14" i="7"/>
  <c r="F10" i="7"/>
  <c r="H7" i="7"/>
  <c r="C13" i="7"/>
  <c r="E19" i="7"/>
  <c r="G15" i="7"/>
  <c r="F14" i="7"/>
  <c r="C10" i="7"/>
  <c r="G10" i="7"/>
  <c r="D13" i="7"/>
  <c r="F19" i="7"/>
  <c r="H15" i="7"/>
  <c r="C4" i="7"/>
  <c r="G14" i="7"/>
  <c r="H10" i="7"/>
  <c r="E13" i="7"/>
  <c r="G19" i="7"/>
  <c r="D4" i="7"/>
  <c r="H14" i="7"/>
  <c r="E18" i="7"/>
  <c r="D15" i="7"/>
  <c r="F13" i="7"/>
  <c r="H19" i="7"/>
  <c r="C20" i="7"/>
  <c r="E4" i="7"/>
  <c r="C6" i="7"/>
  <c r="G13" i="7"/>
  <c r="D20" i="7"/>
  <c r="F4" i="7"/>
  <c r="C9" i="7"/>
  <c r="D6" i="7"/>
  <c r="H13" i="7"/>
  <c r="C5" i="7"/>
  <c r="E20" i="7"/>
  <c r="G4" i="7"/>
  <c r="D9" i="7"/>
  <c r="E6" i="7"/>
  <c r="D5" i="7"/>
  <c r="F20" i="7"/>
  <c r="H4" i="7"/>
  <c r="E9" i="7"/>
  <c r="F6" i="7"/>
  <c r="C11" i="7"/>
  <c r="E5" i="7"/>
  <c r="G20" i="7"/>
  <c r="F9" i="7"/>
  <c r="G6" i="7"/>
  <c r="D11" i="7"/>
  <c r="F5" i="7"/>
  <c r="H20" i="7"/>
  <c r="G9" i="7"/>
  <c r="H6" i="7"/>
  <c r="C12" i="7"/>
  <c r="E11" i="7"/>
  <c r="G5" i="7"/>
  <c r="H9" i="7"/>
  <c r="D12" i="7"/>
  <c r="F11" i="7"/>
  <c r="H5" i="7"/>
  <c r="C18" i="7"/>
  <c r="I3" i="9" l="1"/>
  <c r="I2" i="9"/>
  <c r="I3" i="7"/>
  <c r="I2" i="7"/>
  <c r="I16" i="7"/>
  <c r="I17" i="7"/>
  <c r="I14" i="9"/>
  <c r="I4" i="9"/>
  <c r="I12" i="9"/>
  <c r="I16" i="9"/>
  <c r="I15" i="9"/>
  <c r="I17" i="9"/>
  <c r="I18" i="9"/>
  <c r="I13" i="9"/>
  <c r="I5" i="9"/>
  <c r="I7" i="9"/>
  <c r="I6" i="9"/>
  <c r="I19" i="9"/>
  <c r="I8" i="9"/>
  <c r="I20" i="9"/>
  <c r="I11" i="9"/>
  <c r="I10" i="9"/>
  <c r="I9" i="9"/>
  <c r="I8" i="7"/>
  <c r="I5" i="7"/>
  <c r="I18" i="7"/>
  <c r="I9" i="7"/>
  <c r="I19" i="7"/>
  <c r="I13" i="7"/>
  <c r="I12" i="7"/>
  <c r="I14" i="7"/>
  <c r="I15" i="7"/>
  <c r="I11" i="7"/>
  <c r="I6" i="7"/>
  <c r="I7" i="7"/>
  <c r="I10" i="7"/>
  <c r="I20" i="7"/>
  <c r="I4" i="7"/>
</calcChain>
</file>

<file path=xl/sharedStrings.xml><?xml version="1.0" encoding="utf-8"?>
<sst xmlns="http://schemas.openxmlformats.org/spreadsheetml/2006/main" count="1095" uniqueCount="375">
  <si>
    <t>count</t>
  </si>
  <si>
    <t>mean</t>
  </si>
  <si>
    <t>std</t>
  </si>
  <si>
    <t>min</t>
  </si>
  <si>
    <t>max</t>
  </si>
  <si>
    <t>Polarity</t>
  </si>
  <si>
    <t>Negative</t>
  </si>
  <si>
    <t>Neutral</t>
  </si>
  <si>
    <t>Positive</t>
  </si>
  <si>
    <t>Label</t>
  </si>
  <si>
    <t>Statistic</t>
  </si>
  <si>
    <t>stock</t>
  </si>
  <si>
    <t>BHP</t>
  </si>
  <si>
    <t>CSat Investment Advisory, L.P. Buys iShares Co...</t>
  </si>
  <si>
    <t>i</t>
  </si>
  <si>
    <t>Headinvest, Llc Buys Vanguard Short-Term Corpo...</t>
  </si>
  <si>
    <t>Toroso Investments, LLC Buys iShares Core S&amp;P ...</t>
  </si>
  <si>
    <t>Resource Management, LLC Buys Schwab U.S. ...</t>
  </si>
  <si>
    <t>Four Dozen Eggs</t>
  </si>
  <si>
    <t>Ticker</t>
  </si>
  <si>
    <t>Headline</t>
  </si>
  <si>
    <t>Date</t>
  </si>
  <si>
    <t>Sector</t>
  </si>
  <si>
    <t>Iron Ore</t>
  </si>
  <si>
    <t>Exxon Earnings Beat While Chevron Tops, Resume...</t>
  </si>
  <si>
    <t>c</t>
  </si>
  <si>
    <t>XOM</t>
  </si>
  <si>
    <t>Steel Earnings: Can Steel Dynamics, Nucor, Cle...</t>
  </si>
  <si>
    <t>X</t>
  </si>
  <si>
    <t>Valero, Marathon top beneficiaries of U.S. eme...</t>
  </si>
  <si>
    <t>VLO</t>
  </si>
  <si>
    <t>Steel Dynamics (STLD) Stock Moves -0.41%: What...</t>
  </si>
  <si>
    <t>STLD</t>
  </si>
  <si>
    <t>Australia debates use of uranium and nuclear p...</t>
  </si>
  <si>
    <t>RIO</t>
  </si>
  <si>
    <t>Regulators right to look at rise of Reddit tra...</t>
  </si>
  <si>
    <t>HRGLF</t>
  </si>
  <si>
    <t>Exxon and Chevron reversed a year-earlier losses, as oil prices jumped. Chevron also resumed stock buybacks.</t>
  </si>
  <si>
    <t>Steel Dynamics, Nucor and Cleveland-Cliffs earnings are due. Can the steel stocks regain momentum amid peak price fears?</t>
  </si>
  <si>
    <t>Steel Dynamics (STLD) closed the most recent trading day at $65.89, moving -0.41% from the previous trading session. This change was narrower than the S&amp;P 500's daily loss of 1.15%. At the same time, the Dow lost 0.52%, and the tech-heavy Nasdaq lost 0.34%. Coming into today, shares of the steel producer and metals recycler had lost 10.75% in the past month. In that same time, the Basic Materials sector lost 24.26%, while the S&amp;P 500 lost 5.08%.\n\nInvestors will be hoping for strength from Steel Dynamics as it approaches its next earnings release. On that day, Steel Dynamics is projected to report earnings of $5.68 per share, which would represent year-over-year growth of 67.06%. Meanwhile, the Zacks Consensus Estimate for revenue is projecting net sales of $6.07 billion, up 35.85% from the year-ago period.\n\nSTLD's full-year Zacks Consensus Estimates are calling for earnings of $19.22 per share and revenue of $22.22 billion. These results would represent year-over-year changes of +19.45% and +20.72%, respectively.\n\nInvestors should also note any recent changes to analyst estimates for Steel Dynamics. These revisions help to show the ever-changing nature of near-term business trends. With this in mind, we can consider positive estimate revisions a sign of optimism about the company's business outlook.\n\nResearch indicates that these estimate revisions are directly correlated with near-term share price momentum. We developed the Zacks Rank to capitalize on this phenomenon. Our system takes these estimate changes into account and delivers a clear, actionable rating model.\n\nRanging from #1 (Strong Buy) to #5 (Strong Sell), the Zacks Rank system has a proven, outside-audited track record of outperformance, with #1 stocks returning an average of +25% annually since 1988. Over the past month, the Zacks Consensus EPS estimate has moved 10.68% lower. Steel Dynamics currently has a Zacks Rank of #3 (Hold).\n\nIn terms of valuation, Steel Dynamics is currently trading at a Forward P/E ratio of 3.44. This valuation marks a premium compared to its industry's average Forward P/E of 2.61.\n\nStory continues\n\nThe Steel - Producers industry is part of the Basic Materials sector. This group has a Zacks Industry Rank of 71, putting it in the top 29% of all 250+ industries.\n\nThe Zacks Industry Rank includes is listed in order from best to worst in terms of the average Zacks Rank of the individual companies within each of these sectors. Our research shows that the top 50% rated industries outperform the bottom half by a factor of 2 to 1.\n\nTo follow STLD in the coming trading sessions, be sure to utilize Zacks.com.\n\nWant the latest recommendations from Zacks Investment Research? Today, you can download 7 Best Stocks for the Next 30 Days. Click to get this free report\r\n \r\nSteel Dynamics, Inc. (STLD) : Free Stock Analysis Report\r\n \r\nTo read this article on Zacks.com click here.",</t>
  </si>
  <si>
    <t>The name Jabiluka has deep resonance for Australians of a certain vintage. The Northern Territory location was earmarked as a uranium mine until a blockade of the site, which is situated in the Kakadu National Park, in 1998 stopped the project in its tracks. This put Australia’s then burgeoning uranium mining industry into stasis.\n\nContinue reading',</t>
  </si>
  <si>
    <t>eToro chief executive Yoni Assia. Photo: Yahoo Finance UK\n\nThe chief executive of eToro, the Israeli "social trading" platform heading for a $10.4bn (£7.5bn) listing in New York, says regulators are right to probe the rise of Reddit traders and amateur investors.\n"Regulators justifiably are taking a look at the levels of growth happening in the industry," Yoni Assia, the founder and chief executive of eToro, told Yahoo Finance UK. "The more people open accounts with various digital platforms — regulators, it’s their responsibility to make sure that they protect customers interests and obviously it’s our role as well to protect customers’ interests."\n\nRetail investment exploded in 2020 as people used their time stuck at home due to lockdowns to get into stock trading. VandaTrack, a tool which tracks retail investor flow in the US, said net monthly purchases grew tenfold during the pandemic to hit reach up to $80bn.\n\nREAD MORE: Amateur investors chase profits during the pandemic\n\nAs with other platforms that cater to the retail market, eToro saw an explosion in growth last year. Revenues rose by 147% to $600m in 2020. The platform now has over 20 million registered users.\n\neToro is now preparing to go public on the Nasdaq through a SPAC deal set to close later this year. The 14-year-old business announced earlier this month it would it would merge with Fintech Acquisition Corp V in a deal valuing eToro at $10.4bn.\n\n"We were waiting for this inflection point and building for this inflection point," Assia said during a Zoom interview from his office in Israel last week. "We’ve really hit that point in time where suddenly you see — I don’t know what’s the right term — fire in a haystack?"\n\nThe rise of retail investors has become synonymous with Reddit, which is home to a new band of traders on the r/WallStreetBets forum. Their rise culminated in the targeted bidding up of stocks like GameStop (GME) at the start of this year, much to the chagrin of hedge funds that had bet against the stock.\n\nStory continues\n\nREAD MORE: GameStop frenzy prompts FCA risk warning to young investors\n\n"I think we’re seeing right now a change in market landscape," Assia said. "I think we’re seeing an inflection point of retail investors in global markets. That, again, has the potential opportunity of reshaping — or shaping a bit differently — markets. Stocks that are favourite picks of retail investors now require institutional investors to understand a bit better those retail dynamics." Keith Gill, a GameStop investor, also known in social media forums as Roaring Kitty, testifies during a virtual hearing on GameStop in Washington, Thursday, Feb. 18, 2021. Photo: House Financial Services Committee via AP\n\nThe carnival surrounding so-called "memestocks," such as GameStop, has often resembled a pitched battle or a video game. It has provoked alarm among lawmakers and regulators around the world, many of whom fear retail investors are simply trading for entertainment or speculation rather than investing for the longterm based on fundamentals. The saga led to hearings in Congress and provoked a warning from the UK\'s official financial watchdog.\n\n"I think we should expect regulators around the world to explore this industry trend, which we believe will continue," Assia said.\n\nREAD MORE: eToro \'celebrates the rise of the retail investor\'\n\nThe growth of retail investors and their reliance on social media has validated Assia\'s vision. He set up eToro in 2007 as a combined social network and stockbroking platform. Investors can share ideas and "follow" one another, allowing people to automatically copy trades. eToro was an early adopter of cryptocurrencies, which helped fuel growth over the last five years.\n\n"It’s been a very exciting journey to see all of our vision manifest to reality and we’re very excited," Assia said. "I’m constantly telling this to my management team: this is the beginning of the next stage of growth of eToro."\n\nWATCH: What are SPACs?\n\nAssia said he expected strong retail participation in stock markets to continue even after lockdowns end.\n\n"The people who joined during the crypto rally 1.0 — we saw a huge spike in activity during December 2017 and we managed to retain those clients," he said. "The majority of the clients who joined us in December ‘17 are still active on the platform today.\n\n"I think it’s a very unique point in time that happens once in a generation. We think this is the beginning of Generation Y waking up to capital markets."\n\nAssia admitted there was some exuberance in the current market that would likely lead to a correction at some point.\n\n"Is there going to be a market correction sometime? The answer is yes, in crypto as well as in stocks" he said. "Market corrections and bubbles burst is inevitable. It’s part of how the markets work." eToro\'s \'social\' trading platform. Photo: eToro\n\nAssia — who wore an "I heart stocks" t-shirt during our interview — said eToro was focused on educating its new customers on the risks associated with investing in capital markets and how to do it sensibly.\n\n"I think capital markets should be taught in kindergarten," he said. "Learning how to manage your investments is an important part of your education."\n\nHe added: "There’s no other way to educate yourself other than experience. If you try to learn how to jump either by just looking at everybody else jump or asking someone else to jump for you, I’m not sure you’ll get to jump as effectively. Our feeling is it’s important for people to experience that.\n\nREAD MORE: eToro CEO on SPAC merger: \'We project over $1B revenues\' in 2021\n\n"Having said that, it’s very important for people to understand the risks of what they’re doing. It’s important for people to understand how much they’re willing to risk on education. If you plan to jump, make sure you can withstand the fall. I have five kids now. Learning how to fall is as important as learning how to get up from the fall."\n\nAssia said the social aspect of eToro allowed users to learn from each other and share mistakes.']</t>
  </si>
  <si>
    <t>By Arathy Somasekhar\n\nHOUSTON (Reuters) - Oil refiners Valero Energy Corp and Marathon Petroleum Corp are the biggest beneficiaries of the U.S. government's oil reserve releases, taking nearly half the crude offered, a Reuters analysis of Department of Energydata showed on Wednesday.\n\nThe Biden administration has opened spigots at the nation's Strategic Petroleum Reserve (SPR) to lower fuel prices and ease a supply crunch from Russia's invasion of Ukraine. Awards of about 218 million barrels for the 12 months ended Sept. 30 have tamed market worries and cut energy prices.\n\nBut they have slashed the reserve to 427.2 million barrels - or about four weeks of demand - the lowest level in about 38 years. This has sparked criticism because some oil was resold to buyers overseas. A few distributions came under congressional mandates while others are pending.\n\nThe two biggest receivers acquired nearly 98 million barrels so far. Valero, the second largest U.S. refiner by capacity, secured 52.7 million, while top oil processor Marathon Petroleum snapped up 45.2 million barrels.\n\nOther big buyers included Exxon Mobil, with 24.7 million barrels, Motiva Enterprises at 22.1 million, Shell at 15.2 million and Phillips 66 at 16 million.\n\nMarathon Petroleum declined to comment on crude sourcing. Other companies did not immediately respond to requests for comments.\n\n(Graphic: Valero, Marathon Petroleum secure most crude from U.S. emergency stash, https://graphics.reuters.com/USA-OIL/SPR/zdpxombwgvx/chart.png)\n\nSome of the barrels were exported by Exxon Mobil, Phillips 66, TotalEnergies' trading unit Atlantic Trading and Marketing as well as Unipec, an arm of Asia's largest refiner Sinopec, according to U.S. Customs data.\n\nMost of the oil was sold via auctions at prices determined by a five-day average around the date of delivery. A smaller quantity was exchanged and typically requires receivers to replace the oil with a slightly larger volume.\n\nStory continues\n\nAbout 24.42 million barrels were released by exchange, with the largest amounts taken by Exxon and Shell.\n\nThe SPR will be replenished via contracts to purchase oil in the future at fixed, preset prices. The plan would help boost oil production, the administration said.\n\nFor a full list of companies awarded SPR crude oil, please see\n\n(Reporting by Arathy Somasekhar in Houston; Editing by Josie Kao</t>
  </si>
  <si>
    <t>Title</t>
  </si>
  <si>
    <t>Content</t>
  </si>
  <si>
    <t>Company</t>
  </si>
  <si>
    <t>Nagetive</t>
  </si>
  <si>
    <t xml:space="preserve">Positive </t>
  </si>
  <si>
    <t xml:space="preserve">Steel Dynamics (STLD) closed the most recent trading day at $65.89, moving -0.41% from the previous trading session. This change was narrower than the S&amp;P 500's daily loss of 1.15%. At the same time, the Dow lost 0.52%, and the tech-heavy Nasdaq lost 0.34%.  </t>
  </si>
  <si>
    <t>eToro chief executive Yoni Assia. Photo: Yahoo Finance UK\n\nThe chief executive of eToro, the Israeli "social trading" platform heading for a $10.4bn (£7.5bn) listing in New York, says regulators are right to probe the rise of Reddit traders and amateur investors.\n"Regulators justifiably are taking a look at the levels of growth happening in the industry,"</t>
  </si>
  <si>
    <t>ID</t>
  </si>
  <si>
    <t>Article</t>
  </si>
  <si>
    <t>Words</t>
  </si>
  <si>
    <t>2021-03-29 T23:01:38</t>
  </si>
  <si>
    <t>2023-02-07T00:01:49</t>
  </si>
  <si>
    <t>2022-07-11 T21:45:09</t>
  </si>
  <si>
    <t>2022-09-21T10:13:01</t>
  </si>
  <si>
    <t>2021-10-18 T19:44:47</t>
  </si>
  <si>
    <t>2021-07-30 T11:41:25</t>
  </si>
  <si>
    <t>word</t>
  </si>
  <si>
    <t>compani</t>
  </si>
  <si>
    <t>earn</t>
  </si>
  <si>
    <t>energi</t>
  </si>
  <si>
    <t>inc</t>
  </si>
  <si>
    <t>market</t>
  </si>
  <si>
    <t>moodi</t>
  </si>
  <si>
    <t>nyse</t>
  </si>
  <si>
    <t>oil</t>
  </si>
  <si>
    <t>price</t>
  </si>
  <si>
    <t>rate</t>
  </si>
  <si>
    <t>report</t>
  </si>
  <si>
    <t>share</t>
  </si>
  <si>
    <t>year</t>
  </si>
  <si>
    <t>zack</t>
  </si>
  <si>
    <t>related</t>
  </si>
  <si>
    <t>consensu</t>
  </si>
  <si>
    <t>-</t>
  </si>
  <si>
    <t>chevron</t>
  </si>
  <si>
    <t>day</t>
  </si>
  <si>
    <t>estim</t>
  </si>
  <si>
    <t>global</t>
  </si>
  <si>
    <t>hedg</t>
  </si>
  <si>
    <t>number</t>
  </si>
  <si>
    <t>one</t>
  </si>
  <si>
    <t>produc</t>
  </si>
  <si>
    <t>trade</t>
  </si>
  <si>
    <t>world</t>
  </si>
  <si>
    <t>investor</t>
  </si>
  <si>
    <t>credit</t>
  </si>
  <si>
    <t>dividend</t>
  </si>
  <si>
    <t>opinion</t>
  </si>
  <si>
    <t>per</t>
  </si>
  <si>
    <t>quarter</t>
  </si>
  <si>
    <t>servic</t>
  </si>
  <si>
    <t>By Arathy Somasekhar\n\nHOUSTON (Reuters) - Oil refiners Valero Energy Corp and Marathon Petroleum Corp are the biggest beneficiaries of the U.S. government's oil reserve releases, taking nearly half the crude offered, a Reuters analysis of Department of Energydata showed on Wednesday.</t>
  </si>
  <si>
    <t>Prefix</t>
  </si>
  <si>
    <t>Description</t>
  </si>
  <si>
    <t>bb</t>
  </si>
  <si>
    <t>Bollinger Bands</t>
  </si>
  <si>
    <t>fse</t>
  </si>
  <si>
    <t>wb</t>
  </si>
  <si>
    <t>hicp</t>
  </si>
  <si>
    <t>googtnd</t>
  </si>
  <si>
    <t>ctr</t>
  </si>
  <si>
    <t>snt</t>
  </si>
  <si>
    <t>fsa</t>
  </si>
  <si>
    <t>fsc</t>
  </si>
  <si>
    <t>rsi</t>
  </si>
  <si>
    <t>macd</t>
  </si>
  <si>
    <t>Type</t>
  </si>
  <si>
    <t>momentum</t>
  </si>
  <si>
    <t>Technical Indicator</t>
  </si>
  <si>
    <t>EOD</t>
  </si>
  <si>
    <t>Financial Sentiment</t>
  </si>
  <si>
    <t>World Bank</t>
  </si>
  <si>
    <t>Macroeconomic</t>
  </si>
  <si>
    <t>Eurostat Inflation Rate</t>
  </si>
  <si>
    <t>Google Trends</t>
  </si>
  <si>
    <t>Other</t>
  </si>
  <si>
    <t>Construction</t>
  </si>
  <si>
    <t>Sentiment</t>
  </si>
  <si>
    <t>Archive</t>
  </si>
  <si>
    <t>Combined</t>
  </si>
  <si>
    <t>RSI</t>
  </si>
  <si>
    <t>MACD</t>
  </si>
  <si>
    <t>Momentum</t>
  </si>
  <si>
    <t>Feature Expansion</t>
  </si>
  <si>
    <t>ravg_mt</t>
  </si>
  <si>
    <t>ravg_qt</t>
  </si>
  <si>
    <t>ravg_yr</t>
  </si>
  <si>
    <t xml:space="preserve">30 day Rolling Average </t>
  </si>
  <si>
    <t xml:space="preserve">90 day Rolling Average </t>
  </si>
  <si>
    <t xml:space="preserve">365 day Rolling Average </t>
  </si>
  <si>
    <t>diff</t>
  </si>
  <si>
    <t>First Order Difference</t>
  </si>
  <si>
    <t>lag28</t>
  </si>
  <si>
    <t>28 day lag</t>
  </si>
  <si>
    <t>lag7</t>
  </si>
  <si>
    <t>lag1</t>
  </si>
  <si>
    <t>7 day lag</t>
  </si>
  <si>
    <t>1 day lag</t>
  </si>
  <si>
    <t>yoy</t>
  </si>
  <si>
    <t>Year on Year</t>
  </si>
  <si>
    <t>mom</t>
  </si>
  <si>
    <t>Month on Month</t>
  </si>
  <si>
    <t>model_name</t>
  </si>
  <si>
    <t>SES_alpha=0.2</t>
  </si>
  <si>
    <t>SES_alpha=0.6</t>
  </si>
  <si>
    <t>SES_alpha=0.78</t>
  </si>
  <si>
    <t>ES_alpha=0.78</t>
  </si>
  <si>
    <t>naive</t>
  </si>
  <si>
    <t>ma30</t>
  </si>
  <si>
    <t>Holt=0.78</t>
  </si>
  <si>
    <t>Holt_alpha=0.3_beta_0.1</t>
  </si>
  <si>
    <t>Arima_Best</t>
  </si>
  <si>
    <t>snaive</t>
  </si>
  <si>
    <t>esrnn_0_2022-12-22 00:00:00</t>
  </si>
  <si>
    <t>esrnn_ftsubset</t>
  </si>
  <si>
    <t>gru_0_2022-12-22 00:00:00</t>
  </si>
  <si>
    <t>gru_grusubset</t>
  </si>
  <si>
    <t>reg</t>
  </si>
  <si>
    <t>SES_alpha=0.2_0_2022-12-01 00:00:00</t>
  </si>
  <si>
    <t>SES_alpha=0.6_0_2022-12-01 00:00:00</t>
  </si>
  <si>
    <t>SES_alpha=0.78_0_2022-12-01 00:00:00</t>
  </si>
  <si>
    <t>ES_alpha=0.78_0_2022-12-01 00:00:00</t>
  </si>
  <si>
    <t>naive_0_2022-12-01 00:00:00</t>
  </si>
  <si>
    <t>ma30_0_2022-12-01 00:00:00</t>
  </si>
  <si>
    <t>Holt=0.78_0_2022-12-01 00:00:00</t>
  </si>
  <si>
    <t>Holt_alpha=0.3_beta_0.1_0_2022-12-01 00:00:00</t>
  </si>
  <si>
    <t>Arima_Best_0_2022-12-01 00:00:00</t>
  </si>
  <si>
    <t>snaive_0_2022-12-01 00:00:00</t>
  </si>
  <si>
    <t>esrnn_0_2022-12-01 00:00:00</t>
  </si>
  <si>
    <t>gru_0_2022-12-01 00:00:00</t>
  </si>
  <si>
    <t>reg_0_2022-12-01 00:00:00</t>
  </si>
  <si>
    <t>esrnn_1_2023-01-17 00:00:00</t>
  </si>
  <si>
    <t>gru_1_2023-01-17 00:00:00</t>
  </si>
  <si>
    <t>esrnn_0_2023-02-07 00:00:00</t>
  </si>
  <si>
    <t>gru_0_2023-02-07 00:00:00</t>
  </si>
  <si>
    <t>esrnn_1_2023-03-01 00:00:00</t>
  </si>
  <si>
    <t>gru_1_2023-03-01 00:00:00</t>
  </si>
  <si>
    <t>SES_alpha=0.79</t>
  </si>
  <si>
    <t>ES_alpha=0.79</t>
  </si>
  <si>
    <t>Holt=0.79</t>
  </si>
  <si>
    <t>esrnn_2_2023-03-22 00:00:00</t>
  </si>
  <si>
    <t>gru_2_2023-03-22 00:00:00</t>
  </si>
  <si>
    <t>Model Name</t>
  </si>
  <si>
    <t>Step</t>
  </si>
  <si>
    <t>Train RMSE</t>
  </si>
  <si>
    <t>Test RMSE</t>
  </si>
  <si>
    <t>Train SMAPE</t>
  </si>
  <si>
    <t>Test SMAPE</t>
  </si>
  <si>
    <t>Train MASE</t>
  </si>
  <si>
    <t>Test MASE</t>
  </si>
  <si>
    <t>Simple Exponenital Smoothing (alpha 0.2)</t>
  </si>
  <si>
    <t>Simple Exponenital Smoothing (alpha 0.6)</t>
  </si>
  <si>
    <t>Naïve</t>
  </si>
  <si>
    <t>30 Day Moving Average</t>
  </si>
  <si>
    <t>Estimated Holt-Winters  (alpha 0.78, beta 0.1)</t>
  </si>
  <si>
    <t>Seasonal Naïve</t>
  </si>
  <si>
    <t>ESRNN FT dataset with Forward Selection</t>
  </si>
  <si>
    <t>GRU Raw subset with Forward Selection</t>
  </si>
  <si>
    <t>OLS Regression</t>
  </si>
  <si>
    <t>Estimated Exponenital Smoothing (alpha 0.78-0.79)</t>
  </si>
  <si>
    <t>Estimated Simple Exponenital Smoothing (alpha 0.78-0.79)</t>
  </si>
  <si>
    <t>Estimated Holt  (alpha 0.78-0.79)</t>
  </si>
  <si>
    <t>Mean Train RMSE</t>
  </si>
  <si>
    <t>Mean Test RMSE</t>
  </si>
  <si>
    <t>Mean Train SMAPE</t>
  </si>
  <si>
    <t>Mean Test SMAPE</t>
  </si>
  <si>
    <t>Mean Train MASE</t>
  </si>
  <si>
    <t>Mean Test MASE</t>
  </si>
  <si>
    <t>ARIMA (AIC estimated order)</t>
  </si>
  <si>
    <t>combined_0_2022-12-01 00:00:00</t>
  </si>
  <si>
    <t>combined</t>
  </si>
  <si>
    <t>SES_alpha=0.2_1_2022-12-22 00:00:00</t>
  </si>
  <si>
    <t>SES_alpha=0.6_1_2022-12-22 00:00:00</t>
  </si>
  <si>
    <t>SES_alpha=0.78_1_2022-12-22 00:00:00</t>
  </si>
  <si>
    <t>ES_alpha=0.78_1_2022-12-22 00:00:00</t>
  </si>
  <si>
    <t>naive_1_2022-12-22 00:00:00</t>
  </si>
  <si>
    <t>ma30_1_2022-12-22 00:00:00</t>
  </si>
  <si>
    <t>Holt=0.78_1_2022-12-22 00:00:00</t>
  </si>
  <si>
    <t>Holt_alpha=0.3_beta_0.1_1_2022-12-22 00:00:00</t>
  </si>
  <si>
    <t>Arima_Best_1_2022-12-22 00:00:00</t>
  </si>
  <si>
    <t>snaive_1_2022-12-22 00:00:00</t>
  </si>
  <si>
    <t>combined_1_2022-12-22 00:00:00</t>
  </si>
  <si>
    <t>SES_alpha=0.2_2_2023-01-17 00:00:00</t>
  </si>
  <si>
    <t>SES_alpha=0.6_2_2023-01-17 00:00:00</t>
  </si>
  <si>
    <t>SES_alpha=0.78_2_2023-01-17 00:00:00</t>
  </si>
  <si>
    <t>ES_alpha=0.78_2_2023-01-17 00:00:00</t>
  </si>
  <si>
    <t>naive_2_2023-01-17 00:00:00</t>
  </si>
  <si>
    <t>ma30_2_2023-01-17 00:00:00</t>
  </si>
  <si>
    <t>Holt=0.78_2_2023-01-17 00:00:00</t>
  </si>
  <si>
    <t>Holt_alpha=0.3_beta_0.1_2_2023-01-17 00:00:00</t>
  </si>
  <si>
    <t>Arima_Best_2_2023-01-17 00:00:00</t>
  </si>
  <si>
    <t>snaive_2_2023-01-17 00:00:00</t>
  </si>
  <si>
    <t>combined_2_2023-01-17 00:00:00</t>
  </si>
  <si>
    <t>SES_alpha=0.2_3_2023-02-07 00:00:00</t>
  </si>
  <si>
    <t>SES_alpha=0.6_3_2023-02-07 00:00:00</t>
  </si>
  <si>
    <t>SES_alpha=0.78_3_2023-02-07 00:00:00</t>
  </si>
  <si>
    <t>ES_alpha=0.78_3_2023-02-07 00:00:00</t>
  </si>
  <si>
    <t>naive_3_2023-02-07 00:00:00</t>
  </si>
  <si>
    <t>ma30_3_2023-02-07 00:00:00</t>
  </si>
  <si>
    <t>Holt=0.78_3_2023-02-07 00:00:00</t>
  </si>
  <si>
    <t>Holt_alpha=0.3_beta_0.1_3_2023-02-07 00:00:00</t>
  </si>
  <si>
    <t>Arima_Best_3_2023-02-07 00:00:00</t>
  </si>
  <si>
    <t>snaive_3_2023-02-07 00:00:00</t>
  </si>
  <si>
    <t>combined_3_2023-02-07 00:00:00</t>
  </si>
  <si>
    <t>SES_alpha=0.2_4_2023-03-01 00:00:00</t>
  </si>
  <si>
    <t>SES_alpha=0.6_4_2023-03-01 00:00:00</t>
  </si>
  <si>
    <t>SES_alpha=0.78_4_2023-03-01 00:00:00</t>
  </si>
  <si>
    <t>ES_alpha=0.78_4_2023-03-01 00:00:00</t>
  </si>
  <si>
    <t>naive_4_2023-03-01 00:00:00</t>
  </si>
  <si>
    <t>ma30_4_2023-03-01 00:00:00</t>
  </si>
  <si>
    <t>Holt=0.78_4_2023-03-01 00:00:00</t>
  </si>
  <si>
    <t>Holt_alpha=0.3_beta_0.1_4_2023-03-01 00:00:00</t>
  </si>
  <si>
    <t>Arima_Best_4_2023-03-01 00:00:00</t>
  </si>
  <si>
    <t>snaive_4_2023-03-01 00:00:00</t>
  </si>
  <si>
    <t>combined_4_2023-03-01 00:00:00</t>
  </si>
  <si>
    <t>SES_alpha=0.2_5_2023-03-22 00:00:00</t>
  </si>
  <si>
    <t>SES_alpha=0.6_5_2023-03-22 00:00:00</t>
  </si>
  <si>
    <t>SES_alpha=0.79_5_2023-03-22 00:00:00</t>
  </si>
  <si>
    <t>ES_alpha=0.79_5_2023-03-22 00:00:00</t>
  </si>
  <si>
    <t>naive_5_2023-03-22 00:00:00</t>
  </si>
  <si>
    <t>ma30_5_2023-03-22 00:00:00</t>
  </si>
  <si>
    <t>Holt=0.79_5_2023-03-22 00:00:00</t>
  </si>
  <si>
    <t>Holt_alpha=0.3_beta_0.1_5_2023-03-22 00:00:00</t>
  </si>
  <si>
    <t>Arima_Best_5_2023-03-22 00:00:00</t>
  </si>
  <si>
    <t>snaive_5_2023-03-22 00:00:00</t>
  </si>
  <si>
    <t>combined_5_2023-03-22 00:00:00</t>
  </si>
  <si>
    <t>reg_1_2022-12-22 00:00:00</t>
  </si>
  <si>
    <t>reg_2_2023-01-17 00:00:00</t>
  </si>
  <si>
    <t>reg_3_2023-02-07 00:00:00</t>
  </si>
  <si>
    <t>reg_4_2023-03-01 00:00:00</t>
  </si>
  <si>
    <t>reg_5_2023-03-22 00:00:00</t>
  </si>
  <si>
    <t>Combined (Average of Holt-Winters,  Estimated SES and Damped ES)</t>
  </si>
  <si>
    <t>DampedES_alpha=0.78_0_2022-12-01 00:00:00</t>
  </si>
  <si>
    <t>DampedES_alpha=0.78</t>
  </si>
  <si>
    <t>DampedES_alpha=0.78_1_2022-12-22 00:00:00</t>
  </si>
  <si>
    <t>DampedES_alpha=0.78_2_2023-01-17 00:00:00</t>
  </si>
  <si>
    <t>DampedES_alpha=0.78_3_2023-02-07 00:00:00</t>
  </si>
  <si>
    <t>DampedES_alpha=0.78_4_2023-03-01 00:00:00</t>
  </si>
  <si>
    <t>DampedES_alpha=0.78_5_2023-03-22 00:00:00</t>
  </si>
  <si>
    <t>Z-Score</t>
  </si>
  <si>
    <t>Damped Exponential Smoothing (alpha 0.78)</t>
  </si>
  <si>
    <t>SES_alpha=1.0_0_2022-12-01 00:00:00</t>
  </si>
  <si>
    <t>SES_alpha=1.0</t>
  </si>
  <si>
    <t>ES_alpha=1.0_0_2022-12-01 00:00:00</t>
  </si>
  <si>
    <t>ES_alpha=1.0</t>
  </si>
  <si>
    <t>Holt=1.0_0_2022-12-01 00:00:00</t>
  </si>
  <si>
    <t>Holt=1.0</t>
  </si>
  <si>
    <t>DampedES_alpha=1.0_0_2022-12-01 00:00:00</t>
  </si>
  <si>
    <t>DampedES_alpha=1.0</t>
  </si>
  <si>
    <t>lstm_0_2022-12-01 00:00:00</t>
  </si>
  <si>
    <t>lstm_lstmsubset</t>
  </si>
  <si>
    <t>rnn_0_2022-12-01 00:00:00</t>
  </si>
  <si>
    <t>rnn_rnnsubset</t>
  </si>
  <si>
    <t>SES_alpha=1.0_1_2022-12-22 00:00:00</t>
  </si>
  <si>
    <t>ES_alpha=1.0_1_2022-12-22 00:00:00</t>
  </si>
  <si>
    <t>Holt=1.0_1_2022-12-22 00:00:00</t>
  </si>
  <si>
    <t>DampedES_alpha=1.0_1_2022-12-22 00:00:00</t>
  </si>
  <si>
    <t>esrnn_1_2022-12-22 00:00:00</t>
  </si>
  <si>
    <t>gru_1_2022-12-22 00:00:00</t>
  </si>
  <si>
    <t>lstm_1_2022-12-22 00:00:00</t>
  </si>
  <si>
    <t>rnn_1_2022-12-22 00:00:00</t>
  </si>
  <si>
    <t>SES_alpha=1.0_2_2023-01-17 00:00:00</t>
  </si>
  <si>
    <t>ES_alpha=1.0_2_2023-01-17 00:00:00</t>
  </si>
  <si>
    <t>Holt=1.0_2_2023-01-17 00:00:00</t>
  </si>
  <si>
    <t>DampedES_alpha=1.0_2_2023-01-17 00:00:00</t>
  </si>
  <si>
    <t>esrnn_2_2023-01-17 00:00:00</t>
  </si>
  <si>
    <t>gru_2_2023-01-17 00:00:00</t>
  </si>
  <si>
    <t>lstm_2_2023-01-17 00:00:00</t>
  </si>
  <si>
    <t>rnn_2_2023-01-17 00:00:00</t>
  </si>
  <si>
    <t>SES_alpha=1.0_3_2023-02-07 00:00:00</t>
  </si>
  <si>
    <t>ES_alpha=1.0_3_2023-02-07 00:00:00</t>
  </si>
  <si>
    <t>Holt=1.0_3_2023-02-07 00:00:00</t>
  </si>
  <si>
    <t>DampedES_alpha=1.0_3_2023-02-07 00:00:00</t>
  </si>
  <si>
    <t>esrnn_3_2023-02-07 00:00:00</t>
  </si>
  <si>
    <t>gru_3_2023-02-07 00:00:00</t>
  </si>
  <si>
    <t>lstm_3_2023-02-07 00:00:00</t>
  </si>
  <si>
    <t>rnn_3_2023-02-07 00:00:00</t>
  </si>
  <si>
    <t>SES_alpha=1.0_4_2023-03-01 00:00:00</t>
  </si>
  <si>
    <t>ES_alpha=1.0_4_2023-03-01 00:00:00</t>
  </si>
  <si>
    <t>Holt=1.0_4_2023-03-01 00:00:00</t>
  </si>
  <si>
    <t>DampedES_alpha=1.0_4_2023-03-01 00:00:00</t>
  </si>
  <si>
    <t>esrnn_4_2023-03-01 00:00:00</t>
  </si>
  <si>
    <t>gru_4_2023-03-01 00:00:00</t>
  </si>
  <si>
    <t>lstm_4_2023-03-01 00:00:00</t>
  </si>
  <si>
    <t>rnn_4_2023-03-01 00:00:00</t>
  </si>
  <si>
    <t>SES_alpha=1.0_5_2023-03-22 00:00:00</t>
  </si>
  <si>
    <t>ES_alpha=1.0_5_2023-03-22 00:00:00</t>
  </si>
  <si>
    <t>Holt=1.0_5_2023-03-22 00:00:00</t>
  </si>
  <si>
    <t>DampedES_alpha=1.0_5_2023-03-22 00:00:00</t>
  </si>
  <si>
    <t>esrnn_5_2023-03-22 00:00:00</t>
  </si>
  <si>
    <t>gru_5_2023-03-22 00:00:00</t>
  </si>
  <si>
    <t>lstm_5_2023-03-22 00:00:00</t>
  </si>
  <si>
    <t>rnn_5_2023-03-22 00:00:00</t>
  </si>
  <si>
    <t>Estimated Simple Exponenital Smoothing (alpha 1.0)</t>
  </si>
  <si>
    <t>Estimated Exponenital Smoothing (alpha 1.0)</t>
  </si>
  <si>
    <t>LSTM Raw subset with Forward Selection</t>
  </si>
  <si>
    <t>RNN Raw subset with Forward Selection</t>
  </si>
  <si>
    <t>Estimated Holt-Winters  (alpha 0.3, beta 0.1)</t>
  </si>
  <si>
    <t>Feature</t>
  </si>
  <si>
    <t>Times Selected</t>
  </si>
  <si>
    <t>close_crd</t>
  </si>
  <si>
    <t>volume_sp</t>
  </si>
  <si>
    <t>bb_pctb_crd</t>
  </si>
  <si>
    <t>fse_neg_med_c</t>
  </si>
  <si>
    <t>high_crd</t>
  </si>
  <si>
    <t>low_crd</t>
  </si>
  <si>
    <t>wb_crude_brent</t>
  </si>
  <si>
    <t>googtnd_wti</t>
  </si>
  <si>
    <t>bb_mavg_crd</t>
  </si>
  <si>
    <t>googtnd_brent</t>
  </si>
  <si>
    <t>volume_crd</t>
  </si>
  <si>
    <t>bb_dn_crd</t>
  </si>
  <si>
    <t>close_irn</t>
  </si>
  <si>
    <t>momentum_irn</t>
  </si>
  <si>
    <t>fsc_lbl_med_i</t>
  </si>
  <si>
    <t>rsi_crd</t>
  </si>
  <si>
    <t>arima_sea_0_2022-12-01 00:00:00</t>
  </si>
  <si>
    <t>arima_sea</t>
  </si>
  <si>
    <t>arima_xreg_0_2022-12-01 00:00:00</t>
  </si>
  <si>
    <t>arima_xreg</t>
  </si>
  <si>
    <t>arima_sea_1_2022-12-22 00:00:00</t>
  </si>
  <si>
    <t>arima_xreg_1_2022-12-22 00:00:00</t>
  </si>
  <si>
    <t>arima_sea_2_2023-01-17 00:00:00</t>
  </si>
  <si>
    <t>arima_xreg_2_2023-01-17 00:00:00</t>
  </si>
  <si>
    <t>arima_sea_3_2023-02-07 00:00:00</t>
  </si>
  <si>
    <t>arima_xreg_3_2023-02-07 00:00:00</t>
  </si>
  <si>
    <t>arima_sea_4_2023-03-01 00:00:00</t>
  </si>
  <si>
    <t>arima_xreg_4_2023-03-01 00:00:00</t>
  </si>
  <si>
    <t>arima_sea_5_2023-03-22 00:00:00</t>
  </si>
  <si>
    <t>arima_xreg_5_2023-03-22 00:00:00</t>
  </si>
  <si>
    <t>ARIMA with Seasonality</t>
  </si>
  <si>
    <t>ARIMA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</si>
</sst>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1"/>
      <color theme="1"/>
      <name val="Calibri"/>
      <family val="2"/>
      <scheme val="minor"/>
    </font>
    <font>
      <b/>
      <sz val="11"/>
      <color theme="1"/>
      <name val="Calibri"/>
      <family val="2"/>
      <scheme val="minor"/>
    </font>
    <font>
      <sz val="10"/>
      <color theme="1"/>
      <name val="Var(--jp-code-font-family)"/>
    </font>
    <font>
      <sz val="10"/>
      <color theme="1"/>
      <name val="Calibri"/>
      <family val="2"/>
      <scheme val="minor"/>
    </font>
    <font>
      <sz val="11"/>
      <name val="Calibri"/>
      <family val="2"/>
      <scheme val="minor"/>
    </font>
    <font>
      <sz val="11"/>
      <color rgb="FFFF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9" fontId="1" fillId="0" borderId="1" xfId="0" applyNumberFormat="1" applyFont="1" applyBorder="1" applyAlignment="1">
      <alignment horizontal="center"/>
    </xf>
    <xf numFmtId="0" fontId="1" fillId="0" borderId="0" xfId="0" applyFont="1"/>
    <xf numFmtId="2" fontId="0" fillId="0" borderId="1" xfId="0" applyNumberFormat="1" applyBorder="1" applyAlignment="1">
      <alignment horizontal="center"/>
    </xf>
    <xf numFmtId="1" fontId="0" fillId="0" borderId="1" xfId="0" applyNumberFormat="1" applyBorder="1" applyAlignment="1">
      <alignment horizontal="center"/>
    </xf>
    <xf numFmtId="164" fontId="0" fillId="0" borderId="1" xfId="0" applyNumberFormat="1" applyBorder="1"/>
    <xf numFmtId="0" fontId="1" fillId="0" borderId="1" xfId="0" applyFont="1" applyBorder="1"/>
    <xf numFmtId="0" fontId="0" fillId="0" borderId="0" xfId="0" applyAlignment="1">
      <alignment horizontal="left" wrapText="1"/>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1" xfId="0" applyBorder="1" applyAlignment="1">
      <alignment horizontal="center" vertical="top"/>
    </xf>
    <xf numFmtId="0" fontId="2" fillId="0" borderId="1" xfId="0" applyFont="1" applyBorder="1" applyAlignment="1">
      <alignment horizontal="left" vertical="top" wrapText="1"/>
    </xf>
    <xf numFmtId="0" fontId="1" fillId="0" borderId="1" xfId="0" applyFont="1" applyBorder="1" applyAlignment="1">
      <alignment horizontal="center" vertical="center"/>
    </xf>
    <xf numFmtId="0" fontId="0" fillId="0" borderId="1" xfId="0" applyBorder="1" applyAlignment="1">
      <alignment horizontal="center" vertical="top" wrapText="1"/>
    </xf>
    <xf numFmtId="0" fontId="1" fillId="0" borderId="0" xfId="0" applyFont="1" applyAlignment="1">
      <alignment wrapText="1"/>
    </xf>
    <xf numFmtId="2" fontId="0" fillId="0" borderId="0" xfId="0" applyNumberFormat="1"/>
    <xf numFmtId="0" fontId="1" fillId="0" borderId="1" xfId="0" applyFont="1" applyBorder="1" applyAlignment="1">
      <alignment wrapText="1"/>
    </xf>
    <xf numFmtId="2" fontId="1" fillId="0" borderId="1" xfId="0" applyNumberFormat="1" applyFont="1" applyBorder="1" applyAlignment="1">
      <alignment wrapText="1"/>
    </xf>
    <xf numFmtId="0" fontId="4" fillId="0" borderId="1" xfId="0" applyFont="1" applyBorder="1"/>
    <xf numFmtId="2" fontId="0" fillId="0" borderId="1" xfId="0" applyNumberFormat="1" applyBorder="1"/>
    <xf numFmtId="164" fontId="0" fillId="0" borderId="0" xfId="0" applyNumberFormat="1"/>
    <xf numFmtId="164" fontId="1" fillId="0" borderId="1" xfId="0" applyNumberFormat="1" applyFont="1" applyBorder="1" applyAlignment="1">
      <alignment wrapText="1"/>
    </xf>
    <xf numFmtId="0" fontId="5" fillId="0" borderId="1" xfId="0" applyFont="1" applyBorder="1"/>
    <xf numFmtId="0" fontId="0" fillId="0" borderId="0" xfId="0" applyAlignment="1">
      <alignment wrapText="1"/>
    </xf>
    <xf numFmtId="0" fontId="1" fillId="0" borderId="1" xfId="0" applyFont="1" applyBorder="1" applyAlignment="1">
      <alignment horizontal="center" wrapText="1"/>
    </xf>
    <xf numFmtId="0" fontId="3" fillId="0" borderId="1" xfId="0" applyFont="1" applyBorder="1" applyAlignment="1">
      <alignment horizontal="left" vertical="top" wrapText="1"/>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7.emf"/></Relationships>
</file>

<file path=xl/drawings/_rels/drawing6.xml.rels><?xml version="1.0" encoding="UTF-8" standalone="yes"?>
<Relationships xmlns="http://schemas.openxmlformats.org/package/2006/relationships"><Relationship Id="rId1" Type="http://schemas.openxmlformats.org/officeDocument/2006/relationships/image" Target="../media/image8.emf"/></Relationships>
</file>

<file path=xl/drawings/_rels/drawing7.xml.rels><?xml version="1.0" encoding="UTF-8" standalone="yes"?>
<Relationships xmlns="http://schemas.openxmlformats.org/package/2006/relationships"><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drawing9.x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3</xdr:col>
      <xdr:colOff>371475</xdr:colOff>
      <xdr:row>13</xdr:row>
      <xdr:rowOff>0</xdr:rowOff>
    </xdr:from>
    <xdr:to>
      <xdr:col>9</xdr:col>
      <xdr:colOff>381000</xdr:colOff>
      <xdr:row>22</xdr:row>
      <xdr:rowOff>9525</xdr:rowOff>
    </xdr:to>
    <xdr:pic>
      <xdr:nvPicPr>
        <xdr:cNvPr id="2" name="Picture 1">
          <a:extLst>
            <a:ext uri="{FF2B5EF4-FFF2-40B4-BE49-F238E27FC236}">
              <a16:creationId xmlns:a16="http://schemas.microsoft.com/office/drawing/2014/main" id="{684AF928-0E5F-10B3-657E-6F6C4E76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0275" y="2476500"/>
          <a:ext cx="3667125" cy="172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9525</xdr:colOff>
      <xdr:row>5</xdr:row>
      <xdr:rowOff>552450</xdr:rowOff>
    </xdr:to>
    <xdr:pic>
      <xdr:nvPicPr>
        <xdr:cNvPr id="3" name="Picture 2">
          <a:extLst>
            <a:ext uri="{FF2B5EF4-FFF2-40B4-BE49-F238E27FC236}">
              <a16:creationId xmlns:a16="http://schemas.microsoft.com/office/drawing/2014/main" id="{C5EA79D9-480E-8F61-78F1-D4A540F46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010150"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xdr:row>
      <xdr:rowOff>0</xdr:rowOff>
    </xdr:from>
    <xdr:to>
      <xdr:col>16</xdr:col>
      <xdr:colOff>9525</xdr:colOff>
      <xdr:row>17</xdr:row>
      <xdr:rowOff>9525</xdr:rowOff>
    </xdr:to>
    <xdr:pic>
      <xdr:nvPicPr>
        <xdr:cNvPr id="4" name="Picture 3">
          <a:extLst>
            <a:ext uri="{FF2B5EF4-FFF2-40B4-BE49-F238E27FC236}">
              <a16:creationId xmlns:a16="http://schemas.microsoft.com/office/drawing/2014/main" id="{3A85388E-E9DD-8E40-7B2E-F777D9DA44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00" y="4581525"/>
          <a:ext cx="10829925" cy="1123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xdr:row>
      <xdr:rowOff>0</xdr:rowOff>
    </xdr:from>
    <xdr:to>
      <xdr:col>21</xdr:col>
      <xdr:colOff>561975</xdr:colOff>
      <xdr:row>13</xdr:row>
      <xdr:rowOff>1362075</xdr:rowOff>
    </xdr:to>
    <xdr:pic>
      <xdr:nvPicPr>
        <xdr:cNvPr id="6" name="Picture 5">
          <a:extLst>
            <a:ext uri="{FF2B5EF4-FFF2-40B4-BE49-F238E27FC236}">
              <a16:creationId xmlns:a16="http://schemas.microsoft.com/office/drawing/2014/main" id="{1B6C5864-D321-C102-4D20-1D264840BFE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05850" y="2495550"/>
          <a:ext cx="11287125"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66675</xdr:colOff>
      <xdr:row>20</xdr:row>
      <xdr:rowOff>95250</xdr:rowOff>
    </xdr:from>
    <xdr:to>
      <xdr:col>18</xdr:col>
      <xdr:colOff>76200</xdr:colOff>
      <xdr:row>33</xdr:row>
      <xdr:rowOff>104775</xdr:rowOff>
    </xdr:to>
    <xdr:pic>
      <xdr:nvPicPr>
        <xdr:cNvPr id="3" name="Picture 2">
          <a:extLst>
            <a:ext uri="{FF2B5EF4-FFF2-40B4-BE49-F238E27FC236}">
              <a16:creationId xmlns:a16="http://schemas.microsoft.com/office/drawing/2014/main" id="{8B15C184-820C-2440-3FB7-0AF6C6CE0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5875" y="3905250"/>
          <a:ext cx="9763125"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342900</xdr:colOff>
      <xdr:row>5</xdr:row>
      <xdr:rowOff>66675</xdr:rowOff>
    </xdr:from>
    <xdr:to>
      <xdr:col>16</xdr:col>
      <xdr:colOff>114300</xdr:colOff>
      <xdr:row>27</xdr:row>
      <xdr:rowOff>76200</xdr:rowOff>
    </xdr:to>
    <xdr:pic>
      <xdr:nvPicPr>
        <xdr:cNvPr id="3" name="Picture 2">
          <a:extLst>
            <a:ext uri="{FF2B5EF4-FFF2-40B4-BE49-F238E27FC236}">
              <a16:creationId xmlns:a16="http://schemas.microsoft.com/office/drawing/2014/main" id="{E890C4BF-10DA-4914-D0D5-E389D54702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9575" y="1019175"/>
          <a:ext cx="3429000" cy="419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23</xdr:col>
      <xdr:colOff>142875</xdr:colOff>
      <xdr:row>110</xdr:row>
      <xdr:rowOff>9525</xdr:rowOff>
    </xdr:to>
    <xdr:pic>
      <xdr:nvPicPr>
        <xdr:cNvPr id="5" name="Picture 4">
          <a:extLst>
            <a:ext uri="{FF2B5EF4-FFF2-40B4-BE49-F238E27FC236}">
              <a16:creationId xmlns:a16="http://schemas.microsoft.com/office/drawing/2014/main" id="{608A775D-9B65-178A-ACA9-0BFA9FB744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77800" y="1333500"/>
          <a:ext cx="7810500" cy="2001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0</xdr:colOff>
      <xdr:row>5</xdr:row>
      <xdr:rowOff>0</xdr:rowOff>
    </xdr:from>
    <xdr:to>
      <xdr:col>22</xdr:col>
      <xdr:colOff>171450</xdr:colOff>
      <xdr:row>27</xdr:row>
      <xdr:rowOff>9525</xdr:rowOff>
    </xdr:to>
    <xdr:pic>
      <xdr:nvPicPr>
        <xdr:cNvPr id="5" name="Picture 4">
          <a:extLst>
            <a:ext uri="{FF2B5EF4-FFF2-40B4-BE49-F238E27FC236}">
              <a16:creationId xmlns:a16="http://schemas.microsoft.com/office/drawing/2014/main" id="{E61A8329-59D4-352B-17F8-1C774B6DA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9775" y="1333500"/>
          <a:ext cx="7486650" cy="42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12</xdr:row>
      <xdr:rowOff>0</xdr:rowOff>
    </xdr:from>
    <xdr:to>
      <xdr:col>7</xdr:col>
      <xdr:colOff>200025</xdr:colOff>
      <xdr:row>29</xdr:row>
      <xdr:rowOff>9525</xdr:rowOff>
    </xdr:to>
    <xdr:pic>
      <xdr:nvPicPr>
        <xdr:cNvPr id="2" name="Picture 1">
          <a:extLst>
            <a:ext uri="{FF2B5EF4-FFF2-40B4-BE49-F238E27FC236}">
              <a16:creationId xmlns:a16="http://schemas.microsoft.com/office/drawing/2014/main" id="{3AAE2C27-BEA8-84AD-C9E5-2EFDF90B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2286000"/>
          <a:ext cx="2028825"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0</xdr:colOff>
      <xdr:row>93</xdr:row>
      <xdr:rowOff>0</xdr:rowOff>
    </xdr:from>
    <xdr:to>
      <xdr:col>27</xdr:col>
      <xdr:colOff>28575</xdr:colOff>
      <xdr:row>197</xdr:row>
      <xdr:rowOff>9525</xdr:rowOff>
    </xdr:to>
    <xdr:pic>
      <xdr:nvPicPr>
        <xdr:cNvPr id="2" name="Picture 1">
          <a:extLst>
            <a:ext uri="{FF2B5EF4-FFF2-40B4-BE49-F238E27FC236}">
              <a16:creationId xmlns:a16="http://schemas.microsoft.com/office/drawing/2014/main" id="{5A261296-275D-E196-2B52-3095976FA1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25300" y="17907000"/>
          <a:ext cx="8562975" cy="1982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xdr:row>
      <xdr:rowOff>0</xdr:rowOff>
    </xdr:from>
    <xdr:to>
      <xdr:col>27</xdr:col>
      <xdr:colOff>28575</xdr:colOff>
      <xdr:row>15</xdr:row>
      <xdr:rowOff>9525</xdr:rowOff>
    </xdr:to>
    <xdr:pic>
      <xdr:nvPicPr>
        <xdr:cNvPr id="3" name="Picture 2">
          <a:extLst>
            <a:ext uri="{FF2B5EF4-FFF2-40B4-BE49-F238E27FC236}">
              <a16:creationId xmlns:a16="http://schemas.microsoft.com/office/drawing/2014/main" id="{F76D7C8C-ABCB-5F17-25F2-51191C3BE6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25300" y="762000"/>
          <a:ext cx="9172575"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6</xdr:row>
      <xdr:rowOff>0</xdr:rowOff>
    </xdr:from>
    <xdr:to>
      <xdr:col>23</xdr:col>
      <xdr:colOff>552450</xdr:colOff>
      <xdr:row>28</xdr:row>
      <xdr:rowOff>9525</xdr:rowOff>
    </xdr:to>
    <xdr:pic>
      <xdr:nvPicPr>
        <xdr:cNvPr id="6" name="Picture 5">
          <a:extLst>
            <a:ext uri="{FF2B5EF4-FFF2-40B4-BE49-F238E27FC236}">
              <a16:creationId xmlns:a16="http://schemas.microsoft.com/office/drawing/2014/main" id="{35AAC2E7-5261-488C-DE32-CF81ED1B83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20375" y="1524000"/>
          <a:ext cx="8477250" cy="42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6A630-E9F4-4BBC-8C8E-EA75832B6886}">
  <dimension ref="A1:F9"/>
  <sheetViews>
    <sheetView workbookViewId="0">
      <selection activeCell="I9" sqref="I9"/>
    </sheetView>
  </sheetViews>
  <sheetFormatPr defaultRowHeight="15"/>
  <cols>
    <col min="1" max="1" width="9.140625" style="6"/>
  </cols>
  <sheetData>
    <row r="1" spans="1:6" s="4" customFormat="1">
      <c r="A1" s="3" t="s">
        <v>10</v>
      </c>
      <c r="B1" s="3" t="s">
        <v>5</v>
      </c>
      <c r="C1" s="3" t="s">
        <v>6</v>
      </c>
      <c r="D1" s="3" t="s">
        <v>7</v>
      </c>
      <c r="E1" s="3" t="s">
        <v>8</v>
      </c>
      <c r="F1" s="3" t="s">
        <v>9</v>
      </c>
    </row>
    <row r="2" spans="1:6">
      <c r="A2" s="3" t="s">
        <v>0</v>
      </c>
      <c r="B2" s="2">
        <v>18716</v>
      </c>
      <c r="C2" s="2">
        <v>18716</v>
      </c>
      <c r="D2" s="2">
        <v>18716</v>
      </c>
      <c r="E2" s="2">
        <v>18716</v>
      </c>
      <c r="F2" s="2">
        <v>18732</v>
      </c>
    </row>
    <row r="3" spans="1:6">
      <c r="A3" s="3" t="s">
        <v>1</v>
      </c>
      <c r="B3" s="7">
        <v>0.71723800000000004</v>
      </c>
      <c r="C3" s="7">
        <v>3.4641999999999999E-2</v>
      </c>
      <c r="D3" s="7">
        <v>0.85625899999999999</v>
      </c>
      <c r="E3" s="7">
        <v>0.10909199999999999</v>
      </c>
      <c r="F3" s="7">
        <v>1.512972</v>
      </c>
    </row>
    <row r="4" spans="1:6">
      <c r="A4" s="3" t="s">
        <v>2</v>
      </c>
      <c r="B4" s="7">
        <v>0.53486400000000001</v>
      </c>
      <c r="C4" s="7">
        <v>3.6568999999999997E-2</v>
      </c>
      <c r="D4" s="7">
        <v>5.5690999999999997E-2</v>
      </c>
      <c r="E4" s="7">
        <v>5.2186000000000003E-2</v>
      </c>
      <c r="F4" s="7">
        <v>0.59699800000000003</v>
      </c>
    </row>
    <row r="5" spans="1:6">
      <c r="A5" s="3" t="s">
        <v>3</v>
      </c>
      <c r="B5" s="8">
        <v>-0.999</v>
      </c>
      <c r="C5" s="2">
        <v>0</v>
      </c>
      <c r="D5" s="7">
        <v>0.46800000000000003</v>
      </c>
      <c r="E5" s="2">
        <v>0</v>
      </c>
      <c r="F5" s="2">
        <v>0</v>
      </c>
    </row>
    <row r="6" spans="1:6">
      <c r="A6" s="5">
        <v>0.25</v>
      </c>
      <c r="B6" s="7">
        <v>0.75800000000000001</v>
      </c>
      <c r="C6" s="7">
        <v>1.0999999999999999E-2</v>
      </c>
      <c r="D6" s="7">
        <v>0.82699999999999996</v>
      </c>
      <c r="E6" s="7">
        <v>7.9000000000000001E-2</v>
      </c>
      <c r="F6" s="2">
        <v>1</v>
      </c>
    </row>
    <row r="7" spans="1:6">
      <c r="A7" s="5">
        <v>0.5</v>
      </c>
      <c r="B7" s="7">
        <v>0.99099999999999999</v>
      </c>
      <c r="C7" s="7">
        <v>2.5000000000000001E-2</v>
      </c>
      <c r="D7" s="7">
        <v>0.85699999999999998</v>
      </c>
      <c r="E7" s="7">
        <v>0.107</v>
      </c>
      <c r="F7" s="2">
        <v>2</v>
      </c>
    </row>
    <row r="8" spans="1:6">
      <c r="A8" s="5">
        <v>0.75</v>
      </c>
      <c r="B8" s="7">
        <v>0.998</v>
      </c>
      <c r="C8" s="7">
        <v>4.7E-2</v>
      </c>
      <c r="D8" s="7">
        <v>0.88700000000000001</v>
      </c>
      <c r="E8" s="7">
        <v>0.13700000000000001</v>
      </c>
      <c r="F8" s="2">
        <v>2</v>
      </c>
    </row>
    <row r="9" spans="1:6">
      <c r="A9" s="3" t="s">
        <v>4</v>
      </c>
      <c r="B9" s="2">
        <v>1</v>
      </c>
      <c r="C9" s="7">
        <v>0.46800000000000003</v>
      </c>
      <c r="D9" s="2">
        <v>1</v>
      </c>
      <c r="E9" s="7">
        <v>0.49199999999999999</v>
      </c>
      <c r="F9" s="2">
        <v>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B172F-EAFA-44AF-B2F5-55CC499C432E}">
  <dimension ref="A1:Q17"/>
  <sheetViews>
    <sheetView workbookViewId="0">
      <selection activeCell="I6" sqref="I6"/>
    </sheetView>
  </sheetViews>
  <sheetFormatPr defaultRowHeight="15"/>
  <cols>
    <col min="1" max="1" width="9.140625" style="6"/>
    <col min="2" max="2" width="46.85546875" bestFit="1" customWidth="1"/>
    <col min="3" max="3" width="8.28515625" bestFit="1" customWidth="1"/>
    <col min="4" max="5" width="10.7109375" bestFit="1" customWidth="1"/>
    <col min="6" max="6" width="4.28515625" customWidth="1"/>
    <col min="7" max="7" width="13.42578125" customWidth="1"/>
    <col min="8" max="8" width="27.140625" customWidth="1"/>
    <col min="9" max="9" width="59.28515625" style="11" customWidth="1"/>
    <col min="10" max="10" width="6.5703125" bestFit="1" customWidth="1"/>
    <col min="11" max="11" width="9.28515625" bestFit="1" customWidth="1"/>
    <col min="16" max="16" width="5.7109375" bestFit="1" customWidth="1"/>
    <col min="17" max="17" width="6.85546875" bestFit="1" customWidth="1"/>
  </cols>
  <sheetData>
    <row r="1" spans="1:17" s="6" customFormat="1">
      <c r="A1" s="10" t="s">
        <v>19</v>
      </c>
      <c r="B1" s="10" t="s">
        <v>20</v>
      </c>
      <c r="C1" s="10" t="s">
        <v>22</v>
      </c>
      <c r="D1" s="10" t="s">
        <v>21</v>
      </c>
      <c r="F1" s="3" t="s">
        <v>50</v>
      </c>
      <c r="G1" s="12" t="s">
        <v>21</v>
      </c>
      <c r="H1" s="12" t="s">
        <v>43</v>
      </c>
      <c r="I1" s="13" t="s">
        <v>44</v>
      </c>
      <c r="J1" s="12" t="s">
        <v>22</v>
      </c>
      <c r="K1" s="12" t="s">
        <v>45</v>
      </c>
      <c r="L1" s="12" t="s">
        <v>5</v>
      </c>
      <c r="M1" s="12" t="s">
        <v>46</v>
      </c>
      <c r="N1" s="12" t="s">
        <v>47</v>
      </c>
      <c r="O1" s="12" t="s">
        <v>7</v>
      </c>
      <c r="P1" s="12" t="s">
        <v>9</v>
      </c>
      <c r="Q1" s="3" t="s">
        <v>52</v>
      </c>
    </row>
    <row r="2" spans="1:17" ht="30">
      <c r="A2" s="10" t="s">
        <v>12</v>
      </c>
      <c r="B2" s="1" t="s">
        <v>13</v>
      </c>
      <c r="C2" s="1" t="s">
        <v>23</v>
      </c>
      <c r="D2" s="9">
        <v>43963</v>
      </c>
      <c r="F2" s="16">
        <v>1</v>
      </c>
      <c r="G2" s="17" t="s">
        <v>58</v>
      </c>
      <c r="H2" s="17" t="s">
        <v>24</v>
      </c>
      <c r="I2" s="15" t="s">
        <v>37</v>
      </c>
      <c r="J2" s="14" t="s">
        <v>25</v>
      </c>
      <c r="K2" s="14" t="s">
        <v>26</v>
      </c>
      <c r="L2" s="14">
        <v>-0.40200000000000002</v>
      </c>
      <c r="M2" s="14">
        <v>0.16200000000000001</v>
      </c>
      <c r="N2" s="14">
        <v>0</v>
      </c>
      <c r="O2" s="14">
        <v>0.83799999999999997</v>
      </c>
      <c r="P2" s="14">
        <v>0</v>
      </c>
      <c r="Q2" s="14">
        <v>16</v>
      </c>
    </row>
    <row r="3" spans="1:17" ht="30">
      <c r="A3" s="10" t="s">
        <v>12</v>
      </c>
      <c r="B3" s="1" t="s">
        <v>15</v>
      </c>
      <c r="C3" s="1" t="s">
        <v>23</v>
      </c>
      <c r="D3" s="9">
        <v>43962</v>
      </c>
      <c r="F3" s="16">
        <v>2</v>
      </c>
      <c r="G3" s="17" t="s">
        <v>57</v>
      </c>
      <c r="H3" s="17" t="s">
        <v>27</v>
      </c>
      <c r="I3" s="15" t="s">
        <v>38</v>
      </c>
      <c r="J3" s="14" t="s">
        <v>14</v>
      </c>
      <c r="K3" s="14" t="s">
        <v>28</v>
      </c>
      <c r="L3" s="14">
        <v>-0.17799999999999999</v>
      </c>
      <c r="M3" s="14">
        <v>0.13400000000000001</v>
      </c>
      <c r="N3" s="14">
        <v>0.1</v>
      </c>
      <c r="O3" s="14">
        <v>0.76600000000000001</v>
      </c>
      <c r="P3" s="14">
        <v>0</v>
      </c>
      <c r="Q3" s="14">
        <v>18</v>
      </c>
    </row>
    <row r="4" spans="1:17" ht="63.75">
      <c r="A4" s="10" t="s">
        <v>12</v>
      </c>
      <c r="B4" s="1" t="s">
        <v>16</v>
      </c>
      <c r="C4" s="1" t="s">
        <v>23</v>
      </c>
      <c r="D4" s="9">
        <v>43959</v>
      </c>
      <c r="F4" s="16">
        <v>3</v>
      </c>
      <c r="G4" s="17" t="s">
        <v>56</v>
      </c>
      <c r="H4" s="17" t="s">
        <v>29</v>
      </c>
      <c r="I4" s="15" t="s">
        <v>94</v>
      </c>
      <c r="J4" s="14" t="s">
        <v>25</v>
      </c>
      <c r="K4" s="14" t="s">
        <v>30</v>
      </c>
      <c r="L4" s="14">
        <v>-6.8000000000000005E-2</v>
      </c>
      <c r="M4" s="14">
        <v>8.4000000000000005E-2</v>
      </c>
      <c r="N4" s="14">
        <v>9.0999999999999998E-2</v>
      </c>
      <c r="O4" s="14">
        <v>0.82499999999999996</v>
      </c>
      <c r="P4" s="14">
        <v>1</v>
      </c>
      <c r="Q4" s="14">
        <v>352</v>
      </c>
    </row>
    <row r="5" spans="1:17" ht="57.75" customHeight="1">
      <c r="A5" s="10" t="s">
        <v>12</v>
      </c>
      <c r="B5" s="1" t="s">
        <v>17</v>
      </c>
      <c r="C5" s="1" t="s">
        <v>23</v>
      </c>
      <c r="D5" s="9">
        <v>43956</v>
      </c>
      <c r="F5" s="16">
        <v>4</v>
      </c>
      <c r="G5" s="17" t="s">
        <v>55</v>
      </c>
      <c r="H5" s="17" t="s">
        <v>31</v>
      </c>
      <c r="I5" s="15" t="s">
        <v>48</v>
      </c>
      <c r="J5" s="14" t="s">
        <v>14</v>
      </c>
      <c r="K5" s="14" t="s">
        <v>32</v>
      </c>
      <c r="L5" s="14">
        <v>0.99</v>
      </c>
      <c r="M5" s="14">
        <v>3.9E-2</v>
      </c>
      <c r="N5" s="14">
        <v>0.129</v>
      </c>
      <c r="O5" s="14">
        <v>0.83199999999999996</v>
      </c>
      <c r="P5" s="14">
        <v>1</v>
      </c>
      <c r="Q5" s="14">
        <v>459</v>
      </c>
    </row>
    <row r="6" spans="1:17" ht="76.5">
      <c r="A6" s="10" t="s">
        <v>12</v>
      </c>
      <c r="B6" s="1" t="s">
        <v>18</v>
      </c>
      <c r="C6" s="1" t="s">
        <v>23</v>
      </c>
      <c r="D6" s="9">
        <v>43947</v>
      </c>
      <c r="F6" s="16">
        <v>5</v>
      </c>
      <c r="G6" s="17" t="s">
        <v>54</v>
      </c>
      <c r="H6" s="17" t="s">
        <v>33</v>
      </c>
      <c r="I6" s="15" t="s">
        <v>40</v>
      </c>
      <c r="J6" s="14" t="s">
        <v>14</v>
      </c>
      <c r="K6" s="14" t="s">
        <v>34</v>
      </c>
      <c r="L6" s="14">
        <v>5.1999999999999998E-2</v>
      </c>
      <c r="M6" s="14">
        <v>3.5000000000000003E-2</v>
      </c>
      <c r="N6" s="14">
        <v>3.7999999999999999E-2</v>
      </c>
      <c r="O6" s="14">
        <v>0.92700000000000005</v>
      </c>
      <c r="P6" s="14">
        <v>2</v>
      </c>
      <c r="Q6" s="14">
        <v>55</v>
      </c>
    </row>
    <row r="7" spans="1:17" ht="76.5">
      <c r="F7" s="16">
        <v>6</v>
      </c>
      <c r="G7" s="17" t="s">
        <v>53</v>
      </c>
      <c r="H7" s="17" t="s">
        <v>35</v>
      </c>
      <c r="I7" s="15" t="s">
        <v>49</v>
      </c>
      <c r="J7" s="14" t="s">
        <v>14</v>
      </c>
      <c r="K7" s="14" t="s">
        <v>36</v>
      </c>
      <c r="L7" s="14">
        <v>0.99399999999999999</v>
      </c>
      <c r="M7" s="14">
        <v>3.9E-2</v>
      </c>
      <c r="N7" s="14">
        <v>9.2999999999999999E-2</v>
      </c>
      <c r="O7" s="14">
        <v>0.86799999999999999</v>
      </c>
      <c r="P7" s="14">
        <v>2</v>
      </c>
      <c r="Q7" s="14">
        <v>983</v>
      </c>
    </row>
    <row r="11" spans="1:17">
      <c r="F11" s="3" t="s">
        <v>50</v>
      </c>
      <c r="G11" s="30" t="s">
        <v>51</v>
      </c>
      <c r="H11" s="31"/>
      <c r="I11" s="31"/>
      <c r="J11" s="31"/>
      <c r="K11" s="31"/>
      <c r="L11" s="31"/>
      <c r="M11" s="31"/>
      <c r="N11" s="31"/>
      <c r="O11" s="31"/>
      <c r="P11" s="32"/>
    </row>
    <row r="12" spans="1:17">
      <c r="F12" s="16">
        <v>1</v>
      </c>
      <c r="G12" s="29" t="s">
        <v>37</v>
      </c>
      <c r="H12" s="29"/>
      <c r="I12" s="29"/>
      <c r="J12" s="29"/>
      <c r="K12" s="29"/>
      <c r="L12" s="29"/>
      <c r="M12" s="29"/>
      <c r="N12" s="29"/>
      <c r="O12" s="29"/>
      <c r="P12" s="29"/>
    </row>
    <row r="13" spans="1:17">
      <c r="F13" s="16">
        <v>2</v>
      </c>
      <c r="G13" s="29" t="s">
        <v>38</v>
      </c>
      <c r="H13" s="29"/>
      <c r="I13" s="29"/>
      <c r="J13" s="29"/>
      <c r="K13" s="29"/>
      <c r="L13" s="29"/>
      <c r="M13" s="29"/>
      <c r="N13" s="29"/>
      <c r="O13" s="29"/>
      <c r="P13" s="29"/>
    </row>
    <row r="14" spans="1:17" ht="185.25" customHeight="1">
      <c r="F14" s="16">
        <v>3</v>
      </c>
      <c r="G14" s="29" t="s">
        <v>42</v>
      </c>
      <c r="H14" s="29"/>
      <c r="I14" s="29"/>
      <c r="J14" s="29"/>
      <c r="K14" s="29"/>
      <c r="L14" s="29"/>
      <c r="M14" s="29"/>
      <c r="N14" s="29"/>
      <c r="O14" s="29"/>
      <c r="P14" s="29"/>
    </row>
    <row r="15" spans="1:17" ht="210" customHeight="1">
      <c r="F15" s="16">
        <v>4</v>
      </c>
      <c r="G15" s="29" t="s">
        <v>39</v>
      </c>
      <c r="H15" s="29"/>
      <c r="I15" s="29"/>
      <c r="J15" s="29"/>
      <c r="K15" s="29"/>
      <c r="L15" s="29"/>
      <c r="M15" s="29"/>
      <c r="N15" s="29"/>
      <c r="O15" s="29"/>
      <c r="P15" s="29"/>
    </row>
    <row r="16" spans="1:17" ht="36.75" customHeight="1">
      <c r="F16" s="16">
        <v>5</v>
      </c>
      <c r="G16" s="29" t="s">
        <v>40</v>
      </c>
      <c r="H16" s="29"/>
      <c r="I16" s="29"/>
      <c r="J16" s="29"/>
      <c r="K16" s="29"/>
      <c r="L16" s="29"/>
      <c r="M16" s="29"/>
      <c r="N16" s="29"/>
      <c r="O16" s="29"/>
      <c r="P16" s="29"/>
    </row>
    <row r="17" spans="6:16" ht="407.25" customHeight="1">
      <c r="F17" s="16">
        <v>6</v>
      </c>
      <c r="G17" s="29" t="s">
        <v>41</v>
      </c>
      <c r="H17" s="29"/>
      <c r="I17" s="29"/>
      <c r="J17" s="29"/>
      <c r="K17" s="29"/>
      <c r="L17" s="29"/>
      <c r="M17" s="29"/>
      <c r="N17" s="29"/>
      <c r="O17" s="29"/>
      <c r="P17" s="29"/>
    </row>
  </sheetData>
  <mergeCells count="7">
    <mergeCell ref="G16:P16"/>
    <mergeCell ref="G17:P17"/>
    <mergeCell ref="G11:P11"/>
    <mergeCell ref="G12:P12"/>
    <mergeCell ref="G13:P13"/>
    <mergeCell ref="G14:P14"/>
    <mergeCell ref="G15:P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BCE5-1BFB-4605-9C0E-C628507083C9}">
  <dimension ref="A1:P30"/>
  <sheetViews>
    <sheetView topLeftCell="A7" workbookViewId="0">
      <selection activeCell="P30" sqref="A18:P30"/>
    </sheetView>
  </sheetViews>
  <sheetFormatPr defaultRowHeight="15"/>
  <cols>
    <col min="1" max="1" width="9.140625" style="6"/>
  </cols>
  <sheetData>
    <row r="1" spans="1:16" s="6" customFormat="1">
      <c r="A1" s="3" t="s">
        <v>59</v>
      </c>
      <c r="B1" s="3" t="s">
        <v>60</v>
      </c>
      <c r="C1" s="3" t="s">
        <v>61</v>
      </c>
      <c r="D1" s="3" t="s">
        <v>62</v>
      </c>
      <c r="E1" s="3" t="s">
        <v>63</v>
      </c>
      <c r="F1" s="3" t="s">
        <v>64</v>
      </c>
      <c r="G1" s="3" t="s">
        <v>65</v>
      </c>
      <c r="H1" s="3" t="s">
        <v>66</v>
      </c>
      <c r="I1" s="3" t="s">
        <v>67</v>
      </c>
      <c r="J1" s="3" t="s">
        <v>68</v>
      </c>
      <c r="K1" s="3" t="s">
        <v>69</v>
      </c>
      <c r="L1" s="3" t="s">
        <v>70</v>
      </c>
      <c r="M1" s="3" t="s">
        <v>71</v>
      </c>
      <c r="N1" s="3" t="s">
        <v>11</v>
      </c>
      <c r="O1" s="3" t="s">
        <v>72</v>
      </c>
      <c r="P1" s="3" t="s">
        <v>73</v>
      </c>
    </row>
    <row r="2" spans="1:16">
      <c r="A2" s="3" t="s">
        <v>74</v>
      </c>
      <c r="B2" s="2"/>
      <c r="C2" s="2"/>
      <c r="D2" s="2"/>
      <c r="E2" s="2"/>
      <c r="F2" s="2"/>
      <c r="G2" s="2"/>
      <c r="H2" s="2"/>
      <c r="I2" s="2"/>
      <c r="J2" s="2"/>
      <c r="K2" s="2"/>
      <c r="L2" s="2"/>
      <c r="M2" s="2"/>
      <c r="N2" s="2"/>
      <c r="O2" s="2"/>
      <c r="P2" s="2"/>
    </row>
    <row r="3" spans="1:16">
      <c r="A3" s="3" t="s">
        <v>75</v>
      </c>
      <c r="B3" s="2" t="s">
        <v>76</v>
      </c>
      <c r="C3" s="2">
        <v>0.78</v>
      </c>
      <c r="D3" s="2" t="s">
        <v>76</v>
      </c>
      <c r="E3" s="2" t="s">
        <v>76</v>
      </c>
      <c r="F3" s="2" t="s">
        <v>76</v>
      </c>
      <c r="G3" s="2" t="s">
        <v>76</v>
      </c>
      <c r="H3" s="2" t="s">
        <v>76</v>
      </c>
      <c r="I3" s="2" t="s">
        <v>76</v>
      </c>
      <c r="J3" s="2" t="s">
        <v>76</v>
      </c>
      <c r="K3" s="2" t="s">
        <v>76</v>
      </c>
      <c r="L3" s="2">
        <v>0.39</v>
      </c>
      <c r="M3" s="2" t="s">
        <v>76</v>
      </c>
      <c r="N3" s="2" t="s">
        <v>76</v>
      </c>
      <c r="O3" s="2">
        <v>0.61</v>
      </c>
      <c r="P3" s="2">
        <v>0.51</v>
      </c>
    </row>
    <row r="4" spans="1:16">
      <c r="A4" s="3" t="s">
        <v>61</v>
      </c>
      <c r="B4" s="2" t="s">
        <v>76</v>
      </c>
      <c r="C4" s="2" t="s">
        <v>76</v>
      </c>
      <c r="D4" s="2" t="s">
        <v>76</v>
      </c>
      <c r="E4" s="2" t="s">
        <v>76</v>
      </c>
      <c r="F4" s="2" t="s">
        <v>76</v>
      </c>
      <c r="G4" s="2" t="s">
        <v>76</v>
      </c>
      <c r="H4" s="2" t="s">
        <v>76</v>
      </c>
      <c r="I4" s="2" t="s">
        <v>76</v>
      </c>
      <c r="J4" s="2" t="s">
        <v>76</v>
      </c>
      <c r="K4" s="2" t="s">
        <v>76</v>
      </c>
      <c r="L4" s="2">
        <v>0.35</v>
      </c>
      <c r="M4" s="2">
        <v>0.46</v>
      </c>
      <c r="N4" s="2" t="s">
        <v>76</v>
      </c>
      <c r="O4" s="2">
        <v>0.63</v>
      </c>
      <c r="P4" s="2">
        <v>0.59</v>
      </c>
    </row>
    <row r="5" spans="1:16">
      <c r="A5" s="3" t="s">
        <v>77</v>
      </c>
      <c r="B5" s="2" t="s">
        <v>76</v>
      </c>
      <c r="C5" s="2" t="s">
        <v>76</v>
      </c>
      <c r="D5" s="2">
        <v>0.62</v>
      </c>
      <c r="E5" s="2" t="s">
        <v>76</v>
      </c>
      <c r="F5" s="2" t="s">
        <v>76</v>
      </c>
      <c r="G5" s="2" t="s">
        <v>76</v>
      </c>
      <c r="H5" s="2">
        <v>0.45</v>
      </c>
      <c r="I5" s="2">
        <v>0.53</v>
      </c>
      <c r="J5" s="2" t="s">
        <v>76</v>
      </c>
      <c r="K5" s="2" t="s">
        <v>76</v>
      </c>
      <c r="L5" s="2" t="s">
        <v>76</v>
      </c>
      <c r="M5" s="2" t="s">
        <v>76</v>
      </c>
      <c r="N5" s="2" t="s">
        <v>76</v>
      </c>
      <c r="O5" s="2" t="s">
        <v>76</v>
      </c>
      <c r="P5" s="2" t="s">
        <v>76</v>
      </c>
    </row>
    <row r="6" spans="1:16">
      <c r="A6" s="3" t="s">
        <v>78</v>
      </c>
      <c r="B6" s="2" t="s">
        <v>76</v>
      </c>
      <c r="C6" s="2">
        <v>0.51</v>
      </c>
      <c r="D6" s="2" t="s">
        <v>76</v>
      </c>
      <c r="E6" s="2" t="s">
        <v>76</v>
      </c>
      <c r="F6" s="2" t="s">
        <v>76</v>
      </c>
      <c r="G6" s="2" t="s">
        <v>76</v>
      </c>
      <c r="H6" s="2" t="s">
        <v>76</v>
      </c>
      <c r="I6" s="2" t="s">
        <v>76</v>
      </c>
      <c r="J6" s="2" t="s">
        <v>76</v>
      </c>
      <c r="K6" s="2" t="s">
        <v>76</v>
      </c>
      <c r="L6" s="2">
        <v>0.52</v>
      </c>
      <c r="M6" s="2" t="s">
        <v>76</v>
      </c>
      <c r="N6" s="2" t="s">
        <v>76</v>
      </c>
      <c r="O6" s="2">
        <v>0.57999999999999996</v>
      </c>
      <c r="P6" s="2" t="s">
        <v>76</v>
      </c>
    </row>
    <row r="7" spans="1:16">
      <c r="A7" s="3" t="s">
        <v>79</v>
      </c>
      <c r="B7" s="2" t="s">
        <v>76</v>
      </c>
      <c r="C7" s="2">
        <v>0.82</v>
      </c>
      <c r="D7" s="2" t="s">
        <v>76</v>
      </c>
      <c r="E7" s="2" t="s">
        <v>76</v>
      </c>
      <c r="F7" s="2" t="s">
        <v>76</v>
      </c>
      <c r="G7" s="2" t="s">
        <v>76</v>
      </c>
      <c r="H7" s="2" t="s">
        <v>76</v>
      </c>
      <c r="I7" s="2" t="s">
        <v>76</v>
      </c>
      <c r="J7" s="2" t="s">
        <v>76</v>
      </c>
      <c r="K7" s="2" t="s">
        <v>76</v>
      </c>
      <c r="L7" s="2" t="s">
        <v>76</v>
      </c>
      <c r="M7" s="2" t="s">
        <v>76</v>
      </c>
      <c r="N7" s="2" t="s">
        <v>76</v>
      </c>
      <c r="O7" s="2">
        <v>0.61</v>
      </c>
      <c r="P7" s="2">
        <v>0.53</v>
      </c>
    </row>
    <row r="8" spans="1:16">
      <c r="A8" s="3" t="s">
        <v>80</v>
      </c>
      <c r="B8" s="2" t="s">
        <v>76</v>
      </c>
      <c r="C8" s="2" t="s">
        <v>76</v>
      </c>
      <c r="D8" s="2">
        <v>0.49</v>
      </c>
      <c r="E8" s="2" t="s">
        <v>76</v>
      </c>
      <c r="F8" s="2">
        <v>0.38</v>
      </c>
      <c r="G8" s="2" t="s">
        <v>76</v>
      </c>
      <c r="H8" s="2" t="s">
        <v>76</v>
      </c>
      <c r="I8" s="2">
        <v>0.57999999999999996</v>
      </c>
      <c r="J8" s="2" t="s">
        <v>76</v>
      </c>
      <c r="K8" s="2" t="s">
        <v>76</v>
      </c>
      <c r="L8" s="2" t="s">
        <v>76</v>
      </c>
      <c r="M8" s="2" t="s">
        <v>76</v>
      </c>
      <c r="N8" s="2" t="s">
        <v>76</v>
      </c>
      <c r="O8" s="2" t="s">
        <v>76</v>
      </c>
      <c r="P8" s="2" t="s">
        <v>76</v>
      </c>
    </row>
    <row r="9" spans="1:16">
      <c r="A9" s="3" t="s">
        <v>81</v>
      </c>
      <c r="B9" s="2" t="s">
        <v>76</v>
      </c>
      <c r="C9" s="2" t="s">
        <v>76</v>
      </c>
      <c r="D9" s="2" t="s">
        <v>76</v>
      </c>
      <c r="E9" s="2">
        <v>0.36</v>
      </c>
      <c r="F9" s="2" t="s">
        <v>76</v>
      </c>
      <c r="G9" s="2" t="s">
        <v>76</v>
      </c>
      <c r="H9" s="2">
        <v>0.59</v>
      </c>
      <c r="I9" s="2" t="s">
        <v>76</v>
      </c>
      <c r="J9" s="2" t="s">
        <v>76</v>
      </c>
      <c r="K9" s="2" t="s">
        <v>76</v>
      </c>
      <c r="L9" s="2" t="s">
        <v>76</v>
      </c>
      <c r="M9" s="2" t="s">
        <v>76</v>
      </c>
      <c r="N9" s="2">
        <v>0.51</v>
      </c>
      <c r="O9" s="2" t="s">
        <v>76</v>
      </c>
      <c r="P9" s="2" t="s">
        <v>76</v>
      </c>
    </row>
    <row r="10" spans="1:16">
      <c r="A10" s="3" t="s">
        <v>82</v>
      </c>
      <c r="B10" s="2" t="s">
        <v>76</v>
      </c>
      <c r="C10" s="2" t="s">
        <v>76</v>
      </c>
      <c r="D10" s="2" t="s">
        <v>76</v>
      </c>
      <c r="E10" s="2">
        <v>0.4</v>
      </c>
      <c r="F10" s="2" t="s">
        <v>76</v>
      </c>
      <c r="G10" s="2" t="s">
        <v>76</v>
      </c>
      <c r="H10" s="2">
        <v>0.65</v>
      </c>
      <c r="I10" s="2" t="s">
        <v>76</v>
      </c>
      <c r="J10" s="2" t="s">
        <v>76</v>
      </c>
      <c r="K10" s="2" t="s">
        <v>76</v>
      </c>
      <c r="L10" s="2" t="s">
        <v>76</v>
      </c>
      <c r="M10" s="2">
        <v>0.37</v>
      </c>
      <c r="N10" s="2" t="s">
        <v>76</v>
      </c>
      <c r="O10" s="2" t="s">
        <v>76</v>
      </c>
      <c r="P10" s="2" t="s">
        <v>76</v>
      </c>
    </row>
    <row r="11" spans="1:16">
      <c r="A11" s="3" t="s">
        <v>66</v>
      </c>
      <c r="B11" s="2">
        <v>0.56000000000000005</v>
      </c>
      <c r="C11" s="2" t="s">
        <v>76</v>
      </c>
      <c r="D11" s="2">
        <v>0.46</v>
      </c>
      <c r="E11" s="2">
        <v>0.56000000000000005</v>
      </c>
      <c r="F11" s="2" t="s">
        <v>76</v>
      </c>
      <c r="G11" s="2" t="s">
        <v>76</v>
      </c>
      <c r="H11" s="2" t="s">
        <v>76</v>
      </c>
      <c r="I11" s="2" t="s">
        <v>76</v>
      </c>
      <c r="J11" s="2" t="s">
        <v>76</v>
      </c>
      <c r="K11" s="2" t="s">
        <v>76</v>
      </c>
      <c r="L11" s="2" t="s">
        <v>76</v>
      </c>
      <c r="M11" s="2" t="s">
        <v>76</v>
      </c>
      <c r="N11" s="2" t="s">
        <v>76</v>
      </c>
      <c r="O11" s="2" t="s">
        <v>76</v>
      </c>
      <c r="P11" s="2" t="s">
        <v>76</v>
      </c>
    </row>
    <row r="12" spans="1:16">
      <c r="A12" s="3" t="s">
        <v>83</v>
      </c>
      <c r="B12" s="2">
        <v>0.42</v>
      </c>
      <c r="C12" s="2" t="s">
        <v>76</v>
      </c>
      <c r="D12" s="2">
        <v>0.47</v>
      </c>
      <c r="E12" s="2" t="s">
        <v>76</v>
      </c>
      <c r="F12" s="2" t="s">
        <v>76</v>
      </c>
      <c r="G12" s="2" t="s">
        <v>76</v>
      </c>
      <c r="H12" s="2">
        <v>0.45</v>
      </c>
      <c r="I12" s="2" t="s">
        <v>76</v>
      </c>
      <c r="J12" s="2" t="s">
        <v>76</v>
      </c>
      <c r="K12" s="2" t="s">
        <v>76</v>
      </c>
      <c r="L12" s="2" t="s">
        <v>76</v>
      </c>
      <c r="M12" s="2" t="s">
        <v>76</v>
      </c>
      <c r="N12" s="2" t="s">
        <v>76</v>
      </c>
      <c r="O12" s="2" t="s">
        <v>76</v>
      </c>
      <c r="P12" s="2" t="s">
        <v>76</v>
      </c>
    </row>
    <row r="13" spans="1:16">
      <c r="A13" s="3" t="s">
        <v>84</v>
      </c>
      <c r="B13" s="2">
        <v>0.42</v>
      </c>
      <c r="C13" s="2" t="s">
        <v>76</v>
      </c>
      <c r="D13" s="2">
        <v>0.51</v>
      </c>
      <c r="E13" s="2" t="s">
        <v>76</v>
      </c>
      <c r="F13" s="2" t="s">
        <v>76</v>
      </c>
      <c r="G13" s="2" t="s">
        <v>76</v>
      </c>
      <c r="H13" s="2" t="s">
        <v>76</v>
      </c>
      <c r="I13" s="2">
        <v>0.61</v>
      </c>
      <c r="J13" s="2" t="s">
        <v>76</v>
      </c>
      <c r="K13" s="2" t="s">
        <v>76</v>
      </c>
      <c r="L13" s="2" t="s">
        <v>76</v>
      </c>
      <c r="M13" s="2" t="s">
        <v>76</v>
      </c>
      <c r="N13" s="2" t="s">
        <v>76</v>
      </c>
      <c r="O13" s="2" t="s">
        <v>76</v>
      </c>
      <c r="P13" s="2" t="s">
        <v>76</v>
      </c>
    </row>
    <row r="14" spans="1:16">
      <c r="A14" s="3" t="s">
        <v>85</v>
      </c>
      <c r="B14" s="2" t="s">
        <v>76</v>
      </c>
      <c r="C14" s="2" t="s">
        <v>76</v>
      </c>
      <c r="D14" s="2" t="s">
        <v>76</v>
      </c>
      <c r="E14" s="2" t="s">
        <v>76</v>
      </c>
      <c r="F14" s="2">
        <v>0.5</v>
      </c>
      <c r="G14" s="2" t="s">
        <v>76</v>
      </c>
      <c r="H14" s="2" t="s">
        <v>76</v>
      </c>
      <c r="I14" s="2" t="s">
        <v>76</v>
      </c>
      <c r="J14" s="2">
        <v>0.63</v>
      </c>
      <c r="K14" s="2" t="s">
        <v>76</v>
      </c>
      <c r="L14" s="2" t="s">
        <v>76</v>
      </c>
      <c r="M14" s="2">
        <v>0.35</v>
      </c>
      <c r="N14" s="2" t="s">
        <v>76</v>
      </c>
      <c r="O14" s="2" t="s">
        <v>76</v>
      </c>
      <c r="P14" s="2" t="s">
        <v>76</v>
      </c>
    </row>
    <row r="15" spans="1:16">
      <c r="A15" s="3" t="s">
        <v>86</v>
      </c>
      <c r="B15" s="2">
        <v>0.43</v>
      </c>
      <c r="C15" s="2" t="s">
        <v>76</v>
      </c>
      <c r="D15" s="2">
        <v>0.48</v>
      </c>
      <c r="E15" s="2" t="s">
        <v>76</v>
      </c>
      <c r="F15" s="2" t="s">
        <v>76</v>
      </c>
      <c r="G15" s="2" t="s">
        <v>76</v>
      </c>
      <c r="H15" s="2" t="s">
        <v>76</v>
      </c>
      <c r="I15" s="2">
        <v>0.56000000000000005</v>
      </c>
      <c r="J15" s="2" t="s">
        <v>76</v>
      </c>
      <c r="K15" s="2" t="s">
        <v>76</v>
      </c>
      <c r="L15" s="2" t="s">
        <v>76</v>
      </c>
      <c r="M15" s="2" t="s">
        <v>76</v>
      </c>
      <c r="N15" s="2" t="s">
        <v>76</v>
      </c>
      <c r="O15" s="2" t="s">
        <v>76</v>
      </c>
      <c r="P15" s="2" t="s">
        <v>76</v>
      </c>
    </row>
    <row r="18" spans="1:16">
      <c r="A18" s="3" t="s">
        <v>59</v>
      </c>
      <c r="B18" s="3" t="s">
        <v>60</v>
      </c>
      <c r="C18" s="3" t="s">
        <v>61</v>
      </c>
      <c r="D18" s="3" t="s">
        <v>62</v>
      </c>
      <c r="E18" s="3" t="s">
        <v>87</v>
      </c>
      <c r="F18" s="3" t="s">
        <v>64</v>
      </c>
      <c r="G18" s="3" t="s">
        <v>65</v>
      </c>
      <c r="H18" s="3" t="s">
        <v>66</v>
      </c>
      <c r="I18" s="3" t="s">
        <v>67</v>
      </c>
      <c r="J18" s="3" t="s">
        <v>68</v>
      </c>
      <c r="K18" s="3" t="s">
        <v>69</v>
      </c>
      <c r="L18" s="3" t="s">
        <v>70</v>
      </c>
      <c r="M18" s="3" t="s">
        <v>71</v>
      </c>
      <c r="N18" s="3" t="s">
        <v>11</v>
      </c>
      <c r="O18" s="3" t="s">
        <v>72</v>
      </c>
      <c r="P18" s="3" t="s">
        <v>73</v>
      </c>
    </row>
    <row r="19" spans="1:16">
      <c r="A19" s="3" t="s">
        <v>75</v>
      </c>
      <c r="B19" s="2" t="s">
        <v>76</v>
      </c>
      <c r="C19" s="2">
        <v>0.75</v>
      </c>
      <c r="D19" s="2" t="s">
        <v>76</v>
      </c>
      <c r="E19" s="2" t="s">
        <v>76</v>
      </c>
      <c r="F19" s="2" t="s">
        <v>76</v>
      </c>
      <c r="G19" s="2" t="s">
        <v>76</v>
      </c>
      <c r="H19" s="2" t="s">
        <v>76</v>
      </c>
      <c r="I19" s="2" t="s">
        <v>76</v>
      </c>
      <c r="J19" s="2">
        <v>0.39</v>
      </c>
      <c r="K19" s="2" t="s">
        <v>76</v>
      </c>
      <c r="L19" s="2">
        <v>0.35</v>
      </c>
      <c r="M19" s="2">
        <v>0.35</v>
      </c>
      <c r="N19" s="2" t="s">
        <v>76</v>
      </c>
      <c r="O19" s="2">
        <v>0.63</v>
      </c>
      <c r="P19" s="2" t="s">
        <v>76</v>
      </c>
    </row>
    <row r="20" spans="1:16">
      <c r="A20" s="3" t="s">
        <v>88</v>
      </c>
      <c r="B20" s="2" t="s">
        <v>76</v>
      </c>
      <c r="C20" s="2" t="s">
        <v>76</v>
      </c>
      <c r="D20" s="2" t="s">
        <v>76</v>
      </c>
      <c r="E20" s="2">
        <v>0.41</v>
      </c>
      <c r="F20" s="2" t="s">
        <v>76</v>
      </c>
      <c r="G20" s="2">
        <v>0.87</v>
      </c>
      <c r="H20" s="2" t="s">
        <v>76</v>
      </c>
      <c r="I20" s="2" t="s">
        <v>76</v>
      </c>
      <c r="J20" s="2" t="s">
        <v>76</v>
      </c>
      <c r="K20" s="2">
        <v>0.8</v>
      </c>
      <c r="L20" s="2" t="s">
        <v>76</v>
      </c>
      <c r="M20" s="2" t="s">
        <v>76</v>
      </c>
      <c r="N20" s="2" t="s">
        <v>76</v>
      </c>
      <c r="O20" s="2" t="s">
        <v>76</v>
      </c>
      <c r="P20" s="2" t="s">
        <v>76</v>
      </c>
    </row>
    <row r="21" spans="1:16">
      <c r="A21" s="3" t="s">
        <v>89</v>
      </c>
      <c r="B21" s="2">
        <v>0.38</v>
      </c>
      <c r="C21" s="2" t="s">
        <v>76</v>
      </c>
      <c r="D21" s="2" t="s">
        <v>76</v>
      </c>
      <c r="E21" s="2" t="s">
        <v>76</v>
      </c>
      <c r="F21" s="2" t="s">
        <v>76</v>
      </c>
      <c r="G21" s="2" t="s">
        <v>76</v>
      </c>
      <c r="H21" s="2" t="s">
        <v>76</v>
      </c>
      <c r="I21" s="2" t="s">
        <v>76</v>
      </c>
      <c r="J21" s="2" t="s">
        <v>76</v>
      </c>
      <c r="K21" s="2" t="s">
        <v>76</v>
      </c>
      <c r="L21" s="2" t="s">
        <v>76</v>
      </c>
      <c r="M21" s="2">
        <v>0.56000000000000005</v>
      </c>
      <c r="N21" s="2">
        <v>0.45</v>
      </c>
      <c r="O21" s="2" t="s">
        <v>76</v>
      </c>
      <c r="P21" s="2" t="s">
        <v>76</v>
      </c>
    </row>
    <row r="22" spans="1:16">
      <c r="A22" s="3" t="s">
        <v>61</v>
      </c>
      <c r="B22" s="2" t="s">
        <v>76</v>
      </c>
      <c r="C22" s="2" t="s">
        <v>76</v>
      </c>
      <c r="D22" s="2" t="s">
        <v>76</v>
      </c>
      <c r="E22" s="2" t="s">
        <v>76</v>
      </c>
      <c r="F22" s="2" t="s">
        <v>76</v>
      </c>
      <c r="G22" s="2" t="s">
        <v>76</v>
      </c>
      <c r="H22" s="2" t="s">
        <v>76</v>
      </c>
      <c r="I22" s="2" t="s">
        <v>76</v>
      </c>
      <c r="J22" s="2" t="s">
        <v>76</v>
      </c>
      <c r="K22" s="2" t="s">
        <v>76</v>
      </c>
      <c r="L22" s="2">
        <v>0.36</v>
      </c>
      <c r="M22" s="2">
        <v>0.37</v>
      </c>
      <c r="N22" s="2" t="s">
        <v>76</v>
      </c>
      <c r="O22" s="2" t="s">
        <v>76</v>
      </c>
      <c r="P22" s="2">
        <v>0.56000000000000005</v>
      </c>
    </row>
    <row r="23" spans="1:16">
      <c r="A23" s="3" t="s">
        <v>83</v>
      </c>
      <c r="B23" s="2">
        <v>0.45</v>
      </c>
      <c r="C23" s="2" t="s">
        <v>76</v>
      </c>
      <c r="D23" s="2">
        <v>0.5</v>
      </c>
      <c r="E23" s="2" t="s">
        <v>76</v>
      </c>
      <c r="F23" s="2" t="s">
        <v>76</v>
      </c>
      <c r="G23" s="2" t="s">
        <v>76</v>
      </c>
      <c r="H23" s="2">
        <v>0.47</v>
      </c>
      <c r="I23" s="2" t="s">
        <v>76</v>
      </c>
      <c r="J23" s="2" t="s">
        <v>76</v>
      </c>
      <c r="K23" s="2" t="s">
        <v>76</v>
      </c>
      <c r="L23" s="2" t="s">
        <v>76</v>
      </c>
      <c r="M23" s="2" t="s">
        <v>76</v>
      </c>
      <c r="N23" s="2" t="s">
        <v>76</v>
      </c>
      <c r="O23" s="2" t="s">
        <v>76</v>
      </c>
      <c r="P23" s="2" t="s">
        <v>76</v>
      </c>
    </row>
    <row r="24" spans="1:16">
      <c r="A24" s="3" t="s">
        <v>90</v>
      </c>
      <c r="B24" s="2" t="s">
        <v>76</v>
      </c>
      <c r="C24" s="2" t="s">
        <v>76</v>
      </c>
      <c r="D24" s="2" t="s">
        <v>76</v>
      </c>
      <c r="E24" s="2">
        <v>0.48</v>
      </c>
      <c r="F24" s="2" t="s">
        <v>76</v>
      </c>
      <c r="G24" s="2">
        <v>0.71</v>
      </c>
      <c r="H24" s="2" t="s">
        <v>76</v>
      </c>
      <c r="I24" s="2" t="s">
        <v>76</v>
      </c>
      <c r="J24" s="2" t="s">
        <v>76</v>
      </c>
      <c r="K24" s="2">
        <v>0.49</v>
      </c>
      <c r="L24" s="2" t="s">
        <v>76</v>
      </c>
      <c r="M24" s="2" t="s">
        <v>76</v>
      </c>
      <c r="N24" s="2" t="s">
        <v>76</v>
      </c>
      <c r="O24" s="2" t="s">
        <v>76</v>
      </c>
      <c r="P24" s="2" t="s">
        <v>76</v>
      </c>
    </row>
    <row r="25" spans="1:16">
      <c r="A25" s="3" t="s">
        <v>91</v>
      </c>
      <c r="B25" s="2" t="s">
        <v>76</v>
      </c>
      <c r="C25" s="2">
        <v>0.54</v>
      </c>
      <c r="D25" s="2" t="s">
        <v>76</v>
      </c>
      <c r="E25" s="2" t="s">
        <v>76</v>
      </c>
      <c r="F25" s="2" t="s">
        <v>76</v>
      </c>
      <c r="G25" s="2" t="s">
        <v>76</v>
      </c>
      <c r="H25" s="2" t="s">
        <v>76</v>
      </c>
      <c r="I25" s="2" t="s">
        <v>76</v>
      </c>
      <c r="J25" s="2" t="s">
        <v>76</v>
      </c>
      <c r="K25" s="2" t="s">
        <v>76</v>
      </c>
      <c r="L25" s="2" t="s">
        <v>76</v>
      </c>
      <c r="M25" s="2">
        <v>0.57999999999999996</v>
      </c>
      <c r="N25" s="2" t="s">
        <v>76</v>
      </c>
      <c r="O25" s="2">
        <v>0.62</v>
      </c>
      <c r="P25" s="2" t="s">
        <v>76</v>
      </c>
    </row>
    <row r="26" spans="1:16">
      <c r="A26" s="3" t="s">
        <v>84</v>
      </c>
      <c r="B26" s="2">
        <v>0.5</v>
      </c>
      <c r="C26" s="2" t="s">
        <v>76</v>
      </c>
      <c r="D26" s="2">
        <v>0.52</v>
      </c>
      <c r="E26" s="2" t="s">
        <v>76</v>
      </c>
      <c r="F26" s="2" t="s">
        <v>76</v>
      </c>
      <c r="G26" s="2" t="s">
        <v>76</v>
      </c>
      <c r="H26" s="2" t="s">
        <v>76</v>
      </c>
      <c r="I26" s="2">
        <v>0.6</v>
      </c>
      <c r="J26" s="2" t="s">
        <v>76</v>
      </c>
      <c r="K26" s="2" t="s">
        <v>76</v>
      </c>
      <c r="L26" s="2" t="s">
        <v>76</v>
      </c>
      <c r="M26" s="2" t="s">
        <v>76</v>
      </c>
      <c r="N26" s="2" t="s">
        <v>76</v>
      </c>
      <c r="O26" s="2" t="s">
        <v>76</v>
      </c>
      <c r="P26" s="2" t="s">
        <v>76</v>
      </c>
    </row>
    <row r="27" spans="1:16">
      <c r="A27" s="3" t="s">
        <v>92</v>
      </c>
      <c r="B27" s="2" t="s">
        <v>76</v>
      </c>
      <c r="C27" s="2" t="s">
        <v>76</v>
      </c>
      <c r="D27" s="2" t="s">
        <v>76</v>
      </c>
      <c r="E27" s="2" t="s">
        <v>76</v>
      </c>
      <c r="F27" s="2" t="s">
        <v>76</v>
      </c>
      <c r="G27" s="2" t="s">
        <v>76</v>
      </c>
      <c r="H27" s="2" t="s">
        <v>76</v>
      </c>
      <c r="I27" s="2" t="s">
        <v>76</v>
      </c>
      <c r="J27" s="2" t="s">
        <v>76</v>
      </c>
      <c r="K27" s="2" t="s">
        <v>76</v>
      </c>
      <c r="L27" s="2">
        <v>0.4</v>
      </c>
      <c r="M27" s="2">
        <v>0.41</v>
      </c>
      <c r="N27" s="2" t="s">
        <v>76</v>
      </c>
      <c r="O27" s="2">
        <v>0.61</v>
      </c>
      <c r="P27" s="2" t="s">
        <v>76</v>
      </c>
    </row>
    <row r="28" spans="1:16">
      <c r="A28" s="3" t="s">
        <v>93</v>
      </c>
      <c r="B28" s="2" t="s">
        <v>76</v>
      </c>
      <c r="C28" s="2" t="s">
        <v>76</v>
      </c>
      <c r="D28" s="2" t="s">
        <v>76</v>
      </c>
      <c r="E28" s="2">
        <v>0.5</v>
      </c>
      <c r="F28" s="2" t="s">
        <v>76</v>
      </c>
      <c r="G28" s="2">
        <v>0.56000000000000005</v>
      </c>
      <c r="H28" s="2" t="s">
        <v>76</v>
      </c>
      <c r="I28" s="2" t="s">
        <v>76</v>
      </c>
      <c r="J28" s="2" t="s">
        <v>76</v>
      </c>
      <c r="K28" s="2">
        <v>0.41</v>
      </c>
      <c r="L28" s="2" t="s">
        <v>76</v>
      </c>
      <c r="M28" s="2" t="s">
        <v>76</v>
      </c>
      <c r="N28" s="2" t="s">
        <v>76</v>
      </c>
      <c r="O28" s="2" t="s">
        <v>76</v>
      </c>
      <c r="P28" s="2" t="s">
        <v>76</v>
      </c>
    </row>
    <row r="29" spans="1:16">
      <c r="A29" s="3" t="s">
        <v>85</v>
      </c>
      <c r="B29" s="2" t="s">
        <v>76</v>
      </c>
      <c r="C29" s="2" t="s">
        <v>76</v>
      </c>
      <c r="D29" s="2" t="s">
        <v>76</v>
      </c>
      <c r="E29" s="2" t="s">
        <v>76</v>
      </c>
      <c r="F29" s="2">
        <v>0.62</v>
      </c>
      <c r="G29" s="2" t="s">
        <v>76</v>
      </c>
      <c r="H29" s="2" t="s">
        <v>76</v>
      </c>
      <c r="I29" s="2" t="s">
        <v>76</v>
      </c>
      <c r="J29" s="2">
        <v>0.61</v>
      </c>
      <c r="K29" s="2" t="s">
        <v>76</v>
      </c>
      <c r="L29" s="2" t="s">
        <v>76</v>
      </c>
      <c r="M29" s="2">
        <v>0.47</v>
      </c>
      <c r="N29" s="2" t="s">
        <v>76</v>
      </c>
      <c r="O29" s="2" t="s">
        <v>76</v>
      </c>
      <c r="P29" s="2" t="s">
        <v>76</v>
      </c>
    </row>
    <row r="30" spans="1:16">
      <c r="A30" s="3" t="s">
        <v>86</v>
      </c>
      <c r="B30" s="2">
        <v>0.49</v>
      </c>
      <c r="C30" s="2" t="s">
        <v>76</v>
      </c>
      <c r="D30" s="2">
        <v>0.51</v>
      </c>
      <c r="E30" s="2" t="s">
        <v>76</v>
      </c>
      <c r="F30" s="2" t="s">
        <v>76</v>
      </c>
      <c r="G30" s="2" t="s">
        <v>76</v>
      </c>
      <c r="H30" s="2" t="s">
        <v>76</v>
      </c>
      <c r="I30" s="2">
        <v>0.49</v>
      </c>
      <c r="J30" s="2" t="s">
        <v>76</v>
      </c>
      <c r="K30" s="2" t="s">
        <v>76</v>
      </c>
      <c r="L30" s="2" t="s">
        <v>76</v>
      </c>
      <c r="M30" s="2" t="s">
        <v>76</v>
      </c>
      <c r="N30" s="2" t="s">
        <v>76</v>
      </c>
      <c r="O30" s="2" t="s">
        <v>76</v>
      </c>
      <c r="P30" s="2" t="s">
        <v>76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9E717-6ED6-439F-8E65-C94CA46C4394}">
  <dimension ref="A1:C22"/>
  <sheetViews>
    <sheetView workbookViewId="0">
      <selection activeCell="C22" sqref="A1:C22"/>
    </sheetView>
  </sheetViews>
  <sheetFormatPr defaultRowHeight="15"/>
  <cols>
    <col min="1" max="1" width="11.42578125" style="6" bestFit="1" customWidth="1"/>
    <col min="2" max="2" width="21" bestFit="1" customWidth="1"/>
    <col min="3" max="3" width="18.85546875" bestFit="1" customWidth="1"/>
  </cols>
  <sheetData>
    <row r="1" spans="1:3" s="6" customFormat="1">
      <c r="A1" s="10" t="s">
        <v>95</v>
      </c>
      <c r="B1" s="10" t="s">
        <v>96</v>
      </c>
      <c r="C1" s="10" t="s">
        <v>109</v>
      </c>
    </row>
    <row r="2" spans="1:3">
      <c r="A2" s="10" t="s">
        <v>97</v>
      </c>
      <c r="B2" s="1" t="s">
        <v>98</v>
      </c>
      <c r="C2" s="1" t="s">
        <v>111</v>
      </c>
    </row>
    <row r="3" spans="1:3">
      <c r="A3" s="10" t="s">
        <v>99</v>
      </c>
      <c r="B3" s="1" t="s">
        <v>112</v>
      </c>
      <c r="C3" s="1" t="s">
        <v>113</v>
      </c>
    </row>
    <row r="4" spans="1:3">
      <c r="A4" s="10" t="s">
        <v>100</v>
      </c>
      <c r="B4" s="1" t="s">
        <v>114</v>
      </c>
      <c r="C4" s="1" t="s">
        <v>115</v>
      </c>
    </row>
    <row r="5" spans="1:3">
      <c r="A5" s="10" t="s">
        <v>101</v>
      </c>
      <c r="B5" s="1" t="s">
        <v>116</v>
      </c>
      <c r="C5" s="1" t="s">
        <v>115</v>
      </c>
    </row>
    <row r="6" spans="1:3">
      <c r="A6" s="10" t="s">
        <v>102</v>
      </c>
      <c r="B6" s="1" t="s">
        <v>117</v>
      </c>
      <c r="C6" s="1" t="s">
        <v>118</v>
      </c>
    </row>
    <row r="7" spans="1:3">
      <c r="A7" s="10" t="s">
        <v>103</v>
      </c>
      <c r="B7" s="1" t="s">
        <v>119</v>
      </c>
      <c r="C7" s="1" t="s">
        <v>115</v>
      </c>
    </row>
    <row r="8" spans="1:3">
      <c r="A8" s="10" t="s">
        <v>104</v>
      </c>
      <c r="B8" s="1" t="s">
        <v>120</v>
      </c>
      <c r="C8" s="1" t="s">
        <v>115</v>
      </c>
    </row>
    <row r="9" spans="1:3" ht="14.25" customHeight="1">
      <c r="A9" s="10" t="s">
        <v>105</v>
      </c>
      <c r="B9" s="1" t="s">
        <v>121</v>
      </c>
      <c r="C9" s="1" t="s">
        <v>113</v>
      </c>
    </row>
    <row r="10" spans="1:3">
      <c r="A10" s="10" t="s">
        <v>106</v>
      </c>
      <c r="B10" s="1" t="s">
        <v>122</v>
      </c>
      <c r="C10" s="1" t="s">
        <v>113</v>
      </c>
    </row>
    <row r="11" spans="1:3">
      <c r="A11" s="10" t="s">
        <v>107</v>
      </c>
      <c r="B11" s="1" t="s">
        <v>123</v>
      </c>
      <c r="C11" s="1" t="s">
        <v>111</v>
      </c>
    </row>
    <row r="12" spans="1:3">
      <c r="A12" s="10" t="s">
        <v>108</v>
      </c>
      <c r="B12" s="1" t="s">
        <v>124</v>
      </c>
      <c r="C12" s="1" t="s">
        <v>111</v>
      </c>
    </row>
    <row r="13" spans="1:3">
      <c r="A13" s="10" t="s">
        <v>110</v>
      </c>
      <c r="B13" s="1" t="s">
        <v>125</v>
      </c>
      <c r="C13" s="1" t="s">
        <v>111</v>
      </c>
    </row>
    <row r="14" spans="1:3">
      <c r="A14" s="10" t="s">
        <v>127</v>
      </c>
      <c r="B14" s="1" t="s">
        <v>130</v>
      </c>
      <c r="C14" s="1" t="s">
        <v>126</v>
      </c>
    </row>
    <row r="15" spans="1:3">
      <c r="A15" s="10" t="s">
        <v>128</v>
      </c>
      <c r="B15" s="1" t="s">
        <v>131</v>
      </c>
      <c r="C15" s="1" t="s">
        <v>126</v>
      </c>
    </row>
    <row r="16" spans="1:3">
      <c r="A16" s="10" t="s">
        <v>129</v>
      </c>
      <c r="B16" s="1" t="s">
        <v>132</v>
      </c>
      <c r="C16" s="1" t="s">
        <v>126</v>
      </c>
    </row>
    <row r="17" spans="1:3">
      <c r="A17" s="10" t="s">
        <v>133</v>
      </c>
      <c r="B17" s="1" t="s">
        <v>134</v>
      </c>
      <c r="C17" s="1" t="s">
        <v>126</v>
      </c>
    </row>
    <row r="18" spans="1:3">
      <c r="A18" s="10" t="s">
        <v>135</v>
      </c>
      <c r="B18" s="1" t="s">
        <v>136</v>
      </c>
      <c r="C18" s="1" t="s">
        <v>126</v>
      </c>
    </row>
    <row r="19" spans="1:3">
      <c r="A19" s="10" t="s">
        <v>137</v>
      </c>
      <c r="B19" s="1" t="s">
        <v>139</v>
      </c>
      <c r="C19" s="1" t="s">
        <v>126</v>
      </c>
    </row>
    <row r="20" spans="1:3">
      <c r="A20" s="10" t="s">
        <v>138</v>
      </c>
      <c r="B20" s="1" t="s">
        <v>140</v>
      </c>
      <c r="C20" s="1" t="s">
        <v>126</v>
      </c>
    </row>
    <row r="21" spans="1:3">
      <c r="A21" s="10" t="s">
        <v>141</v>
      </c>
      <c r="B21" s="1" t="s">
        <v>142</v>
      </c>
      <c r="C21" s="1" t="s">
        <v>126</v>
      </c>
    </row>
    <row r="22" spans="1:3">
      <c r="A22" s="10" t="s">
        <v>143</v>
      </c>
      <c r="B22" s="1" t="s">
        <v>144</v>
      </c>
      <c r="C22" s="1" t="s">
        <v>126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A70F8-C82E-43D6-A9F4-7AA5009930C3}">
  <dimension ref="A1:U311"/>
  <sheetViews>
    <sheetView workbookViewId="0">
      <selection activeCell="K27" sqref="C1:K27"/>
    </sheetView>
  </sheetViews>
  <sheetFormatPr defaultRowHeight="15"/>
  <cols>
    <col min="1" max="1" width="43.85546875" bestFit="1" customWidth="1"/>
    <col min="2" max="2" width="23.140625" bestFit="1" customWidth="1"/>
    <col min="3" max="3" width="63" bestFit="1" customWidth="1"/>
    <col min="4" max="4" width="7.28515625" hidden="1" customWidth="1"/>
    <col min="5" max="5" width="11.5703125" style="24" customWidth="1"/>
    <col min="6" max="6" width="7.5703125" style="19" customWidth="1"/>
    <col min="7" max="7" width="6.85546875" style="19" customWidth="1"/>
    <col min="8" max="8" width="7.85546875" style="19" customWidth="1"/>
    <col min="9" max="9" width="7" style="19" customWidth="1"/>
    <col min="10" max="10" width="6.7109375" style="19" customWidth="1"/>
    <col min="11" max="11" width="6.42578125" style="19" customWidth="1"/>
    <col min="13" max="13" width="23.140625" bestFit="1" customWidth="1"/>
    <col min="14" max="14" width="11" customWidth="1"/>
    <col min="15" max="16" width="9.140625" style="19"/>
    <col min="17" max="17" width="9.5703125" style="19" bestFit="1" customWidth="1"/>
    <col min="18" max="20" width="9.140625" style="19"/>
    <col min="21" max="21" width="7.28515625" style="19" bestFit="1" customWidth="1"/>
  </cols>
  <sheetData>
    <row r="1" spans="1:11" s="18" customFormat="1" ht="45">
      <c r="B1" s="18" t="s">
        <v>145</v>
      </c>
      <c r="C1" s="28" t="s">
        <v>185</v>
      </c>
      <c r="D1" s="20" t="s">
        <v>186</v>
      </c>
      <c r="E1" s="25" t="s">
        <v>21</v>
      </c>
      <c r="F1" s="21" t="s">
        <v>187</v>
      </c>
      <c r="G1" s="21" t="s">
        <v>188</v>
      </c>
      <c r="H1" s="21" t="s">
        <v>189</v>
      </c>
      <c r="I1" s="21" t="s">
        <v>190</v>
      </c>
      <c r="J1" s="21" t="s">
        <v>191</v>
      </c>
      <c r="K1" s="21" t="s">
        <v>192</v>
      </c>
    </row>
    <row r="2" spans="1:11">
      <c r="A2" t="s">
        <v>166</v>
      </c>
      <c r="B2" t="s">
        <v>151</v>
      </c>
      <c r="C2" s="22" t="str">
        <f>VLOOKUP(B2,'Crude ModelScore Calc'!$A:$B,2,FALSE)</f>
        <v>30 Day Moving Average</v>
      </c>
      <c r="D2" s="1">
        <v>0</v>
      </c>
      <c r="E2" s="9">
        <v>44896</v>
      </c>
      <c r="F2" s="23">
        <v>27.254951578454399</v>
      </c>
      <c r="G2" s="23">
        <v>7.9515444367896597</v>
      </c>
      <c r="H2" s="23">
        <v>32.986626268631603</v>
      </c>
      <c r="I2" s="23">
        <v>9.2759162941452207</v>
      </c>
      <c r="J2" s="23">
        <v>0.45523062098918698</v>
      </c>
      <c r="K2" s="23">
        <v>9.80252480613166E-2</v>
      </c>
    </row>
    <row r="3" spans="1:11">
      <c r="A3" t="s">
        <v>219</v>
      </c>
      <c r="B3" t="s">
        <v>151</v>
      </c>
      <c r="C3" s="22" t="str">
        <f>VLOOKUP(B3,'Crude ModelScore Calc'!$A:$B,2,FALSE)</f>
        <v>30 Day Moving Average</v>
      </c>
      <c r="D3" s="1">
        <v>1</v>
      </c>
      <c r="E3" s="9">
        <v>44917</v>
      </c>
      <c r="F3" s="23">
        <v>24.5850336463937</v>
      </c>
      <c r="G3" s="23">
        <v>2.3529286300312502</v>
      </c>
      <c r="H3" s="23">
        <v>31.506710191712902</v>
      </c>
      <c r="I3" s="23">
        <v>2.4625052774980598</v>
      </c>
      <c r="J3" s="23">
        <v>0.40411901365724501</v>
      </c>
      <c r="K3" s="23">
        <v>2.4897235341131599E-2</v>
      </c>
    </row>
    <row r="4" spans="1:11">
      <c r="A4" t="s">
        <v>230</v>
      </c>
      <c r="B4" t="s">
        <v>151</v>
      </c>
      <c r="C4" s="22" t="str">
        <f>VLOOKUP(B4,'Crude ModelScore Calc'!$A:$B,2,FALSE)</f>
        <v>30 Day Moving Average</v>
      </c>
      <c r="D4" s="1">
        <v>2</v>
      </c>
      <c r="E4" s="9">
        <v>44943</v>
      </c>
      <c r="F4" s="23">
        <v>23.978582978237601</v>
      </c>
      <c r="G4" s="23">
        <v>3.9657917935167499</v>
      </c>
      <c r="H4" s="23">
        <v>31.005672625675601</v>
      </c>
      <c r="I4" s="23">
        <v>4.1655066368114904</v>
      </c>
      <c r="J4" s="23">
        <v>0.38753283904779401</v>
      </c>
      <c r="K4" s="23">
        <v>4.2379663256178798E-2</v>
      </c>
    </row>
    <row r="5" spans="1:11">
      <c r="A5" t="s">
        <v>241</v>
      </c>
      <c r="B5" t="s">
        <v>151</v>
      </c>
      <c r="C5" s="22" t="str">
        <f>VLOOKUP(B5,'Crude ModelScore Calc'!$A:$B,2,FALSE)</f>
        <v>30 Day Moving Average</v>
      </c>
      <c r="D5" s="1">
        <v>3</v>
      </c>
      <c r="E5" s="9">
        <v>44964</v>
      </c>
      <c r="F5" s="23">
        <v>24.330308106370101</v>
      </c>
      <c r="G5" s="23">
        <v>4.5189877516084396</v>
      </c>
      <c r="H5" s="23">
        <v>31.144803601200699</v>
      </c>
      <c r="I5" s="23">
        <v>4.55491116434282</v>
      </c>
      <c r="J5" s="23">
        <v>0.397131799181971</v>
      </c>
      <c r="K5" s="23">
        <v>4.69997241788589E-2</v>
      </c>
    </row>
    <row r="6" spans="1:11">
      <c r="A6" t="s">
        <v>252</v>
      </c>
      <c r="B6" t="s">
        <v>151</v>
      </c>
      <c r="C6" s="22" t="str">
        <f>VLOOKUP(B6,'Crude ModelScore Calc'!$A:$B,2,FALSE)</f>
        <v>30 Day Moving Average</v>
      </c>
      <c r="D6" s="1">
        <v>4</v>
      </c>
      <c r="E6" s="9">
        <v>44986</v>
      </c>
      <c r="F6" s="23">
        <v>24.284883625659599</v>
      </c>
      <c r="G6" s="23">
        <v>5.38232349657779</v>
      </c>
      <c r="H6" s="23">
        <v>31.011359032348899</v>
      </c>
      <c r="I6" s="23">
        <v>5.9474453743878497</v>
      </c>
      <c r="J6" s="23">
        <v>0.39563046341348701</v>
      </c>
      <c r="K6" s="23">
        <v>6.17968032619753E-2</v>
      </c>
    </row>
    <row r="7" spans="1:11">
      <c r="A7" t="s">
        <v>263</v>
      </c>
      <c r="B7" t="s">
        <v>151</v>
      </c>
      <c r="C7" s="22" t="str">
        <f>VLOOKUP(B7,'Crude ModelScore Calc'!$A:$B,2,FALSE)</f>
        <v>30 Day Moving Average</v>
      </c>
      <c r="D7" s="1">
        <v>5</v>
      </c>
      <c r="E7" s="9">
        <v>45007</v>
      </c>
      <c r="F7" s="23">
        <v>23.582950997116601</v>
      </c>
      <c r="G7" s="23">
        <v>4.2620769851202303</v>
      </c>
      <c r="H7" s="23">
        <v>30.4435251896913</v>
      </c>
      <c r="I7" s="23">
        <v>4.9963873047066798</v>
      </c>
      <c r="J7" s="23">
        <v>0.37487589642413</v>
      </c>
      <c r="K7" s="23">
        <v>5.0102326975603101E-2</v>
      </c>
    </row>
    <row r="8" spans="1:11">
      <c r="A8" t="s">
        <v>169</v>
      </c>
      <c r="B8" t="s">
        <v>154</v>
      </c>
      <c r="C8" s="1" t="str">
        <f>VLOOKUP(B8,'Crude ModelScore Calc'!$A:$B,2,FALSE)</f>
        <v>ARIMA (AIC estimated order)</v>
      </c>
      <c r="D8" s="1">
        <v>0</v>
      </c>
      <c r="E8" s="9">
        <v>44896</v>
      </c>
      <c r="F8" s="23">
        <v>22.444280807381599</v>
      </c>
      <c r="G8" s="23">
        <v>3.81311855324812</v>
      </c>
      <c r="H8" s="23">
        <v>29.030487832374298</v>
      </c>
      <c r="I8" s="23">
        <v>3.7291666587919199</v>
      </c>
      <c r="J8" s="23">
        <v>0.343877083939091</v>
      </c>
      <c r="K8" s="23">
        <v>3.8536022827586003E-2</v>
      </c>
    </row>
    <row r="9" spans="1:11">
      <c r="A9" t="s">
        <v>222</v>
      </c>
      <c r="B9" t="s">
        <v>154</v>
      </c>
      <c r="C9" s="22" t="str">
        <f>VLOOKUP(B9,'Crude ModelScore Calc'!$A:$B,2,FALSE)</f>
        <v>ARIMA (AIC estimated order)</v>
      </c>
      <c r="D9" s="1">
        <v>1</v>
      </c>
      <c r="E9" s="9">
        <v>44917</v>
      </c>
      <c r="F9" s="23">
        <v>22.507349636723301</v>
      </c>
      <c r="G9" s="23">
        <v>2.4478144769004002</v>
      </c>
      <c r="H9" s="23">
        <v>29.095085947272199</v>
      </c>
      <c r="I9" s="23">
        <v>2.4570209095354101</v>
      </c>
      <c r="J9" s="23">
        <v>0.34383304811739701</v>
      </c>
      <c r="K9" s="23">
        <v>2.4953874431613302E-2</v>
      </c>
    </row>
    <row r="10" spans="1:11">
      <c r="A10" t="s">
        <v>233</v>
      </c>
      <c r="B10" t="s">
        <v>154</v>
      </c>
      <c r="C10" s="22" t="str">
        <f>VLOOKUP(B10,'Crude ModelScore Calc'!$A:$B,2,FALSE)</f>
        <v>ARIMA (AIC estimated order)</v>
      </c>
      <c r="D10" s="1">
        <v>2</v>
      </c>
      <c r="E10" s="9">
        <v>44943</v>
      </c>
      <c r="F10" s="23">
        <v>22.419017910029801</v>
      </c>
      <c r="G10" s="23">
        <v>4.9433952810688799</v>
      </c>
      <c r="H10" s="23">
        <v>28.9361972807718</v>
      </c>
      <c r="I10" s="23">
        <v>4.8583708245758199</v>
      </c>
      <c r="J10" s="23">
        <v>0.34227131314167902</v>
      </c>
      <c r="K10" s="23">
        <v>5.0875119220066697E-2</v>
      </c>
    </row>
    <row r="11" spans="1:11">
      <c r="A11" t="s">
        <v>244</v>
      </c>
      <c r="B11" t="s">
        <v>154</v>
      </c>
      <c r="C11" s="22" t="str">
        <f>VLOOKUP(B11,'Crude ModelScore Calc'!$A:$B,2,FALSE)</f>
        <v>ARIMA (AIC estimated order)</v>
      </c>
      <c r="D11" s="1">
        <v>3</v>
      </c>
      <c r="E11" s="9">
        <v>44964</v>
      </c>
      <c r="F11" s="23">
        <v>22.532526389805501</v>
      </c>
      <c r="G11" s="23">
        <v>4.4813030147548103</v>
      </c>
      <c r="H11" s="23">
        <v>29.089863441974401</v>
      </c>
      <c r="I11" s="23">
        <v>4.5729710946326199</v>
      </c>
      <c r="J11" s="23">
        <v>0.34303664386141802</v>
      </c>
      <c r="K11" s="23">
        <v>4.7003675632622997E-2</v>
      </c>
    </row>
    <row r="12" spans="1:11">
      <c r="A12" t="s">
        <v>255</v>
      </c>
      <c r="B12" t="s">
        <v>154</v>
      </c>
      <c r="C12" s="22" t="str">
        <f>VLOOKUP(B12,'Crude ModelScore Calc'!$A:$B,2,FALSE)</f>
        <v>ARIMA (AIC estimated order)</v>
      </c>
      <c r="D12" s="1">
        <v>4</v>
      </c>
      <c r="E12" s="9">
        <v>44986</v>
      </c>
      <c r="F12" s="23">
        <v>22.490440316127</v>
      </c>
      <c r="G12" s="23">
        <v>5.2362638526785199</v>
      </c>
      <c r="H12" s="23">
        <v>29.003464682460901</v>
      </c>
      <c r="I12" s="23">
        <v>5.80164140462586</v>
      </c>
      <c r="J12" s="23">
        <v>0.34202802216875</v>
      </c>
      <c r="K12" s="23">
        <v>6.0099938534263403E-2</v>
      </c>
    </row>
    <row r="13" spans="1:11">
      <c r="A13" t="s">
        <v>266</v>
      </c>
      <c r="B13" t="s">
        <v>154</v>
      </c>
      <c r="C13" s="22" t="str">
        <f>VLOOKUP(B13,'Crude ModelScore Calc'!$A:$B,2,FALSE)</f>
        <v>ARIMA (AIC estimated order)</v>
      </c>
      <c r="D13" s="1">
        <v>5</v>
      </c>
      <c r="E13" s="9">
        <v>45007</v>
      </c>
      <c r="F13" s="23">
        <v>23.300845166147599</v>
      </c>
      <c r="G13" s="23">
        <v>6.2865087481020803</v>
      </c>
      <c r="H13" s="23">
        <v>30.0960066238252</v>
      </c>
      <c r="I13" s="23">
        <v>6.6130009991523702</v>
      </c>
      <c r="J13" s="23">
        <v>0.34924252162707498</v>
      </c>
      <c r="K13" s="23">
        <v>6.2864159297602695E-2</v>
      </c>
    </row>
    <row r="14" spans="1:11">
      <c r="A14" t="s">
        <v>361</v>
      </c>
      <c r="B14" t="s">
        <v>362</v>
      </c>
      <c r="C14" s="22" t="str">
        <f>VLOOKUP(B14,'Crude ModelScore Calc'!$A:$B,2,FALSE)</f>
        <v>ARIMA Regression</v>
      </c>
      <c r="D14" s="1"/>
      <c r="E14" s="9">
        <v>44896</v>
      </c>
      <c r="F14" s="23">
        <v>2.01532323381304</v>
      </c>
      <c r="G14" s="23">
        <v>3.9002368387350801</v>
      </c>
      <c r="H14" s="23">
        <v>2.08218797908083</v>
      </c>
      <c r="I14" s="23">
        <v>3.8364317860288</v>
      </c>
      <c r="J14" s="23">
        <v>2.0988723950438201E-2</v>
      </c>
      <c r="K14" s="23">
        <v>3.96870205921937E-2</v>
      </c>
    </row>
    <row r="15" spans="1:11">
      <c r="A15" t="s">
        <v>361</v>
      </c>
      <c r="B15" t="s">
        <v>362</v>
      </c>
      <c r="C15" s="22" t="str">
        <f>VLOOKUP(B15,'Crude ModelScore Calc'!$A:$B,2,FALSE)</f>
        <v>ARIMA Regression</v>
      </c>
      <c r="D15" s="1"/>
      <c r="E15" s="9">
        <v>44896</v>
      </c>
      <c r="F15" s="23">
        <v>2.01532323381304</v>
      </c>
      <c r="G15" s="23">
        <v>3.9002368387350801</v>
      </c>
      <c r="H15" s="23">
        <v>2.08218797908083</v>
      </c>
      <c r="I15" s="23">
        <v>3.8364317860288</v>
      </c>
      <c r="J15" s="23">
        <v>2.0988723950438201E-2</v>
      </c>
      <c r="K15" s="23">
        <v>3.96870205921937E-2</v>
      </c>
    </row>
    <row r="16" spans="1:11">
      <c r="A16" t="s">
        <v>364</v>
      </c>
      <c r="B16" t="s">
        <v>362</v>
      </c>
      <c r="C16" s="22" t="str">
        <f>VLOOKUP(B16,'Crude ModelScore Calc'!$A:$B,2,FALSE)</f>
        <v>ARIMA Regression</v>
      </c>
      <c r="D16" s="1"/>
      <c r="E16" s="9">
        <v>44917</v>
      </c>
      <c r="F16" s="23">
        <v>1.97819494048015</v>
      </c>
      <c r="G16" s="23">
        <v>2.2660081102357501</v>
      </c>
      <c r="H16" s="23">
        <v>2.01040163438191</v>
      </c>
      <c r="I16" s="23">
        <v>2.45300479267945</v>
      </c>
      <c r="J16" s="23">
        <v>2.0211789547176898E-2</v>
      </c>
      <c r="K16" s="23">
        <v>2.4574353281224599E-2</v>
      </c>
    </row>
    <row r="17" spans="1:11">
      <c r="A17" t="s">
        <v>366</v>
      </c>
      <c r="B17" t="s">
        <v>362</v>
      </c>
      <c r="C17" s="22" t="str">
        <f>VLOOKUP(B17,'Crude ModelScore Calc'!$A:$B,2,FALSE)</f>
        <v>ARIMA Regression</v>
      </c>
      <c r="D17" s="1"/>
      <c r="E17" s="9">
        <v>44943</v>
      </c>
      <c r="F17" s="23">
        <v>2.0605645034507898</v>
      </c>
      <c r="G17" s="23">
        <v>4.9934118150618101</v>
      </c>
      <c r="H17" s="23">
        <v>2.0865209436476402</v>
      </c>
      <c r="I17" s="23">
        <v>4.8992822654235999</v>
      </c>
      <c r="J17" s="23">
        <v>2.1091940470368001E-2</v>
      </c>
      <c r="K17" s="23">
        <v>5.1314212568535203E-2</v>
      </c>
    </row>
    <row r="18" spans="1:11">
      <c r="A18" t="s">
        <v>368</v>
      </c>
      <c r="B18" t="s">
        <v>362</v>
      </c>
      <c r="C18" s="22" t="str">
        <f>VLOOKUP(B18,'Crude ModelScore Calc'!$A:$B,2,FALSE)</f>
        <v>ARIMA Regression</v>
      </c>
      <c r="D18" s="1"/>
      <c r="E18" s="9">
        <v>44964</v>
      </c>
      <c r="F18" s="23">
        <v>2.04303117472401</v>
      </c>
      <c r="G18" s="23">
        <v>4.5903149448742298</v>
      </c>
      <c r="H18" s="23">
        <v>2.0908090564334301</v>
      </c>
      <c r="I18" s="23">
        <v>5.2149738097702603</v>
      </c>
      <c r="J18" s="23">
        <v>2.1137423697892101E-2</v>
      </c>
      <c r="K18" s="23">
        <v>5.1627032743098697E-2</v>
      </c>
    </row>
    <row r="19" spans="1:11">
      <c r="A19" t="s">
        <v>370</v>
      </c>
      <c r="B19" t="s">
        <v>362</v>
      </c>
      <c r="C19" s="22" t="str">
        <f>VLOOKUP(B19,'Crude ModelScore Calc'!$A:$B,2,FALSE)</f>
        <v>ARIMA Regression</v>
      </c>
      <c r="D19" s="1"/>
      <c r="E19" s="9">
        <v>44986</v>
      </c>
      <c r="F19" s="23">
        <v>1.9201608002182</v>
      </c>
      <c r="G19" s="23">
        <v>4.67890642470425</v>
      </c>
      <c r="H19" s="23">
        <v>1.96747848286595</v>
      </c>
      <c r="I19" s="23">
        <v>5.3147524110563999</v>
      </c>
      <c r="J19" s="23">
        <v>1.9703075700486301E-2</v>
      </c>
      <c r="K19" s="23">
        <v>5.29138620496361E-2</v>
      </c>
    </row>
    <row r="20" spans="1:11">
      <c r="A20" t="s">
        <v>372</v>
      </c>
      <c r="B20" t="s">
        <v>362</v>
      </c>
      <c r="C20" s="22" t="str">
        <f>VLOOKUP(B20,'Crude ModelScore Calc'!$A:$B,2,FALSE)</f>
        <v>ARIMA Regression</v>
      </c>
      <c r="D20" s="1"/>
      <c r="E20" s="9">
        <v>45007</v>
      </c>
      <c r="F20" s="23">
        <v>1.9285073414835301</v>
      </c>
      <c r="G20" s="23">
        <v>5.7230331311353204</v>
      </c>
      <c r="H20" s="23">
        <v>1.99342774592893</v>
      </c>
      <c r="I20" s="23">
        <v>5.8216288024968899</v>
      </c>
      <c r="J20" s="23">
        <v>1.9945501830112702E-2</v>
      </c>
      <c r="K20" s="23">
        <v>5.5663708038429099E-2</v>
      </c>
    </row>
    <row r="21" spans="1:11">
      <c r="A21" t="s">
        <v>359</v>
      </c>
      <c r="B21" t="s">
        <v>360</v>
      </c>
      <c r="C21" s="22" t="str">
        <f>VLOOKUP(B21,'Crude ModelScore Calc'!$A:$B,2,FALSE)</f>
        <v>ARIMA with Seasonality</v>
      </c>
      <c r="D21" s="1"/>
      <c r="E21" s="9">
        <v>44896</v>
      </c>
      <c r="F21" s="23">
        <v>2.06752700277704</v>
      </c>
      <c r="G21" s="23">
        <v>3.5277062018793099</v>
      </c>
      <c r="H21" s="23">
        <v>1.85011766222858</v>
      </c>
      <c r="I21" s="23">
        <v>3.5119301059621901</v>
      </c>
      <c r="J21" s="23">
        <v>1.9260136904716899E-2</v>
      </c>
      <c r="K21" s="23">
        <v>3.61016669283429E-2</v>
      </c>
    </row>
    <row r="22" spans="1:11">
      <c r="A22" t="s">
        <v>359</v>
      </c>
      <c r="B22" t="s">
        <v>360</v>
      </c>
      <c r="C22" s="22" t="str">
        <f>VLOOKUP(B22,'Crude ModelScore Calc'!$A:$B,2,FALSE)</f>
        <v>ARIMA with Seasonality</v>
      </c>
      <c r="D22" s="1"/>
      <c r="E22" s="9">
        <v>44896</v>
      </c>
      <c r="F22" s="23">
        <v>2.06752700277704</v>
      </c>
      <c r="G22" s="23">
        <v>3.5277062018793099</v>
      </c>
      <c r="H22" s="23">
        <v>1.85011766222858</v>
      </c>
      <c r="I22" s="23">
        <v>3.5119301059621901</v>
      </c>
      <c r="J22" s="23">
        <v>1.9260136904716899E-2</v>
      </c>
      <c r="K22" s="23">
        <v>3.61016669283429E-2</v>
      </c>
    </row>
    <row r="23" spans="1:11">
      <c r="A23" t="s">
        <v>363</v>
      </c>
      <c r="B23" t="s">
        <v>360</v>
      </c>
      <c r="C23" s="22" t="str">
        <f>VLOOKUP(B23,'Crude ModelScore Calc'!$A:$B,2,FALSE)</f>
        <v>ARIMA with Seasonality</v>
      </c>
      <c r="D23" s="1"/>
      <c r="E23" s="9">
        <v>44917</v>
      </c>
      <c r="F23" s="23">
        <v>2.0663967664058398</v>
      </c>
      <c r="G23" s="23">
        <v>2.4580951994381701</v>
      </c>
      <c r="H23" s="23">
        <v>1.8516787168429301</v>
      </c>
      <c r="I23" s="23">
        <v>2.4353025391745602</v>
      </c>
      <c r="J23" s="23">
        <v>1.92723216939811E-2</v>
      </c>
      <c r="K23" s="23">
        <v>2.47412154603616E-2</v>
      </c>
    </row>
    <row r="24" spans="1:11">
      <c r="A24" t="s">
        <v>365</v>
      </c>
      <c r="B24" t="s">
        <v>360</v>
      </c>
      <c r="C24" s="22" t="str">
        <f>VLOOKUP(B24,'Crude ModelScore Calc'!$A:$B,2,FALSE)</f>
        <v>ARIMA with Seasonality</v>
      </c>
      <c r="D24" s="1"/>
      <c r="E24" s="9">
        <v>44943</v>
      </c>
      <c r="F24" s="23">
        <v>2.0645708522547599</v>
      </c>
      <c r="G24" s="23">
        <v>4.5632029059486001</v>
      </c>
      <c r="H24" s="23">
        <v>1.85054954824874</v>
      </c>
      <c r="I24" s="23">
        <v>4.4458905874690098</v>
      </c>
      <c r="J24" s="23">
        <v>1.9257783794039099E-2</v>
      </c>
      <c r="K24" s="23">
        <v>4.6392823811437403E-2</v>
      </c>
    </row>
    <row r="25" spans="1:11">
      <c r="A25" t="s">
        <v>367</v>
      </c>
      <c r="B25" t="s">
        <v>360</v>
      </c>
      <c r="C25" s="22" t="str">
        <f>VLOOKUP(B25,'Crude ModelScore Calc'!$A:$B,2,FALSE)</f>
        <v>ARIMA with Seasonality</v>
      </c>
      <c r="D25" s="1"/>
      <c r="E25" s="9">
        <v>44964</v>
      </c>
      <c r="F25" s="23">
        <v>2.0621839345962698</v>
      </c>
      <c r="G25" s="23">
        <v>4.5363810943349696</v>
      </c>
      <c r="H25" s="23">
        <v>1.8495817433031201</v>
      </c>
      <c r="I25" s="23">
        <v>4.6460121958316796</v>
      </c>
      <c r="J25" s="23">
        <v>1.9244438962954E-2</v>
      </c>
      <c r="K25" s="23">
        <v>4.77673539847734E-2</v>
      </c>
    </row>
    <row r="26" spans="1:11">
      <c r="A26" t="s">
        <v>369</v>
      </c>
      <c r="B26" t="s">
        <v>360</v>
      </c>
      <c r="C26" s="22" t="str">
        <f>VLOOKUP(B26,'Crude ModelScore Calc'!$A:$B,2,FALSE)</f>
        <v>ARIMA with Seasonality</v>
      </c>
      <c r="D26" s="1"/>
      <c r="E26" s="9">
        <v>44986</v>
      </c>
      <c r="F26" s="23">
        <v>2.05869987525986</v>
      </c>
      <c r="G26" s="23">
        <v>5.1953583005972703</v>
      </c>
      <c r="H26" s="23">
        <v>1.84641690468756</v>
      </c>
      <c r="I26" s="23">
        <v>5.7517859245473204</v>
      </c>
      <c r="J26" s="23">
        <v>1.9209370152185198E-2</v>
      </c>
      <c r="K26" s="23">
        <v>5.9520276268685099E-2</v>
      </c>
    </row>
    <row r="27" spans="1:11">
      <c r="A27" t="s">
        <v>371</v>
      </c>
      <c r="B27" t="s">
        <v>360</v>
      </c>
      <c r="C27" s="22" t="str">
        <f>VLOOKUP(B27,'Crude ModelScore Calc'!$A:$B,2,FALSE)</f>
        <v>ARIMA with Seasonality</v>
      </c>
      <c r="D27" s="1"/>
      <c r="E27" s="9">
        <v>45007</v>
      </c>
      <c r="F27" s="23">
        <v>2.0579287670134301</v>
      </c>
      <c r="G27" s="23">
        <v>6.3548530710005302</v>
      </c>
      <c r="H27" s="23">
        <v>1.8483310816841501</v>
      </c>
      <c r="I27" s="23">
        <v>6.7012397741640397</v>
      </c>
      <c r="J27" s="23">
        <v>1.9226244508008399E-2</v>
      </c>
      <c r="K27" s="23">
        <v>6.3666787658203897E-2</v>
      </c>
    </row>
    <row r="28" spans="1:11">
      <c r="A28" t="s">
        <v>212</v>
      </c>
      <c r="B28" t="s">
        <v>213</v>
      </c>
      <c r="C28" s="1" t="str">
        <f>VLOOKUP(B28,'Crude ModelScore Calc'!$A:$B,2,FALSE)</f>
        <v>Combined (Average of Holt-Winters,  Estimated SES and Damped ES)</v>
      </c>
      <c r="D28" s="1">
        <v>0</v>
      </c>
      <c r="E28" s="9">
        <v>44896</v>
      </c>
      <c r="F28" s="23">
        <v>214.30364249031399</v>
      </c>
      <c r="G28" s="23">
        <v>4.0741253460326998</v>
      </c>
      <c r="H28" s="23">
        <v>177.52635730884501</v>
      </c>
      <c r="I28" s="23">
        <v>4.5870262346301596</v>
      </c>
      <c r="J28" s="23">
        <v>3.1139204950425299</v>
      </c>
      <c r="K28" s="23">
        <v>4.5665364584596503E-2</v>
      </c>
    </row>
    <row r="29" spans="1:11">
      <c r="A29" t="s">
        <v>224</v>
      </c>
      <c r="B29" t="s">
        <v>213</v>
      </c>
      <c r="C29" s="22" t="str">
        <f>VLOOKUP(B29,'Crude ModelScore Calc'!$A:$B,2,FALSE)</f>
        <v>Combined (Average of Holt-Winters,  Estimated SES and Damped ES)</v>
      </c>
      <c r="D29" s="1">
        <v>1</v>
      </c>
      <c r="E29" s="9">
        <v>44917</v>
      </c>
      <c r="F29" s="23">
        <v>72.445925183160099</v>
      </c>
      <c r="G29" s="23">
        <v>2.8172070157657498</v>
      </c>
      <c r="H29" s="23">
        <v>61.028645602165298</v>
      </c>
      <c r="I29" s="23">
        <v>2.9118404682788301</v>
      </c>
      <c r="J29" s="23">
        <v>1.15834144015757</v>
      </c>
      <c r="K29" s="23">
        <v>2.9714648856709099E-2</v>
      </c>
    </row>
    <row r="30" spans="1:11">
      <c r="A30" t="s">
        <v>235</v>
      </c>
      <c r="B30" t="s">
        <v>213</v>
      </c>
      <c r="C30" s="22" t="str">
        <f>VLOOKUP(B30,'Crude ModelScore Calc'!$A:$B,2,FALSE)</f>
        <v>Combined (Average of Holt-Winters,  Estimated SES and Damped ES)</v>
      </c>
      <c r="D30" s="1">
        <v>2</v>
      </c>
      <c r="E30" s="9">
        <v>44943</v>
      </c>
      <c r="F30" s="23">
        <v>138.39971904562901</v>
      </c>
      <c r="G30" s="23">
        <v>7.0678698266475202</v>
      </c>
      <c r="H30" s="23">
        <v>85.368126831609601</v>
      </c>
      <c r="I30" s="23">
        <v>7.1615431508817302</v>
      </c>
      <c r="J30" s="23">
        <v>2.1528536206289202</v>
      </c>
      <c r="K30" s="23">
        <v>7.6204450703645094E-2</v>
      </c>
    </row>
    <row r="31" spans="1:11">
      <c r="A31" t="s">
        <v>246</v>
      </c>
      <c r="B31" t="s">
        <v>213</v>
      </c>
      <c r="C31" s="22" t="str">
        <f>VLOOKUP(B31,'Crude ModelScore Calc'!$A:$B,2,FALSE)</f>
        <v>Combined (Average of Holt-Winters,  Estimated SES and Damped ES)</v>
      </c>
      <c r="D31" s="1">
        <v>3</v>
      </c>
      <c r="E31" s="9">
        <v>44964</v>
      </c>
      <c r="F31" s="23">
        <v>91.038020631907301</v>
      </c>
      <c r="G31" s="23">
        <v>4.4691492948997302</v>
      </c>
      <c r="H31" s="23">
        <v>147.725367852224</v>
      </c>
      <c r="I31" s="23">
        <v>4.7657478450093196</v>
      </c>
      <c r="J31" s="23">
        <v>1.23072530152605</v>
      </c>
      <c r="K31" s="23">
        <v>4.7886545919379402E-2</v>
      </c>
    </row>
    <row r="32" spans="1:11">
      <c r="A32" t="s">
        <v>257</v>
      </c>
      <c r="B32" t="s">
        <v>213</v>
      </c>
      <c r="C32" s="22" t="str">
        <f>VLOOKUP(B32,'Crude ModelScore Calc'!$A:$B,2,FALSE)</f>
        <v>Combined (Average of Holt-Winters,  Estimated SES and Damped ES)</v>
      </c>
      <c r="D32" s="1">
        <v>4</v>
      </c>
      <c r="E32" s="9">
        <v>44986</v>
      </c>
      <c r="F32" s="23">
        <v>21.993517009501002</v>
      </c>
      <c r="G32" s="23">
        <v>5.1660866346600001</v>
      </c>
      <c r="H32" s="23">
        <v>27.745818832158701</v>
      </c>
      <c r="I32" s="23">
        <v>5.7356653871732899</v>
      </c>
      <c r="J32" s="23">
        <v>0.30091153675232302</v>
      </c>
      <c r="K32" s="23">
        <v>5.9323804785181497E-2</v>
      </c>
    </row>
    <row r="33" spans="1:11">
      <c r="A33" t="s">
        <v>268</v>
      </c>
      <c r="B33" t="s">
        <v>213</v>
      </c>
      <c r="C33" s="22" t="str">
        <f>VLOOKUP(B33,'Crude ModelScore Calc'!$A:$B,2,FALSE)</f>
        <v>Combined (Average of Holt-Winters,  Estimated SES and Damped ES)</v>
      </c>
      <c r="D33" s="1">
        <v>5</v>
      </c>
      <c r="E33" s="9">
        <v>45007</v>
      </c>
      <c r="F33" s="23">
        <v>291.47292905222201</v>
      </c>
      <c r="G33" s="23">
        <v>9.9462494314888197</v>
      </c>
      <c r="H33" s="23">
        <v>186.29516442335199</v>
      </c>
      <c r="I33" s="23">
        <v>13.2376019749693</v>
      </c>
      <c r="J33" s="23">
        <v>4.2556583592117798</v>
      </c>
      <c r="K33" s="23">
        <v>0.12332167425538799</v>
      </c>
    </row>
    <row r="34" spans="1:11">
      <c r="A34" t="s">
        <v>275</v>
      </c>
      <c r="B34" t="s">
        <v>276</v>
      </c>
      <c r="C34" s="1" t="str">
        <f>VLOOKUP(B34,'Crude ModelScore Calc'!$A:$B,2,FALSE)</f>
        <v>Damped Exponential Smoothing (alpha 0.78)</v>
      </c>
      <c r="D34" s="1">
        <v>0</v>
      </c>
      <c r="E34" s="9">
        <v>44896</v>
      </c>
      <c r="F34" s="23">
        <v>25.279139250544201</v>
      </c>
      <c r="G34" s="23">
        <v>4.0739995969127696</v>
      </c>
      <c r="H34" s="23">
        <v>31.9933216178778</v>
      </c>
      <c r="I34" s="23">
        <v>4.0468344360705304</v>
      </c>
      <c r="J34" s="23">
        <v>0.419824320055731</v>
      </c>
      <c r="K34" s="23">
        <v>4.1916882964078798E-2</v>
      </c>
    </row>
    <row r="35" spans="1:11">
      <c r="A35" t="s">
        <v>277</v>
      </c>
      <c r="B35" t="s">
        <v>276</v>
      </c>
      <c r="C35" s="1" t="str">
        <f>VLOOKUP(B35,'Crude ModelScore Calc'!$A:$B,2,FALSE)</f>
        <v>Damped Exponential Smoothing (alpha 0.78)</v>
      </c>
      <c r="D35" s="1">
        <v>1</v>
      </c>
      <c r="E35" s="9">
        <v>44917</v>
      </c>
      <c r="F35" s="23">
        <v>24.839085578772</v>
      </c>
      <c r="G35" s="23">
        <v>2.6646744132831301</v>
      </c>
      <c r="H35" s="23">
        <v>31.656843671067001</v>
      </c>
      <c r="I35" s="23">
        <v>2.6905914375923201</v>
      </c>
      <c r="J35" s="23">
        <v>0.40999440897336098</v>
      </c>
      <c r="K35" s="23">
        <v>2.7441648410190402E-2</v>
      </c>
    </row>
    <row r="36" spans="1:11">
      <c r="A36" t="s">
        <v>278</v>
      </c>
      <c r="B36" t="s">
        <v>276</v>
      </c>
      <c r="C36" s="22" t="str">
        <f>VLOOKUP(B36,'Crude ModelScore Calc'!$A:$B,2,FALSE)</f>
        <v>Damped Exponential Smoothing (alpha 0.78)</v>
      </c>
      <c r="D36" s="1">
        <v>2</v>
      </c>
      <c r="E36" s="9">
        <v>44943</v>
      </c>
      <c r="F36" s="23">
        <v>24.944560147853601</v>
      </c>
      <c r="G36" s="23">
        <v>5.4323009710423698</v>
      </c>
      <c r="H36" s="23">
        <v>31.611249733173899</v>
      </c>
      <c r="I36" s="23">
        <v>5.3688963507820198</v>
      </c>
      <c r="J36" s="23">
        <v>0.41174664282804402</v>
      </c>
      <c r="K36" s="23">
        <v>5.6454835437621101E-2</v>
      </c>
    </row>
    <row r="37" spans="1:11">
      <c r="A37" t="s">
        <v>279</v>
      </c>
      <c r="B37" t="s">
        <v>276</v>
      </c>
      <c r="C37" s="22" t="str">
        <f>VLOOKUP(B37,'Crude ModelScore Calc'!$A:$B,2,FALSE)</f>
        <v>Damped Exponential Smoothing (alpha 0.78)</v>
      </c>
      <c r="D37" s="1">
        <v>3</v>
      </c>
      <c r="E37" s="9">
        <v>44964</v>
      </c>
      <c r="F37" s="23">
        <v>24.3807399967937</v>
      </c>
      <c r="G37" s="23">
        <v>4.5779982996118704</v>
      </c>
      <c r="H37" s="23">
        <v>31.175840998806599</v>
      </c>
      <c r="I37" s="23">
        <v>4.5899692976501401</v>
      </c>
      <c r="J37" s="23">
        <v>0.39838468365451801</v>
      </c>
      <c r="K37" s="23">
        <v>4.7457166586996002E-2</v>
      </c>
    </row>
    <row r="38" spans="1:11">
      <c r="A38" t="s">
        <v>280</v>
      </c>
      <c r="B38" t="s">
        <v>276</v>
      </c>
      <c r="C38" s="22" t="str">
        <f>VLOOKUP(B38,'Crude ModelScore Calc'!$A:$B,2,FALSE)</f>
        <v>Damped Exponential Smoothing (alpha 0.78)</v>
      </c>
      <c r="D38" s="1">
        <v>4</v>
      </c>
      <c r="E38" s="9">
        <v>44986</v>
      </c>
      <c r="F38" s="23">
        <v>24.316114091657901</v>
      </c>
      <c r="G38" s="23">
        <v>5.4383725714698103</v>
      </c>
      <c r="H38" s="23">
        <v>31.030600408349599</v>
      </c>
      <c r="I38" s="23">
        <v>6.0025382797863003</v>
      </c>
      <c r="J38" s="23">
        <v>0.39640414172112698</v>
      </c>
      <c r="K38" s="23">
        <v>6.2435052714295503E-2</v>
      </c>
    </row>
    <row r="39" spans="1:11">
      <c r="A39" t="s">
        <v>281</v>
      </c>
      <c r="B39" t="s">
        <v>276</v>
      </c>
      <c r="C39" s="22" t="str">
        <f>VLOOKUP(B39,'Crude ModelScore Calc'!$A:$B,2,FALSE)</f>
        <v>Damped Exponential Smoothing (alpha 0.78)</v>
      </c>
      <c r="D39" s="1">
        <v>5</v>
      </c>
      <c r="E39" s="9">
        <v>45007</v>
      </c>
      <c r="F39" s="23">
        <v>23.2179719599647</v>
      </c>
      <c r="G39" s="23">
        <v>6.3127840689796004</v>
      </c>
      <c r="H39" s="23">
        <v>29.9131565185792</v>
      </c>
      <c r="I39" s="23">
        <v>6.6605699984292803</v>
      </c>
      <c r="J39" s="23">
        <v>0.34351593636696598</v>
      </c>
      <c r="K39" s="23">
        <v>6.3306560578612295E-2</v>
      </c>
    </row>
    <row r="40" spans="1:11">
      <c r="A40" t="s">
        <v>171</v>
      </c>
      <c r="B40" t="s">
        <v>157</v>
      </c>
      <c r="C40" s="22" t="str">
        <f>VLOOKUP(B40,'Crude ModelScore Calc'!$A:$B,2,FALSE)</f>
        <v>ESRNN FT dataset with Forward Selection</v>
      </c>
      <c r="D40" s="26" t="e">
        <f>VLOOKUP(C40,'Crude ModelScore Calc'!$A:$B,2,FALSE)</f>
        <v>#N/A</v>
      </c>
      <c r="E40" s="9">
        <v>44896</v>
      </c>
      <c r="F40" s="23">
        <v>32.920473392090997</v>
      </c>
      <c r="G40" s="23">
        <v>29.364262083275801</v>
      </c>
      <c r="H40" s="23">
        <v>39.317174671592703</v>
      </c>
      <c r="I40" s="23">
        <v>46.7703450520833</v>
      </c>
      <c r="J40" s="23">
        <v>0.32501673698425199</v>
      </c>
      <c r="K40" s="23">
        <v>0.37877207994460999</v>
      </c>
    </row>
    <row r="41" spans="1:11">
      <c r="A41" t="s">
        <v>156</v>
      </c>
      <c r="B41" t="s">
        <v>157</v>
      </c>
      <c r="C41" s="22" t="str">
        <f>VLOOKUP(B41,'Crude ModelScore Calc'!$A:$B,2,FALSE)</f>
        <v>ESRNN FT dataset with Forward Selection</v>
      </c>
      <c r="D41" s="1">
        <v>1</v>
      </c>
      <c r="E41" s="9">
        <v>44917</v>
      </c>
      <c r="F41" s="23">
        <v>7.23595567740914</v>
      </c>
      <c r="G41" s="23">
        <v>11.8820542113</v>
      </c>
      <c r="H41" s="23">
        <v>8.1042426215277708</v>
      </c>
      <c r="I41" s="23">
        <v>13.210988898026301</v>
      </c>
      <c r="J41" s="23">
        <v>8.4345839917659704E-2</v>
      </c>
      <c r="K41" s="23">
        <v>0.14276582002639701</v>
      </c>
    </row>
    <row r="42" spans="1:11">
      <c r="A42" t="s">
        <v>174</v>
      </c>
      <c r="B42" t="s">
        <v>157</v>
      </c>
      <c r="C42" s="22" t="str">
        <f>VLOOKUP(B42,'Crude ModelScore Calc'!$A:$B,2,FALSE)</f>
        <v>ESRNN FT dataset with Forward Selection</v>
      </c>
      <c r="D42" s="1">
        <v>2</v>
      </c>
      <c r="E42" s="9">
        <v>44943</v>
      </c>
      <c r="F42" s="23">
        <v>26.638693570015501</v>
      </c>
      <c r="G42" s="23">
        <v>18.705082101812501</v>
      </c>
      <c r="H42" s="23">
        <v>31.6698932926829</v>
      </c>
      <c r="I42" s="23">
        <v>27.0339912280701</v>
      </c>
      <c r="J42" s="23">
        <v>0.30229312181472701</v>
      </c>
      <c r="K42" s="23">
        <v>0.23718737065792</v>
      </c>
    </row>
    <row r="43" spans="1:11">
      <c r="A43" t="s">
        <v>176</v>
      </c>
      <c r="B43" t="s">
        <v>157</v>
      </c>
      <c r="C43" s="22" t="str">
        <f>VLOOKUP(B43,'Crude ModelScore Calc'!$A:$B,2,FALSE)</f>
        <v>ESRNN FT dataset with Forward Selection</v>
      </c>
      <c r="D43" s="1">
        <v>3</v>
      </c>
      <c r="E43" s="9">
        <v>44964</v>
      </c>
      <c r="F43" s="23">
        <v>7.28538847443214</v>
      </c>
      <c r="G43" s="23">
        <v>10.8311331837865</v>
      </c>
      <c r="H43" s="23">
        <v>8.2135808555825207</v>
      </c>
      <c r="I43" s="23">
        <v>12.119549667626</v>
      </c>
      <c r="J43" s="23">
        <v>8.8182307779788902E-2</v>
      </c>
      <c r="K43" s="23">
        <v>0.130683273077011</v>
      </c>
    </row>
    <row r="44" spans="1:11">
      <c r="A44" t="s">
        <v>178</v>
      </c>
      <c r="B44" t="s">
        <v>157</v>
      </c>
      <c r="C44" s="22" t="str">
        <f>VLOOKUP(B44,'Crude ModelScore Calc'!$A:$B,2,FALSE)</f>
        <v>ESRNN FT dataset with Forward Selection</v>
      </c>
      <c r="D44" s="1">
        <v>4</v>
      </c>
      <c r="E44" s="9">
        <v>44986</v>
      </c>
      <c r="F44" s="23">
        <v>25.0058123126216</v>
      </c>
      <c r="G44" s="23">
        <v>13.735710348195701</v>
      </c>
      <c r="H44" s="23">
        <v>30.573938204508799</v>
      </c>
      <c r="I44" s="23">
        <v>18.840282774808099</v>
      </c>
      <c r="J44" s="23">
        <v>0.309082001447677</v>
      </c>
      <c r="K44" s="23">
        <v>0.17085367441177299</v>
      </c>
    </row>
    <row r="45" spans="1:11">
      <c r="A45" t="s">
        <v>183</v>
      </c>
      <c r="B45" t="s">
        <v>157</v>
      </c>
      <c r="C45" s="22" t="str">
        <f>VLOOKUP(B45,'Crude ModelScore Calc'!$A:$B,2,FALSE)</f>
        <v>ESRNN FT dataset with Forward Selection</v>
      </c>
      <c r="D45" s="1">
        <v>5</v>
      </c>
      <c r="E45" s="9">
        <v>45007</v>
      </c>
      <c r="F45" s="23">
        <v>8.6395759704524107</v>
      </c>
      <c r="G45" s="23">
        <v>15.2815136096894</v>
      </c>
      <c r="H45" s="23">
        <v>9.5040089142628208</v>
      </c>
      <c r="I45" s="23">
        <v>17.228073387815201</v>
      </c>
      <c r="J45" s="23">
        <v>0.110233202576637</v>
      </c>
      <c r="K45" s="23">
        <v>0.18755455315113001</v>
      </c>
    </row>
    <row r="46" spans="1:11">
      <c r="A46" t="s">
        <v>164</v>
      </c>
      <c r="B46" t="s">
        <v>149</v>
      </c>
      <c r="C46" s="1" t="str">
        <f>VLOOKUP(B46,'Crude ModelScore Calc'!$A:$B,2,FALSE)</f>
        <v>Estimated Exponenital Smoothing (alpha 0.78-0.79)</v>
      </c>
      <c r="D46" s="1">
        <v>0</v>
      </c>
      <c r="E46" s="9">
        <v>44896</v>
      </c>
      <c r="F46" s="23">
        <v>25.279139250544201</v>
      </c>
      <c r="G46" s="23">
        <v>4.0739995969127696</v>
      </c>
      <c r="H46" s="23">
        <v>31.9933216178778</v>
      </c>
      <c r="I46" s="23">
        <v>4.0468344360705304</v>
      </c>
      <c r="J46" s="23">
        <v>0.419824320055731</v>
      </c>
      <c r="K46" s="23">
        <v>4.1916882964078798E-2</v>
      </c>
    </row>
    <row r="47" spans="1:11">
      <c r="A47" t="s">
        <v>217</v>
      </c>
      <c r="B47" t="s">
        <v>149</v>
      </c>
      <c r="C47" s="1" t="str">
        <f>VLOOKUP(B47,'Crude ModelScore Calc'!$A:$B,2,FALSE)</f>
        <v>Estimated Exponenital Smoothing (alpha 0.78-0.79)</v>
      </c>
      <c r="D47" s="1">
        <v>1</v>
      </c>
      <c r="E47" s="9">
        <v>44917</v>
      </c>
      <c r="F47" s="23">
        <v>24.839085578772</v>
      </c>
      <c r="G47" s="23">
        <v>2.6646744132831301</v>
      </c>
      <c r="H47" s="23">
        <v>31.656843671067001</v>
      </c>
      <c r="I47" s="23">
        <v>2.6905914375923201</v>
      </c>
      <c r="J47" s="23">
        <v>0.40999440897336098</v>
      </c>
      <c r="K47" s="23">
        <v>2.7441648410190402E-2</v>
      </c>
    </row>
    <row r="48" spans="1:11">
      <c r="A48" t="s">
        <v>228</v>
      </c>
      <c r="B48" t="s">
        <v>149</v>
      </c>
      <c r="C48" s="22" t="str">
        <f>VLOOKUP(B48,'Crude ModelScore Calc'!$A:$B,2,FALSE)</f>
        <v>Estimated Exponenital Smoothing (alpha 0.78-0.79)</v>
      </c>
      <c r="D48" s="1">
        <v>2</v>
      </c>
      <c r="E48" s="9">
        <v>44943</v>
      </c>
      <c r="F48" s="23">
        <v>24.944560147853601</v>
      </c>
      <c r="G48" s="23">
        <v>5.4323009710423698</v>
      </c>
      <c r="H48" s="23">
        <v>31.611249733173899</v>
      </c>
      <c r="I48" s="23">
        <v>5.3688963507820198</v>
      </c>
      <c r="J48" s="23">
        <v>0.41174664282804402</v>
      </c>
      <c r="K48" s="23">
        <v>5.6454835437621101E-2</v>
      </c>
    </row>
    <row r="49" spans="1:11">
      <c r="A49" t="s">
        <v>239</v>
      </c>
      <c r="B49" t="s">
        <v>149</v>
      </c>
      <c r="C49" s="22" t="str">
        <f>VLOOKUP(B49,'Crude ModelScore Calc'!$A:$B,2,FALSE)</f>
        <v>Estimated Exponenital Smoothing (alpha 0.78-0.79)</v>
      </c>
      <c r="D49" s="1">
        <v>3</v>
      </c>
      <c r="E49" s="9">
        <v>44964</v>
      </c>
      <c r="F49" s="23">
        <v>24.3807399967937</v>
      </c>
      <c r="G49" s="23">
        <v>4.5779982996118704</v>
      </c>
      <c r="H49" s="23">
        <v>31.175840998806599</v>
      </c>
      <c r="I49" s="23">
        <v>4.5899692976501401</v>
      </c>
      <c r="J49" s="23">
        <v>0.39838468365451801</v>
      </c>
      <c r="K49" s="23">
        <v>4.7457166586996002E-2</v>
      </c>
    </row>
    <row r="50" spans="1:11">
      <c r="A50" t="s">
        <v>250</v>
      </c>
      <c r="B50" t="s">
        <v>149</v>
      </c>
      <c r="C50" s="22" t="str">
        <f>VLOOKUP(B50,'Crude ModelScore Calc'!$A:$B,2,FALSE)</f>
        <v>Estimated Exponenital Smoothing (alpha 0.78-0.79)</v>
      </c>
      <c r="D50" s="1">
        <v>4</v>
      </c>
      <c r="E50" s="9">
        <v>44986</v>
      </c>
      <c r="F50" s="23">
        <v>24.316114091657901</v>
      </c>
      <c r="G50" s="23">
        <v>5.4383725714698103</v>
      </c>
      <c r="H50" s="23">
        <v>31.030600408349599</v>
      </c>
      <c r="I50" s="23">
        <v>6.0025382797863003</v>
      </c>
      <c r="J50" s="23">
        <v>0.39640414172112698</v>
      </c>
      <c r="K50" s="23">
        <v>6.2435052714295503E-2</v>
      </c>
    </row>
    <row r="51" spans="1:11">
      <c r="A51" t="s">
        <v>261</v>
      </c>
      <c r="B51" t="s">
        <v>181</v>
      </c>
      <c r="C51" s="22" t="s">
        <v>202</v>
      </c>
      <c r="D51" s="1">
        <v>5</v>
      </c>
      <c r="E51" s="9">
        <v>45007</v>
      </c>
      <c r="F51" s="23">
        <v>23.2179719599647</v>
      </c>
      <c r="G51" s="23">
        <v>6.3127840689796004</v>
      </c>
      <c r="H51" s="23">
        <v>29.9131565185792</v>
      </c>
      <c r="I51" s="23">
        <v>6.6605699984292803</v>
      </c>
      <c r="J51" s="23">
        <v>0.34351593636696598</v>
      </c>
      <c r="K51" s="23">
        <v>6.3306560578612295E-2</v>
      </c>
    </row>
    <row r="52" spans="1:11">
      <c r="A52" t="s">
        <v>167</v>
      </c>
      <c r="B52" t="s">
        <v>152</v>
      </c>
      <c r="C52" s="1" t="str">
        <f>VLOOKUP(B52,'Crude ModelScore Calc'!$A:$B,2,FALSE)</f>
        <v>Estimated Holt  (alpha 0.78-0.79)</v>
      </c>
      <c r="D52" s="1">
        <v>0</v>
      </c>
      <c r="E52" s="9">
        <v>44896</v>
      </c>
      <c r="F52" s="23">
        <v>24.763714032651301</v>
      </c>
      <c r="G52" s="23">
        <v>4.06563746413266</v>
      </c>
      <c r="H52" s="23">
        <v>31.506207287010099</v>
      </c>
      <c r="I52" s="23">
        <v>4.0325501416913703</v>
      </c>
      <c r="J52" s="23">
        <v>0.40927739542913799</v>
      </c>
      <c r="K52" s="23">
        <v>4.1767885586497702E-2</v>
      </c>
    </row>
    <row r="53" spans="1:11">
      <c r="A53" t="s">
        <v>220</v>
      </c>
      <c r="B53" t="s">
        <v>152</v>
      </c>
      <c r="C53" s="1" t="str">
        <f>VLOOKUP(B53,'Crude ModelScore Calc'!$A:$B,2,FALSE)</f>
        <v>Estimated Holt  (alpha 0.78-0.79)</v>
      </c>
      <c r="D53" s="1">
        <v>1</v>
      </c>
      <c r="E53" s="9">
        <v>44917</v>
      </c>
      <c r="F53" s="23">
        <v>24.0860780610804</v>
      </c>
      <c r="G53" s="23">
        <v>2.6514506551182402</v>
      </c>
      <c r="H53" s="23">
        <v>30.8878290682113</v>
      </c>
      <c r="I53" s="23">
        <v>2.67635194558919</v>
      </c>
      <c r="J53" s="23">
        <v>0.39350531948651402</v>
      </c>
      <c r="K53" s="23">
        <v>2.72910096139336E-2</v>
      </c>
    </row>
    <row r="54" spans="1:11">
      <c r="A54" t="s">
        <v>231</v>
      </c>
      <c r="B54" t="s">
        <v>152</v>
      </c>
      <c r="C54" s="22" t="str">
        <f>VLOOKUP(B54,'Crude ModelScore Calc'!$A:$B,2,FALSE)</f>
        <v>Estimated Holt  (alpha 0.78-0.79)</v>
      </c>
      <c r="D54" s="1">
        <v>2</v>
      </c>
      <c r="E54" s="9">
        <v>44943</v>
      </c>
      <c r="F54" s="23">
        <v>24.295078733522601</v>
      </c>
      <c r="G54" s="23">
        <v>5.4126500905988797</v>
      </c>
      <c r="H54" s="23">
        <v>30.967070829067101</v>
      </c>
      <c r="I54" s="23">
        <v>5.3488932881549598</v>
      </c>
      <c r="J54" s="23">
        <v>0.39795999663528198</v>
      </c>
      <c r="K54" s="23">
        <v>5.6235151560627597E-2</v>
      </c>
    </row>
    <row r="55" spans="1:11">
      <c r="A55" t="s">
        <v>242</v>
      </c>
      <c r="B55" t="s">
        <v>152</v>
      </c>
      <c r="C55" s="22" t="str">
        <f>VLOOKUP(B55,'Crude ModelScore Calc'!$A:$B,2,FALSE)</f>
        <v>Estimated Holt  (alpha 0.78-0.79)</v>
      </c>
      <c r="D55" s="1">
        <v>3</v>
      </c>
      <c r="E55" s="9">
        <v>44964</v>
      </c>
      <c r="F55" s="23">
        <v>23.451451437373901</v>
      </c>
      <c r="G55" s="23">
        <v>4.5687706127872296</v>
      </c>
      <c r="H55" s="23">
        <v>30.177092380320101</v>
      </c>
      <c r="I55" s="23">
        <v>4.5860860076019803</v>
      </c>
      <c r="J55" s="23">
        <v>0.37665515289062901</v>
      </c>
      <c r="K55" s="23">
        <v>4.7395984206310297E-2</v>
      </c>
    </row>
    <row r="56" spans="1:11">
      <c r="A56" t="s">
        <v>253</v>
      </c>
      <c r="B56" t="s">
        <v>152</v>
      </c>
      <c r="C56" s="22" t="str">
        <f>VLOOKUP(B56,'Crude ModelScore Calc'!$A:$B,2,FALSE)</f>
        <v>Estimated Holt  (alpha 0.78-0.79)</v>
      </c>
      <c r="D56" s="1">
        <v>4</v>
      </c>
      <c r="E56" s="9">
        <v>44986</v>
      </c>
      <c r="F56" s="23">
        <v>23.395784334382601</v>
      </c>
      <c r="G56" s="23">
        <v>5.4210383698877296</v>
      </c>
      <c r="H56" s="23">
        <v>30.0540089651237</v>
      </c>
      <c r="I56" s="23">
        <v>5.9848197964601901</v>
      </c>
      <c r="J56" s="23">
        <v>0.37500655704078001</v>
      </c>
      <c r="K56" s="23">
        <v>6.2231334734890197E-2</v>
      </c>
    </row>
    <row r="57" spans="1:11">
      <c r="A57" t="s">
        <v>264</v>
      </c>
      <c r="B57" t="s">
        <v>182</v>
      </c>
      <c r="C57" s="22" t="s">
        <v>204</v>
      </c>
      <c r="D57" s="1">
        <v>5</v>
      </c>
      <c r="E57" s="9">
        <v>45007</v>
      </c>
      <c r="F57" s="23">
        <v>23.1123835448169</v>
      </c>
      <c r="G57" s="23">
        <v>6.3644165320993196</v>
      </c>
      <c r="H57" s="23">
        <v>28.934306151316001</v>
      </c>
      <c r="I57" s="23">
        <v>6.7659025705478903</v>
      </c>
      <c r="J57" s="23">
        <v>0.30353661578343799</v>
      </c>
      <c r="K57" s="23">
        <v>6.4294559276336094E-2</v>
      </c>
    </row>
    <row r="58" spans="1:11">
      <c r="A58" t="s">
        <v>168</v>
      </c>
      <c r="B58" t="s">
        <v>153</v>
      </c>
      <c r="C58" s="22" t="str">
        <f>VLOOKUP(B58,'Crude ModelScore Calc'!$A:$B,2,FALSE)</f>
        <v>Estimated Holt-Winters  (alpha 0.78, beta 0.1)</v>
      </c>
      <c r="D58" s="1">
        <v>0</v>
      </c>
      <c r="E58" s="9">
        <v>44896</v>
      </c>
      <c r="F58" s="23">
        <v>665.99647918370101</v>
      </c>
      <c r="G58" s="23">
        <v>11.160246792092</v>
      </c>
      <c r="H58" s="23">
        <v>192.70109733356</v>
      </c>
      <c r="I58" s="23">
        <v>13.1733834601912</v>
      </c>
      <c r="J58" s="23">
        <v>9.9237285010472398</v>
      </c>
      <c r="K58" s="23">
        <v>0.12107317205119</v>
      </c>
    </row>
    <row r="59" spans="1:11">
      <c r="A59" t="s">
        <v>221</v>
      </c>
      <c r="B59" t="s">
        <v>153</v>
      </c>
      <c r="C59" s="22" t="str">
        <f>VLOOKUP(B59,'Crude ModelScore Calc'!$A:$B,2,FALSE)</f>
        <v>Estimated Holt-Winters  (alpha 0.78, beta 0.1)</v>
      </c>
      <c r="D59" s="1">
        <v>1</v>
      </c>
      <c r="E59" s="9">
        <v>44917</v>
      </c>
      <c r="F59" s="23">
        <v>184.562109541826</v>
      </c>
      <c r="G59" s="23">
        <v>3.3293747105495499</v>
      </c>
      <c r="H59" s="23">
        <v>96.583396308072196</v>
      </c>
      <c r="I59" s="23">
        <v>3.5729327500419599</v>
      </c>
      <c r="J59" s="23">
        <v>2.8480915138573901</v>
      </c>
      <c r="K59" s="23">
        <v>3.6520498541394199E-2</v>
      </c>
    </row>
    <row r="60" spans="1:11">
      <c r="A60" t="s">
        <v>232</v>
      </c>
      <c r="B60" t="s">
        <v>153</v>
      </c>
      <c r="C60" s="22" t="str">
        <f>VLOOKUP(B60,'Crude ModelScore Calc'!$A:$B,2,FALSE)</f>
        <v>Estimated Holt-Winters  (alpha 0.78, beta 0.1)</v>
      </c>
      <c r="D60" s="1">
        <v>2</v>
      </c>
      <c r="E60" s="9">
        <v>44943</v>
      </c>
      <c r="F60" s="23">
        <v>386.03815906025301</v>
      </c>
      <c r="G60" s="23">
        <v>10.5208272452034</v>
      </c>
      <c r="H60" s="23">
        <v>124.990060954347</v>
      </c>
      <c r="I60" s="23">
        <v>10.762716453772899</v>
      </c>
      <c r="J60" s="23">
        <v>5.86543275468083</v>
      </c>
      <c r="K60" s="23">
        <v>0.117383955363906</v>
      </c>
    </row>
    <row r="61" spans="1:11">
      <c r="A61" t="s">
        <v>243</v>
      </c>
      <c r="B61" t="s">
        <v>153</v>
      </c>
      <c r="C61" s="22" t="str">
        <f>VLOOKUP(B61,'Crude ModelScore Calc'!$A:$B,2,FALSE)</f>
        <v>Estimated Holt-Winters  (alpha 0.78, beta 0.1)</v>
      </c>
      <c r="D61" s="1">
        <v>3</v>
      </c>
      <c r="E61" s="9">
        <v>44964</v>
      </c>
      <c r="F61" s="23">
        <v>287.64967511787899</v>
      </c>
      <c r="G61" s="23">
        <v>6.6522925221689304</v>
      </c>
      <c r="H61" s="23">
        <v>184.05812586887899</v>
      </c>
      <c r="I61" s="23">
        <v>7.0756356150393298</v>
      </c>
      <c r="J61" s="23">
        <v>4.1976033567864501</v>
      </c>
      <c r="K61" s="23">
        <v>6.7487064893429205E-2</v>
      </c>
    </row>
    <row r="62" spans="1:11">
      <c r="A62" t="s">
        <v>254</v>
      </c>
      <c r="B62" t="s">
        <v>153</v>
      </c>
      <c r="C62" s="22" t="str">
        <f>VLOOKUP(B62,'Crude ModelScore Calc'!$A:$B,2,FALSE)</f>
        <v>Estimated Holt-Winters  (alpha 0.78, beta 0.1)</v>
      </c>
      <c r="D62" s="1">
        <v>4</v>
      </c>
      <c r="E62" s="9">
        <v>44986</v>
      </c>
      <c r="F62" s="23">
        <v>36.215848130472899</v>
      </c>
      <c r="G62" s="23">
        <v>4.7800784325232302</v>
      </c>
      <c r="H62" s="23">
        <v>53.116942620742002</v>
      </c>
      <c r="I62" s="23">
        <v>5.39906634018815</v>
      </c>
      <c r="J62" s="23">
        <v>0.38752633779831502</v>
      </c>
      <c r="K62" s="23">
        <v>5.5126889278553901E-2</v>
      </c>
    </row>
    <row r="63" spans="1:11">
      <c r="A63" t="s">
        <v>265</v>
      </c>
      <c r="B63" t="s">
        <v>153</v>
      </c>
      <c r="C63" s="22" t="str">
        <f>VLOOKUP(B63,'Crude ModelScore Calc'!$A:$B,2,FALSE)</f>
        <v>Estimated Holt-Winters  (alpha 0.78, beta 0.1)</v>
      </c>
      <c r="D63" s="1">
        <v>5</v>
      </c>
      <c r="E63" s="9">
        <v>45007</v>
      </c>
      <c r="F63" s="23">
        <v>879.58884204687797</v>
      </c>
      <c r="G63" s="23">
        <v>19.5195070482518</v>
      </c>
      <c r="H63" s="23">
        <v>195.460421766439</v>
      </c>
      <c r="I63" s="23">
        <v>29.110576887769099</v>
      </c>
      <c r="J63" s="23">
        <v>13.0132177945887</v>
      </c>
      <c r="K63" s="23">
        <v>0.25059294505209201</v>
      </c>
    </row>
    <row r="64" spans="1:11">
      <c r="A64" t="s">
        <v>163</v>
      </c>
      <c r="B64" t="s">
        <v>148</v>
      </c>
      <c r="C64" s="1" t="str">
        <f>VLOOKUP(B64,'Crude ModelScore Calc'!$A:$B,2,FALSE)</f>
        <v>Estimated Simple Exponenital Smoothing (alpha 0.78-0.79)</v>
      </c>
      <c r="D64" s="1">
        <v>0</v>
      </c>
      <c r="E64" s="9">
        <v>44896</v>
      </c>
      <c r="F64" s="23">
        <v>25.279139250544201</v>
      </c>
      <c r="G64" s="23">
        <v>4.0739995969127696</v>
      </c>
      <c r="H64" s="23">
        <v>31.9933216178778</v>
      </c>
      <c r="I64" s="23">
        <v>4.0468344360705304</v>
      </c>
      <c r="J64" s="23">
        <v>0.419824320055731</v>
      </c>
      <c r="K64" s="23">
        <v>4.1916882964078798E-2</v>
      </c>
    </row>
    <row r="65" spans="1:11">
      <c r="A65" t="s">
        <v>216</v>
      </c>
      <c r="B65" t="s">
        <v>148</v>
      </c>
      <c r="C65" s="1" t="str">
        <f>VLOOKUP(B65,'Crude ModelScore Calc'!$A:$B,2,FALSE)</f>
        <v>Estimated Simple Exponenital Smoothing (alpha 0.78-0.79)</v>
      </c>
      <c r="D65" s="1">
        <v>1</v>
      </c>
      <c r="E65" s="9">
        <v>44917</v>
      </c>
      <c r="F65" s="23">
        <v>24.839085578772</v>
      </c>
      <c r="G65" s="23">
        <v>2.6646744132831301</v>
      </c>
      <c r="H65" s="23">
        <v>31.656843671067001</v>
      </c>
      <c r="I65" s="23">
        <v>2.6905914375923201</v>
      </c>
      <c r="J65" s="23">
        <v>0.40999440897336098</v>
      </c>
      <c r="K65" s="23">
        <v>2.7441648410190402E-2</v>
      </c>
    </row>
    <row r="66" spans="1:11">
      <c r="A66" t="s">
        <v>227</v>
      </c>
      <c r="B66" t="s">
        <v>148</v>
      </c>
      <c r="C66" s="22" t="str">
        <f>VLOOKUP(B66,'Crude ModelScore Calc'!$A:$B,2,FALSE)</f>
        <v>Estimated Simple Exponenital Smoothing (alpha 0.78-0.79)</v>
      </c>
      <c r="D66" s="1">
        <v>2</v>
      </c>
      <c r="E66" s="9">
        <v>44943</v>
      </c>
      <c r="F66" s="23">
        <v>24.944560147853601</v>
      </c>
      <c r="G66" s="23">
        <v>5.4323009710423698</v>
      </c>
      <c r="H66" s="23">
        <v>31.611249733173899</v>
      </c>
      <c r="I66" s="23">
        <v>5.3688963507820198</v>
      </c>
      <c r="J66" s="23">
        <v>0.41174664282804402</v>
      </c>
      <c r="K66" s="23">
        <v>5.6454835437621101E-2</v>
      </c>
    </row>
    <row r="67" spans="1:11">
      <c r="A67" t="s">
        <v>238</v>
      </c>
      <c r="B67" t="s">
        <v>148</v>
      </c>
      <c r="C67" s="22" t="str">
        <f>VLOOKUP(B67,'Crude ModelScore Calc'!$A:$B,2,FALSE)</f>
        <v>Estimated Simple Exponenital Smoothing (alpha 0.78-0.79)</v>
      </c>
      <c r="D67" s="1">
        <v>3</v>
      </c>
      <c r="E67" s="9">
        <v>44964</v>
      </c>
      <c r="F67" s="23">
        <v>24.3807399967937</v>
      </c>
      <c r="G67" s="23">
        <v>4.5779982996118704</v>
      </c>
      <c r="H67" s="23">
        <v>31.175840998806599</v>
      </c>
      <c r="I67" s="23">
        <v>4.5899692976501401</v>
      </c>
      <c r="J67" s="23">
        <v>0.39838468365451801</v>
      </c>
      <c r="K67" s="23">
        <v>4.7457166586996002E-2</v>
      </c>
    </row>
    <row r="68" spans="1:11">
      <c r="A68" t="s">
        <v>249</v>
      </c>
      <c r="B68" t="s">
        <v>148</v>
      </c>
      <c r="C68" s="22" t="str">
        <f>VLOOKUP(B68,'Crude ModelScore Calc'!$A:$B,2,FALSE)</f>
        <v>Estimated Simple Exponenital Smoothing (alpha 0.78-0.79)</v>
      </c>
      <c r="D68" s="1">
        <v>4</v>
      </c>
      <c r="E68" s="9">
        <v>44986</v>
      </c>
      <c r="F68" s="23">
        <v>24.316114091657901</v>
      </c>
      <c r="G68" s="23">
        <v>5.4383725714698103</v>
      </c>
      <c r="H68" s="23">
        <v>31.030600408349599</v>
      </c>
      <c r="I68" s="23">
        <v>6.0025382797863003</v>
      </c>
      <c r="J68" s="23">
        <v>0.39640414172112698</v>
      </c>
      <c r="K68" s="23">
        <v>6.2435052714295503E-2</v>
      </c>
    </row>
    <row r="69" spans="1:11">
      <c r="A69" t="s">
        <v>260</v>
      </c>
      <c r="B69" t="s">
        <v>180</v>
      </c>
      <c r="C69" s="22" t="s">
        <v>203</v>
      </c>
      <c r="D69" s="1">
        <v>5</v>
      </c>
      <c r="E69" s="9">
        <v>45007</v>
      </c>
      <c r="F69" s="23">
        <v>23.2179719599647</v>
      </c>
      <c r="G69" s="23">
        <v>6.3127840689796004</v>
      </c>
      <c r="H69" s="23">
        <v>29.9131565185792</v>
      </c>
      <c r="I69" s="23">
        <v>6.6605699984292803</v>
      </c>
      <c r="J69" s="23">
        <v>0.34351593636696598</v>
      </c>
      <c r="K69" s="23">
        <v>6.3306560578612295E-2</v>
      </c>
    </row>
    <row r="70" spans="1:11">
      <c r="A70" t="s">
        <v>172</v>
      </c>
      <c r="B70" t="s">
        <v>159</v>
      </c>
      <c r="C70" s="1" t="str">
        <f>VLOOKUP(B70,'Crude ModelScore Calc'!$A:$B,2,FALSE)</f>
        <v>GRU Raw subset with Forward Selection</v>
      </c>
      <c r="D70" s="1">
        <v>0</v>
      </c>
      <c r="E70" s="9">
        <v>44896</v>
      </c>
      <c r="F70" s="23">
        <v>24.6072382504905</v>
      </c>
      <c r="G70" s="23">
        <v>3.23966171971187</v>
      </c>
      <c r="H70" s="23">
        <v>31.1883004926108</v>
      </c>
      <c r="I70" s="23">
        <v>3.29567999588815</v>
      </c>
      <c r="J70" s="23">
        <v>0.41038316488265902</v>
      </c>
      <c r="K70" s="23">
        <v>3.3803347498178399E-2</v>
      </c>
    </row>
    <row r="71" spans="1:11">
      <c r="A71" t="s">
        <v>158</v>
      </c>
      <c r="B71" t="s">
        <v>159</v>
      </c>
      <c r="C71" s="22" t="str">
        <f>VLOOKUP(B71,'Crude ModelScore Calc'!$A:$B,2,FALSE)</f>
        <v>GRU Raw subset with Forward Selection</v>
      </c>
      <c r="D71" s="1">
        <v>1</v>
      </c>
      <c r="E71" s="9">
        <v>44917</v>
      </c>
      <c r="F71" s="23">
        <v>22.108271422325199</v>
      </c>
      <c r="G71" s="23">
        <v>10.711865942049901</v>
      </c>
      <c r="H71" s="23">
        <v>27.6103145424836</v>
      </c>
      <c r="I71" s="23">
        <v>14.034447385553699</v>
      </c>
      <c r="J71" s="23">
        <v>0.29781487584114003</v>
      </c>
      <c r="K71" s="23">
        <v>0.13026374578475899</v>
      </c>
    </row>
    <row r="72" spans="1:11">
      <c r="A72" t="s">
        <v>175</v>
      </c>
      <c r="B72" t="s">
        <v>159</v>
      </c>
      <c r="C72" s="22" t="str">
        <f>VLOOKUP(B72,'Crude ModelScore Calc'!$A:$B,2,FALSE)</f>
        <v>GRU Raw subset with Forward Selection</v>
      </c>
      <c r="D72" s="1">
        <v>2</v>
      </c>
      <c r="E72" s="9">
        <v>44943</v>
      </c>
      <c r="F72" s="23">
        <v>26.9433745950709</v>
      </c>
      <c r="G72" s="23">
        <v>9.3153014609616207</v>
      </c>
      <c r="H72" s="23">
        <v>32.462393292682897</v>
      </c>
      <c r="I72" s="23">
        <v>10.589749520285</v>
      </c>
      <c r="J72" s="23">
        <v>0.44880735874175998</v>
      </c>
      <c r="K72" s="23">
        <v>0.113514401018619</v>
      </c>
    </row>
    <row r="73" spans="1:11">
      <c r="A73" t="s">
        <v>177</v>
      </c>
      <c r="B73" t="s">
        <v>159</v>
      </c>
      <c r="C73" s="22" t="str">
        <f>VLOOKUP(B73,'Crude ModelScore Calc'!$A:$B,2,FALSE)</f>
        <v>GRU Raw subset with Forward Selection</v>
      </c>
      <c r="D73" s="1">
        <v>3</v>
      </c>
      <c r="E73" s="9">
        <v>44964</v>
      </c>
      <c r="F73" s="23">
        <v>22.1975363799204</v>
      </c>
      <c r="G73" s="23">
        <v>10.283426628328399</v>
      </c>
      <c r="H73" s="23">
        <v>27.8174352750809</v>
      </c>
      <c r="I73" s="23">
        <v>13.038090220668799</v>
      </c>
      <c r="J73" s="23">
        <v>0.30062887072563099</v>
      </c>
      <c r="K73" s="23">
        <v>0.121163360774517</v>
      </c>
    </row>
    <row r="74" spans="1:11">
      <c r="A74" t="s">
        <v>179</v>
      </c>
      <c r="B74" t="s">
        <v>159</v>
      </c>
      <c r="C74" s="22" t="str">
        <f>VLOOKUP(B74,'Crude ModelScore Calc'!$A:$B,2,FALSE)</f>
        <v>GRU Raw subset with Forward Selection</v>
      </c>
      <c r="D74" s="1">
        <v>4</v>
      </c>
      <c r="E74" s="9">
        <v>44986</v>
      </c>
      <c r="F74" s="23">
        <v>23.824522012436901</v>
      </c>
      <c r="G74" s="23">
        <v>12.2729283839743</v>
      </c>
      <c r="H74" s="23">
        <v>29.4195928945249</v>
      </c>
      <c r="I74" s="23">
        <v>16.3752462822094</v>
      </c>
      <c r="J74" s="23">
        <v>0.30354782938957198</v>
      </c>
      <c r="K74" s="23">
        <v>0.14998285472393</v>
      </c>
    </row>
    <row r="75" spans="1:11">
      <c r="A75" t="s">
        <v>184</v>
      </c>
      <c r="B75" t="s">
        <v>159</v>
      </c>
      <c r="C75" s="22" t="str">
        <f>VLOOKUP(B75,'Crude ModelScore Calc'!$A:$B,2,FALSE)</f>
        <v>GRU Raw subset with Forward Selection</v>
      </c>
      <c r="D75" s="1">
        <v>5</v>
      </c>
      <c r="E75" s="9">
        <v>45007</v>
      </c>
      <c r="F75" s="23">
        <v>25.286158892622801</v>
      </c>
      <c r="G75" s="23">
        <v>7.8522191015097897</v>
      </c>
      <c r="H75" s="23">
        <v>31.2670372596153</v>
      </c>
      <c r="I75" s="23">
        <v>8.9191262763843202</v>
      </c>
      <c r="J75" s="23">
        <v>0.41954219341277998</v>
      </c>
      <c r="K75" s="23">
        <v>9.48972478508949E-2</v>
      </c>
    </row>
    <row r="76" spans="1:11">
      <c r="A76" t="s">
        <v>292</v>
      </c>
      <c r="B76" t="s">
        <v>293</v>
      </c>
      <c r="C76" s="22" t="str">
        <f>VLOOKUP(B76,'Crude ModelScore Calc'!$A:$B,2,FALSE)</f>
        <v>LSTM Raw subset with Forward Selection</v>
      </c>
      <c r="D76" s="1"/>
      <c r="E76" s="9">
        <v>44896</v>
      </c>
      <c r="F76" s="23">
        <v>23.616493590947101</v>
      </c>
      <c r="G76" s="23">
        <v>10.515751604108701</v>
      </c>
      <c r="H76" s="23">
        <v>29.920643472906399</v>
      </c>
      <c r="I76" s="23">
        <v>13.3686084412691</v>
      </c>
      <c r="J76" s="23">
        <v>0.32734865000000002</v>
      </c>
      <c r="K76" s="23">
        <v>0.12390387999999999</v>
      </c>
    </row>
    <row r="77" spans="1:11">
      <c r="A77" t="s">
        <v>302</v>
      </c>
      <c r="B77" t="s">
        <v>293</v>
      </c>
      <c r="C77" s="22" t="str">
        <f>VLOOKUP(B77,'Crude ModelScore Calc'!$A:$B,2,FALSE)</f>
        <v>LSTM Raw subset with Forward Selection</v>
      </c>
      <c r="D77" s="1"/>
      <c r="E77" s="9">
        <v>44917</v>
      </c>
      <c r="F77" s="23">
        <v>20.138605861501901</v>
      </c>
      <c r="G77" s="23">
        <v>8.2506778322985497</v>
      </c>
      <c r="H77" s="23">
        <v>25.623825571895399</v>
      </c>
      <c r="I77" s="23">
        <v>9.0812302974232395</v>
      </c>
      <c r="J77" s="23">
        <v>0.29017216000000001</v>
      </c>
      <c r="K77" s="23">
        <v>8.5105280000000005E-2</v>
      </c>
    </row>
    <row r="78" spans="1:11">
      <c r="A78" t="s">
        <v>310</v>
      </c>
      <c r="B78" t="s">
        <v>293</v>
      </c>
      <c r="C78" s="22" t="str">
        <f>VLOOKUP(B78,'Crude ModelScore Calc'!$A:$B,2,FALSE)</f>
        <v>LSTM Raw subset with Forward Selection</v>
      </c>
      <c r="D78" s="1"/>
      <c r="E78" s="9">
        <v>44943</v>
      </c>
      <c r="F78" s="23">
        <v>23.564105963175201</v>
      </c>
      <c r="G78" s="23">
        <v>10.855593147676901</v>
      </c>
      <c r="H78" s="23">
        <v>29.9374009146341</v>
      </c>
      <c r="I78" s="23">
        <v>13.544692725466</v>
      </c>
      <c r="J78" s="23">
        <v>0.33063609999999999</v>
      </c>
      <c r="K78" s="23">
        <v>0.12503982999999999</v>
      </c>
    </row>
    <row r="79" spans="1:11">
      <c r="A79" t="s">
        <v>318</v>
      </c>
      <c r="B79" t="s">
        <v>293</v>
      </c>
      <c r="C79" s="22" t="str">
        <f>VLOOKUP(B79,'Crude ModelScore Calc'!$A:$B,2,FALSE)</f>
        <v>LSTM Raw subset with Forward Selection</v>
      </c>
      <c r="D79" s="1"/>
      <c r="E79" s="9">
        <v>44964</v>
      </c>
      <c r="F79" s="23">
        <v>10.9509571231953</v>
      </c>
      <c r="G79" s="23">
        <v>7.3009649083206298</v>
      </c>
      <c r="H79" s="23">
        <v>13.023431179207099</v>
      </c>
      <c r="I79" s="23">
        <v>7.8592529296875</v>
      </c>
      <c r="J79" s="23">
        <v>0.13584394999999999</v>
      </c>
      <c r="K79" s="23">
        <v>7.9625459999999995E-2</v>
      </c>
    </row>
    <row r="80" spans="1:11">
      <c r="A80" t="s">
        <v>326</v>
      </c>
      <c r="B80" t="s">
        <v>293</v>
      </c>
      <c r="C80" s="22" t="str">
        <f>VLOOKUP(B80,'Crude ModelScore Calc'!$A:$B,2,FALSE)</f>
        <v>LSTM Raw subset with Forward Selection</v>
      </c>
      <c r="D80" s="1"/>
      <c r="E80" s="9">
        <v>44986</v>
      </c>
      <c r="F80" s="23">
        <v>23.534106887913001</v>
      </c>
      <c r="G80" s="23">
        <v>8.5764105078818904</v>
      </c>
      <c r="H80" s="23">
        <v>29.972478864734299</v>
      </c>
      <c r="I80" s="23">
        <v>10.182749965734599</v>
      </c>
      <c r="J80" s="23">
        <v>0.33207039999999999</v>
      </c>
      <c r="K80" s="23">
        <v>9.5348509999999997E-2</v>
      </c>
    </row>
    <row r="81" spans="1:11">
      <c r="A81" t="s">
        <v>334</v>
      </c>
      <c r="B81" t="s">
        <v>293</v>
      </c>
      <c r="C81" s="22" t="str">
        <f>VLOOKUP(B81,'Crude ModelScore Calc'!$A:$B,2,FALSE)</f>
        <v>LSTM Raw subset with Forward Selection</v>
      </c>
      <c r="D81" s="1"/>
      <c r="E81" s="9">
        <v>45007</v>
      </c>
      <c r="F81" s="23">
        <v>22.849969228644401</v>
      </c>
      <c r="G81" s="23">
        <v>8.3076731499562406</v>
      </c>
      <c r="H81" s="23">
        <v>29.054702524038401</v>
      </c>
      <c r="I81" s="23">
        <v>8.8570299650493407</v>
      </c>
      <c r="J81" s="23">
        <v>0.32142611999999998</v>
      </c>
      <c r="K81" s="23">
        <v>8.2565226000000005E-2</v>
      </c>
    </row>
    <row r="82" spans="1:11">
      <c r="A82" t="s">
        <v>165</v>
      </c>
      <c r="B82" t="s">
        <v>150</v>
      </c>
      <c r="C82" s="1" t="str">
        <f>VLOOKUP(B82,'Crude ModelScore Calc'!$A:$B,2,FALSE)</f>
        <v>Naïve</v>
      </c>
      <c r="D82" s="1">
        <v>0</v>
      </c>
      <c r="E82" s="9">
        <v>44896</v>
      </c>
      <c r="F82" s="23">
        <v>25.1999552152134</v>
      </c>
      <c r="G82" s="23">
        <v>3.91859776641757</v>
      </c>
      <c r="H82" s="23">
        <v>31.951814830413401</v>
      </c>
      <c r="I82" s="23">
        <v>3.8662468112814499</v>
      </c>
      <c r="J82" s="23">
        <v>0.418205880317992</v>
      </c>
      <c r="K82" s="23">
        <v>3.9999367732394299E-2</v>
      </c>
    </row>
    <row r="83" spans="1:11">
      <c r="A83" t="s">
        <v>218</v>
      </c>
      <c r="B83" t="s">
        <v>150</v>
      </c>
      <c r="C83" s="22" t="str">
        <f>VLOOKUP(B83,'Crude ModelScore Calc'!$A:$B,2,FALSE)</f>
        <v>Naïve</v>
      </c>
      <c r="D83" s="1">
        <v>1</v>
      </c>
      <c r="E83" s="9">
        <v>44917</v>
      </c>
      <c r="F83" s="23">
        <v>24.990802054332399</v>
      </c>
      <c r="G83" s="23">
        <v>2.91933669245073</v>
      </c>
      <c r="H83" s="23">
        <v>31.742673697904301</v>
      </c>
      <c r="I83" s="23">
        <v>2.8971320745663198</v>
      </c>
      <c r="J83" s="23">
        <v>0.41330828431716099</v>
      </c>
      <c r="K83" s="23">
        <v>2.96681509965789E-2</v>
      </c>
    </row>
    <row r="84" spans="1:11">
      <c r="A84" t="s">
        <v>229</v>
      </c>
      <c r="B84" t="s">
        <v>150</v>
      </c>
      <c r="C84" s="22" t="str">
        <f>VLOOKUP(B84,'Crude ModelScore Calc'!$A:$B,2,FALSE)</f>
        <v>Naïve</v>
      </c>
      <c r="D84" s="1">
        <v>2</v>
      </c>
      <c r="E84" s="9">
        <v>44943</v>
      </c>
      <c r="F84" s="23">
        <v>24.9030490273264</v>
      </c>
      <c r="G84" s="23">
        <v>5.3512134426094002</v>
      </c>
      <c r="H84" s="23">
        <v>31.587679928220702</v>
      </c>
      <c r="I84" s="23">
        <v>5.2853163957850997</v>
      </c>
      <c r="J84" s="23">
        <v>0.410853773308481</v>
      </c>
      <c r="K84" s="23">
        <v>5.5533366973699198E-2</v>
      </c>
    </row>
    <row r="85" spans="1:11">
      <c r="A85" t="s">
        <v>240</v>
      </c>
      <c r="B85" t="s">
        <v>150</v>
      </c>
      <c r="C85" s="22" t="str">
        <f>VLOOKUP(B85,'Crude ModelScore Calc'!$A:$B,2,FALSE)</f>
        <v>Naïve</v>
      </c>
      <c r="D85" s="1">
        <v>3</v>
      </c>
      <c r="E85" s="9">
        <v>44964</v>
      </c>
      <c r="F85" s="23">
        <v>24.511968608144699</v>
      </c>
      <c r="G85" s="23">
        <v>4.7504998086145296</v>
      </c>
      <c r="H85" s="23">
        <v>31.2546628788898</v>
      </c>
      <c r="I85" s="23">
        <v>4.7153020801692502</v>
      </c>
      <c r="J85" s="23">
        <v>0.40153906975856901</v>
      </c>
      <c r="K85" s="23">
        <v>4.8982885850891597E-2</v>
      </c>
    </row>
    <row r="86" spans="1:11">
      <c r="A86" t="s">
        <v>251</v>
      </c>
      <c r="B86" t="s">
        <v>150</v>
      </c>
      <c r="C86" s="22" t="str">
        <f>VLOOKUP(B86,'Crude ModelScore Calc'!$A:$B,2,FALSE)</f>
        <v>Naïve</v>
      </c>
      <c r="D86" s="1">
        <v>4</v>
      </c>
      <c r="E86" s="9">
        <v>44986</v>
      </c>
      <c r="F86" s="23">
        <v>24.359056268341</v>
      </c>
      <c r="G86" s="23">
        <v>5.5166343725195297</v>
      </c>
      <c r="H86" s="23">
        <v>31.056704688251902</v>
      </c>
      <c r="I86" s="23">
        <v>6.07693775739265</v>
      </c>
      <c r="J86" s="23">
        <v>0.39745237825655799</v>
      </c>
      <c r="K86" s="23">
        <v>6.3298473773053102E-2</v>
      </c>
    </row>
    <row r="87" spans="1:11">
      <c r="A87" t="s">
        <v>262</v>
      </c>
      <c r="B87" t="s">
        <v>150</v>
      </c>
      <c r="C87" s="1" t="str">
        <f>VLOOKUP(B87,'Crude ModelScore Calc'!$A:$B,2,FALSE)</f>
        <v>Naïve</v>
      </c>
      <c r="D87" s="1">
        <v>5</v>
      </c>
      <c r="E87" s="9">
        <v>45007</v>
      </c>
      <c r="F87" s="23">
        <v>23.2223252129569</v>
      </c>
      <c r="G87" s="23">
        <v>6.3958211583945896</v>
      </c>
      <c r="H87" s="23">
        <v>29.9073112258306</v>
      </c>
      <c r="I87" s="23">
        <v>6.7859591210341401</v>
      </c>
      <c r="J87" s="23">
        <v>0.34289559207988801</v>
      </c>
      <c r="K87" s="23">
        <v>6.4461506881417996E-2</v>
      </c>
    </row>
    <row r="88" spans="1:11">
      <c r="A88" t="s">
        <v>173</v>
      </c>
      <c r="B88" t="s">
        <v>160</v>
      </c>
      <c r="C88" s="1" t="str">
        <f>VLOOKUP(B88,'Crude ModelScore Calc'!$A:$B,2,FALSE)</f>
        <v>OLS Regression</v>
      </c>
      <c r="D88" s="1">
        <v>0</v>
      </c>
      <c r="E88" s="9">
        <v>44896</v>
      </c>
      <c r="F88" s="23">
        <v>1.82780018672863</v>
      </c>
      <c r="G88" s="23">
        <v>4.1492482922883802</v>
      </c>
      <c r="H88" s="23">
        <v>1.8876371729580299</v>
      </c>
      <c r="I88" s="23">
        <v>4.1145745846962098</v>
      </c>
      <c r="J88" s="23">
        <v>1.8539340654834799E-2</v>
      </c>
      <c r="K88" s="23">
        <v>4.2646879700182203E-2</v>
      </c>
    </row>
    <row r="89" spans="1:11">
      <c r="A89" t="s">
        <v>269</v>
      </c>
      <c r="B89" t="s">
        <v>160</v>
      </c>
      <c r="C89" s="22" t="str">
        <f>VLOOKUP(B89,'Crude ModelScore Calc'!$A:$B,2,FALSE)</f>
        <v>OLS Regression</v>
      </c>
      <c r="D89" s="1">
        <v>1</v>
      </c>
      <c r="E89" s="9">
        <v>44917</v>
      </c>
      <c r="F89" s="23">
        <v>1.8411824106810499</v>
      </c>
      <c r="G89" s="23">
        <v>2.2772041244119201</v>
      </c>
      <c r="H89" s="23">
        <v>1.87214410429555</v>
      </c>
      <c r="I89" s="23">
        <v>2.41919366068052</v>
      </c>
      <c r="J89" s="23">
        <v>1.83973630111504E-2</v>
      </c>
      <c r="K89" s="23">
        <v>2.43415358269044E-2</v>
      </c>
    </row>
    <row r="90" spans="1:11">
      <c r="A90" t="s">
        <v>270</v>
      </c>
      <c r="B90" t="s">
        <v>160</v>
      </c>
      <c r="C90" s="22" t="str">
        <f>VLOOKUP(B90,'Crude ModelScore Calc'!$A:$B,2,FALSE)</f>
        <v>OLS Regression</v>
      </c>
      <c r="D90" s="1">
        <v>2</v>
      </c>
      <c r="E90" s="9">
        <v>44943</v>
      </c>
      <c r="F90" s="23">
        <v>1.8526837826640199</v>
      </c>
      <c r="G90" s="23">
        <v>5.0862775319052203</v>
      </c>
      <c r="H90" s="23">
        <v>1.8720647384714699</v>
      </c>
      <c r="I90" s="23">
        <v>5.0049231175677997</v>
      </c>
      <c r="J90" s="23">
        <v>1.8350245440998399E-2</v>
      </c>
      <c r="K90" s="23">
        <v>5.2469371789187598E-2</v>
      </c>
    </row>
    <row r="91" spans="1:11">
      <c r="A91" t="s">
        <v>271</v>
      </c>
      <c r="B91" t="s">
        <v>160</v>
      </c>
      <c r="C91" s="22" t="str">
        <f>VLOOKUP(B91,'Crude ModelScore Calc'!$A:$B,2,FALSE)</f>
        <v>OLS Regression</v>
      </c>
      <c r="D91" s="1">
        <v>3</v>
      </c>
      <c r="E91" s="9">
        <v>44964</v>
      </c>
      <c r="F91" s="23">
        <v>1.8383165700950499</v>
      </c>
      <c r="G91" s="23">
        <v>4.5741922307445702</v>
      </c>
      <c r="H91" s="23">
        <v>1.8757348539000001</v>
      </c>
      <c r="I91" s="23">
        <v>5.2004634994520798</v>
      </c>
      <c r="J91" s="23">
        <v>1.8406954224694599E-2</v>
      </c>
      <c r="K91" s="23">
        <v>5.1519376369234003E-2</v>
      </c>
    </row>
    <row r="92" spans="1:11">
      <c r="A92" t="s">
        <v>272</v>
      </c>
      <c r="B92" t="s">
        <v>160</v>
      </c>
      <c r="C92" s="22" t="str">
        <f>VLOOKUP(B92,'Crude ModelScore Calc'!$A:$B,2,FALSE)</f>
        <v>OLS Regression</v>
      </c>
      <c r="D92" s="33">
        <v>4</v>
      </c>
      <c r="E92" s="9">
        <v>44986</v>
      </c>
      <c r="F92" s="23">
        <v>1.82733132898016</v>
      </c>
      <c r="G92" s="23">
        <v>4.6191323967851003</v>
      </c>
      <c r="H92" s="23">
        <v>1.8766833332797701</v>
      </c>
      <c r="I92" s="23">
        <v>5.2818452852414799</v>
      </c>
      <c r="J92" s="23">
        <v>1.84341744381997E-2</v>
      </c>
      <c r="K92" s="23">
        <v>5.3000566162549403E-2</v>
      </c>
    </row>
    <row r="93" spans="1:11">
      <c r="A93" t="s">
        <v>273</v>
      </c>
      <c r="B93" t="s">
        <v>160</v>
      </c>
      <c r="C93" s="22" t="str">
        <f>VLOOKUP(B93,'Crude ModelScore Calc'!$A:$B,2,FALSE)</f>
        <v>OLS Regression</v>
      </c>
      <c r="D93" s="33">
        <v>5</v>
      </c>
      <c r="E93" s="9">
        <v>45007</v>
      </c>
      <c r="F93" s="23">
        <v>1.8270902656058801</v>
      </c>
      <c r="G93" s="23">
        <v>5.7013255534426497</v>
      </c>
      <c r="H93" s="23">
        <v>1.8781530114481499</v>
      </c>
      <c r="I93" s="23">
        <v>5.8003629164589201</v>
      </c>
      <c r="J93" s="23">
        <v>1.8450751952058801E-2</v>
      </c>
      <c r="K93" s="23">
        <v>5.5465801489958097E-2</v>
      </c>
    </row>
    <row r="94" spans="1:11">
      <c r="A94" t="s">
        <v>294</v>
      </c>
      <c r="B94" t="s">
        <v>295</v>
      </c>
      <c r="C94" s="22" t="str">
        <f>VLOOKUP(B94,'Crude ModelScore Calc'!$A:$B,2,FALSE)</f>
        <v>RNN Raw subset with Forward Selection</v>
      </c>
      <c r="D94" s="33"/>
      <c r="E94" s="9">
        <v>44896</v>
      </c>
      <c r="F94" s="23">
        <v>11.901535422379499</v>
      </c>
      <c r="G94" s="23">
        <v>9.6173552832388793</v>
      </c>
      <c r="H94" s="23">
        <v>13.8421490147783</v>
      </c>
      <c r="I94" s="23">
        <v>10.7416189093338</v>
      </c>
      <c r="J94" s="23">
        <v>0.13994628000000001</v>
      </c>
      <c r="K94" s="23">
        <v>0.10192592</v>
      </c>
    </row>
    <row r="95" spans="1:11">
      <c r="A95" t="s">
        <v>303</v>
      </c>
      <c r="B95" t="s">
        <v>295</v>
      </c>
      <c r="C95" s="22" t="str">
        <f>VLOOKUP(B95,'Crude ModelScore Calc'!$A:$B,2,FALSE)</f>
        <v>RNN Raw subset with Forward Selection</v>
      </c>
      <c r="D95" s="33"/>
      <c r="E95" s="9">
        <v>44917</v>
      </c>
      <c r="F95" s="23">
        <v>8.7346553859848406</v>
      </c>
      <c r="G95" s="23">
        <v>5.46337836075746</v>
      </c>
      <c r="H95" s="23">
        <v>10.8674823835784</v>
      </c>
      <c r="I95" s="23">
        <v>5.8520031309964304</v>
      </c>
      <c r="J95" s="23">
        <v>0.11148867</v>
      </c>
      <c r="K95" s="23">
        <v>5.8573279999999998E-2</v>
      </c>
    </row>
    <row r="96" spans="1:11">
      <c r="A96" t="s">
        <v>311</v>
      </c>
      <c r="B96" t="s">
        <v>295</v>
      </c>
      <c r="C96" s="22" t="str">
        <f>VLOOKUP(B96,'Crude ModelScore Calc'!$A:$B,2,FALSE)</f>
        <v>RNN Raw subset with Forward Selection</v>
      </c>
      <c r="D96" s="33"/>
      <c r="E96" s="9">
        <v>44943</v>
      </c>
      <c r="F96" s="23">
        <v>13.898647193120199</v>
      </c>
      <c r="G96" s="23">
        <v>8.5564669774522208</v>
      </c>
      <c r="H96" s="23">
        <v>17.9458536585365</v>
      </c>
      <c r="I96" s="23">
        <v>9.4248528731496695</v>
      </c>
      <c r="J96" s="23">
        <v>0.18066136999999999</v>
      </c>
      <c r="K96" s="23">
        <v>9.4118565000000001E-2</v>
      </c>
    </row>
    <row r="97" spans="1:11">
      <c r="A97" t="s">
        <v>319</v>
      </c>
      <c r="B97" t="s">
        <v>295</v>
      </c>
      <c r="C97" s="22" t="str">
        <f>VLOOKUP(B97,'Crude ModelScore Calc'!$A:$B,2,FALSE)</f>
        <v>RNN Raw subset with Forward Selection</v>
      </c>
      <c r="D97" s="33"/>
      <c r="E97" s="9">
        <v>44964</v>
      </c>
      <c r="F97" s="23">
        <v>11.7717972532357</v>
      </c>
      <c r="G97" s="23">
        <v>7.4670426081065902</v>
      </c>
      <c r="H97" s="23">
        <v>14.639022046925501</v>
      </c>
      <c r="I97" s="23">
        <v>8.3906646193119503</v>
      </c>
      <c r="J97" s="23">
        <v>0.15033696999999999</v>
      </c>
      <c r="K97" s="23">
        <v>8.3136310000000005E-2</v>
      </c>
    </row>
    <row r="98" spans="1:11">
      <c r="A98" t="s">
        <v>327</v>
      </c>
      <c r="B98" t="s">
        <v>295</v>
      </c>
      <c r="C98" s="22" t="str">
        <f>VLOOKUP(B98,'Crude ModelScore Calc'!$A:$B,2,FALSE)</f>
        <v>RNN Raw subset with Forward Selection</v>
      </c>
      <c r="D98" s="33"/>
      <c r="E98" s="9">
        <v>44986</v>
      </c>
      <c r="F98" s="23">
        <v>9.1815556609688294</v>
      </c>
      <c r="G98" s="23">
        <v>6.1697815253900901</v>
      </c>
      <c r="H98" s="23">
        <v>10.9987318840579</v>
      </c>
      <c r="I98" s="23">
        <v>6.7905278791460999</v>
      </c>
      <c r="J98" s="23">
        <v>0.115896896</v>
      </c>
      <c r="K98" s="23">
        <v>6.6148150000000003E-2</v>
      </c>
    </row>
    <row r="99" spans="1:11">
      <c r="A99" t="s">
        <v>335</v>
      </c>
      <c r="B99" t="s">
        <v>295</v>
      </c>
      <c r="C99" s="22" t="str">
        <f>VLOOKUP(B99,'Crude ModelScore Calc'!$A:$B,2,FALSE)</f>
        <v>RNN Raw subset with Forward Selection</v>
      </c>
      <c r="E99" s="9">
        <v>45007</v>
      </c>
      <c r="F99" s="23">
        <v>12.8315002981858</v>
      </c>
      <c r="G99" s="23">
        <v>12.2266330119771</v>
      </c>
      <c r="H99" s="23">
        <v>15.9635591947115</v>
      </c>
      <c r="I99" s="23">
        <v>15.0561662640487</v>
      </c>
      <c r="J99" s="23">
        <v>0.15900289000000001</v>
      </c>
      <c r="K99" s="23">
        <v>0.13691421000000001</v>
      </c>
    </row>
    <row r="100" spans="1:11">
      <c r="A100" t="s">
        <v>170</v>
      </c>
      <c r="B100" t="s">
        <v>155</v>
      </c>
      <c r="C100" s="1" t="str">
        <f>VLOOKUP(B100,'Crude ModelScore Calc'!$A:$B,2,FALSE)</f>
        <v>Seasonal Naïve</v>
      </c>
      <c r="D100" s="33">
        <v>0</v>
      </c>
      <c r="E100" s="9">
        <v>44896</v>
      </c>
      <c r="F100" s="23">
        <v>23.598520387460201</v>
      </c>
      <c r="G100" s="23">
        <v>4.7768462429539502</v>
      </c>
      <c r="H100" s="23">
        <v>30.810216208038799</v>
      </c>
      <c r="I100" s="23">
        <v>5.44613914896581</v>
      </c>
      <c r="J100" s="23">
        <v>0.37048538507877898</v>
      </c>
      <c r="K100" s="23">
        <v>5.2617598220166498E-2</v>
      </c>
    </row>
    <row r="101" spans="1:11">
      <c r="A101" t="s">
        <v>223</v>
      </c>
      <c r="B101" t="s">
        <v>155</v>
      </c>
      <c r="C101" s="22" t="str">
        <f>VLOOKUP(B101,'Crude ModelScore Calc'!$A:$B,2,FALSE)</f>
        <v>Seasonal Naïve</v>
      </c>
      <c r="D101" s="33">
        <v>1</v>
      </c>
      <c r="E101" s="9">
        <v>44917</v>
      </c>
      <c r="F101" s="23">
        <v>23.431074656069601</v>
      </c>
      <c r="G101" s="23">
        <v>6.3475481858310996</v>
      </c>
      <c r="H101" s="23">
        <v>30.485469943040801</v>
      </c>
      <c r="I101" s="23">
        <v>7.8786617946631097</v>
      </c>
      <c r="J101" s="23">
        <v>0.35915116865444502</v>
      </c>
      <c r="K101" s="23">
        <v>7.54117832696342E-2</v>
      </c>
    </row>
    <row r="102" spans="1:11">
      <c r="A102" t="s">
        <v>234</v>
      </c>
      <c r="B102" t="s">
        <v>155</v>
      </c>
      <c r="C102" s="22" t="str">
        <f>VLOOKUP(B102,'Crude ModelScore Calc'!$A:$B,2,FALSE)</f>
        <v>Seasonal Naïve</v>
      </c>
      <c r="D102" s="33">
        <v>2</v>
      </c>
      <c r="E102" s="9">
        <v>44943</v>
      </c>
      <c r="F102" s="23">
        <v>23.4980088319891</v>
      </c>
      <c r="G102" s="23">
        <v>8.5498237637819496</v>
      </c>
      <c r="H102" s="23">
        <v>30.1320853900692</v>
      </c>
      <c r="I102" s="23">
        <v>10.547512820771701</v>
      </c>
      <c r="J102" s="23">
        <v>0.33735280635514198</v>
      </c>
      <c r="K102" s="23">
        <v>9.9136512223347906E-2</v>
      </c>
    </row>
    <row r="103" spans="1:11">
      <c r="A103" t="s">
        <v>245</v>
      </c>
      <c r="B103" t="s">
        <v>155</v>
      </c>
      <c r="C103" s="22" t="str">
        <f>VLOOKUP(B103,'Crude ModelScore Calc'!$A:$B,2,FALSE)</f>
        <v>Seasonal Naïve</v>
      </c>
      <c r="D103" s="33">
        <v>3</v>
      </c>
      <c r="E103" s="9">
        <v>44964</v>
      </c>
      <c r="F103" s="23">
        <v>23.4056557657272</v>
      </c>
      <c r="G103" s="23">
        <v>8.7765616967748397</v>
      </c>
      <c r="H103" s="23">
        <v>30.062410500954002</v>
      </c>
      <c r="I103" s="23">
        <v>10.663633615135399</v>
      </c>
      <c r="J103" s="23">
        <v>0.338745524931305</v>
      </c>
      <c r="K103" s="23">
        <v>0.10010291172418299</v>
      </c>
    </row>
    <row r="104" spans="1:11">
      <c r="A104" t="s">
        <v>256</v>
      </c>
      <c r="B104" t="s">
        <v>155</v>
      </c>
      <c r="C104" s="22" t="str">
        <f>VLOOKUP(B104,'Crude ModelScore Calc'!$A:$B,2,FALSE)</f>
        <v>Seasonal Naïve</v>
      </c>
      <c r="D104" s="33">
        <v>4</v>
      </c>
      <c r="E104" s="9">
        <v>44986</v>
      </c>
      <c r="F104" s="23">
        <v>23.264165772355401</v>
      </c>
      <c r="G104" s="23">
        <v>6.70085358296698</v>
      </c>
      <c r="H104" s="23">
        <v>30.0414829799189</v>
      </c>
      <c r="I104" s="23">
        <v>7.4522324182159903</v>
      </c>
      <c r="J104" s="23">
        <v>0.34612973274231401</v>
      </c>
      <c r="K104" s="23">
        <v>7.0917068357553695E-2</v>
      </c>
    </row>
    <row r="105" spans="1:11">
      <c r="A105" t="s">
        <v>267</v>
      </c>
      <c r="B105" t="s">
        <v>155</v>
      </c>
      <c r="C105" s="22" t="str">
        <f>VLOOKUP(B105,'Crude ModelScore Calc'!$A:$B,2,FALSE)</f>
        <v>Seasonal Naïve</v>
      </c>
      <c r="D105">
        <v>5</v>
      </c>
      <c r="E105" s="9">
        <v>45007</v>
      </c>
      <c r="F105" s="23">
        <v>25.109286582394699</v>
      </c>
      <c r="G105" s="23">
        <v>7.1663556032321001</v>
      </c>
      <c r="H105" s="23">
        <v>31.421232595011901</v>
      </c>
      <c r="I105" s="23">
        <v>8.0094604371810902</v>
      </c>
      <c r="J105" s="23">
        <v>0.41354936391645603</v>
      </c>
      <c r="K105" s="23">
        <v>8.4795118161490504E-2</v>
      </c>
    </row>
    <row r="106" spans="1:11">
      <c r="A106" t="s">
        <v>161</v>
      </c>
      <c r="B106" t="s">
        <v>146</v>
      </c>
      <c r="C106" s="1" t="str">
        <f>VLOOKUP(B106,'Crude ModelScore Calc'!$A:$B,2,FALSE)</f>
        <v>Simple Exponenital Smoothing (alpha 0.2)</v>
      </c>
      <c r="D106" s="33">
        <v>0</v>
      </c>
      <c r="E106" s="9">
        <v>44896</v>
      </c>
      <c r="F106" s="23">
        <v>25.2791263201551</v>
      </c>
      <c r="G106" s="23">
        <v>4.0739740334117096</v>
      </c>
      <c r="H106" s="23">
        <v>31.993314911318201</v>
      </c>
      <c r="I106" s="23">
        <v>4.0467997933218802</v>
      </c>
      <c r="J106" s="23">
        <v>0.41982405824971702</v>
      </c>
      <c r="K106" s="23">
        <v>4.1916518068834001E-2</v>
      </c>
    </row>
    <row r="107" spans="1:11">
      <c r="A107" t="s">
        <v>214</v>
      </c>
      <c r="B107" t="s">
        <v>146</v>
      </c>
      <c r="C107" s="22" t="str">
        <f>VLOOKUP(B107,'Crude ModelScore Calc'!$A:$B,2,FALSE)</f>
        <v>Simple Exponenital Smoothing (alpha 0.2)</v>
      </c>
      <c r="D107" s="33">
        <v>1</v>
      </c>
      <c r="E107" s="9">
        <v>44917</v>
      </c>
      <c r="F107" s="23">
        <v>24.839129350160601</v>
      </c>
      <c r="G107" s="23">
        <v>2.6647423205071998</v>
      </c>
      <c r="H107" s="23">
        <v>31.656868778370701</v>
      </c>
      <c r="I107" s="23">
        <v>2.6906509689188902</v>
      </c>
      <c r="J107" s="23">
        <v>0.40999538380588801</v>
      </c>
      <c r="K107" s="23">
        <v>2.74422895643994E-2</v>
      </c>
    </row>
    <row r="108" spans="1:11">
      <c r="A108" t="s">
        <v>225</v>
      </c>
      <c r="B108" t="s">
        <v>146</v>
      </c>
      <c r="C108" s="22" t="str">
        <f>VLOOKUP(B108,'Crude ModelScore Calc'!$A:$B,2,FALSE)</f>
        <v>Simple Exponenital Smoothing (alpha 0.2)</v>
      </c>
      <c r="D108" s="33">
        <v>2</v>
      </c>
      <c r="E108" s="9">
        <v>44943</v>
      </c>
      <c r="F108" s="23">
        <v>24.944554060362002</v>
      </c>
      <c r="G108" s="23">
        <v>5.4322890490249298</v>
      </c>
      <c r="H108" s="23">
        <v>31.611246285630799</v>
      </c>
      <c r="I108" s="23">
        <v>5.3688841766917497</v>
      </c>
      <c r="J108" s="23">
        <v>0.41174651250566902</v>
      </c>
      <c r="K108" s="23">
        <v>5.64547011131677E-2</v>
      </c>
    </row>
    <row r="109" spans="1:11">
      <c r="A109" t="s">
        <v>236</v>
      </c>
      <c r="B109" t="s">
        <v>146</v>
      </c>
      <c r="C109" s="22" t="str">
        <f>VLOOKUP(B109,'Crude ModelScore Calc'!$A:$B,2,FALSE)</f>
        <v>Simple Exponenital Smoothing (alpha 0.2)</v>
      </c>
      <c r="D109" s="33">
        <v>3</v>
      </c>
      <c r="E109" s="9">
        <v>44964</v>
      </c>
      <c r="F109" s="23">
        <v>24.380787586762398</v>
      </c>
      <c r="G109" s="23">
        <v>4.5780560910958696</v>
      </c>
      <c r="H109" s="23">
        <v>31.175870085630901</v>
      </c>
      <c r="I109" s="23">
        <v>4.5900024011060498</v>
      </c>
      <c r="J109" s="23">
        <v>0.39838585467876197</v>
      </c>
      <c r="K109" s="23">
        <v>4.74575977603095E-2</v>
      </c>
    </row>
    <row r="110" spans="1:11">
      <c r="A110" t="s">
        <v>247</v>
      </c>
      <c r="B110" t="s">
        <v>146</v>
      </c>
      <c r="C110" s="22" t="str">
        <f>VLOOKUP(B110,'Crude ModelScore Calc'!$A:$B,2,FALSE)</f>
        <v>Simple Exponenital Smoothing (alpha 0.2)</v>
      </c>
      <c r="D110" s="33">
        <v>4</v>
      </c>
      <c r="E110" s="9">
        <v>44986</v>
      </c>
      <c r="F110" s="23">
        <v>24.316130663580498</v>
      </c>
      <c r="G110" s="23">
        <v>5.4384025160794103</v>
      </c>
      <c r="H110" s="23">
        <v>31.030610563746102</v>
      </c>
      <c r="I110" s="23">
        <v>6.0025672892891304</v>
      </c>
      <c r="J110" s="23">
        <v>0.39640454971362499</v>
      </c>
      <c r="K110" s="23">
        <v>6.2435389038056399E-2</v>
      </c>
    </row>
    <row r="111" spans="1:11">
      <c r="A111" t="s">
        <v>258</v>
      </c>
      <c r="B111" t="s">
        <v>146</v>
      </c>
      <c r="C111" s="22" t="str">
        <f>VLOOKUP(B111,'Crude ModelScore Calc'!$A:$B,2,FALSE)</f>
        <v>Simple Exponenital Smoothing (alpha 0.2)</v>
      </c>
      <c r="D111">
        <v>5</v>
      </c>
      <c r="E111" s="9">
        <v>45007</v>
      </c>
      <c r="F111" s="23">
        <v>23.217971995871501</v>
      </c>
      <c r="G111" s="23">
        <v>6.3127847948931803</v>
      </c>
      <c r="H111" s="23">
        <v>29.9131564664408</v>
      </c>
      <c r="I111" s="23">
        <v>6.6605710594360996</v>
      </c>
      <c r="J111" s="23">
        <v>0.34351593090536697</v>
      </c>
      <c r="K111" s="23">
        <v>6.3306570327407496E-2</v>
      </c>
    </row>
    <row r="112" spans="1:11">
      <c r="A112" t="s">
        <v>162</v>
      </c>
      <c r="B112" t="s">
        <v>147</v>
      </c>
      <c r="C112" s="1" t="str">
        <f>VLOOKUP(B112,'Crude ModelScore Calc'!$A:$B,2,FALSE)</f>
        <v>Simple Exponenital Smoothing (alpha 0.6)</v>
      </c>
      <c r="D112" s="33">
        <v>0</v>
      </c>
      <c r="E112" s="9">
        <v>44896</v>
      </c>
      <c r="F112" s="23">
        <v>25.2792857635343</v>
      </c>
      <c r="G112" s="23">
        <v>4.0742892582973402</v>
      </c>
      <c r="H112" s="23">
        <v>31.993397607368099</v>
      </c>
      <c r="I112" s="23">
        <v>4.0472269609291196</v>
      </c>
      <c r="J112" s="23">
        <v>0.41982728649616702</v>
      </c>
      <c r="K112" s="23">
        <v>4.1921017475696702E-2</v>
      </c>
    </row>
    <row r="113" spans="1:11">
      <c r="A113" t="s">
        <v>215</v>
      </c>
      <c r="B113" t="s">
        <v>147</v>
      </c>
      <c r="C113" s="1" t="str">
        <f>VLOOKUP(B113,'Crude ModelScore Calc'!$A:$B,2,FALSE)</f>
        <v>Simple Exponenital Smoothing (alpha 0.6)</v>
      </c>
      <c r="D113" s="33">
        <v>1</v>
      </c>
      <c r="E113" s="9">
        <v>44917</v>
      </c>
      <c r="F113" s="23">
        <v>24.701102018462201</v>
      </c>
      <c r="G113" s="23">
        <v>2.4721479193051801</v>
      </c>
      <c r="H113" s="23">
        <v>31.576261292172099</v>
      </c>
      <c r="I113" s="23">
        <v>2.5389759957866</v>
      </c>
      <c r="J113" s="23">
        <v>0.406858249534024</v>
      </c>
      <c r="K113" s="23">
        <v>2.5782204926197101E-2</v>
      </c>
    </row>
    <row r="114" spans="1:11">
      <c r="A114" t="s">
        <v>226</v>
      </c>
      <c r="B114" t="s">
        <v>147</v>
      </c>
      <c r="C114" s="22" t="str">
        <f>VLOOKUP(B114,'Crude ModelScore Calc'!$A:$B,2,FALSE)</f>
        <v>Simple Exponenital Smoothing (alpha 0.6)</v>
      </c>
      <c r="D114" s="33">
        <v>2</v>
      </c>
      <c r="E114" s="9">
        <v>44943</v>
      </c>
      <c r="F114" s="23">
        <v>24.9319618838094</v>
      </c>
      <c r="G114" s="23">
        <v>5.4076464961128696</v>
      </c>
      <c r="H114" s="23">
        <v>31.604098947475102</v>
      </c>
      <c r="I114" s="23">
        <v>5.3436502464912099</v>
      </c>
      <c r="J114" s="23">
        <v>0.41147644983735399</v>
      </c>
      <c r="K114" s="23">
        <v>5.6176345071614599E-2</v>
      </c>
    </row>
    <row r="115" spans="1:11">
      <c r="A115" t="s">
        <v>237</v>
      </c>
      <c r="B115" t="s">
        <v>147</v>
      </c>
      <c r="C115" s="22" t="str">
        <f>VLOOKUP(B115,'Crude ModelScore Calc'!$A:$B,2,FALSE)</f>
        <v>Simple Exponenital Smoothing (alpha 0.6)</v>
      </c>
      <c r="D115" s="33">
        <v>3</v>
      </c>
      <c r="E115" s="9">
        <v>44964</v>
      </c>
      <c r="F115" s="23">
        <v>24.225448219610801</v>
      </c>
      <c r="G115" s="23">
        <v>4.4124036439010803</v>
      </c>
      <c r="H115" s="23">
        <v>31.078892322404698</v>
      </c>
      <c r="I115" s="23">
        <v>4.5126529573333798</v>
      </c>
      <c r="J115" s="23">
        <v>0.39444515070611103</v>
      </c>
      <c r="K115" s="23">
        <v>4.6349155797308299E-2</v>
      </c>
    </row>
    <row r="116" spans="1:11">
      <c r="A116" t="s">
        <v>248</v>
      </c>
      <c r="B116" t="s">
        <v>147</v>
      </c>
      <c r="C116" s="22" t="str">
        <f>VLOOKUP(B116,'Crude ModelScore Calc'!$A:$B,2,FALSE)</f>
        <v>Simple Exponenital Smoothing (alpha 0.6)</v>
      </c>
      <c r="D116" s="33">
        <v>4</v>
      </c>
      <c r="E116" s="9">
        <v>44986</v>
      </c>
      <c r="F116" s="23">
        <v>24.250753460935499</v>
      </c>
      <c r="G116" s="23">
        <v>5.3220093055966604</v>
      </c>
      <c r="H116" s="23">
        <v>30.990329538378099</v>
      </c>
      <c r="I116" s="23">
        <v>5.8904919564051301</v>
      </c>
      <c r="J116" s="23">
        <v>0.39477603221163998</v>
      </c>
      <c r="K116" s="23">
        <v>6.1131344097495099E-2</v>
      </c>
    </row>
    <row r="117" spans="1:11">
      <c r="A117" t="s">
        <v>259</v>
      </c>
      <c r="B117" t="s">
        <v>147</v>
      </c>
      <c r="C117" s="22" t="str">
        <f>VLOOKUP(B117,'Crude ModelScore Calc'!$A:$B,2,FALSE)</f>
        <v>Simple Exponenital Smoothing (alpha 0.6)</v>
      </c>
      <c r="D117">
        <v>5</v>
      </c>
      <c r="E117" s="9">
        <v>45007</v>
      </c>
      <c r="F117" s="23">
        <v>23.221672615276201</v>
      </c>
      <c r="G117" s="23">
        <v>6.3839432984568996</v>
      </c>
      <c r="H117" s="23">
        <v>29.908132926557901</v>
      </c>
      <c r="I117" s="23">
        <v>6.7678347900595899</v>
      </c>
      <c r="J117" s="23">
        <v>0.34298379668149798</v>
      </c>
      <c r="K117" s="23">
        <v>6.4294471674015294E-2</v>
      </c>
    </row>
    <row r="118" spans="1:11">
      <c r="F118"/>
      <c r="G118"/>
      <c r="H118"/>
      <c r="I118"/>
      <c r="J118"/>
      <c r="K118"/>
    </row>
    <row r="119" spans="1:11">
      <c r="F119"/>
      <c r="G119"/>
      <c r="H119"/>
      <c r="I119"/>
      <c r="J119"/>
      <c r="K119"/>
    </row>
    <row r="120" spans="1:11">
      <c r="F120"/>
      <c r="G120"/>
      <c r="H120"/>
      <c r="I120"/>
      <c r="J120"/>
      <c r="K120"/>
    </row>
    <row r="121" spans="1:11">
      <c r="F121"/>
      <c r="G121"/>
      <c r="H121"/>
      <c r="I121"/>
      <c r="J121"/>
      <c r="K121"/>
    </row>
    <row r="122" spans="1:11">
      <c r="F122"/>
      <c r="G122"/>
      <c r="H122"/>
      <c r="I122"/>
      <c r="J122"/>
      <c r="K122"/>
    </row>
    <row r="123" spans="1:11">
      <c r="F123"/>
      <c r="G123"/>
      <c r="H123"/>
      <c r="I123"/>
      <c r="J123"/>
      <c r="K123"/>
    </row>
    <row r="124" spans="1:11">
      <c r="F124"/>
      <c r="G124"/>
      <c r="H124"/>
      <c r="I124"/>
      <c r="J124"/>
      <c r="K124"/>
    </row>
    <row r="125" spans="1:11">
      <c r="F125"/>
      <c r="G125"/>
      <c r="H125"/>
      <c r="I125"/>
      <c r="J125"/>
      <c r="K125"/>
    </row>
    <row r="126" spans="1:11">
      <c r="F126"/>
      <c r="G126"/>
      <c r="H126"/>
      <c r="I126"/>
      <c r="J126"/>
      <c r="K126"/>
    </row>
    <row r="127" spans="1:11">
      <c r="F127"/>
      <c r="G127"/>
      <c r="H127"/>
      <c r="I127"/>
      <c r="J127"/>
      <c r="K127"/>
    </row>
    <row r="128" spans="1:11">
      <c r="F128"/>
      <c r="G128"/>
      <c r="H128"/>
      <c r="I128"/>
      <c r="J128"/>
      <c r="K128"/>
    </row>
    <row r="129" spans="6:11">
      <c r="F129"/>
      <c r="G129"/>
      <c r="H129"/>
      <c r="I129"/>
      <c r="J129"/>
      <c r="K129"/>
    </row>
    <row r="130" spans="6:11">
      <c r="F130"/>
      <c r="G130"/>
      <c r="H130"/>
      <c r="I130"/>
      <c r="J130"/>
      <c r="K130"/>
    </row>
    <row r="131" spans="6:11">
      <c r="F131"/>
      <c r="G131"/>
      <c r="H131"/>
      <c r="I131"/>
      <c r="J131"/>
      <c r="K131"/>
    </row>
    <row r="132" spans="6:11">
      <c r="F132"/>
      <c r="G132"/>
      <c r="H132"/>
      <c r="I132"/>
      <c r="J132"/>
      <c r="K132"/>
    </row>
    <row r="133" spans="6:11">
      <c r="F133"/>
      <c r="G133"/>
      <c r="H133"/>
      <c r="I133"/>
      <c r="J133"/>
      <c r="K133"/>
    </row>
    <row r="134" spans="6:11">
      <c r="F134"/>
      <c r="G134"/>
      <c r="H134"/>
      <c r="I134"/>
      <c r="J134"/>
      <c r="K134"/>
    </row>
    <row r="135" spans="6:11">
      <c r="F135"/>
      <c r="G135"/>
      <c r="H135"/>
      <c r="I135"/>
      <c r="J135"/>
      <c r="K135"/>
    </row>
    <row r="136" spans="6:11">
      <c r="F136"/>
      <c r="G136"/>
      <c r="H136"/>
      <c r="I136"/>
      <c r="J136"/>
      <c r="K136"/>
    </row>
    <row r="137" spans="6:11">
      <c r="F137"/>
      <c r="G137"/>
      <c r="H137"/>
      <c r="I137"/>
      <c r="J137"/>
      <c r="K137"/>
    </row>
    <row r="138" spans="6:11">
      <c r="F138"/>
      <c r="G138"/>
      <c r="H138"/>
      <c r="I138"/>
      <c r="J138"/>
      <c r="K138"/>
    </row>
    <row r="139" spans="6:11">
      <c r="F139"/>
      <c r="G139"/>
      <c r="H139"/>
      <c r="I139"/>
      <c r="J139"/>
      <c r="K139"/>
    </row>
    <row r="140" spans="6:11">
      <c r="F140"/>
      <c r="G140"/>
      <c r="H140"/>
      <c r="I140"/>
      <c r="J140"/>
      <c r="K140"/>
    </row>
    <row r="141" spans="6:11">
      <c r="F141"/>
      <c r="G141"/>
      <c r="H141"/>
      <c r="I141"/>
      <c r="J141"/>
      <c r="K141"/>
    </row>
    <row r="142" spans="6:11">
      <c r="F142"/>
      <c r="G142"/>
      <c r="H142"/>
      <c r="I142"/>
      <c r="J142"/>
      <c r="K142"/>
    </row>
    <row r="143" spans="6:11">
      <c r="F143"/>
      <c r="G143"/>
      <c r="H143"/>
      <c r="I143"/>
      <c r="J143"/>
      <c r="K143"/>
    </row>
    <row r="144" spans="6:11">
      <c r="F144"/>
      <c r="G144"/>
      <c r="H144"/>
      <c r="I144"/>
      <c r="J144"/>
      <c r="K144"/>
    </row>
    <row r="145" spans="6:11">
      <c r="F145"/>
      <c r="G145"/>
      <c r="H145"/>
      <c r="I145"/>
      <c r="J145"/>
      <c r="K145"/>
    </row>
    <row r="146" spans="6:11">
      <c r="F146"/>
      <c r="G146"/>
      <c r="H146"/>
      <c r="I146"/>
      <c r="J146"/>
      <c r="K146"/>
    </row>
    <row r="147" spans="6:11">
      <c r="F147"/>
      <c r="G147"/>
      <c r="H147"/>
      <c r="I147"/>
      <c r="J147"/>
      <c r="K147"/>
    </row>
    <row r="148" spans="6:11">
      <c r="F148"/>
      <c r="G148"/>
      <c r="H148"/>
      <c r="I148"/>
      <c r="J148"/>
      <c r="K148"/>
    </row>
    <row r="149" spans="6:11">
      <c r="F149"/>
      <c r="G149"/>
      <c r="H149"/>
      <c r="I149"/>
      <c r="J149"/>
      <c r="K149"/>
    </row>
    <row r="150" spans="6:11">
      <c r="F150"/>
      <c r="G150"/>
      <c r="H150"/>
      <c r="I150"/>
      <c r="J150"/>
      <c r="K150"/>
    </row>
    <row r="151" spans="6:11">
      <c r="F151"/>
      <c r="G151"/>
      <c r="H151"/>
      <c r="I151"/>
      <c r="J151"/>
      <c r="K151"/>
    </row>
    <row r="152" spans="6:11">
      <c r="F152"/>
      <c r="G152"/>
      <c r="H152"/>
      <c r="I152"/>
      <c r="J152"/>
      <c r="K152"/>
    </row>
    <row r="153" spans="6:11">
      <c r="F153"/>
      <c r="G153"/>
      <c r="H153"/>
      <c r="I153"/>
      <c r="J153"/>
      <c r="K153"/>
    </row>
    <row r="154" spans="6:11">
      <c r="F154"/>
      <c r="G154"/>
      <c r="H154"/>
      <c r="I154"/>
      <c r="J154"/>
      <c r="K154"/>
    </row>
    <row r="155" spans="6:11">
      <c r="F155"/>
      <c r="G155"/>
      <c r="H155"/>
      <c r="I155"/>
      <c r="J155"/>
      <c r="K155"/>
    </row>
    <row r="156" spans="6:11">
      <c r="F156"/>
      <c r="G156"/>
      <c r="H156"/>
      <c r="I156"/>
      <c r="J156"/>
      <c r="K156"/>
    </row>
    <row r="157" spans="6:11">
      <c r="F157"/>
      <c r="G157"/>
      <c r="H157"/>
      <c r="I157"/>
      <c r="J157"/>
      <c r="K157"/>
    </row>
    <row r="158" spans="6:11">
      <c r="F158"/>
      <c r="G158"/>
      <c r="H158"/>
      <c r="I158"/>
      <c r="J158"/>
      <c r="K158"/>
    </row>
    <row r="159" spans="6:11">
      <c r="F159"/>
      <c r="G159"/>
      <c r="H159"/>
      <c r="I159"/>
      <c r="J159"/>
      <c r="K159"/>
    </row>
    <row r="160" spans="6:11">
      <c r="F160"/>
      <c r="G160"/>
      <c r="H160"/>
      <c r="I160"/>
      <c r="J160"/>
      <c r="K160"/>
    </row>
    <row r="161" spans="6:11">
      <c r="F161"/>
      <c r="G161"/>
      <c r="H161"/>
      <c r="I161"/>
      <c r="J161"/>
      <c r="K161"/>
    </row>
    <row r="162" spans="6:11">
      <c r="F162"/>
      <c r="G162"/>
      <c r="H162"/>
      <c r="I162"/>
      <c r="J162"/>
      <c r="K162"/>
    </row>
    <row r="163" spans="6:11">
      <c r="F163"/>
      <c r="G163"/>
      <c r="H163"/>
      <c r="I163"/>
      <c r="J163"/>
      <c r="K163"/>
    </row>
    <row r="164" spans="6:11">
      <c r="F164"/>
      <c r="G164"/>
      <c r="H164"/>
      <c r="I164"/>
      <c r="J164"/>
      <c r="K164"/>
    </row>
    <row r="165" spans="6:11">
      <c r="F165"/>
      <c r="G165"/>
      <c r="H165"/>
      <c r="I165"/>
      <c r="J165"/>
      <c r="K165"/>
    </row>
    <row r="166" spans="6:11">
      <c r="F166"/>
      <c r="G166"/>
      <c r="H166"/>
      <c r="I166"/>
      <c r="J166"/>
      <c r="K166"/>
    </row>
    <row r="167" spans="6:11">
      <c r="F167"/>
      <c r="G167"/>
      <c r="H167"/>
      <c r="I167"/>
      <c r="J167"/>
      <c r="K167"/>
    </row>
    <row r="168" spans="6:11">
      <c r="F168"/>
      <c r="G168"/>
      <c r="H168"/>
      <c r="I168"/>
      <c r="J168"/>
      <c r="K168"/>
    </row>
    <row r="169" spans="6:11">
      <c r="F169"/>
      <c r="G169"/>
      <c r="H169"/>
      <c r="I169"/>
      <c r="J169"/>
      <c r="K169"/>
    </row>
    <row r="170" spans="6:11">
      <c r="F170"/>
      <c r="G170"/>
      <c r="H170"/>
      <c r="I170"/>
      <c r="J170"/>
      <c r="K170"/>
    </row>
    <row r="171" spans="6:11">
      <c r="F171"/>
      <c r="G171"/>
      <c r="H171"/>
      <c r="I171"/>
      <c r="J171"/>
      <c r="K171"/>
    </row>
    <row r="172" spans="6:11">
      <c r="F172"/>
      <c r="G172"/>
      <c r="H172"/>
      <c r="I172"/>
      <c r="J172"/>
      <c r="K172"/>
    </row>
    <row r="173" spans="6:11">
      <c r="F173"/>
      <c r="G173"/>
      <c r="H173"/>
      <c r="I173"/>
      <c r="J173"/>
      <c r="K173"/>
    </row>
    <row r="174" spans="6:11">
      <c r="F174"/>
      <c r="G174"/>
      <c r="H174"/>
      <c r="I174"/>
      <c r="J174"/>
      <c r="K174"/>
    </row>
    <row r="175" spans="6:11">
      <c r="F175"/>
      <c r="G175"/>
      <c r="H175"/>
      <c r="I175"/>
      <c r="J175"/>
      <c r="K175"/>
    </row>
    <row r="176" spans="6:11">
      <c r="F176"/>
      <c r="G176"/>
      <c r="H176"/>
      <c r="I176"/>
      <c r="J176"/>
      <c r="K176"/>
    </row>
    <row r="177" spans="6:11">
      <c r="F177"/>
      <c r="G177"/>
      <c r="H177"/>
      <c r="I177"/>
      <c r="J177"/>
      <c r="K177"/>
    </row>
    <row r="178" spans="6:11">
      <c r="F178"/>
      <c r="G178"/>
      <c r="H178"/>
      <c r="I178"/>
      <c r="J178"/>
      <c r="K178"/>
    </row>
    <row r="179" spans="6:11">
      <c r="F179"/>
      <c r="G179"/>
      <c r="H179"/>
      <c r="I179"/>
      <c r="J179"/>
      <c r="K179"/>
    </row>
    <row r="180" spans="6:11">
      <c r="F180"/>
      <c r="G180"/>
      <c r="H180"/>
      <c r="I180"/>
      <c r="J180"/>
      <c r="K180"/>
    </row>
    <row r="181" spans="6:11">
      <c r="F181"/>
      <c r="G181"/>
      <c r="H181"/>
      <c r="I181"/>
      <c r="J181"/>
      <c r="K181"/>
    </row>
    <row r="182" spans="6:11">
      <c r="F182"/>
      <c r="G182"/>
      <c r="H182"/>
      <c r="I182"/>
      <c r="J182"/>
      <c r="K182"/>
    </row>
    <row r="183" spans="6:11">
      <c r="F183"/>
      <c r="G183"/>
      <c r="H183"/>
      <c r="I183"/>
      <c r="J183"/>
      <c r="K183"/>
    </row>
    <row r="184" spans="6:11">
      <c r="F184"/>
      <c r="G184"/>
      <c r="H184"/>
      <c r="I184"/>
      <c r="J184"/>
      <c r="K184"/>
    </row>
    <row r="185" spans="6:11">
      <c r="F185"/>
      <c r="G185"/>
      <c r="H185"/>
      <c r="I185"/>
      <c r="J185"/>
      <c r="K185"/>
    </row>
    <row r="186" spans="6:11">
      <c r="F186"/>
      <c r="G186"/>
      <c r="H186"/>
      <c r="I186"/>
      <c r="J186"/>
      <c r="K186"/>
    </row>
    <row r="187" spans="6:11">
      <c r="F187"/>
      <c r="G187"/>
      <c r="H187"/>
      <c r="I187"/>
      <c r="J187"/>
      <c r="K187"/>
    </row>
    <row r="188" spans="6:11">
      <c r="F188"/>
      <c r="G188"/>
      <c r="H188"/>
      <c r="I188"/>
      <c r="J188"/>
      <c r="K188"/>
    </row>
    <row r="189" spans="6:11">
      <c r="F189"/>
      <c r="G189"/>
      <c r="H189"/>
      <c r="I189"/>
      <c r="J189"/>
      <c r="K189"/>
    </row>
    <row r="190" spans="6:11">
      <c r="F190"/>
      <c r="G190"/>
      <c r="H190"/>
      <c r="I190"/>
      <c r="J190"/>
      <c r="K190"/>
    </row>
    <row r="191" spans="6:11">
      <c r="F191"/>
      <c r="G191"/>
      <c r="H191"/>
      <c r="I191"/>
      <c r="J191"/>
      <c r="K191"/>
    </row>
    <row r="192" spans="6:11">
      <c r="F192"/>
      <c r="G192"/>
      <c r="H192"/>
      <c r="I192"/>
      <c r="J192"/>
      <c r="K192"/>
    </row>
    <row r="193" spans="6:11">
      <c r="F193"/>
      <c r="G193"/>
      <c r="H193"/>
      <c r="I193"/>
      <c r="J193"/>
      <c r="K193"/>
    </row>
    <row r="194" spans="6:11">
      <c r="F194"/>
      <c r="G194"/>
      <c r="H194"/>
      <c r="I194"/>
      <c r="J194"/>
      <c r="K194"/>
    </row>
    <row r="195" spans="6:11">
      <c r="F195"/>
      <c r="G195"/>
      <c r="H195"/>
      <c r="I195"/>
      <c r="J195"/>
      <c r="K195"/>
    </row>
    <row r="196" spans="6:11">
      <c r="F196"/>
      <c r="G196"/>
      <c r="H196"/>
      <c r="I196"/>
      <c r="J196"/>
      <c r="K196"/>
    </row>
    <row r="197" spans="6:11">
      <c r="F197"/>
      <c r="G197"/>
      <c r="H197"/>
      <c r="I197"/>
      <c r="J197"/>
      <c r="K197"/>
    </row>
    <row r="198" spans="6:11">
      <c r="F198"/>
      <c r="G198"/>
      <c r="H198"/>
      <c r="I198"/>
      <c r="J198"/>
      <c r="K198"/>
    </row>
    <row r="199" spans="6:11">
      <c r="F199"/>
      <c r="G199"/>
      <c r="H199"/>
      <c r="I199"/>
      <c r="J199"/>
      <c r="K199"/>
    </row>
    <row r="200" spans="6:11">
      <c r="F200"/>
      <c r="G200"/>
      <c r="H200"/>
      <c r="I200"/>
      <c r="J200"/>
      <c r="K200"/>
    </row>
    <row r="201" spans="6:11">
      <c r="F201"/>
      <c r="G201"/>
      <c r="H201"/>
      <c r="I201"/>
      <c r="J201"/>
      <c r="K201"/>
    </row>
    <row r="202" spans="6:11">
      <c r="F202"/>
      <c r="G202"/>
      <c r="H202"/>
      <c r="I202"/>
      <c r="J202"/>
      <c r="K202"/>
    </row>
    <row r="203" spans="6:11">
      <c r="F203"/>
      <c r="G203"/>
      <c r="H203"/>
      <c r="I203"/>
      <c r="J203"/>
      <c r="K203"/>
    </row>
    <row r="204" spans="6:11">
      <c r="F204"/>
      <c r="G204"/>
      <c r="H204"/>
      <c r="I204"/>
      <c r="J204"/>
      <c r="K204"/>
    </row>
    <row r="205" spans="6:11">
      <c r="F205"/>
      <c r="G205"/>
      <c r="H205"/>
      <c r="I205"/>
      <c r="J205"/>
      <c r="K205"/>
    </row>
    <row r="206" spans="6:11">
      <c r="F206"/>
      <c r="G206"/>
      <c r="H206"/>
      <c r="I206"/>
      <c r="J206"/>
      <c r="K206"/>
    </row>
    <row r="207" spans="6:11">
      <c r="F207"/>
      <c r="G207"/>
      <c r="H207"/>
      <c r="I207"/>
      <c r="J207"/>
      <c r="K207"/>
    </row>
    <row r="208" spans="6:11">
      <c r="F208"/>
      <c r="G208"/>
      <c r="H208"/>
      <c r="I208"/>
      <c r="J208"/>
      <c r="K208"/>
    </row>
    <row r="209" spans="6:11">
      <c r="F209"/>
      <c r="G209"/>
      <c r="H209"/>
      <c r="I209"/>
      <c r="J209"/>
      <c r="K209"/>
    </row>
    <row r="210" spans="6:11">
      <c r="F210"/>
      <c r="G210"/>
      <c r="H210"/>
      <c r="I210"/>
      <c r="J210"/>
      <c r="K210"/>
    </row>
    <row r="211" spans="6:11">
      <c r="F211"/>
      <c r="G211"/>
      <c r="H211"/>
      <c r="I211"/>
      <c r="J211"/>
      <c r="K211"/>
    </row>
    <row r="212" spans="6:11">
      <c r="F212"/>
      <c r="G212"/>
      <c r="H212"/>
      <c r="I212"/>
      <c r="J212"/>
      <c r="K212"/>
    </row>
    <row r="213" spans="6:11">
      <c r="F213"/>
      <c r="G213"/>
      <c r="H213"/>
      <c r="I213"/>
      <c r="J213"/>
      <c r="K213"/>
    </row>
    <row r="214" spans="6:11">
      <c r="F214"/>
      <c r="G214"/>
      <c r="H214"/>
      <c r="I214"/>
      <c r="J214"/>
      <c r="K214"/>
    </row>
    <row r="215" spans="6:11">
      <c r="F215"/>
      <c r="G215"/>
      <c r="H215"/>
      <c r="I215"/>
      <c r="J215"/>
      <c r="K215"/>
    </row>
    <row r="216" spans="6:11">
      <c r="F216"/>
      <c r="G216"/>
      <c r="H216"/>
      <c r="I216"/>
      <c r="J216"/>
      <c r="K216"/>
    </row>
    <row r="217" spans="6:11">
      <c r="F217"/>
      <c r="G217"/>
      <c r="H217"/>
      <c r="I217"/>
      <c r="J217"/>
      <c r="K217"/>
    </row>
    <row r="218" spans="6:11">
      <c r="F218"/>
      <c r="G218"/>
      <c r="H218"/>
      <c r="I218"/>
      <c r="J218"/>
      <c r="K218"/>
    </row>
    <row r="219" spans="6:11">
      <c r="F219"/>
      <c r="G219"/>
      <c r="H219"/>
      <c r="I219"/>
      <c r="J219"/>
      <c r="K219"/>
    </row>
    <row r="220" spans="6:11">
      <c r="F220"/>
      <c r="G220"/>
      <c r="H220"/>
      <c r="I220"/>
      <c r="J220"/>
      <c r="K220"/>
    </row>
    <row r="221" spans="6:11">
      <c r="F221"/>
      <c r="G221"/>
      <c r="H221"/>
      <c r="I221"/>
      <c r="J221"/>
      <c r="K221"/>
    </row>
    <row r="222" spans="6:11">
      <c r="F222"/>
      <c r="G222"/>
      <c r="H222"/>
      <c r="I222"/>
      <c r="J222"/>
      <c r="K222"/>
    </row>
    <row r="223" spans="6:11">
      <c r="F223"/>
      <c r="G223"/>
      <c r="H223"/>
      <c r="I223"/>
      <c r="J223"/>
      <c r="K223"/>
    </row>
    <row r="224" spans="6:11">
      <c r="F224"/>
      <c r="G224"/>
      <c r="H224"/>
      <c r="I224"/>
      <c r="J224"/>
      <c r="K224"/>
    </row>
    <row r="225" spans="6:11">
      <c r="F225"/>
      <c r="G225"/>
      <c r="H225"/>
      <c r="I225"/>
      <c r="J225"/>
      <c r="K225"/>
    </row>
    <row r="226" spans="6:11">
      <c r="F226"/>
      <c r="G226"/>
      <c r="H226"/>
      <c r="I226"/>
      <c r="J226"/>
      <c r="K226"/>
    </row>
    <row r="227" spans="6:11">
      <c r="F227"/>
      <c r="G227"/>
      <c r="H227"/>
      <c r="I227"/>
      <c r="J227"/>
      <c r="K227"/>
    </row>
    <row r="228" spans="6:11">
      <c r="F228"/>
      <c r="G228"/>
      <c r="H228"/>
      <c r="I228"/>
      <c r="J228"/>
      <c r="K228"/>
    </row>
    <row r="229" spans="6:11">
      <c r="F229"/>
      <c r="G229"/>
      <c r="H229"/>
      <c r="I229"/>
      <c r="J229"/>
      <c r="K229"/>
    </row>
    <row r="230" spans="6:11">
      <c r="F230"/>
      <c r="G230"/>
      <c r="H230"/>
      <c r="I230"/>
      <c r="J230"/>
      <c r="K230"/>
    </row>
    <row r="231" spans="6:11">
      <c r="F231"/>
      <c r="G231"/>
      <c r="H231"/>
      <c r="I231"/>
      <c r="J231"/>
      <c r="K231"/>
    </row>
    <row r="232" spans="6:11">
      <c r="F232"/>
      <c r="G232"/>
      <c r="H232"/>
      <c r="I232"/>
      <c r="J232"/>
      <c r="K232"/>
    </row>
    <row r="233" spans="6:11">
      <c r="F233"/>
      <c r="G233"/>
      <c r="H233"/>
      <c r="I233"/>
      <c r="J233"/>
      <c r="K233"/>
    </row>
    <row r="234" spans="6:11">
      <c r="F234"/>
      <c r="G234"/>
      <c r="H234"/>
      <c r="I234"/>
      <c r="J234"/>
      <c r="K234"/>
    </row>
    <row r="235" spans="6:11">
      <c r="F235"/>
      <c r="G235"/>
      <c r="H235"/>
      <c r="I235"/>
      <c r="J235"/>
      <c r="K235"/>
    </row>
    <row r="236" spans="6:11">
      <c r="F236"/>
      <c r="G236"/>
      <c r="H236"/>
      <c r="I236"/>
      <c r="J236"/>
      <c r="K236"/>
    </row>
    <row r="237" spans="6:11">
      <c r="F237"/>
      <c r="G237"/>
      <c r="H237"/>
      <c r="I237"/>
      <c r="J237"/>
      <c r="K237"/>
    </row>
    <row r="238" spans="6:11">
      <c r="F238"/>
      <c r="G238"/>
      <c r="H238"/>
      <c r="I238"/>
      <c r="J238"/>
      <c r="K238"/>
    </row>
    <row r="239" spans="6:11">
      <c r="F239"/>
      <c r="G239"/>
      <c r="H239"/>
      <c r="I239"/>
      <c r="J239"/>
      <c r="K239"/>
    </row>
    <row r="240" spans="6:11">
      <c r="F240"/>
      <c r="G240"/>
      <c r="H240"/>
      <c r="I240"/>
      <c r="J240"/>
      <c r="K240"/>
    </row>
    <row r="241" spans="6:11">
      <c r="F241"/>
      <c r="G241"/>
      <c r="H241"/>
      <c r="I241"/>
      <c r="J241"/>
      <c r="K241"/>
    </row>
    <row r="242" spans="6:11">
      <c r="F242"/>
      <c r="G242"/>
      <c r="H242"/>
      <c r="I242"/>
      <c r="J242"/>
      <c r="K242"/>
    </row>
    <row r="243" spans="6:11">
      <c r="F243"/>
      <c r="G243"/>
      <c r="H243"/>
      <c r="I243"/>
      <c r="J243"/>
      <c r="K243"/>
    </row>
    <row r="244" spans="6:11">
      <c r="F244"/>
      <c r="G244"/>
      <c r="H244"/>
      <c r="I244"/>
      <c r="J244"/>
      <c r="K244"/>
    </row>
    <row r="245" spans="6:11">
      <c r="F245"/>
      <c r="G245"/>
      <c r="H245"/>
      <c r="I245"/>
      <c r="J245"/>
      <c r="K245"/>
    </row>
    <row r="246" spans="6:11">
      <c r="F246"/>
      <c r="G246"/>
      <c r="H246"/>
      <c r="I246"/>
      <c r="J246"/>
      <c r="K246"/>
    </row>
    <row r="247" spans="6:11">
      <c r="F247"/>
      <c r="G247"/>
      <c r="H247"/>
      <c r="I247"/>
      <c r="J247"/>
      <c r="K247"/>
    </row>
    <row r="248" spans="6:11">
      <c r="F248"/>
      <c r="G248"/>
      <c r="H248"/>
      <c r="I248"/>
      <c r="J248"/>
      <c r="K248"/>
    </row>
    <row r="249" spans="6:11">
      <c r="F249"/>
      <c r="G249"/>
      <c r="H249"/>
      <c r="I249"/>
      <c r="J249"/>
      <c r="K249"/>
    </row>
    <row r="250" spans="6:11">
      <c r="F250"/>
      <c r="G250"/>
      <c r="H250"/>
      <c r="I250"/>
      <c r="J250"/>
      <c r="K250"/>
    </row>
    <row r="251" spans="6:11">
      <c r="F251"/>
      <c r="G251"/>
      <c r="H251"/>
      <c r="I251"/>
      <c r="J251"/>
      <c r="K251"/>
    </row>
    <row r="252" spans="6:11">
      <c r="F252"/>
      <c r="G252"/>
      <c r="H252"/>
      <c r="I252"/>
      <c r="J252"/>
      <c r="K252"/>
    </row>
    <row r="253" spans="6:11">
      <c r="F253"/>
      <c r="G253"/>
      <c r="H253"/>
      <c r="I253"/>
      <c r="J253"/>
      <c r="K253"/>
    </row>
    <row r="254" spans="6:11">
      <c r="F254"/>
      <c r="G254"/>
      <c r="H254"/>
      <c r="I254"/>
      <c r="J254"/>
      <c r="K254"/>
    </row>
    <row r="255" spans="6:11">
      <c r="F255"/>
      <c r="G255"/>
      <c r="H255"/>
      <c r="I255"/>
      <c r="J255"/>
      <c r="K255"/>
    </row>
    <row r="256" spans="6:11">
      <c r="F256"/>
      <c r="G256"/>
      <c r="H256"/>
      <c r="I256"/>
      <c r="J256"/>
      <c r="K256"/>
    </row>
    <row r="257" spans="6:11">
      <c r="F257"/>
      <c r="G257"/>
      <c r="H257"/>
      <c r="I257"/>
      <c r="J257"/>
      <c r="K257"/>
    </row>
    <row r="258" spans="6:11">
      <c r="F258"/>
      <c r="G258"/>
      <c r="H258"/>
      <c r="I258"/>
      <c r="J258"/>
      <c r="K258"/>
    </row>
    <row r="259" spans="6:11">
      <c r="F259"/>
      <c r="G259"/>
      <c r="H259"/>
      <c r="I259"/>
      <c r="J259"/>
      <c r="K259"/>
    </row>
    <row r="260" spans="6:11">
      <c r="F260"/>
      <c r="G260"/>
      <c r="H260"/>
      <c r="I260"/>
      <c r="J260"/>
      <c r="K260"/>
    </row>
    <row r="261" spans="6:11">
      <c r="F261"/>
      <c r="G261"/>
      <c r="H261"/>
      <c r="I261"/>
      <c r="J261"/>
      <c r="K261"/>
    </row>
    <row r="262" spans="6:11">
      <c r="F262"/>
      <c r="G262"/>
      <c r="H262"/>
      <c r="I262"/>
      <c r="J262"/>
      <c r="K262"/>
    </row>
    <row r="263" spans="6:11">
      <c r="F263"/>
      <c r="G263"/>
      <c r="H263"/>
      <c r="I263"/>
      <c r="J263"/>
      <c r="K263"/>
    </row>
    <row r="264" spans="6:11">
      <c r="F264"/>
      <c r="G264"/>
      <c r="H264"/>
      <c r="I264"/>
      <c r="J264"/>
      <c r="K264"/>
    </row>
    <row r="265" spans="6:11">
      <c r="F265"/>
      <c r="G265"/>
      <c r="H265"/>
      <c r="I265"/>
      <c r="J265"/>
      <c r="K265"/>
    </row>
    <row r="266" spans="6:11">
      <c r="F266"/>
      <c r="G266"/>
      <c r="H266"/>
      <c r="I266"/>
      <c r="J266"/>
      <c r="K266"/>
    </row>
    <row r="267" spans="6:11">
      <c r="F267"/>
      <c r="G267"/>
      <c r="H267"/>
      <c r="I267"/>
      <c r="J267"/>
      <c r="K267"/>
    </row>
    <row r="268" spans="6:11">
      <c r="F268"/>
      <c r="G268"/>
      <c r="H268"/>
      <c r="I268"/>
      <c r="J268"/>
      <c r="K268"/>
    </row>
    <row r="269" spans="6:11">
      <c r="F269"/>
      <c r="G269"/>
      <c r="H269"/>
      <c r="I269"/>
      <c r="J269"/>
      <c r="K269"/>
    </row>
    <row r="270" spans="6:11">
      <c r="F270"/>
      <c r="G270"/>
      <c r="H270"/>
      <c r="I270"/>
      <c r="J270"/>
      <c r="K270"/>
    </row>
    <row r="271" spans="6:11">
      <c r="F271"/>
      <c r="G271"/>
      <c r="H271"/>
      <c r="I271"/>
      <c r="J271"/>
      <c r="K271"/>
    </row>
    <row r="272" spans="6:11">
      <c r="F272"/>
      <c r="G272"/>
      <c r="H272"/>
      <c r="I272"/>
      <c r="J272"/>
      <c r="K272"/>
    </row>
    <row r="273" spans="6:11">
      <c r="F273"/>
      <c r="G273"/>
      <c r="H273"/>
      <c r="I273"/>
      <c r="J273"/>
      <c r="K273"/>
    </row>
    <row r="274" spans="6:11">
      <c r="F274"/>
      <c r="G274"/>
      <c r="H274"/>
      <c r="I274"/>
      <c r="J274"/>
      <c r="K274"/>
    </row>
    <row r="275" spans="6:11">
      <c r="F275"/>
      <c r="G275"/>
      <c r="H275"/>
      <c r="I275"/>
      <c r="J275"/>
      <c r="K275"/>
    </row>
    <row r="276" spans="6:11">
      <c r="F276"/>
      <c r="G276"/>
      <c r="H276"/>
      <c r="I276"/>
      <c r="J276"/>
      <c r="K276"/>
    </row>
    <row r="277" spans="6:11">
      <c r="F277"/>
      <c r="G277"/>
      <c r="H277"/>
      <c r="I277"/>
      <c r="J277"/>
      <c r="K277"/>
    </row>
    <row r="278" spans="6:11">
      <c r="F278"/>
      <c r="G278"/>
      <c r="H278"/>
      <c r="I278"/>
      <c r="J278"/>
      <c r="K278"/>
    </row>
    <row r="279" spans="6:11">
      <c r="F279"/>
      <c r="G279"/>
      <c r="H279"/>
      <c r="I279"/>
      <c r="J279"/>
      <c r="K279"/>
    </row>
    <row r="280" spans="6:11">
      <c r="F280"/>
      <c r="G280"/>
      <c r="H280"/>
      <c r="I280"/>
      <c r="J280"/>
      <c r="K280"/>
    </row>
    <row r="281" spans="6:11">
      <c r="F281"/>
      <c r="G281"/>
      <c r="H281"/>
      <c r="I281"/>
      <c r="J281"/>
      <c r="K281"/>
    </row>
    <row r="282" spans="6:11">
      <c r="F282"/>
      <c r="G282"/>
      <c r="H282"/>
      <c r="I282"/>
      <c r="J282"/>
      <c r="K282"/>
    </row>
    <row r="283" spans="6:11">
      <c r="F283"/>
      <c r="G283"/>
      <c r="H283"/>
      <c r="I283"/>
      <c r="J283"/>
      <c r="K283"/>
    </row>
    <row r="284" spans="6:11">
      <c r="F284"/>
      <c r="G284"/>
      <c r="H284"/>
      <c r="I284"/>
      <c r="J284"/>
      <c r="K284"/>
    </row>
    <row r="285" spans="6:11">
      <c r="F285"/>
      <c r="G285"/>
      <c r="H285"/>
      <c r="I285"/>
      <c r="J285"/>
      <c r="K285"/>
    </row>
    <row r="286" spans="6:11">
      <c r="F286"/>
      <c r="G286"/>
      <c r="H286"/>
      <c r="I286"/>
      <c r="J286"/>
      <c r="K286"/>
    </row>
    <row r="287" spans="6:11">
      <c r="F287"/>
      <c r="G287"/>
      <c r="H287"/>
      <c r="I287"/>
      <c r="J287"/>
      <c r="K287"/>
    </row>
    <row r="288" spans="6:11">
      <c r="F288"/>
      <c r="G288"/>
      <c r="H288"/>
      <c r="I288"/>
      <c r="J288"/>
      <c r="K288"/>
    </row>
    <row r="289" spans="6:11">
      <c r="F289"/>
      <c r="G289"/>
      <c r="H289"/>
      <c r="I289"/>
      <c r="J289"/>
      <c r="K289"/>
    </row>
    <row r="290" spans="6:11">
      <c r="F290"/>
      <c r="G290"/>
      <c r="H290"/>
      <c r="I290"/>
      <c r="J290"/>
      <c r="K290"/>
    </row>
    <row r="291" spans="6:11">
      <c r="F291"/>
      <c r="G291"/>
      <c r="H291"/>
      <c r="I291"/>
      <c r="J291"/>
      <c r="K291"/>
    </row>
    <row r="292" spans="6:11">
      <c r="F292"/>
      <c r="G292"/>
      <c r="H292"/>
      <c r="I292"/>
      <c r="J292"/>
      <c r="K292"/>
    </row>
    <row r="293" spans="6:11">
      <c r="F293"/>
      <c r="G293"/>
      <c r="H293"/>
      <c r="I293"/>
      <c r="J293"/>
      <c r="K293"/>
    </row>
    <row r="294" spans="6:11">
      <c r="F294"/>
      <c r="G294"/>
      <c r="H294"/>
      <c r="I294"/>
      <c r="J294"/>
      <c r="K294"/>
    </row>
    <row r="295" spans="6:11">
      <c r="F295"/>
      <c r="G295"/>
      <c r="H295"/>
      <c r="I295"/>
      <c r="J295"/>
      <c r="K295"/>
    </row>
    <row r="296" spans="6:11">
      <c r="F296"/>
      <c r="G296"/>
      <c r="H296"/>
      <c r="I296"/>
      <c r="J296"/>
      <c r="K296"/>
    </row>
    <row r="297" spans="6:11">
      <c r="F297"/>
      <c r="G297"/>
      <c r="H297"/>
      <c r="I297"/>
      <c r="J297"/>
      <c r="K297"/>
    </row>
    <row r="298" spans="6:11">
      <c r="F298"/>
      <c r="G298"/>
      <c r="H298"/>
      <c r="I298"/>
      <c r="J298"/>
      <c r="K298"/>
    </row>
    <row r="299" spans="6:11">
      <c r="F299"/>
      <c r="G299"/>
      <c r="H299"/>
      <c r="I299"/>
      <c r="J299"/>
      <c r="K299"/>
    </row>
    <row r="300" spans="6:11">
      <c r="F300"/>
      <c r="G300"/>
      <c r="H300"/>
      <c r="I300"/>
      <c r="J300"/>
      <c r="K300"/>
    </row>
    <row r="301" spans="6:11">
      <c r="F301"/>
      <c r="G301"/>
      <c r="H301"/>
      <c r="I301"/>
      <c r="J301"/>
      <c r="K301"/>
    </row>
    <row r="302" spans="6:11">
      <c r="F302"/>
      <c r="G302"/>
      <c r="H302"/>
      <c r="I302"/>
      <c r="J302"/>
      <c r="K302"/>
    </row>
    <row r="303" spans="6:11">
      <c r="F303"/>
      <c r="G303"/>
      <c r="H303"/>
      <c r="I303"/>
      <c r="J303"/>
      <c r="K303"/>
    </row>
    <row r="304" spans="6:11">
      <c r="F304"/>
      <c r="G304"/>
      <c r="H304"/>
      <c r="I304"/>
      <c r="J304"/>
      <c r="K304"/>
    </row>
    <row r="305" spans="6:11">
      <c r="F305"/>
      <c r="G305"/>
      <c r="H305"/>
      <c r="I305"/>
      <c r="J305"/>
      <c r="K305"/>
    </row>
    <row r="306" spans="6:11">
      <c r="F306"/>
      <c r="G306"/>
      <c r="H306"/>
      <c r="I306"/>
      <c r="J306"/>
      <c r="K306"/>
    </row>
    <row r="307" spans="6:11">
      <c r="F307"/>
      <c r="G307"/>
      <c r="H307"/>
      <c r="I307"/>
      <c r="J307"/>
      <c r="K307"/>
    </row>
    <row r="308" spans="6:11">
      <c r="F308"/>
      <c r="G308"/>
      <c r="H308"/>
      <c r="I308"/>
      <c r="J308"/>
      <c r="K308"/>
    </row>
    <row r="309" spans="6:11">
      <c r="F309"/>
      <c r="G309"/>
      <c r="H309"/>
      <c r="I309"/>
      <c r="J309"/>
      <c r="K309"/>
    </row>
    <row r="310" spans="6:11">
      <c r="F310"/>
      <c r="G310"/>
      <c r="H310"/>
      <c r="I310"/>
      <c r="J310"/>
      <c r="K310"/>
    </row>
    <row r="311" spans="6:11">
      <c r="F311"/>
      <c r="G311"/>
      <c r="H311"/>
      <c r="I311"/>
      <c r="J311"/>
      <c r="K311"/>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993A1-A19E-4262-B4B4-0D1DA081BFC6}">
  <dimension ref="A1:I20"/>
  <sheetViews>
    <sheetView tabSelected="1" workbookViewId="0">
      <selection activeCell="K6" sqref="K6"/>
    </sheetView>
  </sheetViews>
  <sheetFormatPr defaultRowHeight="15"/>
  <cols>
    <col min="1" max="1" width="23.140625" bestFit="1" customWidth="1"/>
    <col min="2" max="2" width="63" bestFit="1" customWidth="1"/>
    <col min="3" max="4" width="6.7109375" customWidth="1"/>
    <col min="5" max="5" width="8.140625" customWidth="1"/>
    <col min="6" max="6" width="7.85546875" customWidth="1"/>
    <col min="7" max="8" width="6.7109375" customWidth="1"/>
    <col min="9" max="9" width="6.28515625" bestFit="1" customWidth="1"/>
  </cols>
  <sheetData>
    <row r="1" spans="1:9" ht="45">
      <c r="A1" s="18" t="s">
        <v>185</v>
      </c>
      <c r="B1" s="28" t="s">
        <v>96</v>
      </c>
      <c r="C1" s="21" t="s">
        <v>205</v>
      </c>
      <c r="D1" s="21" t="s">
        <v>206</v>
      </c>
      <c r="E1" s="21" t="s">
        <v>207</v>
      </c>
      <c r="F1" s="21" t="s">
        <v>208</v>
      </c>
      <c r="G1" s="21" t="s">
        <v>209</v>
      </c>
      <c r="H1" s="21" t="s">
        <v>210</v>
      </c>
      <c r="I1" s="21" t="s">
        <v>282</v>
      </c>
    </row>
    <row r="2" spans="1:9">
      <c r="A2" t="s">
        <v>360</v>
      </c>
      <c r="B2" s="22" t="s">
        <v>373</v>
      </c>
      <c r="C2" s="23">
        <f>AVERAGEIFS('Crude Model Score'!F:F,'Crude Model Score'!$C:$C,B2)</f>
        <v>2.0635477430120344</v>
      </c>
      <c r="D2" s="23">
        <f>AVERAGEIFS('Crude Model Score'!G:G,'Crude Model Score'!$C:$C,$B2)</f>
        <v>4.3090432821540228</v>
      </c>
      <c r="E2" s="23">
        <f>AVERAGEIFS('Crude Model Score'!H:H,'Crude Model Score'!$C:$C,$B2)</f>
        <v>1.849541902746237</v>
      </c>
      <c r="F2" s="23">
        <f>AVERAGEIFS('Crude Model Score'!I:I,'Crude Model Score'!$C:$C,$B2)</f>
        <v>4.4291558904444273</v>
      </c>
      <c r="G2" s="23">
        <f>AVERAGEIFS('Crude Model Score'!J:J,'Crude Model Score'!$C:$C,$B2)</f>
        <v>1.9247204702943083E-2</v>
      </c>
      <c r="H2" s="23">
        <f>AVERAGEIFS('Crude Model Score'!K:K,'Crude Model Score'!$C:$C,$B2)</f>
        <v>4.4898827291449603E-2</v>
      </c>
      <c r="I2" s="23">
        <f t="shared" ref="I2:I20" si="0">(-STANDARDIZE(D2,AVERAGE(D$1:D$16),_xlfn.STDEV.P(D$1:D$16)))+(-STANDARDIZE(F2,AVERAGE(F$1:F$16),_xlfn.STDEV.P(F$1:F$16)))+(-STANDARDIZE(H2,AVERAGE(H$1:H$16),_xlfn.STDEV.P(H$1:H$16)))</f>
        <v>2.2255749790108341</v>
      </c>
    </row>
    <row r="3" spans="1:9">
      <c r="A3" t="s">
        <v>362</v>
      </c>
      <c r="B3" s="22" t="s">
        <v>374</v>
      </c>
      <c r="C3" s="23">
        <f>AVERAGEIFS('Crude Model Score'!F:F,'Crude Model Score'!$C:$C,B3)</f>
        <v>1.9944436039975371</v>
      </c>
      <c r="D3" s="23">
        <f>AVERAGEIFS('Crude Model Score'!G:G,'Crude Model Score'!$C:$C,$B3)</f>
        <v>4.2931640147830752</v>
      </c>
      <c r="E3" s="23">
        <f>AVERAGEIFS('Crude Model Score'!H:H,'Crude Model Score'!$C:$C,$B3)</f>
        <v>2.0447162602027888</v>
      </c>
      <c r="F3" s="23">
        <f>AVERAGEIFS('Crude Model Score'!I:I,'Crude Model Score'!$C:$C,$B3)</f>
        <v>4.4823579504977422</v>
      </c>
      <c r="G3" s="23">
        <f>AVERAGEIFS('Crude Model Score'!J:J,'Crude Model Score'!$C:$C,$B3)</f>
        <v>2.0581025592416057E-2</v>
      </c>
      <c r="H3" s="23">
        <f>AVERAGEIFS('Crude Model Score'!K:K,'Crude Model Score'!$C:$C,$B3)</f>
        <v>4.5066744266473009E-2</v>
      </c>
      <c r="I3" s="23">
        <f t="shared" si="0"/>
        <v>2.1898275897481567</v>
      </c>
    </row>
    <row r="4" spans="1:9">
      <c r="A4" t="s">
        <v>160</v>
      </c>
      <c r="B4" s="22" t="s">
        <v>201</v>
      </c>
      <c r="C4" s="23">
        <f>AVERAGEIFS('Crude Model Score'!F:F,'Crude Model Score'!$C:$C,B4)</f>
        <v>1.8357340907924649</v>
      </c>
      <c r="D4" s="23">
        <f>AVERAGEIFS('Crude Model Score'!G:G,'Crude Model Score'!$C:$C,$B4)</f>
        <v>4.4012300215963069</v>
      </c>
      <c r="E4" s="23">
        <f>AVERAGEIFS('Crude Model Score'!H:H,'Crude Model Score'!$C:$C,$B4)</f>
        <v>1.877069535725495</v>
      </c>
      <c r="F4" s="23">
        <f>AVERAGEIFS('Crude Model Score'!I:I,'Crude Model Score'!$C:$C,$B4)</f>
        <v>4.6368938440161687</v>
      </c>
      <c r="G4" s="23">
        <f>AVERAGEIFS('Crude Model Score'!J:J,'Crude Model Score'!$C:$C,$B4)</f>
        <v>1.8429804953656117E-2</v>
      </c>
      <c r="H4" s="23">
        <f>AVERAGEIFS('Crude Model Score'!K:K,'Crude Model Score'!$C:$C,$B4)</f>
        <v>4.6573921889669294E-2</v>
      </c>
      <c r="I4" s="23">
        <f t="shared" si="0"/>
        <v>1.862119993313152</v>
      </c>
    </row>
    <row r="5" spans="1:9">
      <c r="A5" t="s">
        <v>154</v>
      </c>
      <c r="B5" s="22" t="s">
        <v>211</v>
      </c>
      <c r="C5" s="23">
        <f>AVERAGEIFS('Crude Model Score'!F:F,'Crude Model Score'!$C:$C,B5)</f>
        <v>22.615743371035801</v>
      </c>
      <c r="D5" s="23">
        <f>AVERAGEIFS('Crude Model Score'!G:G,'Crude Model Score'!$C:$C,$B5)</f>
        <v>4.5347339877921344</v>
      </c>
      <c r="E5" s="23">
        <f>AVERAGEIFS('Crude Model Score'!H:H,'Crude Model Score'!$C:$C,$B5)</f>
        <v>29.208517634779799</v>
      </c>
      <c r="F5" s="23">
        <f>AVERAGEIFS('Crude Model Score'!I:I,'Crude Model Score'!$C:$C,$B5)</f>
        <v>4.6720286485523337</v>
      </c>
      <c r="G5" s="23">
        <f>AVERAGEIFS('Crude Model Score'!J:J,'Crude Model Score'!$C:$C,$B5)</f>
        <v>0.3440481054759017</v>
      </c>
      <c r="H5" s="23">
        <f>AVERAGEIFS('Crude Model Score'!K:K,'Crude Model Score'!$C:$C,$B5)</f>
        <v>4.7388798323959182E-2</v>
      </c>
      <c r="I5" s="23">
        <f t="shared" si="0"/>
        <v>1.6487480388201461</v>
      </c>
    </row>
    <row r="6" spans="1:9">
      <c r="A6" t="s">
        <v>147</v>
      </c>
      <c r="B6" s="22" t="s">
        <v>194</v>
      </c>
      <c r="C6" s="23">
        <f>AVERAGEIFS('Crude Model Score'!F:F,'Crude Model Score'!$C:$C,B6)</f>
        <v>24.435037326938062</v>
      </c>
      <c r="D6" s="23">
        <f>AVERAGEIFS('Crude Model Score'!G:G,'Crude Model Score'!$C:$C,$B6)</f>
        <v>4.678739986945005</v>
      </c>
      <c r="E6" s="23">
        <f>AVERAGEIFS('Crude Model Score'!H:H,'Crude Model Score'!$C:$C,$B6)</f>
        <v>31.191852105725999</v>
      </c>
      <c r="F6" s="23">
        <f>AVERAGEIFS('Crude Model Score'!I:I,'Crude Model Score'!$C:$C,$B6)</f>
        <v>4.8501388178341713</v>
      </c>
      <c r="G6" s="23">
        <f>AVERAGEIFS('Crude Model Score'!J:J,'Crude Model Score'!$C:$C,$B6)</f>
        <v>0.3950611609111323</v>
      </c>
      <c r="H6" s="23">
        <f>AVERAGEIFS('Crude Model Score'!K:K,'Crude Model Score'!$C:$C,$B6)</f>
        <v>4.9275756507054513E-2</v>
      </c>
      <c r="I6" s="23">
        <f t="shared" si="0"/>
        <v>1.2411498119282591</v>
      </c>
    </row>
    <row r="7" spans="1:9">
      <c r="A7" t="s">
        <v>148</v>
      </c>
      <c r="B7" s="22" t="s">
        <v>203</v>
      </c>
      <c r="C7" s="23">
        <f>AVERAGEIFS('Crude Model Score'!F:F,'Crude Model Score'!$C:$C,B7)</f>
        <v>24.49626850426435</v>
      </c>
      <c r="D7" s="23">
        <f>AVERAGEIFS('Crude Model Score'!G:G,'Crude Model Score'!$C:$C,$B7)</f>
        <v>4.7500216535499247</v>
      </c>
      <c r="E7" s="23">
        <f>AVERAGEIFS('Crude Model Score'!H:H,'Crude Model Score'!$C:$C,$B7)</f>
        <v>31.230168824642348</v>
      </c>
      <c r="F7" s="23">
        <f>AVERAGEIFS('Crude Model Score'!I:I,'Crude Model Score'!$C:$C,$B7)</f>
        <v>4.8932333000517652</v>
      </c>
      <c r="G7" s="23">
        <f>AVERAGEIFS('Crude Model Score'!J:J,'Crude Model Score'!$C:$C,$B7)</f>
        <v>0.39664502226662446</v>
      </c>
      <c r="H7" s="23">
        <f>AVERAGEIFS('Crude Model Score'!K:K,'Crude Model Score'!$C:$C,$B7)</f>
        <v>4.9835357781965683E-2</v>
      </c>
      <c r="I7" s="23">
        <f t="shared" si="0"/>
        <v>1.100351810087044</v>
      </c>
    </row>
    <row r="8" spans="1:9">
      <c r="A8" t="s">
        <v>149</v>
      </c>
      <c r="B8" s="22" t="s">
        <v>202</v>
      </c>
      <c r="C8" s="23">
        <f>AVERAGEIFS('Crude Model Score'!F:F,'Crude Model Score'!$C:$C,B8)</f>
        <v>24.49626850426435</v>
      </c>
      <c r="D8" s="23">
        <f>AVERAGEIFS('Crude Model Score'!G:G,'Crude Model Score'!$C:$C,$B8)</f>
        <v>4.7500216535499247</v>
      </c>
      <c r="E8" s="23">
        <f>AVERAGEIFS('Crude Model Score'!H:H,'Crude Model Score'!$C:$C,$B8)</f>
        <v>31.230168824642348</v>
      </c>
      <c r="F8" s="23">
        <f>AVERAGEIFS('Crude Model Score'!I:I,'Crude Model Score'!$C:$C,$B8)</f>
        <v>4.8932333000517652</v>
      </c>
      <c r="G8" s="23">
        <f>AVERAGEIFS('Crude Model Score'!J:J,'Crude Model Score'!$C:$C,$B8)</f>
        <v>0.39664502226662446</v>
      </c>
      <c r="H8" s="23">
        <f>AVERAGEIFS('Crude Model Score'!K:K,'Crude Model Score'!$C:$C,$B8)</f>
        <v>4.9835357781965683E-2</v>
      </c>
      <c r="I8" s="23">
        <f t="shared" si="0"/>
        <v>1.100351810087044</v>
      </c>
    </row>
    <row r="9" spans="1:9">
      <c r="A9" t="s">
        <v>276</v>
      </c>
      <c r="B9" s="22" t="s">
        <v>283</v>
      </c>
      <c r="C9" s="23">
        <f>AVERAGEIFS('Crude Model Score'!F:F,'Crude Model Score'!$C:$C,B9)</f>
        <v>24.49626850426435</v>
      </c>
      <c r="D9" s="23">
        <f>AVERAGEIFS('Crude Model Score'!G:G,'Crude Model Score'!$C:$C,$B9)</f>
        <v>4.7500216535499247</v>
      </c>
      <c r="E9" s="23">
        <f>AVERAGEIFS('Crude Model Score'!H:H,'Crude Model Score'!$C:$C,$B9)</f>
        <v>31.230168824642348</v>
      </c>
      <c r="F9" s="23">
        <f>AVERAGEIFS('Crude Model Score'!I:I,'Crude Model Score'!$C:$C,$B9)</f>
        <v>4.8932333000517652</v>
      </c>
      <c r="G9" s="23">
        <f>AVERAGEIFS('Crude Model Score'!J:J,'Crude Model Score'!$C:$C,$B9)</f>
        <v>0.39664502226662446</v>
      </c>
      <c r="H9" s="23">
        <f>AVERAGEIFS('Crude Model Score'!K:K,'Crude Model Score'!$C:$C,$B9)</f>
        <v>4.9835357781965683E-2</v>
      </c>
      <c r="I9" s="23">
        <f t="shared" si="0"/>
        <v>1.100351810087044</v>
      </c>
    </row>
    <row r="10" spans="1:9">
      <c r="A10" t="s">
        <v>146</v>
      </c>
      <c r="B10" s="22" t="s">
        <v>193</v>
      </c>
      <c r="C10" s="23">
        <f>AVERAGEIFS('Crude Model Score'!F:F,'Crude Model Score'!$C:$C,B10)</f>
        <v>24.496283329482015</v>
      </c>
      <c r="D10" s="23">
        <f>AVERAGEIFS('Crude Model Score'!G:G,'Crude Model Score'!$C:$C,$B10)</f>
        <v>4.7500414675020499</v>
      </c>
      <c r="E10" s="23">
        <f>AVERAGEIFS('Crude Model Score'!H:H,'Crude Model Score'!$C:$C,$B10)</f>
        <v>31.230177848522917</v>
      </c>
      <c r="F10" s="23">
        <f>AVERAGEIFS('Crude Model Score'!I:I,'Crude Model Score'!$C:$C,$B10)</f>
        <v>4.8932459481273005</v>
      </c>
      <c r="G10" s="23">
        <f>AVERAGEIFS('Crude Model Score'!J:J,'Crude Model Score'!$C:$C,$B10)</f>
        <v>0.39664538164317137</v>
      </c>
      <c r="H10" s="23">
        <f>AVERAGEIFS('Crude Model Score'!K:K,'Crude Model Score'!$C:$C,$B10)</f>
        <v>4.9835510978695742E-2</v>
      </c>
      <c r="I10" s="23">
        <f t="shared" si="0"/>
        <v>1.1003123834998905</v>
      </c>
    </row>
    <row r="11" spans="1:9">
      <c r="A11" t="s">
        <v>152</v>
      </c>
      <c r="B11" s="22" t="s">
        <v>204</v>
      </c>
      <c r="C11" s="23">
        <f>AVERAGEIFS('Crude Model Score'!F:F,'Crude Model Score'!$C:$C,B11)</f>
        <v>23.850748357304614</v>
      </c>
      <c r="D11" s="23">
        <f>AVERAGEIFS('Crude Model Score'!G:G,'Crude Model Score'!$C:$C,$B11)</f>
        <v>4.7473272874373427</v>
      </c>
      <c r="E11" s="23">
        <f>AVERAGEIFS('Crude Model Score'!H:H,'Crude Model Score'!$C:$C,$B11)</f>
        <v>30.421085780174721</v>
      </c>
      <c r="F11" s="23">
        <f>AVERAGEIFS('Crude Model Score'!I:I,'Crude Model Score'!$C:$C,$B11)</f>
        <v>4.8991006250075966</v>
      </c>
      <c r="G11" s="23">
        <f>AVERAGEIFS('Crude Model Score'!J:J,'Crude Model Score'!$C:$C,$B11)</f>
        <v>0.37599017287763009</v>
      </c>
      <c r="H11" s="23">
        <f>AVERAGEIFS('Crude Model Score'!K:K,'Crude Model Score'!$C:$C,$B11)</f>
        <v>4.9869320829765917E-2</v>
      </c>
      <c r="I11" s="23">
        <f t="shared" si="0"/>
        <v>1.09609179944383</v>
      </c>
    </row>
    <row r="12" spans="1:9">
      <c r="A12" t="s">
        <v>150</v>
      </c>
      <c r="B12" s="22" t="s">
        <v>195</v>
      </c>
      <c r="C12" s="23">
        <f>AVERAGEIFS('Crude Model Score'!F:F,'Crude Model Score'!$C:$C,B12)</f>
        <v>24.531192731052467</v>
      </c>
      <c r="D12" s="23">
        <f>AVERAGEIFS('Crude Model Score'!G:G,'Crude Model Score'!$C:$C,$B12)</f>
        <v>4.8086838735010584</v>
      </c>
      <c r="E12" s="23">
        <f>AVERAGEIFS('Crude Model Score'!H:H,'Crude Model Score'!$C:$C,$B12)</f>
        <v>31.250141208251787</v>
      </c>
      <c r="F12" s="23">
        <f>AVERAGEIFS('Crude Model Score'!I:I,'Crude Model Score'!$C:$C,$B12)</f>
        <v>4.9378157067048178</v>
      </c>
      <c r="G12" s="23">
        <f>AVERAGEIFS('Crude Model Score'!J:J,'Crude Model Score'!$C:$C,$B12)</f>
        <v>0.39737582967310819</v>
      </c>
      <c r="H12" s="23">
        <f>AVERAGEIFS('Crude Model Score'!K:K,'Crude Model Score'!$C:$C,$B12)</f>
        <v>5.0323958701339183E-2</v>
      </c>
      <c r="I12" s="23">
        <f t="shared" si="0"/>
        <v>0.97585811264247835</v>
      </c>
    </row>
    <row r="13" spans="1:9">
      <c r="A13" t="s">
        <v>151</v>
      </c>
      <c r="B13" s="22" t="s">
        <v>196</v>
      </c>
      <c r="C13" s="23">
        <f>AVERAGEIFS('Crude Model Score'!F:F,'Crude Model Score'!$C:$C,B13)</f>
        <v>24.669451822038667</v>
      </c>
      <c r="D13" s="23">
        <f>AVERAGEIFS('Crude Model Score'!G:G,'Crude Model Score'!$C:$C,$B13)</f>
        <v>4.7389421822740205</v>
      </c>
      <c r="E13" s="23">
        <f>AVERAGEIFS('Crude Model Score'!H:H,'Crude Model Score'!$C:$C,$B13)</f>
        <v>31.349782818210173</v>
      </c>
      <c r="F13" s="23">
        <f>AVERAGEIFS('Crude Model Score'!I:I,'Crude Model Score'!$C:$C,$B13)</f>
        <v>5.2337786753153539</v>
      </c>
      <c r="G13" s="23">
        <f>AVERAGEIFS('Crude Model Score'!J:J,'Crude Model Score'!$C:$C,$B13)</f>
        <v>0.40242010545230228</v>
      </c>
      <c r="H13" s="23">
        <f>AVERAGEIFS('Crude Model Score'!K:K,'Crude Model Score'!$C:$C,$B13)</f>
        <v>5.4033500179177386E-2</v>
      </c>
      <c r="I13" s="23">
        <f t="shared" si="0"/>
        <v>0.54359704211997217</v>
      </c>
    </row>
    <row r="14" spans="1:9">
      <c r="A14" t="s">
        <v>213</v>
      </c>
      <c r="B14" s="22" t="s">
        <v>274</v>
      </c>
      <c r="C14" s="23">
        <f>AVERAGEIFS('Crude Model Score'!F:F,'Crude Model Score'!$C:$C,B14)</f>
        <v>138.27562556878891</v>
      </c>
      <c r="D14" s="23">
        <f>AVERAGEIFS('Crude Model Score'!G:G,'Crude Model Score'!$C:$C,$B14)</f>
        <v>5.5901145915824202</v>
      </c>
      <c r="E14" s="23">
        <f>AVERAGEIFS('Crude Model Score'!H:H,'Crude Model Score'!$C:$C,$B14)</f>
        <v>114.28158014172577</v>
      </c>
      <c r="F14" s="23">
        <f>AVERAGEIFS('Crude Model Score'!I:I,'Crude Model Score'!$C:$C,$B14)</f>
        <v>6.3999041768237719</v>
      </c>
      <c r="G14" s="23">
        <f>AVERAGEIFS('Crude Model Score'!J:J,'Crude Model Score'!$C:$C,$B14)</f>
        <v>2.0354017922198619</v>
      </c>
      <c r="H14" s="23">
        <f>AVERAGEIFS('Crude Model Score'!K:K,'Crude Model Score'!$C:$C,$B14)</f>
        <v>6.368608151748327E-2</v>
      </c>
      <c r="I14" s="23">
        <f t="shared" si="0"/>
        <v>-1.8288703182047676</v>
      </c>
    </row>
    <row r="15" spans="1:9">
      <c r="A15" t="s">
        <v>155</v>
      </c>
      <c r="B15" s="22" t="s">
        <v>198</v>
      </c>
      <c r="C15" s="23">
        <f>AVERAGEIFS('Crude Model Score'!F:F,'Crude Model Score'!$C:$C,B15)</f>
        <v>23.717785332666036</v>
      </c>
      <c r="D15" s="23">
        <f>AVERAGEIFS('Crude Model Score'!G:G,'Crude Model Score'!$C:$C,$B15)</f>
        <v>7.0529981792568188</v>
      </c>
      <c r="E15" s="23">
        <f>AVERAGEIFS('Crude Model Score'!H:H,'Crude Model Score'!$C:$C,$B15)</f>
        <v>30.492149602838936</v>
      </c>
      <c r="F15" s="23">
        <f>AVERAGEIFS('Crude Model Score'!I:I,'Crude Model Score'!$C:$C,$B15)</f>
        <v>8.3329400391555168</v>
      </c>
      <c r="G15" s="23">
        <f>AVERAGEIFS('Crude Model Score'!J:J,'Crude Model Score'!$C:$C,$B15)</f>
        <v>0.36090233027974011</v>
      </c>
      <c r="H15" s="23">
        <f>AVERAGEIFS('Crude Model Score'!K:K,'Crude Model Score'!$C:$C,$B15)</f>
        <v>8.0496831992729292E-2</v>
      </c>
      <c r="I15" s="23">
        <f t="shared" si="0"/>
        <v>-5.8733265287681213</v>
      </c>
    </row>
    <row r="16" spans="1:9">
      <c r="A16" t="s">
        <v>295</v>
      </c>
      <c r="B16" s="22" t="s">
        <v>339</v>
      </c>
      <c r="C16" s="23">
        <f>AVERAGEIFS('Crude Model Score'!F:F,'Crude Model Score'!$C:$C,B16)</f>
        <v>11.386615202312477</v>
      </c>
      <c r="D16" s="23">
        <f>AVERAGEIFS('Crude Model Score'!G:G,'Crude Model Score'!$C:$C,$B16)</f>
        <v>8.2501096278203914</v>
      </c>
      <c r="E16" s="23">
        <f>AVERAGEIFS('Crude Model Score'!H:H,'Crude Model Score'!$C:$C,$B16)</f>
        <v>14.042799697098019</v>
      </c>
      <c r="F16" s="23">
        <f>AVERAGEIFS('Crude Model Score'!I:I,'Crude Model Score'!$C:$C,$B16)</f>
        <v>9.3759722793311067</v>
      </c>
      <c r="G16" s="23">
        <f>AVERAGEIFS('Crude Model Score'!J:J,'Crude Model Score'!$C:$C,$B16)</f>
        <v>0.14288884599999999</v>
      </c>
      <c r="H16" s="23">
        <f>AVERAGEIFS('Crude Model Score'!K:K,'Crude Model Score'!$C:$C,$B16)</f>
        <v>9.0136072499999997E-2</v>
      </c>
      <c r="I16" s="23">
        <f t="shared" si="0"/>
        <v>-8.4821383338149339</v>
      </c>
    </row>
    <row r="17" spans="1:9">
      <c r="A17" t="s">
        <v>293</v>
      </c>
      <c r="B17" s="22" t="s">
        <v>338</v>
      </c>
      <c r="C17" s="23">
        <f>AVERAGEIFS('Crude Model Score'!F:F,'Crude Model Score'!$C:$C,B17)</f>
        <v>20.775706442562814</v>
      </c>
      <c r="D17" s="23">
        <f>AVERAGEIFS('Crude Model Score'!G:G,'Crude Model Score'!$C:$C,$B17)</f>
        <v>8.9678451917071502</v>
      </c>
      <c r="E17" s="23">
        <f>AVERAGEIFS('Crude Model Score'!H:H,'Crude Model Score'!$C:$C,$B17)</f>
        <v>26.255413754569279</v>
      </c>
      <c r="F17" s="23">
        <f>AVERAGEIFS('Crude Model Score'!I:I,'Crude Model Score'!$C:$C,$B17)</f>
        <v>10.482260720771631</v>
      </c>
      <c r="G17" s="23">
        <f>AVERAGEIFS('Crude Model Score'!J:J,'Crude Model Score'!$C:$C,$B17)</f>
        <v>0.28958289666666664</v>
      </c>
      <c r="H17" s="23">
        <f>AVERAGEIFS('Crude Model Score'!K:K,'Crude Model Score'!$C:$C,$B17)</f>
        <v>9.8598031000000017E-2</v>
      </c>
      <c r="I17" s="23">
        <f t="shared" si="0"/>
        <v>-10.594615487730099</v>
      </c>
    </row>
    <row r="18" spans="1:9">
      <c r="A18" t="s">
        <v>159</v>
      </c>
      <c r="B18" s="22" t="s">
        <v>200</v>
      </c>
      <c r="C18" s="23">
        <f>AVERAGEIFS('Crude Model Score'!F:F,'Crude Model Score'!$C:$C,B18)</f>
        <v>24.16118359214445</v>
      </c>
      <c r="D18" s="23">
        <f>AVERAGEIFS('Crude Model Score'!G:G,'Crude Model Score'!$C:$C,$B18)</f>
        <v>8.945900539422647</v>
      </c>
      <c r="E18" s="23">
        <f>AVERAGEIFS('Crude Model Score'!H:H,'Crude Model Score'!$C:$C,$B18)</f>
        <v>29.9608456261664</v>
      </c>
      <c r="F18" s="23">
        <f>AVERAGEIFS('Crude Model Score'!I:I,'Crude Model Score'!$C:$C,$B18)</f>
        <v>11.042056613498227</v>
      </c>
      <c r="G18" s="23">
        <f>AVERAGEIFS('Crude Model Score'!J:J,'Crude Model Score'!$C:$C,$B18)</f>
        <v>0.36345404883225702</v>
      </c>
      <c r="H18" s="23">
        <f>AVERAGEIFS('Crude Model Score'!K:K,'Crude Model Score'!$C:$C,$B18)</f>
        <v>0.10727082627514972</v>
      </c>
      <c r="I18" s="23">
        <f t="shared" si="0"/>
        <v>-11.644193378612554</v>
      </c>
    </row>
    <row r="19" spans="1:9">
      <c r="A19" t="s">
        <v>153</v>
      </c>
      <c r="B19" s="22" t="s">
        <v>197</v>
      </c>
      <c r="C19" s="23">
        <f>AVERAGEIFS('Crude Model Score'!F:F,'Crude Model Score'!$C:$C,B19)</f>
        <v>406.67518551350167</v>
      </c>
      <c r="D19" s="23">
        <f>AVERAGEIFS('Crude Model Score'!G:G,'Crude Model Score'!$C:$C,$B19)</f>
        <v>9.3270544584648167</v>
      </c>
      <c r="E19" s="23">
        <f>AVERAGEIFS('Crude Model Score'!H:H,'Crude Model Score'!$C:$C,$B19)</f>
        <v>141.15167414200653</v>
      </c>
      <c r="F19" s="23">
        <f>AVERAGEIFS('Crude Model Score'!I:I,'Crude Model Score'!$C:$C,$B19)</f>
        <v>11.515718584500439</v>
      </c>
      <c r="G19" s="23">
        <f>AVERAGEIFS('Crude Model Score'!J:J,'Crude Model Score'!$C:$C,$B19)</f>
        <v>6.0392667097931545</v>
      </c>
      <c r="H19" s="23">
        <f>AVERAGEIFS('Crude Model Score'!K:K,'Crude Model Score'!$C:$C,$B19)</f>
        <v>0.10803075419676089</v>
      </c>
      <c r="I19" s="23">
        <f t="shared" si="0"/>
        <v>-12.39510322473213</v>
      </c>
    </row>
    <row r="20" spans="1:9">
      <c r="A20" t="s">
        <v>157</v>
      </c>
      <c r="B20" s="22" t="s">
        <v>199</v>
      </c>
      <c r="C20" s="23">
        <f>AVERAGEIFS('Crude Model Score'!F:F,'Crude Model Score'!$C:$C,B20)</f>
        <v>17.954316566170299</v>
      </c>
      <c r="D20" s="23">
        <f>AVERAGEIFS('Crude Model Score'!G:G,'Crude Model Score'!$C:$C,$B20)</f>
        <v>16.63329258967665</v>
      </c>
      <c r="E20" s="23">
        <f>AVERAGEIFS('Crude Model Score'!H:H,'Crude Model Score'!$C:$C,$B20)</f>
        <v>21.230473093359585</v>
      </c>
      <c r="F20" s="23">
        <f>AVERAGEIFS('Crude Model Score'!I:I,'Crude Model Score'!$C:$C,$B20)</f>
        <v>22.533871834738164</v>
      </c>
      <c r="G20" s="23">
        <f>AVERAGEIFS('Crude Model Score'!J:J,'Crude Model Score'!$C:$C,$B20)</f>
        <v>0.20319220175345695</v>
      </c>
      <c r="H20" s="23">
        <f>AVERAGEIFS('Crude Model Score'!K:K,'Crude Model Score'!$C:$C,$B20)</f>
        <v>0.20796946187814014</v>
      </c>
      <c r="I20" s="23">
        <f t="shared" si="0"/>
        <v>-34.801154219115389</v>
      </c>
    </row>
  </sheetData>
  <conditionalFormatting sqref="C2:C20">
    <cfRule type="colorScale" priority="7">
      <colorScale>
        <cfvo type="min"/>
        <cfvo type="percentile" val="50"/>
        <cfvo type="max"/>
        <color rgb="FF63BE7B"/>
        <color rgb="FFFFEB84"/>
        <color rgb="FFF8696B"/>
      </colorScale>
    </cfRule>
  </conditionalFormatting>
  <conditionalFormatting sqref="D2:D20">
    <cfRule type="colorScale" priority="6">
      <colorScale>
        <cfvo type="min"/>
        <cfvo type="percentile" val="50"/>
        <cfvo type="max"/>
        <color rgb="FF63BE7B"/>
        <color rgb="FFFFEB84"/>
        <color rgb="FFF8696B"/>
      </colorScale>
    </cfRule>
  </conditionalFormatting>
  <conditionalFormatting sqref="E2:E20">
    <cfRule type="colorScale" priority="5">
      <colorScale>
        <cfvo type="min"/>
        <cfvo type="percentile" val="50"/>
        <cfvo type="max"/>
        <color rgb="FF63BE7B"/>
        <color rgb="FFFFEB84"/>
        <color rgb="FFF8696B"/>
      </colorScale>
    </cfRule>
  </conditionalFormatting>
  <conditionalFormatting sqref="F2:F20">
    <cfRule type="colorScale" priority="4">
      <colorScale>
        <cfvo type="min"/>
        <cfvo type="percentile" val="50"/>
        <cfvo type="max"/>
        <color rgb="FF63BE7B"/>
        <color rgb="FFFFEB84"/>
        <color rgb="FFF8696B"/>
      </colorScale>
    </cfRule>
  </conditionalFormatting>
  <conditionalFormatting sqref="G2:G20">
    <cfRule type="colorScale" priority="3">
      <colorScale>
        <cfvo type="min"/>
        <cfvo type="percentile" val="50"/>
        <cfvo type="max"/>
        <color rgb="FF63BE7B"/>
        <color rgb="FFFFEB84"/>
        <color rgb="FFF8696B"/>
      </colorScale>
    </cfRule>
  </conditionalFormatting>
  <conditionalFormatting sqref="H2:H20">
    <cfRule type="colorScale" priority="2">
      <colorScale>
        <cfvo type="min"/>
        <cfvo type="percentile" val="50"/>
        <cfvo type="max"/>
        <color rgb="FF63BE7B"/>
        <color rgb="FFFFEB84"/>
        <color rgb="FFF8696B"/>
      </colorScale>
    </cfRule>
  </conditionalFormatting>
  <conditionalFormatting sqref="I2:I2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7B2D-7E61-43F3-A617-D1AF808FBC65}">
  <dimension ref="A1:B17"/>
  <sheetViews>
    <sheetView workbookViewId="0">
      <selection activeCell="E13" sqref="E13"/>
    </sheetView>
  </sheetViews>
  <sheetFormatPr defaultRowHeight="15"/>
  <cols>
    <col min="1" max="1" width="15.7109375" bestFit="1" customWidth="1"/>
    <col min="2" max="2" width="14.5703125" bestFit="1" customWidth="1"/>
  </cols>
  <sheetData>
    <row r="1" spans="1:2">
      <c r="A1" s="10" t="s">
        <v>341</v>
      </c>
      <c r="B1" s="10" t="s">
        <v>342</v>
      </c>
    </row>
    <row r="2" spans="1:2">
      <c r="A2" s="1" t="s">
        <v>343</v>
      </c>
      <c r="B2" s="1">
        <v>25</v>
      </c>
    </row>
    <row r="3" spans="1:2">
      <c r="A3" s="1" t="s">
        <v>344</v>
      </c>
      <c r="B3" s="1">
        <v>22</v>
      </c>
    </row>
    <row r="4" spans="1:2">
      <c r="A4" s="1" t="s">
        <v>345</v>
      </c>
      <c r="B4" s="1">
        <v>21</v>
      </c>
    </row>
    <row r="5" spans="1:2">
      <c r="A5" s="1" t="s">
        <v>346</v>
      </c>
      <c r="B5" s="1">
        <v>21</v>
      </c>
    </row>
    <row r="6" spans="1:2">
      <c r="A6" s="1" t="s">
        <v>347</v>
      </c>
      <c r="B6" s="1">
        <v>19</v>
      </c>
    </row>
    <row r="7" spans="1:2">
      <c r="A7" s="1" t="s">
        <v>348</v>
      </c>
      <c r="B7" s="1">
        <v>19</v>
      </c>
    </row>
    <row r="8" spans="1:2">
      <c r="A8" s="1" t="s">
        <v>349</v>
      </c>
      <c r="B8" s="1">
        <v>19</v>
      </c>
    </row>
    <row r="9" spans="1:2">
      <c r="A9" s="1" t="s">
        <v>350</v>
      </c>
      <c r="B9" s="1">
        <v>18</v>
      </c>
    </row>
    <row r="10" spans="1:2">
      <c r="A10" s="1" t="s">
        <v>351</v>
      </c>
      <c r="B10" s="1">
        <v>18</v>
      </c>
    </row>
    <row r="11" spans="1:2">
      <c r="A11" s="1" t="s">
        <v>352</v>
      </c>
      <c r="B11" s="1">
        <v>15</v>
      </c>
    </row>
    <row r="12" spans="1:2">
      <c r="A12" s="1" t="s">
        <v>353</v>
      </c>
      <c r="B12" s="1">
        <v>13</v>
      </c>
    </row>
    <row r="13" spans="1:2">
      <c r="A13" s="1" t="s">
        <v>354</v>
      </c>
      <c r="B13" s="1">
        <v>13</v>
      </c>
    </row>
    <row r="14" spans="1:2">
      <c r="A14" s="1" t="s">
        <v>355</v>
      </c>
      <c r="B14" s="1">
        <v>12</v>
      </c>
    </row>
    <row r="15" spans="1:2">
      <c r="A15" s="1" t="s">
        <v>356</v>
      </c>
      <c r="B15" s="1">
        <v>10</v>
      </c>
    </row>
    <row r="16" spans="1:2">
      <c r="A16" s="1" t="s">
        <v>357</v>
      </c>
      <c r="B16" s="1">
        <v>9</v>
      </c>
    </row>
    <row r="17" spans="1:2">
      <c r="A17" s="1" t="s">
        <v>358</v>
      </c>
      <c r="B17" s="1">
        <v>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F653-957D-4CC7-BF11-630C936FA370}">
  <dimension ref="A1:K115"/>
  <sheetViews>
    <sheetView workbookViewId="0">
      <selection activeCell="K25" sqref="C1:K25"/>
    </sheetView>
  </sheetViews>
  <sheetFormatPr defaultRowHeight="15"/>
  <cols>
    <col min="2" max="2" width="23.140625" bestFit="1" customWidth="1"/>
    <col min="3" max="3" width="63" bestFit="1" customWidth="1"/>
    <col min="4" max="4" width="9.140625" customWidth="1"/>
    <col min="5" max="5" width="10.42578125" style="24" bestFit="1" customWidth="1"/>
    <col min="6" max="11" width="9.140625" style="19"/>
  </cols>
  <sheetData>
    <row r="1" spans="1:11" s="27" customFormat="1" ht="30">
      <c r="B1" s="27" t="s">
        <v>145</v>
      </c>
      <c r="C1" s="20" t="s">
        <v>185</v>
      </c>
      <c r="D1" s="20" t="s">
        <v>186</v>
      </c>
      <c r="E1" s="25" t="s">
        <v>21</v>
      </c>
      <c r="F1" s="21" t="s">
        <v>187</v>
      </c>
      <c r="G1" s="21" t="s">
        <v>188</v>
      </c>
      <c r="H1" s="21" t="s">
        <v>189</v>
      </c>
      <c r="I1" s="21" t="s">
        <v>190</v>
      </c>
      <c r="J1" s="21" t="s">
        <v>191</v>
      </c>
      <c r="K1" s="21" t="s">
        <v>192</v>
      </c>
    </row>
    <row r="2" spans="1:11">
      <c r="A2" t="s">
        <v>166</v>
      </c>
      <c r="B2" t="s">
        <v>151</v>
      </c>
      <c r="C2" s="1" t="str">
        <f>VLOOKUP(B2,IronModelScoreCalc!A:B,2,FALSE)</f>
        <v>30 Day Moving Average</v>
      </c>
      <c r="D2" s="1">
        <v>0</v>
      </c>
      <c r="E2" s="9">
        <v>44896</v>
      </c>
      <c r="F2" s="23">
        <v>43.7956717492835</v>
      </c>
      <c r="G2" s="23">
        <v>26.534049056092201</v>
      </c>
      <c r="H2" s="23">
        <v>33.9819636699971</v>
      </c>
      <c r="I2" s="23">
        <v>24.624360803280499</v>
      </c>
      <c r="J2" s="23">
        <v>0.33869506721972897</v>
      </c>
      <c r="K2" s="23">
        <v>0.218145213505161</v>
      </c>
    </row>
    <row r="3" spans="1:11">
      <c r="A3" t="s">
        <v>219</v>
      </c>
      <c r="B3" t="s">
        <v>151</v>
      </c>
      <c r="C3" s="1" t="str">
        <f>VLOOKUP(B3,IronModelScoreCalc!A:B,2,FALSE)</f>
        <v>30 Day Moving Average</v>
      </c>
      <c r="D3" s="1">
        <v>1</v>
      </c>
      <c r="E3" s="9">
        <v>44917</v>
      </c>
      <c r="F3" s="23">
        <v>41.360444506240597</v>
      </c>
      <c r="G3" s="23">
        <v>21.886394753615999</v>
      </c>
      <c r="H3" s="23">
        <v>33.447693540669199</v>
      </c>
      <c r="I3" s="23">
        <v>19.128242043345502</v>
      </c>
      <c r="J3" s="23">
        <v>0.367786394487716</v>
      </c>
      <c r="K3" s="23">
        <v>0.173922656514546</v>
      </c>
    </row>
    <row r="4" spans="1:11">
      <c r="A4" t="s">
        <v>230</v>
      </c>
      <c r="B4" t="s">
        <v>151</v>
      </c>
      <c r="C4" s="1" t="str">
        <f>VLOOKUP(B4,IronModelScoreCalc!A:B,2,FALSE)</f>
        <v>30 Day Moving Average</v>
      </c>
      <c r="D4" s="1">
        <v>2</v>
      </c>
      <c r="E4" s="9">
        <v>44943</v>
      </c>
      <c r="F4" s="23">
        <v>41.293610885375998</v>
      </c>
      <c r="G4" s="23">
        <v>13.6013899657351</v>
      </c>
      <c r="H4" s="23">
        <v>34.048937542863897</v>
      </c>
      <c r="I4" s="23">
        <v>11.228389396316301</v>
      </c>
      <c r="J4" s="23">
        <v>0.41869933016486899</v>
      </c>
      <c r="K4" s="23">
        <v>0.10614509788852999</v>
      </c>
    </row>
    <row r="5" spans="1:11">
      <c r="A5" t="s">
        <v>241</v>
      </c>
      <c r="B5" t="s">
        <v>151</v>
      </c>
      <c r="C5" s="1" t="str">
        <f>VLOOKUP(B5,IronModelScoreCalc!A:B,2,FALSE)</f>
        <v>30 Day Moving Average</v>
      </c>
      <c r="D5" s="1">
        <v>3</v>
      </c>
      <c r="E5" s="9">
        <v>44964</v>
      </c>
      <c r="F5" s="23">
        <v>42.775840806428</v>
      </c>
      <c r="G5" s="23">
        <v>6.7259792083466197</v>
      </c>
      <c r="H5" s="23">
        <v>34.866463150827798</v>
      </c>
      <c r="I5" s="23">
        <v>4.7951910242616904</v>
      </c>
      <c r="J5" s="23">
        <v>0.45457197108465403</v>
      </c>
      <c r="K5" s="23">
        <v>4.6512929031230402E-2</v>
      </c>
    </row>
    <row r="6" spans="1:11">
      <c r="A6" t="s">
        <v>252</v>
      </c>
      <c r="B6" t="s">
        <v>151</v>
      </c>
      <c r="C6" s="1" t="str">
        <f>VLOOKUP(B6,IronModelScoreCalc!A:B,2,FALSE)</f>
        <v>30 Day Moving Average</v>
      </c>
      <c r="D6" s="1">
        <v>4</v>
      </c>
      <c r="E6" s="9">
        <v>44986</v>
      </c>
      <c r="F6" s="23">
        <v>44.329826351792001</v>
      </c>
      <c r="G6" s="23">
        <v>8.5438190003716201</v>
      </c>
      <c r="H6" s="23">
        <v>35.618892694118102</v>
      </c>
      <c r="I6" s="23">
        <v>5.4896568648859896</v>
      </c>
      <c r="J6" s="23">
        <v>0.481115967850818</v>
      </c>
      <c r="K6" s="23">
        <v>5.7302697131027397E-2</v>
      </c>
    </row>
    <row r="7" spans="1:11">
      <c r="A7" t="s">
        <v>263</v>
      </c>
      <c r="B7" t="s">
        <v>151</v>
      </c>
      <c r="C7" s="1" t="str">
        <f>VLOOKUP(B7,IronModelScoreCalc!A:B,2,FALSE)</f>
        <v>30 Day Moving Average</v>
      </c>
      <c r="D7" s="1">
        <v>5</v>
      </c>
      <c r="E7" s="9">
        <v>45007</v>
      </c>
      <c r="F7" s="23">
        <v>45.372509481838001</v>
      </c>
      <c r="G7" s="23">
        <v>14.932853823402599</v>
      </c>
      <c r="H7" s="23">
        <v>36.092535838788898</v>
      </c>
      <c r="I7" s="23">
        <v>10.659913558105499</v>
      </c>
      <c r="J7" s="23">
        <v>0.49674752828195501</v>
      </c>
      <c r="K7" s="23">
        <v>0.11554345761564</v>
      </c>
    </row>
    <row r="8" spans="1:11">
      <c r="A8" t="s">
        <v>169</v>
      </c>
      <c r="B8" t="s">
        <v>154</v>
      </c>
      <c r="C8" s="1" t="str">
        <f>VLOOKUP(B8,IronModelScoreCalc!A:B,2,FALSE)</f>
        <v>ARIMA (AIC estimated order)</v>
      </c>
      <c r="D8" s="1">
        <v>0</v>
      </c>
      <c r="E8" s="9">
        <v>44896</v>
      </c>
      <c r="F8" s="23">
        <v>42.805019763517102</v>
      </c>
      <c r="G8" s="23">
        <v>23.638868110735501</v>
      </c>
      <c r="H8" s="23">
        <v>35.139963946351301</v>
      </c>
      <c r="I8" s="23">
        <v>21.4967540553851</v>
      </c>
      <c r="J8" s="23">
        <v>0.39701375554228702</v>
      </c>
      <c r="K8" s="23">
        <v>0.19305133269911201</v>
      </c>
    </row>
    <row r="9" spans="1:11">
      <c r="A9" t="s">
        <v>222</v>
      </c>
      <c r="B9" t="s">
        <v>154</v>
      </c>
      <c r="C9" s="1" t="str">
        <f>VLOOKUP(B9,IronModelScoreCalc!A:B,2,FALSE)</f>
        <v>ARIMA (AIC estimated order)</v>
      </c>
      <c r="D9" s="1">
        <v>1</v>
      </c>
      <c r="E9" s="9">
        <v>44917</v>
      </c>
      <c r="F9" s="23">
        <v>40.469835575705297</v>
      </c>
      <c r="G9" s="23">
        <v>12.0459253852366</v>
      </c>
      <c r="H9" s="23">
        <v>33.306526428699399</v>
      </c>
      <c r="I9" s="23">
        <v>9.3780657246224592</v>
      </c>
      <c r="J9" s="23">
        <v>0.39308167046811898</v>
      </c>
      <c r="K9" s="23">
        <v>8.8812417347778894E-2</v>
      </c>
    </row>
    <row r="10" spans="1:11">
      <c r="A10" t="s">
        <v>233</v>
      </c>
      <c r="B10" t="s">
        <v>154</v>
      </c>
      <c r="C10" s="1" t="str">
        <f>VLOOKUP(B10,IronModelScoreCalc!A:B,2,FALSE)</f>
        <v>ARIMA (AIC estimated order)</v>
      </c>
      <c r="D10" s="1">
        <v>2</v>
      </c>
      <c r="E10" s="9">
        <v>44943</v>
      </c>
      <c r="F10" s="23">
        <v>39.3167848243287</v>
      </c>
      <c r="G10" s="23">
        <v>4.5783596750168396</v>
      </c>
      <c r="H10" s="23">
        <v>32.231212587165999</v>
      </c>
      <c r="I10" s="23">
        <v>3.0549733243530399</v>
      </c>
      <c r="J10" s="23">
        <v>0.39026769064491101</v>
      </c>
      <c r="K10" s="23">
        <v>2.98994246613234E-2</v>
      </c>
    </row>
    <row r="11" spans="1:11">
      <c r="A11" t="s">
        <v>244</v>
      </c>
      <c r="B11" t="s">
        <v>154</v>
      </c>
      <c r="C11" s="1" t="str">
        <f>VLOOKUP(B11,IronModelScoreCalc!A:B,2,FALSE)</f>
        <v>ARIMA (AIC estimated order)</v>
      </c>
      <c r="D11" s="1">
        <v>3</v>
      </c>
      <c r="E11" s="9">
        <v>44964</v>
      </c>
      <c r="F11" s="23">
        <v>39.1523349174863</v>
      </c>
      <c r="G11" s="23">
        <v>3.4259576868285899</v>
      </c>
      <c r="H11" s="23">
        <v>32.059052258500103</v>
      </c>
      <c r="I11" s="23">
        <v>2.3834920901516101</v>
      </c>
      <c r="J11" s="23">
        <v>0.39013934490899099</v>
      </c>
      <c r="K11" s="23">
        <v>2.3624885559950501E-2</v>
      </c>
    </row>
    <row r="12" spans="1:11">
      <c r="A12" t="s">
        <v>255</v>
      </c>
      <c r="B12" t="s">
        <v>154</v>
      </c>
      <c r="C12" s="1" t="str">
        <f>VLOOKUP(B12,IronModelScoreCalc!A:B,2,FALSE)</f>
        <v>ARIMA (AIC estimated order)</v>
      </c>
      <c r="D12" s="1">
        <v>4</v>
      </c>
      <c r="E12" s="9">
        <v>44986</v>
      </c>
      <c r="F12" s="23">
        <v>38.979782228674601</v>
      </c>
      <c r="G12" s="23">
        <v>8.7477576734396294</v>
      </c>
      <c r="H12" s="23">
        <v>31.880059283084002</v>
      </c>
      <c r="I12" s="23">
        <v>5.3136020465185601</v>
      </c>
      <c r="J12" s="23">
        <v>0.38903865515388297</v>
      </c>
      <c r="K12" s="23">
        <v>5.5969259617433702E-2</v>
      </c>
    </row>
    <row r="13" spans="1:11">
      <c r="A13" t="s">
        <v>266</v>
      </c>
      <c r="B13" t="s">
        <v>154</v>
      </c>
      <c r="C13" s="1" t="str">
        <f>VLOOKUP(B13,IronModelScoreCalc!A:B,2,FALSE)</f>
        <v>ARIMA (AIC estimated order)</v>
      </c>
      <c r="D13" s="1">
        <v>5</v>
      </c>
      <c r="E13" s="9">
        <v>45007</v>
      </c>
      <c r="F13" s="23">
        <v>38.849042844701103</v>
      </c>
      <c r="G13" s="23">
        <v>15.3124974175714</v>
      </c>
      <c r="H13" s="23">
        <v>31.731211173051801</v>
      </c>
      <c r="I13" s="23">
        <v>11.146633589209801</v>
      </c>
      <c r="J13" s="23">
        <v>0.38978875625671999</v>
      </c>
      <c r="K13" s="23">
        <v>0.12082859804155401</v>
      </c>
    </row>
    <row r="14" spans="1:11">
      <c r="A14" t="s">
        <v>361</v>
      </c>
      <c r="B14" t="s">
        <v>362</v>
      </c>
      <c r="C14" s="1" t="str">
        <f>VLOOKUP(B14,IronModelScoreCalc!A:B,2,FALSE)</f>
        <v>ARIMA Regression</v>
      </c>
      <c r="D14" s="1">
        <v>0</v>
      </c>
      <c r="E14" s="9">
        <v>44896</v>
      </c>
      <c r="F14" s="23">
        <v>9.6391169260788195E-2</v>
      </c>
      <c r="G14" s="23">
        <v>22.651462683160201</v>
      </c>
      <c r="H14" s="23">
        <v>8.2873290903576202E-3</v>
      </c>
      <c r="I14" s="23">
        <v>20.542488979756499</v>
      </c>
      <c r="J14" s="23">
        <v>8.2475582192819804E-5</v>
      </c>
      <c r="K14" s="23">
        <v>0.185382995415071</v>
      </c>
    </row>
    <row r="15" spans="1:11">
      <c r="A15" t="s">
        <v>364</v>
      </c>
      <c r="B15" t="s">
        <v>362</v>
      </c>
      <c r="C15" s="1" t="str">
        <f>VLOOKUP(B15,IronModelScoreCalc!A:B,2,FALSE)</f>
        <v>ARIMA Regression</v>
      </c>
      <c r="D15" s="1">
        <v>1</v>
      </c>
      <c r="E15" s="9">
        <v>44917</v>
      </c>
      <c r="F15" s="23">
        <v>9.6153373968035402E-2</v>
      </c>
      <c r="G15" s="23">
        <v>9.1677716187047196</v>
      </c>
      <c r="H15" s="23">
        <v>8.2439767127968893E-3</v>
      </c>
      <c r="I15" s="23">
        <v>7.0941921098560599</v>
      </c>
      <c r="J15" s="23">
        <v>8.2044105929932295E-5</v>
      </c>
      <c r="K15" s="23">
        <v>6.8104949169476306E-2</v>
      </c>
    </row>
    <row r="16" spans="1:11">
      <c r="A16" t="s">
        <v>366</v>
      </c>
      <c r="B16" t="s">
        <v>362</v>
      </c>
      <c r="C16" s="1" t="str">
        <f>VLOOKUP(B16,IronModelScoreCalc!A:B,2,FALSE)</f>
        <v>ARIMA Regression</v>
      </c>
      <c r="D16" s="1">
        <v>2</v>
      </c>
      <c r="E16" s="9">
        <v>44943</v>
      </c>
      <c r="F16" s="23">
        <v>9.5919429310442603E-2</v>
      </c>
      <c r="G16" s="23">
        <v>1.72028783215407</v>
      </c>
      <c r="H16" s="23">
        <v>8.3714468783752105E-3</v>
      </c>
      <c r="I16" s="23">
        <v>1.0522178977516401</v>
      </c>
      <c r="J16" s="23">
        <v>8.3320689511230198E-5</v>
      </c>
      <c r="K16" s="23">
        <v>1.0474599443094699E-2</v>
      </c>
    </row>
    <row r="17" spans="1:11">
      <c r="A17" t="s">
        <v>368</v>
      </c>
      <c r="B17" t="s">
        <v>362</v>
      </c>
      <c r="C17" s="1" t="str">
        <f>VLOOKUP(B17,IronModelScoreCalc!A:B,2,FALSE)</f>
        <v>ARIMA Regression</v>
      </c>
      <c r="D17" s="1">
        <v>3</v>
      </c>
      <c r="E17" s="9">
        <v>44964</v>
      </c>
      <c r="F17" s="23">
        <v>9.5684937503463005E-2</v>
      </c>
      <c r="G17" s="23">
        <v>3.1221481333602998</v>
      </c>
      <c r="H17" s="23">
        <v>8.3806106423895497E-3</v>
      </c>
      <c r="I17" s="23">
        <v>2.1426863563266498</v>
      </c>
      <c r="J17" s="23">
        <v>8.3414235604228101E-5</v>
      </c>
      <c r="K17" s="23">
        <v>2.1324264401221898E-2</v>
      </c>
    </row>
    <row r="18" spans="1:11">
      <c r="A18" t="s">
        <v>370</v>
      </c>
      <c r="B18" t="s">
        <v>362</v>
      </c>
      <c r="C18" s="1" t="str">
        <f>VLOOKUP(B18,IronModelScoreCalc!A:B,2,FALSE)</f>
        <v>ARIMA Regression</v>
      </c>
      <c r="D18" s="1">
        <v>4</v>
      </c>
      <c r="E18" s="9">
        <v>44986</v>
      </c>
      <c r="F18" s="23">
        <v>9.5452600997063305E-2</v>
      </c>
      <c r="G18" s="23">
        <v>8.4556888746772199</v>
      </c>
      <c r="H18" s="23">
        <v>8.3578638409755705E-3</v>
      </c>
      <c r="I18" s="23">
        <v>5.1435098046049399</v>
      </c>
      <c r="J18" s="23">
        <v>8.3188703084367802E-5</v>
      </c>
      <c r="K18" s="23">
        <v>5.4082940360819502E-2</v>
      </c>
    </row>
    <row r="19" spans="1:11">
      <c r="A19" t="s">
        <v>372</v>
      </c>
      <c r="B19" t="s">
        <v>362</v>
      </c>
      <c r="C19" s="1" t="str">
        <f>VLOOKUP(B19,IronModelScoreCalc!A:B,2,FALSE)</f>
        <v>ARIMA Regression</v>
      </c>
      <c r="D19" s="1">
        <v>5</v>
      </c>
      <c r="E19" s="9">
        <v>45007</v>
      </c>
      <c r="F19" s="23">
        <v>9.5222210790462794E-2</v>
      </c>
      <c r="G19" s="23">
        <v>14.6874657253006</v>
      </c>
      <c r="H19" s="23">
        <v>8.3507607385907498E-3</v>
      </c>
      <c r="I19" s="23">
        <v>10.722229928795301</v>
      </c>
      <c r="J19" s="23">
        <v>8.3119491273174595E-5</v>
      </c>
      <c r="K19" s="23">
        <v>0.11586630880288799</v>
      </c>
    </row>
    <row r="20" spans="1:11">
      <c r="A20" t="s">
        <v>359</v>
      </c>
      <c r="B20" t="s">
        <v>360</v>
      </c>
      <c r="C20" s="1" t="str">
        <f>VLOOKUP(B20,IronModelScoreCalc!A:B,2,FALSE)</f>
        <v>ARIMA with Seasonality</v>
      </c>
      <c r="D20" s="1">
        <v>0</v>
      </c>
      <c r="E20" s="9">
        <v>44896</v>
      </c>
      <c r="F20" s="23">
        <v>2.0524665368370401</v>
      </c>
      <c r="G20" s="23">
        <v>23.625332042888399</v>
      </c>
      <c r="H20" s="23">
        <v>0.85103872810073899</v>
      </c>
      <c r="I20" s="23">
        <v>21.482342390339898</v>
      </c>
      <c r="J20" s="23">
        <v>8.5488890663462606E-3</v>
      </c>
      <c r="K20" s="23">
        <v>0.19293413752650501</v>
      </c>
    </row>
    <row r="21" spans="1:11">
      <c r="A21" t="s">
        <v>363</v>
      </c>
      <c r="B21" t="s">
        <v>360</v>
      </c>
      <c r="C21" s="1" t="str">
        <f>VLOOKUP(B21,IronModelScoreCalc!A:B,2,FALSE)</f>
        <v>ARIMA with Seasonality</v>
      </c>
      <c r="D21" s="1">
        <v>1</v>
      </c>
      <c r="E21" s="9">
        <v>44917</v>
      </c>
      <c r="F21" s="23">
        <v>2.0188072616579902</v>
      </c>
      <c r="G21" s="23">
        <v>8.6674574606130399</v>
      </c>
      <c r="H21" s="23">
        <v>0.85483948848862501</v>
      </c>
      <c r="I21" s="23">
        <v>6.6838683668158501</v>
      </c>
      <c r="J21" s="23">
        <v>8.5879216904916605E-3</v>
      </c>
      <c r="K21" s="23">
        <v>6.4319418827208805E-2</v>
      </c>
    </row>
    <row r="22" spans="1:11">
      <c r="A22" t="s">
        <v>365</v>
      </c>
      <c r="B22" t="s">
        <v>360</v>
      </c>
      <c r="C22" s="1" t="str">
        <f>VLOOKUP(B22,IronModelScoreCalc!A:B,2,FALSE)</f>
        <v>ARIMA with Seasonality</v>
      </c>
      <c r="D22" s="1">
        <v>2</v>
      </c>
      <c r="E22" s="9">
        <v>44943</v>
      </c>
      <c r="F22" s="23">
        <v>2.0107400332661398</v>
      </c>
      <c r="G22" s="23">
        <v>1.7708002305003201</v>
      </c>
      <c r="H22" s="23">
        <v>0.85557850515122602</v>
      </c>
      <c r="I22" s="23">
        <v>1.1385388969219501</v>
      </c>
      <c r="J22" s="23">
        <v>8.5958612660174596E-3</v>
      </c>
      <c r="K22" s="23">
        <v>1.13604442168473E-2</v>
      </c>
    </row>
    <row r="23" spans="1:11">
      <c r="A23" t="s">
        <v>367</v>
      </c>
      <c r="B23" t="s">
        <v>360</v>
      </c>
      <c r="C23" s="1" t="str">
        <f>VLOOKUP(B23,IronModelScoreCalc!A:B,2,FALSE)</f>
        <v>ARIMA with Seasonality</v>
      </c>
      <c r="D23" s="1">
        <v>3</v>
      </c>
      <c r="E23" s="9">
        <v>44964</v>
      </c>
      <c r="F23" s="23">
        <v>2.0067065924313998</v>
      </c>
      <c r="G23" s="23">
        <v>3.09267390080409</v>
      </c>
      <c r="H23" s="23">
        <v>0.85430996174644802</v>
      </c>
      <c r="I23" s="23">
        <v>1.95526853129081</v>
      </c>
      <c r="J23" s="23">
        <v>8.5831442995337303E-3</v>
      </c>
      <c r="K23" s="23">
        <v>1.9646327417026599E-2</v>
      </c>
    </row>
    <row r="24" spans="1:11">
      <c r="A24" t="s">
        <v>369</v>
      </c>
      <c r="B24" t="s">
        <v>360</v>
      </c>
      <c r="C24" s="1" t="str">
        <f>VLOOKUP(B24,IronModelScoreCalc!A:B,2,FALSE)</f>
        <v>ARIMA with Seasonality</v>
      </c>
      <c r="D24" s="1">
        <v>4</v>
      </c>
      <c r="E24" s="9">
        <v>44986</v>
      </c>
      <c r="F24" s="23">
        <v>2.0020443759884801</v>
      </c>
      <c r="G24" s="23">
        <v>9.0417064792501396</v>
      </c>
      <c r="H24" s="23">
        <v>0.85260043483813996</v>
      </c>
      <c r="I24" s="23">
        <v>5.4131575912088303</v>
      </c>
      <c r="J24" s="23">
        <v>8.5659490741822608E-3</v>
      </c>
      <c r="K24" s="23">
        <v>5.7213771285672198E-2</v>
      </c>
    </row>
    <row r="25" spans="1:11">
      <c r="A25" t="s">
        <v>371</v>
      </c>
      <c r="B25" t="s">
        <v>360</v>
      </c>
      <c r="C25" s="1" t="str">
        <f>VLOOKUP(B25,IronModelScoreCalc!A:B,2,FALSE)</f>
        <v>ARIMA with Seasonality</v>
      </c>
      <c r="D25" s="1">
        <v>5</v>
      </c>
      <c r="E25" s="9">
        <v>45007</v>
      </c>
      <c r="F25" s="23">
        <v>1.99627143492381</v>
      </c>
      <c r="G25" s="23">
        <v>15.1769226832523</v>
      </c>
      <c r="H25" s="23">
        <v>0.85179126024093399</v>
      </c>
      <c r="I25" s="23">
        <v>11.0751706316314</v>
      </c>
      <c r="J25" s="23">
        <v>8.5579763765294102E-3</v>
      </c>
      <c r="K25" s="23">
        <v>0.119952757359454</v>
      </c>
    </row>
    <row r="26" spans="1:11">
      <c r="A26" t="s">
        <v>212</v>
      </c>
      <c r="B26" t="s">
        <v>213</v>
      </c>
      <c r="C26" s="1" t="str">
        <f>VLOOKUP(B26,IronModelScoreCalc!A:B,2,FALSE)</f>
        <v>Combined (Average of Holt-Winters,  Estimated SES and Damped ES)</v>
      </c>
      <c r="D26" s="1">
        <v>0</v>
      </c>
      <c r="E26" s="9">
        <v>44896</v>
      </c>
      <c r="F26" s="23">
        <v>131.22625739367601</v>
      </c>
      <c r="G26" s="23">
        <v>22.084485109979799</v>
      </c>
      <c r="H26" s="23">
        <v>73.2332423843242</v>
      </c>
      <c r="I26" s="23">
        <v>20.0408575719546</v>
      </c>
      <c r="J26" s="23">
        <v>1.4040488801617499</v>
      </c>
      <c r="K26" s="23">
        <v>0.18137868743892499</v>
      </c>
    </row>
    <row r="27" spans="1:11">
      <c r="A27" t="s">
        <v>224</v>
      </c>
      <c r="B27" t="s">
        <v>213</v>
      </c>
      <c r="C27" s="1" t="str">
        <f>VLOOKUP(B27,IronModelScoreCalc!A:B,2,FALSE)</f>
        <v>Combined (Average of Holt-Winters,  Estimated SES and Damped ES)</v>
      </c>
      <c r="D27" s="1">
        <v>1</v>
      </c>
      <c r="E27" s="9">
        <v>44917</v>
      </c>
      <c r="F27" s="23">
        <v>406.83361279522802</v>
      </c>
      <c r="G27" s="23">
        <v>5.3362788161110499</v>
      </c>
      <c r="H27" s="23">
        <v>115.928167121936</v>
      </c>
      <c r="I27" s="23">
        <v>4.1554220316000601</v>
      </c>
      <c r="J27" s="23">
        <v>4.1224740340189898</v>
      </c>
      <c r="K27" s="23">
        <v>4.0608524383911201E-2</v>
      </c>
    </row>
    <row r="28" spans="1:11">
      <c r="A28" t="s">
        <v>235</v>
      </c>
      <c r="B28" t="s">
        <v>213</v>
      </c>
      <c r="C28" s="1" t="str">
        <f>VLOOKUP(B28,IronModelScoreCalc!A:B,2,FALSE)</f>
        <v>Combined (Average of Holt-Winters,  Estimated SES and Damped ES)</v>
      </c>
      <c r="D28" s="1">
        <v>2</v>
      </c>
      <c r="E28" s="9">
        <v>44943</v>
      </c>
      <c r="F28" s="23">
        <v>485.16334481752898</v>
      </c>
      <c r="G28" s="23">
        <v>3.90777160969514</v>
      </c>
      <c r="H28" s="23">
        <v>122.29643911359101</v>
      </c>
      <c r="I28" s="23">
        <v>2.5975532155193801</v>
      </c>
      <c r="J28" s="23">
        <v>4.8923385163199304</v>
      </c>
      <c r="K28" s="23">
        <v>2.6442107555070499E-2</v>
      </c>
    </row>
    <row r="29" spans="1:11">
      <c r="A29" t="s">
        <v>246</v>
      </c>
      <c r="B29" t="s">
        <v>213</v>
      </c>
      <c r="C29" s="1" t="str">
        <f>VLOOKUP(B29,IronModelScoreCalc!A:B,2,FALSE)</f>
        <v>Combined (Average of Holt-Winters,  Estimated SES and Damped ES)</v>
      </c>
      <c r="D29" s="1">
        <v>3</v>
      </c>
      <c r="E29" s="9">
        <v>44964</v>
      </c>
      <c r="F29" s="23">
        <v>235.60446692563301</v>
      </c>
      <c r="G29" s="23">
        <v>5.0187615989066403</v>
      </c>
      <c r="H29" s="23">
        <v>95.7438578526763</v>
      </c>
      <c r="I29" s="23">
        <v>2.6439093371450402</v>
      </c>
      <c r="J29" s="23">
        <v>2.4653334310265702</v>
      </c>
      <c r="K29" s="23">
        <v>2.7231806655285799E-2</v>
      </c>
    </row>
    <row r="30" spans="1:11">
      <c r="A30" t="s">
        <v>257</v>
      </c>
      <c r="B30" t="s">
        <v>213</v>
      </c>
      <c r="C30" s="1" t="str">
        <f>VLOOKUP(B30,IronModelScoreCalc!A:B,2,FALSE)</f>
        <v>Combined (Average of Holt-Winters,  Estimated SES and Damped ES)</v>
      </c>
      <c r="D30" s="1">
        <v>4</v>
      </c>
      <c r="E30" s="9">
        <v>44986</v>
      </c>
      <c r="F30" s="23">
        <v>115.43354862832</v>
      </c>
      <c r="G30" s="23">
        <v>10.665770344207299</v>
      </c>
      <c r="H30" s="23">
        <v>67.990204699003598</v>
      </c>
      <c r="I30" s="23">
        <v>6.3208349668700698</v>
      </c>
      <c r="J30" s="23">
        <v>1.27301264110421</v>
      </c>
      <c r="K30" s="23">
        <v>6.7528168889926202E-2</v>
      </c>
    </row>
    <row r="31" spans="1:11">
      <c r="A31" t="s">
        <v>268</v>
      </c>
      <c r="B31" t="s">
        <v>213</v>
      </c>
      <c r="C31" s="1" t="str">
        <f>VLOOKUP(B31,IronModelScoreCalc!A:B,2,FALSE)</f>
        <v>Combined (Average of Holt-Winters,  Estimated SES and Damped ES)</v>
      </c>
      <c r="D31" s="1">
        <v>5</v>
      </c>
      <c r="E31" s="9">
        <v>45007</v>
      </c>
      <c r="F31" s="23">
        <v>118.777145662781</v>
      </c>
      <c r="G31" s="23">
        <v>17.952647680640801</v>
      </c>
      <c r="H31" s="23">
        <v>69.133274971039995</v>
      </c>
      <c r="I31" s="23">
        <v>13.0348516730727</v>
      </c>
      <c r="J31" s="23">
        <v>1.30806316109689</v>
      </c>
      <c r="K31" s="23">
        <v>0.14300924003634899</v>
      </c>
    </row>
    <row r="32" spans="1:11">
      <c r="A32" t="s">
        <v>290</v>
      </c>
      <c r="B32" t="s">
        <v>291</v>
      </c>
      <c r="C32" s="1" t="str">
        <f>VLOOKUP(B32,IronModelScoreCalc!A:B,2,FALSE)</f>
        <v>Damped Exponential Smoothing (alpha 0.78)</v>
      </c>
      <c r="D32" s="1">
        <v>0</v>
      </c>
      <c r="E32" s="9">
        <v>44896</v>
      </c>
      <c r="F32" s="23">
        <v>43.009304149426498</v>
      </c>
      <c r="G32" s="23">
        <v>24.186446002727401</v>
      </c>
      <c r="H32" s="23">
        <v>33.6504311697188</v>
      </c>
      <c r="I32" s="23">
        <v>22.021551154787701</v>
      </c>
      <c r="J32" s="23">
        <v>0.34416063262057001</v>
      </c>
      <c r="K32" s="23">
        <v>0.19722278761318901</v>
      </c>
    </row>
    <row r="33" spans="1:11">
      <c r="A33" t="s">
        <v>299</v>
      </c>
      <c r="B33" t="s">
        <v>291</v>
      </c>
      <c r="C33" s="1" t="str">
        <f>VLOOKUP(B33,IronModelScoreCalc!A:B,2,FALSE)</f>
        <v>Damped Exponential Smoothing (alpha 0.78)</v>
      </c>
      <c r="D33" s="1">
        <v>1</v>
      </c>
      <c r="E33" s="9">
        <v>44917</v>
      </c>
      <c r="F33" s="23">
        <v>41.214486219716697</v>
      </c>
      <c r="G33" s="23">
        <v>11.938773483286001</v>
      </c>
      <c r="H33" s="23">
        <v>34.0504735630279</v>
      </c>
      <c r="I33" s="23">
        <v>9.2971488202506993</v>
      </c>
      <c r="J33" s="23">
        <v>0.413667915739586</v>
      </c>
      <c r="K33" s="23">
        <v>8.8092801068091003E-2</v>
      </c>
    </row>
    <row r="34" spans="1:11">
      <c r="A34" t="s">
        <v>307</v>
      </c>
      <c r="B34" t="s">
        <v>291</v>
      </c>
      <c r="C34" s="1" t="str">
        <f>VLOOKUP(B34,IronModelScoreCalc!A:B,2,FALSE)</f>
        <v>Damped Exponential Smoothing (alpha 0.78)</v>
      </c>
      <c r="D34" s="1">
        <v>2</v>
      </c>
      <c r="E34" s="9">
        <v>44943</v>
      </c>
      <c r="F34" s="23">
        <v>43.949540157281298</v>
      </c>
      <c r="G34" s="23">
        <v>4.0416481911022402</v>
      </c>
      <c r="H34" s="23">
        <v>35.608414915773501</v>
      </c>
      <c r="I34" s="23">
        <v>2.6703376369660301</v>
      </c>
      <c r="J34" s="23">
        <v>0.47569409333587698</v>
      </c>
      <c r="K34" s="23">
        <v>2.6199447365904099E-2</v>
      </c>
    </row>
    <row r="35" spans="1:11">
      <c r="A35" t="s">
        <v>315</v>
      </c>
      <c r="B35" t="s">
        <v>291</v>
      </c>
      <c r="C35" s="1" t="str">
        <f>VLOOKUP(B35,IronModelScoreCalc!A:B,2,FALSE)</f>
        <v>Damped Exponential Smoothing (alpha 0.78)</v>
      </c>
      <c r="D35" s="1">
        <v>3</v>
      </c>
      <c r="E35" s="9">
        <v>44964</v>
      </c>
      <c r="F35" s="23">
        <v>44.620683864718004</v>
      </c>
      <c r="G35" s="23">
        <v>3.3133478508505498</v>
      </c>
      <c r="H35" s="23">
        <v>35.892921341251501</v>
      </c>
      <c r="I35" s="23">
        <v>2.2738386283225598</v>
      </c>
      <c r="J35" s="23">
        <v>0.48638866715659801</v>
      </c>
      <c r="K35" s="23">
        <v>2.2685709207975999E-2</v>
      </c>
    </row>
    <row r="36" spans="1:11">
      <c r="A36" t="s">
        <v>323</v>
      </c>
      <c r="B36" t="s">
        <v>291</v>
      </c>
      <c r="C36" s="1" t="str">
        <f>VLOOKUP(B36,IronModelScoreCalc!A:B,2,FALSE)</f>
        <v>Damped Exponential Smoothing (alpha 0.78)</v>
      </c>
      <c r="D36" s="1">
        <v>4</v>
      </c>
      <c r="E36" s="9">
        <v>44986</v>
      </c>
      <c r="F36" s="23">
        <v>45.102437377078601</v>
      </c>
      <c r="G36" s="23">
        <v>9.3731004474792492</v>
      </c>
      <c r="H36" s="23">
        <v>36.052968404951798</v>
      </c>
      <c r="I36" s="23">
        <v>5.6153049546984199</v>
      </c>
      <c r="J36" s="23">
        <v>0.493329122998372</v>
      </c>
      <c r="K36" s="23">
        <v>5.9451247244498198E-2</v>
      </c>
    </row>
    <row r="37" spans="1:11">
      <c r="A37" t="s">
        <v>331</v>
      </c>
      <c r="B37" t="s">
        <v>291</v>
      </c>
      <c r="C37" s="1" t="str">
        <f>VLOOKUP(B37,IronModelScoreCalc!A:B,2,FALSE)</f>
        <v>Damped Exponential Smoothing (alpha 0.78)</v>
      </c>
      <c r="D37" s="1">
        <v>5</v>
      </c>
      <c r="E37" s="9">
        <v>45007</v>
      </c>
      <c r="F37" s="23">
        <v>46.010828553018399</v>
      </c>
      <c r="G37" s="23">
        <v>16.117322361464499</v>
      </c>
      <c r="H37" s="23">
        <v>36.435012416196798</v>
      </c>
      <c r="I37" s="23">
        <v>11.700778984657401</v>
      </c>
      <c r="J37" s="23">
        <v>0.50613216125841798</v>
      </c>
      <c r="K37" s="23">
        <v>0.127330403067481</v>
      </c>
    </row>
    <row r="38" spans="1:11">
      <c r="A38" t="s">
        <v>171</v>
      </c>
      <c r="B38" t="s">
        <v>157</v>
      </c>
      <c r="C38" s="1" t="str">
        <f>VLOOKUP(B38,IronModelScoreCalc!A:B,2,FALSE)</f>
        <v>ESRNN FT dataset with Forward Selection</v>
      </c>
      <c r="D38" s="1">
        <v>0</v>
      </c>
      <c r="E38" s="9">
        <v>44896</v>
      </c>
      <c r="F38" s="23">
        <v>57.157213206072001</v>
      </c>
      <c r="G38" s="23">
        <v>51.613194776142201</v>
      </c>
      <c r="H38" s="23">
        <v>44.403237889983501</v>
      </c>
      <c r="I38" s="23">
        <v>55.413599917763101</v>
      </c>
      <c r="J38" s="23">
        <v>0.34974685311317399</v>
      </c>
      <c r="K38" s="23">
        <v>0.43320897221565202</v>
      </c>
    </row>
    <row r="39" spans="1:11">
      <c r="A39" t="s">
        <v>300</v>
      </c>
      <c r="B39" t="s">
        <v>157</v>
      </c>
      <c r="C39" s="1" t="str">
        <f>VLOOKUP(B39,IronModelScoreCalc!A:B,2,FALSE)</f>
        <v>ESRNN FT dataset with Forward Selection</v>
      </c>
      <c r="D39" s="1">
        <v>1</v>
      </c>
      <c r="E39" s="9">
        <v>44917</v>
      </c>
      <c r="F39" s="23">
        <v>42.0270255195801</v>
      </c>
      <c r="G39" s="23">
        <v>26.457007892079599</v>
      </c>
      <c r="H39" s="23">
        <v>33.413202103758103</v>
      </c>
      <c r="I39" s="23">
        <v>23.545913428591</v>
      </c>
      <c r="J39" s="23">
        <v>0.35401514172553999</v>
      </c>
      <c r="K39" s="23">
        <v>0.20996260643005299</v>
      </c>
    </row>
    <row r="40" spans="1:11">
      <c r="A40" t="s">
        <v>308</v>
      </c>
      <c r="B40" t="s">
        <v>157</v>
      </c>
      <c r="C40" s="1" t="str">
        <f>VLOOKUP(B40,IronModelScoreCalc!A:B,2,FALSE)</f>
        <v>ESRNN FT dataset with Forward Selection</v>
      </c>
      <c r="D40" s="1">
        <v>2</v>
      </c>
      <c r="E40" s="9">
        <v>44943</v>
      </c>
      <c r="F40" s="23">
        <v>41.704528533425602</v>
      </c>
      <c r="G40" s="23">
        <v>27.516715223645701</v>
      </c>
      <c r="H40" s="23">
        <v>33.328287601626002</v>
      </c>
      <c r="I40" s="23">
        <v>24.533956962719198</v>
      </c>
      <c r="J40" s="23">
        <v>0.357126533985137</v>
      </c>
      <c r="K40" s="23">
        <v>0.218367204070091</v>
      </c>
    </row>
    <row r="41" spans="1:11">
      <c r="A41" t="s">
        <v>316</v>
      </c>
      <c r="B41" t="s">
        <v>157</v>
      </c>
      <c r="C41" s="1" t="str">
        <f>VLOOKUP(B41,IronModelScoreCalc!A:B,2,FALSE)</f>
        <v>ESRNN FT dataset with Forward Selection</v>
      </c>
      <c r="D41" s="1">
        <v>3</v>
      </c>
      <c r="E41" s="9">
        <v>44964</v>
      </c>
      <c r="F41" s="23">
        <v>53.539212411325202</v>
      </c>
      <c r="G41" s="23">
        <v>52.602849870070003</v>
      </c>
      <c r="H41" s="23">
        <v>40.899380562297701</v>
      </c>
      <c r="I41" s="23">
        <v>53.542441920230203</v>
      </c>
      <c r="J41" s="23">
        <v>0.33589068055152799</v>
      </c>
      <c r="K41" s="23">
        <v>0.422128766775131</v>
      </c>
    </row>
    <row r="42" spans="1:11">
      <c r="A42" t="s">
        <v>324</v>
      </c>
      <c r="B42" t="s">
        <v>157</v>
      </c>
      <c r="C42" s="1" t="str">
        <f>VLOOKUP(B42,IronModelScoreCalc!A:B,2,FALSE)</f>
        <v>ESRNN FT dataset with Forward Selection</v>
      </c>
      <c r="D42" s="1">
        <v>4</v>
      </c>
      <c r="E42" s="9">
        <v>44986</v>
      </c>
      <c r="F42" s="23">
        <v>117.07625553191799</v>
      </c>
      <c r="G42" s="23">
        <v>122.677430496098</v>
      </c>
      <c r="H42" s="23">
        <v>200</v>
      </c>
      <c r="I42" s="23">
        <v>200</v>
      </c>
      <c r="J42" s="23">
        <v>1.03808510303497</v>
      </c>
      <c r="K42" s="23">
        <v>1.02774930000305</v>
      </c>
    </row>
    <row r="43" spans="1:11">
      <c r="A43" t="s">
        <v>332</v>
      </c>
      <c r="B43" t="s">
        <v>157</v>
      </c>
      <c r="C43" s="1" t="str">
        <f>VLOOKUP(B43,IronModelScoreCalc!A:B,2,FALSE)</f>
        <v>ESRNN FT dataset with Forward Selection</v>
      </c>
      <c r="D43" s="1">
        <v>5</v>
      </c>
      <c r="E43" s="9">
        <v>45007</v>
      </c>
      <c r="F43" s="23">
        <v>118.52024649031399</v>
      </c>
      <c r="G43" s="23">
        <v>118.58031462104</v>
      </c>
      <c r="H43" s="23">
        <v>200</v>
      </c>
      <c r="I43" s="23">
        <v>200</v>
      </c>
      <c r="J43" s="23">
        <v>1.05402851104736</v>
      </c>
      <c r="K43" s="23">
        <v>1.04195988178253</v>
      </c>
    </row>
    <row r="44" spans="1:11">
      <c r="A44" t="s">
        <v>286</v>
      </c>
      <c r="B44" t="s">
        <v>287</v>
      </c>
      <c r="C44" s="1" t="str">
        <f>VLOOKUP(B44,IronModelScoreCalc!A:B,2,FALSE)</f>
        <v>Estimated Exponenital Smoothing (alpha 1.0)</v>
      </c>
      <c r="D44" s="1">
        <v>0</v>
      </c>
      <c r="E44" s="9">
        <v>44896</v>
      </c>
      <c r="F44" s="23">
        <v>43.009304149426498</v>
      </c>
      <c r="G44" s="23">
        <v>24.186446002727401</v>
      </c>
      <c r="H44" s="23">
        <v>33.6504311697188</v>
      </c>
      <c r="I44" s="23">
        <v>22.021551154787701</v>
      </c>
      <c r="J44" s="23">
        <v>0.34416063262057001</v>
      </c>
      <c r="K44" s="23">
        <v>0.19722278761318901</v>
      </c>
    </row>
    <row r="45" spans="1:11">
      <c r="A45" t="s">
        <v>297</v>
      </c>
      <c r="B45" t="s">
        <v>287</v>
      </c>
      <c r="C45" s="1" t="str">
        <f>VLOOKUP(B45,IronModelScoreCalc!A:B,2,FALSE)</f>
        <v>Estimated Exponenital Smoothing (alpha 1.0)</v>
      </c>
      <c r="D45" s="1">
        <v>1</v>
      </c>
      <c r="E45" s="9">
        <v>44917</v>
      </c>
      <c r="F45" s="23">
        <v>41.214486219716697</v>
      </c>
      <c r="G45" s="23">
        <v>11.938773483286001</v>
      </c>
      <c r="H45" s="23">
        <v>34.0504735630279</v>
      </c>
      <c r="I45" s="23">
        <v>9.2971488202506993</v>
      </c>
      <c r="J45" s="23">
        <v>0.413667915739586</v>
      </c>
      <c r="K45" s="23">
        <v>8.8092801068091003E-2</v>
      </c>
    </row>
    <row r="46" spans="1:11">
      <c r="A46" t="s">
        <v>305</v>
      </c>
      <c r="B46" t="s">
        <v>287</v>
      </c>
      <c r="C46" s="1" t="str">
        <f>VLOOKUP(B46,IronModelScoreCalc!A:B,2,FALSE)</f>
        <v>Estimated Exponenital Smoothing (alpha 1.0)</v>
      </c>
      <c r="D46" s="1">
        <v>2</v>
      </c>
      <c r="E46" s="9">
        <v>44943</v>
      </c>
      <c r="F46" s="23">
        <v>43.949540157281298</v>
      </c>
      <c r="G46" s="23">
        <v>4.0416481911022402</v>
      </c>
      <c r="H46" s="23">
        <v>35.608414915773501</v>
      </c>
      <c r="I46" s="23">
        <v>2.6703376369660301</v>
      </c>
      <c r="J46" s="23">
        <v>0.47569409333587698</v>
      </c>
      <c r="K46" s="23">
        <v>2.6199447365904099E-2</v>
      </c>
    </row>
    <row r="47" spans="1:11">
      <c r="A47" t="s">
        <v>313</v>
      </c>
      <c r="B47" t="s">
        <v>287</v>
      </c>
      <c r="C47" s="1" t="str">
        <f>VLOOKUP(B47,IronModelScoreCalc!A:B,2,FALSE)</f>
        <v>Estimated Exponenital Smoothing (alpha 1.0)</v>
      </c>
      <c r="D47" s="1">
        <v>3</v>
      </c>
      <c r="E47" s="9">
        <v>44964</v>
      </c>
      <c r="F47" s="23">
        <v>44.620683864718004</v>
      </c>
      <c r="G47" s="23">
        <v>3.3133478508505498</v>
      </c>
      <c r="H47" s="23">
        <v>35.892921341251501</v>
      </c>
      <c r="I47" s="23">
        <v>2.2738386283225598</v>
      </c>
      <c r="J47" s="23">
        <v>0.48638866715659801</v>
      </c>
      <c r="K47" s="23">
        <v>2.2685709207975999E-2</v>
      </c>
    </row>
    <row r="48" spans="1:11">
      <c r="A48" t="s">
        <v>321</v>
      </c>
      <c r="B48" t="s">
        <v>287</v>
      </c>
      <c r="C48" s="1" t="str">
        <f>VLOOKUP(B48,IronModelScoreCalc!A:B,2,FALSE)</f>
        <v>Estimated Exponenital Smoothing (alpha 1.0)</v>
      </c>
      <c r="D48" s="1">
        <v>4</v>
      </c>
      <c r="E48" s="9">
        <v>44986</v>
      </c>
      <c r="F48" s="23">
        <v>45.102437377078601</v>
      </c>
      <c r="G48" s="23">
        <v>9.3731004474792492</v>
      </c>
      <c r="H48" s="23">
        <v>36.052968404951798</v>
      </c>
      <c r="I48" s="23">
        <v>5.6153049546984199</v>
      </c>
      <c r="J48" s="23">
        <v>0.493329122998372</v>
      </c>
      <c r="K48" s="23">
        <v>5.9451247244498198E-2</v>
      </c>
    </row>
    <row r="49" spans="1:11">
      <c r="A49" t="s">
        <v>329</v>
      </c>
      <c r="B49" t="s">
        <v>287</v>
      </c>
      <c r="C49" s="1" t="str">
        <f>VLOOKUP(B49,IronModelScoreCalc!A:B,2,FALSE)</f>
        <v>Estimated Exponenital Smoothing (alpha 1.0)</v>
      </c>
      <c r="D49" s="1">
        <v>5</v>
      </c>
      <c r="E49" s="9">
        <v>45007</v>
      </c>
      <c r="F49" s="23">
        <v>46.010828553018399</v>
      </c>
      <c r="G49" s="23">
        <v>16.117322361464499</v>
      </c>
      <c r="H49" s="23">
        <v>36.435012416196798</v>
      </c>
      <c r="I49" s="23">
        <v>11.700778984657401</v>
      </c>
      <c r="J49" s="23">
        <v>0.50613216125841798</v>
      </c>
      <c r="K49" s="23">
        <v>0.127330403067481</v>
      </c>
    </row>
    <row r="50" spans="1:11">
      <c r="A50" t="s">
        <v>288</v>
      </c>
      <c r="B50" t="s">
        <v>289</v>
      </c>
      <c r="C50" s="1" t="str">
        <f>VLOOKUP(B50,IronModelScoreCalc!A:B,2,FALSE)</f>
        <v>Estimated Holt  (alpha 0.78-0.79)</v>
      </c>
      <c r="D50" s="1">
        <v>0</v>
      </c>
      <c r="E50" s="9">
        <v>44896</v>
      </c>
      <c r="F50" s="23">
        <v>141.02708071133699</v>
      </c>
      <c r="G50" s="23">
        <v>26.229379837774701</v>
      </c>
      <c r="H50" s="23">
        <v>156.90265659388501</v>
      </c>
      <c r="I50" s="23">
        <v>23.981106457164799</v>
      </c>
      <c r="J50" s="23">
        <v>1.20552501507534</v>
      </c>
      <c r="K50" s="23">
        <v>0.212546024215858</v>
      </c>
    </row>
    <row r="51" spans="1:11">
      <c r="A51" t="s">
        <v>298</v>
      </c>
      <c r="B51" t="s">
        <v>289</v>
      </c>
      <c r="C51" s="1" t="str">
        <f>VLOOKUP(B51,IronModelScoreCalc!A:B,2,FALSE)</f>
        <v>Estimated Holt  (alpha 0.78-0.79)</v>
      </c>
      <c r="D51" s="1">
        <v>1</v>
      </c>
      <c r="E51" s="9">
        <v>44917</v>
      </c>
      <c r="F51" s="23">
        <v>640.96740806049104</v>
      </c>
      <c r="G51" s="23">
        <v>2.9530827687580099</v>
      </c>
      <c r="H51" s="23">
        <v>131.446844425526</v>
      </c>
      <c r="I51" s="23">
        <v>1.9852324399401899</v>
      </c>
      <c r="J51" s="23">
        <v>6.3956982403548599</v>
      </c>
      <c r="K51" s="23">
        <v>1.9585696248756598E-2</v>
      </c>
    </row>
    <row r="52" spans="1:11">
      <c r="A52" t="s">
        <v>306</v>
      </c>
      <c r="B52" t="s">
        <v>289</v>
      </c>
      <c r="C52" s="1" t="str">
        <f>VLOOKUP(B52,IronModelScoreCalc!A:B,2,FALSE)</f>
        <v>Estimated Holt  (alpha 0.78-0.79)</v>
      </c>
      <c r="D52" s="1">
        <v>2</v>
      </c>
      <c r="E52" s="9">
        <v>44943</v>
      </c>
      <c r="F52" s="23">
        <v>1001.27161193823</v>
      </c>
      <c r="G52" s="23">
        <v>12.495097649323601</v>
      </c>
      <c r="H52" s="23">
        <v>145.62968175474001</v>
      </c>
      <c r="I52" s="23">
        <v>8.2164564710872998</v>
      </c>
      <c r="J52" s="23">
        <v>9.9039553988356399</v>
      </c>
      <c r="K52" s="23">
        <v>8.6722632572258498E-2</v>
      </c>
    </row>
    <row r="53" spans="1:11">
      <c r="A53" t="s">
        <v>314</v>
      </c>
      <c r="B53" t="s">
        <v>289</v>
      </c>
      <c r="C53" s="1" t="str">
        <f>VLOOKUP(B53,IronModelScoreCalc!A:B,2,FALSE)</f>
        <v>Estimated Holt  (alpha 0.78-0.79)</v>
      </c>
      <c r="D53" s="1">
        <v>3</v>
      </c>
      <c r="E53" s="9">
        <v>44964</v>
      </c>
      <c r="F53" s="23">
        <v>704.37460926805795</v>
      </c>
      <c r="G53" s="23">
        <v>11.774455530351799</v>
      </c>
      <c r="H53" s="23">
        <v>134.970896068511</v>
      </c>
      <c r="I53" s="23">
        <v>6.9481765372720403</v>
      </c>
      <c r="J53" s="23">
        <v>7.0079817491233998</v>
      </c>
      <c r="K53" s="23">
        <v>7.3840344772976699E-2</v>
      </c>
    </row>
    <row r="54" spans="1:11">
      <c r="A54" t="s">
        <v>322</v>
      </c>
      <c r="B54" t="s">
        <v>289</v>
      </c>
      <c r="C54" s="1" t="str">
        <f>VLOOKUP(B54,IronModelScoreCalc!A:B,2,FALSE)</f>
        <v>Estimated Holt  (alpha 0.78-0.79)</v>
      </c>
      <c r="D54" s="1">
        <v>4</v>
      </c>
      <c r="E54" s="9">
        <v>44986</v>
      </c>
      <c r="F54" s="23">
        <v>501.61723052967199</v>
      </c>
      <c r="G54" s="23">
        <v>16.492315857471599</v>
      </c>
      <c r="H54" s="23">
        <v>123.586897108372</v>
      </c>
      <c r="I54" s="23">
        <v>9.7798183601687398</v>
      </c>
      <c r="J54" s="23">
        <v>5.0341049615512699</v>
      </c>
      <c r="K54" s="23">
        <v>0.107817553856937</v>
      </c>
    </row>
    <row r="55" spans="1:11">
      <c r="A55" t="s">
        <v>330</v>
      </c>
      <c r="B55" t="s">
        <v>289</v>
      </c>
      <c r="C55" s="1" t="str">
        <f>VLOOKUP(B55,IronModelScoreCalc!A:B,2,FALSE)</f>
        <v>Estimated Holt  (alpha 0.78-0.79)</v>
      </c>
      <c r="D55" s="1">
        <v>5</v>
      </c>
      <c r="E55" s="9">
        <v>45007</v>
      </c>
      <c r="F55" s="23">
        <v>383.47277606962501</v>
      </c>
      <c r="G55" s="23">
        <v>21.888874618383699</v>
      </c>
      <c r="H55" s="23">
        <v>114.119792446095</v>
      </c>
      <c r="I55" s="23">
        <v>15.5432027658706</v>
      </c>
      <c r="J55" s="23">
        <v>3.8875083325426898</v>
      </c>
      <c r="K55" s="23">
        <v>0.17384810027751599</v>
      </c>
    </row>
    <row r="56" spans="1:11">
      <c r="A56" t="s">
        <v>168</v>
      </c>
      <c r="B56" t="s">
        <v>153</v>
      </c>
      <c r="C56" s="1" t="str">
        <f>VLOOKUP(B56,IronModelScoreCalc!A:B,2,FALSE)</f>
        <v>Estimated Holt-Winters  (alpha 0.3, beta 0.1)</v>
      </c>
      <c r="D56" s="1">
        <v>0</v>
      </c>
      <c r="E56" s="9">
        <v>44896</v>
      </c>
      <c r="F56" s="23">
        <v>390.793245129166</v>
      </c>
      <c r="G56" s="23">
        <v>17.941756342272299</v>
      </c>
      <c r="H56" s="23">
        <v>114.19053375801801</v>
      </c>
      <c r="I56" s="23">
        <v>16.213063187578602</v>
      </c>
      <c r="J56" s="23">
        <v>3.9416234460530299</v>
      </c>
      <c r="K56" s="23">
        <v>0.149690487090399</v>
      </c>
    </row>
    <row r="57" spans="1:11">
      <c r="A57" t="s">
        <v>221</v>
      </c>
      <c r="B57" t="s">
        <v>153</v>
      </c>
      <c r="C57" s="1" t="str">
        <f>VLOOKUP(B57,IronModelScoreCalc!A:B,2,FALSE)</f>
        <v>Estimated Holt-Winters  (alpha 0.3, beta 0.1)</v>
      </c>
      <c r="D57" s="1">
        <v>1</v>
      </c>
      <c r="E57" s="9">
        <v>44917</v>
      </c>
      <c r="F57" s="23">
        <v>1200.7282716447301</v>
      </c>
      <c r="G57" s="23">
        <v>9.5926674045286795</v>
      </c>
      <c r="H57" s="23">
        <v>150.39628101409701</v>
      </c>
      <c r="I57" s="23">
        <v>5.9334210710708897</v>
      </c>
      <c r="J57" s="23">
        <v>11.8429755856216</v>
      </c>
      <c r="K57" s="23">
        <v>6.2117711296417702E-2</v>
      </c>
    </row>
    <row r="58" spans="1:11">
      <c r="A58" t="s">
        <v>232</v>
      </c>
      <c r="B58" t="s">
        <v>153</v>
      </c>
      <c r="C58" s="1" t="str">
        <f>VLOOKUP(B58,IronModelScoreCalc!A:B,2,FALSE)</f>
        <v>Estimated Holt-Winters  (alpha 0.3, beta 0.1)</v>
      </c>
      <c r="D58" s="1">
        <v>2</v>
      </c>
      <c r="E58" s="9">
        <v>44943</v>
      </c>
      <c r="F58" s="23">
        <v>1416.7628951839099</v>
      </c>
      <c r="G58" s="23">
        <v>18.668218926896099</v>
      </c>
      <c r="H58" s="23">
        <v>154.95622204816101</v>
      </c>
      <c r="I58" s="23">
        <v>11.7934826421587</v>
      </c>
      <c r="J58" s="23">
        <v>13.9357758868935</v>
      </c>
      <c r="K58" s="23">
        <v>0.127791036766077</v>
      </c>
    </row>
    <row r="59" spans="1:11">
      <c r="A59" t="s">
        <v>243</v>
      </c>
      <c r="B59" t="s">
        <v>153</v>
      </c>
      <c r="C59" s="1" t="str">
        <f>VLOOKUP(B59,IronModelScoreCalc!A:B,2,FALSE)</f>
        <v>Estimated Holt-Winters  (alpha 0.3, beta 0.1)</v>
      </c>
      <c r="D59" s="1">
        <v>3</v>
      </c>
      <c r="E59" s="9">
        <v>44964</v>
      </c>
      <c r="F59" s="23">
        <v>660.14910929599603</v>
      </c>
      <c r="G59" s="23">
        <v>11.789639180307899</v>
      </c>
      <c r="H59" s="23">
        <v>132.90251399599401</v>
      </c>
      <c r="I59" s="23">
        <v>7.1718496443944204</v>
      </c>
      <c r="J59" s="23">
        <v>6.5816781814841798</v>
      </c>
      <c r="K59" s="23">
        <v>7.6088272669266196E-2</v>
      </c>
    </row>
    <row r="60" spans="1:11">
      <c r="A60" t="s">
        <v>254</v>
      </c>
      <c r="B60" t="s">
        <v>153</v>
      </c>
      <c r="C60" s="1" t="str">
        <f>VLOOKUP(B60,IronModelScoreCalc!A:B,2,FALSE)</f>
        <v>Estimated Holt-Winters  (alpha 0.3, beta 0.1)</v>
      </c>
      <c r="D60" s="1">
        <v>4</v>
      </c>
      <c r="E60" s="9">
        <v>44986</v>
      </c>
      <c r="F60" s="23">
        <v>287.64155578846299</v>
      </c>
      <c r="G60" s="23">
        <v>13.404688135456601</v>
      </c>
      <c r="H60" s="23">
        <v>103.418236021615</v>
      </c>
      <c r="I60" s="23">
        <v>7.9369614835726603</v>
      </c>
      <c r="J60" s="23">
        <v>2.9673133979309601</v>
      </c>
      <c r="K60" s="23">
        <v>8.6139653273715602E-2</v>
      </c>
    </row>
    <row r="61" spans="1:11">
      <c r="A61" t="s">
        <v>265</v>
      </c>
      <c r="B61" t="s">
        <v>153</v>
      </c>
      <c r="C61" s="1" t="str">
        <f>VLOOKUP(B61,IronModelScoreCalc!A:B,2,FALSE)</f>
        <v>Estimated Holt-Winters  (alpha 0.3, beta 0.1)</v>
      </c>
      <c r="D61" s="1">
        <v>5</v>
      </c>
      <c r="E61" s="9">
        <v>45007</v>
      </c>
      <c r="F61" s="23">
        <v>294.62688797460402</v>
      </c>
      <c r="G61" s="23">
        <v>21.644308730246198</v>
      </c>
      <c r="H61" s="23">
        <v>104.403770618951</v>
      </c>
      <c r="I61" s="23">
        <v>15.636391622981501</v>
      </c>
      <c r="J61" s="23">
        <v>3.0331017716590298</v>
      </c>
      <c r="K61" s="23">
        <v>0.17436691397408699</v>
      </c>
    </row>
    <row r="62" spans="1:11">
      <c r="A62" t="s">
        <v>284</v>
      </c>
      <c r="B62" t="s">
        <v>285</v>
      </c>
      <c r="C62" s="1" t="str">
        <f>VLOOKUP(B62,IronModelScoreCalc!A:B,2,FALSE)</f>
        <v>Estimated Simple Exponenital Smoothing (alpha 1.0)</v>
      </c>
      <c r="D62" s="1">
        <v>0</v>
      </c>
      <c r="E62" s="9">
        <v>44896</v>
      </c>
      <c r="F62" s="23">
        <v>43.009304149426498</v>
      </c>
      <c r="G62" s="23">
        <v>24.186446002727401</v>
      </c>
      <c r="H62" s="23">
        <v>33.6504311697188</v>
      </c>
      <c r="I62" s="23">
        <v>22.021551154787701</v>
      </c>
      <c r="J62" s="23">
        <v>0.34416063262057001</v>
      </c>
      <c r="K62" s="23">
        <v>0.19722278761318901</v>
      </c>
    </row>
    <row r="63" spans="1:11">
      <c r="A63" t="s">
        <v>296</v>
      </c>
      <c r="B63" t="s">
        <v>285</v>
      </c>
      <c r="C63" s="1" t="str">
        <f>VLOOKUP(B63,IronModelScoreCalc!A:B,2,FALSE)</f>
        <v>Estimated Simple Exponenital Smoothing (alpha 1.0)</v>
      </c>
      <c r="D63" s="1">
        <v>1</v>
      </c>
      <c r="E63" s="9">
        <v>44917</v>
      </c>
      <c r="F63" s="23">
        <v>41.214486219716697</v>
      </c>
      <c r="G63" s="23">
        <v>11.938773483286001</v>
      </c>
      <c r="H63" s="23">
        <v>34.0504735630279</v>
      </c>
      <c r="I63" s="23">
        <v>9.2971488202506993</v>
      </c>
      <c r="J63" s="23">
        <v>0.413667915739586</v>
      </c>
      <c r="K63" s="23">
        <v>8.8092801068091003E-2</v>
      </c>
    </row>
    <row r="64" spans="1:11">
      <c r="A64" t="s">
        <v>304</v>
      </c>
      <c r="B64" t="s">
        <v>285</v>
      </c>
      <c r="C64" s="1" t="str">
        <f>VLOOKUP(B64,IronModelScoreCalc!A:B,2,FALSE)</f>
        <v>Estimated Simple Exponenital Smoothing (alpha 1.0)</v>
      </c>
      <c r="D64" s="1">
        <v>2</v>
      </c>
      <c r="E64" s="9">
        <v>44943</v>
      </c>
      <c r="F64" s="23">
        <v>43.949540157281298</v>
      </c>
      <c r="G64" s="23">
        <v>4.0416481911022402</v>
      </c>
      <c r="H64" s="23">
        <v>35.608414915773501</v>
      </c>
      <c r="I64" s="23">
        <v>2.6703376369660301</v>
      </c>
      <c r="J64" s="23">
        <v>0.47569409333587698</v>
      </c>
      <c r="K64" s="23">
        <v>2.6199447365904099E-2</v>
      </c>
    </row>
    <row r="65" spans="1:11">
      <c r="A65" t="s">
        <v>312</v>
      </c>
      <c r="B65" t="s">
        <v>285</v>
      </c>
      <c r="C65" s="1" t="str">
        <f>VLOOKUP(B65,IronModelScoreCalc!A:B,2,FALSE)</f>
        <v>Estimated Simple Exponenital Smoothing (alpha 1.0)</v>
      </c>
      <c r="D65" s="1">
        <v>3</v>
      </c>
      <c r="E65" s="9">
        <v>44964</v>
      </c>
      <c r="F65" s="23">
        <v>44.620683864718004</v>
      </c>
      <c r="G65" s="23">
        <v>3.3133478508505498</v>
      </c>
      <c r="H65" s="23">
        <v>35.892921341251501</v>
      </c>
      <c r="I65" s="23">
        <v>2.2738386283225598</v>
      </c>
      <c r="J65" s="23">
        <v>0.48638866715659801</v>
      </c>
      <c r="K65" s="23">
        <v>2.2685709207975999E-2</v>
      </c>
    </row>
    <row r="66" spans="1:11">
      <c r="A66" t="s">
        <v>320</v>
      </c>
      <c r="B66" t="s">
        <v>285</v>
      </c>
      <c r="C66" s="1" t="str">
        <f>VLOOKUP(B66,IronModelScoreCalc!A:B,2,FALSE)</f>
        <v>Estimated Simple Exponenital Smoothing (alpha 1.0)</v>
      </c>
      <c r="D66" s="1">
        <v>4</v>
      </c>
      <c r="E66" s="9">
        <v>44986</v>
      </c>
      <c r="F66" s="23">
        <v>45.102437377078601</v>
      </c>
      <c r="G66" s="23">
        <v>9.3731004474792492</v>
      </c>
      <c r="H66" s="23">
        <v>36.052968404951798</v>
      </c>
      <c r="I66" s="23">
        <v>5.6153049546984199</v>
      </c>
      <c r="J66" s="23">
        <v>0.493329122998372</v>
      </c>
      <c r="K66" s="23">
        <v>5.9451247244498198E-2</v>
      </c>
    </row>
    <row r="67" spans="1:11">
      <c r="A67" t="s">
        <v>328</v>
      </c>
      <c r="B67" t="s">
        <v>285</v>
      </c>
      <c r="C67" s="1" t="str">
        <f>VLOOKUP(B67,IronModelScoreCalc!A:B,2,FALSE)</f>
        <v>Estimated Simple Exponenital Smoothing (alpha 1.0)</v>
      </c>
      <c r="D67" s="1">
        <v>5</v>
      </c>
      <c r="E67" s="9">
        <v>45007</v>
      </c>
      <c r="F67" s="23">
        <v>46.010828553018399</v>
      </c>
      <c r="G67" s="23">
        <v>16.117322361464499</v>
      </c>
      <c r="H67" s="23">
        <v>36.435012416196798</v>
      </c>
      <c r="I67" s="23">
        <v>11.700778984657401</v>
      </c>
      <c r="J67" s="23">
        <v>0.50613216125841798</v>
      </c>
      <c r="K67" s="23">
        <v>0.127330403067481</v>
      </c>
    </row>
    <row r="68" spans="1:11">
      <c r="A68" t="s">
        <v>172</v>
      </c>
      <c r="B68" t="s">
        <v>159</v>
      </c>
      <c r="C68" s="1" t="str">
        <f>VLOOKUP(B68,IronModelScoreCalc!A:B,2,FALSE)</f>
        <v>GRU Raw subset with Forward Selection</v>
      </c>
      <c r="D68" s="1">
        <v>0</v>
      </c>
      <c r="E68" s="9">
        <v>44896</v>
      </c>
      <c r="F68" s="23">
        <v>32.037306973057703</v>
      </c>
      <c r="G68" s="23">
        <v>14.038514701332501</v>
      </c>
      <c r="H68" s="23">
        <v>26.662771962233101</v>
      </c>
      <c r="I68" s="23">
        <v>11.113545735677</v>
      </c>
      <c r="J68" s="23">
        <v>0.29855525493621798</v>
      </c>
      <c r="K68" s="23">
        <v>0.104077041149139</v>
      </c>
    </row>
    <row r="69" spans="1:11">
      <c r="A69" t="s">
        <v>301</v>
      </c>
      <c r="B69" t="s">
        <v>159</v>
      </c>
      <c r="C69" s="1" t="str">
        <f>VLOOKUP(B69,IronModelScoreCalc!A:B,2,FALSE)</f>
        <v>GRU Raw subset with Forward Selection</v>
      </c>
      <c r="D69" s="1">
        <v>1</v>
      </c>
      <c r="E69" s="9">
        <v>44917</v>
      </c>
      <c r="F69" s="23">
        <v>22.757084340822502</v>
      </c>
      <c r="G69" s="23">
        <v>15.5497111891638</v>
      </c>
      <c r="H69" s="23">
        <v>19.345266544117599</v>
      </c>
      <c r="I69" s="23">
        <v>12.6942352830317</v>
      </c>
      <c r="J69" s="23">
        <v>0.211869001388549</v>
      </c>
      <c r="K69" s="23">
        <v>0.118654429912567</v>
      </c>
    </row>
    <row r="70" spans="1:11">
      <c r="A70" t="s">
        <v>309</v>
      </c>
      <c r="B70" t="s">
        <v>159</v>
      </c>
      <c r="C70" s="1" t="str">
        <f>VLOOKUP(B70,IronModelScoreCalc!A:B,2,FALSE)</f>
        <v>GRU Raw subset with Forward Selection</v>
      </c>
      <c r="D70" s="1">
        <v>2</v>
      </c>
      <c r="E70" s="9">
        <v>44943</v>
      </c>
      <c r="F70" s="23">
        <v>31.774845524494101</v>
      </c>
      <c r="G70" s="23">
        <v>16.1528552858842</v>
      </c>
      <c r="H70" s="23">
        <v>26.582403455284499</v>
      </c>
      <c r="I70" s="23">
        <v>13.569319875616699</v>
      </c>
      <c r="J70" s="23">
        <v>0.30143487453460599</v>
      </c>
      <c r="K70" s="23">
        <v>0.12688978016376401</v>
      </c>
    </row>
    <row r="71" spans="1:11">
      <c r="A71" t="s">
        <v>317</v>
      </c>
      <c r="B71" t="s">
        <v>159</v>
      </c>
      <c r="C71" s="1" t="str">
        <f>VLOOKUP(B71,IronModelScoreCalc!A:B,2,FALSE)</f>
        <v>GRU Raw subset with Forward Selection</v>
      </c>
      <c r="D71" s="1">
        <v>3</v>
      </c>
      <c r="E71" s="9">
        <v>44964</v>
      </c>
      <c r="F71" s="23">
        <v>19.515147268221899</v>
      </c>
      <c r="G71" s="23">
        <v>10.816798067004999</v>
      </c>
      <c r="H71" s="23">
        <v>16.749104975728098</v>
      </c>
      <c r="I71" s="23">
        <v>8.4258524576822893</v>
      </c>
      <c r="J71" s="23">
        <v>0.18199551105499201</v>
      </c>
      <c r="K71" s="23">
        <v>8.0412596464157104E-2</v>
      </c>
    </row>
    <row r="72" spans="1:11">
      <c r="A72" t="s">
        <v>325</v>
      </c>
      <c r="B72" t="s">
        <v>159</v>
      </c>
      <c r="C72" s="1" t="str">
        <f>VLOOKUP(B72,IronModelScoreCalc!A:B,2,FALSE)</f>
        <v>GRU Raw subset with Forward Selection</v>
      </c>
      <c r="D72" s="1">
        <v>4</v>
      </c>
      <c r="E72" s="9">
        <v>44986</v>
      </c>
      <c r="F72" s="23">
        <v>30.145965498551199</v>
      </c>
      <c r="G72" s="23">
        <v>11.6509064808782</v>
      </c>
      <c r="H72" s="23">
        <v>25.2849587359098</v>
      </c>
      <c r="I72" s="23">
        <v>8.9941513329221401</v>
      </c>
      <c r="J72" s="23">
        <v>0.28583121299743602</v>
      </c>
      <c r="K72" s="23">
        <v>8.6078591644763905E-2</v>
      </c>
    </row>
    <row r="73" spans="1:11">
      <c r="A73" t="s">
        <v>333</v>
      </c>
      <c r="B73" t="s">
        <v>159</v>
      </c>
      <c r="C73" s="1" t="str">
        <f>VLOOKUP(B73,IronModelScoreCalc!A:B,2,FALSE)</f>
        <v>GRU Raw subset with Forward Selection</v>
      </c>
      <c r="D73" s="1">
        <v>5</v>
      </c>
      <c r="E73" s="9">
        <v>45007</v>
      </c>
      <c r="F73" s="23">
        <v>5.2559404824079001</v>
      </c>
      <c r="G73" s="23">
        <v>15.185732138138301</v>
      </c>
      <c r="H73" s="23">
        <v>2.3635770357572099</v>
      </c>
      <c r="I73" s="23">
        <v>11.2607014973958</v>
      </c>
      <c r="J73" s="23">
        <v>2.3241722956299699E-2</v>
      </c>
      <c r="K73" s="23">
        <v>0.12180408835411</v>
      </c>
    </row>
    <row r="74" spans="1:11">
      <c r="A74" t="s">
        <v>292</v>
      </c>
      <c r="B74" t="s">
        <v>293</v>
      </c>
      <c r="C74" s="1" t="str">
        <f>VLOOKUP(B74,IronModelScoreCalc!A:B,2,FALSE)</f>
        <v>LSTM Raw subset with Forward Selection</v>
      </c>
      <c r="D74" s="1">
        <v>0</v>
      </c>
      <c r="E74" s="9">
        <v>44896</v>
      </c>
      <c r="F74" s="23">
        <v>12.0363333924083</v>
      </c>
      <c r="G74" s="23">
        <v>16.125481650086101</v>
      </c>
      <c r="H74" s="23">
        <v>9.8454741379310295</v>
      </c>
      <c r="I74" s="23">
        <v>12.7565853721217</v>
      </c>
      <c r="J74" s="23">
        <v>0.104204311966896</v>
      </c>
      <c r="K74" s="23">
        <v>0.117786027491092</v>
      </c>
    </row>
    <row r="75" spans="1:11">
      <c r="A75" t="s">
        <v>302</v>
      </c>
      <c r="B75" t="s">
        <v>293</v>
      </c>
      <c r="C75" s="1" t="str">
        <f>VLOOKUP(B75,IronModelScoreCalc!A:B,2,FALSE)</f>
        <v>LSTM Raw subset with Forward Selection</v>
      </c>
      <c r="D75" s="1">
        <v>1</v>
      </c>
      <c r="E75" s="9">
        <v>44917</v>
      </c>
      <c r="F75" s="23">
        <v>37.907008378130897</v>
      </c>
      <c r="G75" s="23">
        <v>23.267734121995499</v>
      </c>
      <c r="H75" s="23">
        <v>30.600520833333299</v>
      </c>
      <c r="I75" s="23">
        <v>19.889245819627099</v>
      </c>
      <c r="J75" s="23">
        <v>0.33618009090423501</v>
      </c>
      <c r="K75" s="23">
        <v>0.17910389602184201</v>
      </c>
    </row>
    <row r="76" spans="1:11">
      <c r="A76" t="s">
        <v>310</v>
      </c>
      <c r="B76" t="s">
        <v>293</v>
      </c>
      <c r="C76" s="1" t="str">
        <f>VLOOKUP(B76,IronModelScoreCalc!A:B,2,FALSE)</f>
        <v>LSTM Raw subset with Forward Selection</v>
      </c>
      <c r="D76" s="1">
        <v>2</v>
      </c>
      <c r="E76" s="9">
        <v>44943</v>
      </c>
      <c r="F76" s="23">
        <v>13.560399890505799</v>
      </c>
      <c r="G76" s="23">
        <v>10.757890511245799</v>
      </c>
      <c r="H76" s="23">
        <v>11.6825114329268</v>
      </c>
      <c r="I76" s="23">
        <v>7.5470184861567899</v>
      </c>
      <c r="J76" s="23">
        <v>0.12734968960285101</v>
      </c>
      <c r="K76" s="23">
        <v>7.1889944374561296E-2</v>
      </c>
    </row>
    <row r="77" spans="1:11">
      <c r="A77" t="s">
        <v>318</v>
      </c>
      <c r="B77" t="s">
        <v>293</v>
      </c>
      <c r="C77" s="1" t="str">
        <f>VLOOKUP(B77,IronModelScoreCalc!A:B,2,FALSE)</f>
        <v>LSTM Raw subset with Forward Selection</v>
      </c>
      <c r="D77" s="1">
        <v>3</v>
      </c>
      <c r="E77" s="9">
        <v>44964</v>
      </c>
      <c r="F77" s="23">
        <v>8.8338783623834605</v>
      </c>
      <c r="G77" s="23">
        <v>6.0253520055488403</v>
      </c>
      <c r="H77" s="23">
        <v>6.4533310578478904</v>
      </c>
      <c r="I77" s="23">
        <v>4.1625315348307197</v>
      </c>
      <c r="J77" s="23">
        <v>6.6676333546638406E-2</v>
      </c>
      <c r="K77" s="23">
        <v>4.1192881762981401E-2</v>
      </c>
    </row>
    <row r="78" spans="1:11">
      <c r="A78" t="s">
        <v>326</v>
      </c>
      <c r="B78" t="s">
        <v>293</v>
      </c>
      <c r="C78" s="1" t="str">
        <f>VLOOKUP(B78,IronModelScoreCalc!A:B,2,FALSE)</f>
        <v>LSTM Raw subset with Forward Selection</v>
      </c>
      <c r="D78" s="1">
        <v>4</v>
      </c>
      <c r="E78" s="9">
        <v>44986</v>
      </c>
      <c r="F78" s="23">
        <v>36.378385930255597</v>
      </c>
      <c r="G78" s="23">
        <v>18.0455229810111</v>
      </c>
      <c r="H78" s="23">
        <v>29.454926529790601</v>
      </c>
      <c r="I78" s="23">
        <v>12.9680721885279</v>
      </c>
      <c r="J78" s="23">
        <v>0.32985270023345897</v>
      </c>
      <c r="K78" s="23">
        <v>0.11995995789766301</v>
      </c>
    </row>
    <row r="79" spans="1:11">
      <c r="A79" t="s">
        <v>334</v>
      </c>
      <c r="B79" t="s">
        <v>293</v>
      </c>
      <c r="C79" s="1" t="str">
        <f>VLOOKUP(B79,IronModelScoreCalc!A:B,2,FALSE)</f>
        <v>LSTM Raw subset with Forward Selection</v>
      </c>
      <c r="D79" s="1">
        <v>5</v>
      </c>
      <c r="E79" s="9">
        <v>45007</v>
      </c>
      <c r="F79" s="23">
        <v>34.208852735348302</v>
      </c>
      <c r="G79" s="23">
        <v>13.669655511808701</v>
      </c>
      <c r="H79" s="23">
        <v>28.220983573717898</v>
      </c>
      <c r="I79" s="23">
        <v>9.9017376816063596</v>
      </c>
      <c r="J79" s="23">
        <v>0.32294341921806302</v>
      </c>
      <c r="K79" s="23">
        <v>9.5396749675273895E-2</v>
      </c>
    </row>
    <row r="80" spans="1:11">
      <c r="A80" t="s">
        <v>165</v>
      </c>
      <c r="B80" t="s">
        <v>150</v>
      </c>
      <c r="C80" s="1" t="str">
        <f>VLOOKUP(B80,IronModelScoreCalc!A:B,2,FALSE)</f>
        <v>Naïve</v>
      </c>
      <c r="D80" s="1">
        <v>0</v>
      </c>
      <c r="E80" s="9">
        <v>44896</v>
      </c>
      <c r="F80" s="23">
        <v>43.0093041478709</v>
      </c>
      <c r="G80" s="23">
        <v>24.186445997707001</v>
      </c>
      <c r="H80" s="23">
        <v>33.650431169243497</v>
      </c>
      <c r="I80" s="23">
        <v>22.021551149266902</v>
      </c>
      <c r="J80" s="23">
        <v>0.34416063263469399</v>
      </c>
      <c r="K80" s="23">
        <v>0.19722278756829001</v>
      </c>
    </row>
    <row r="81" spans="1:11">
      <c r="A81" t="s">
        <v>218</v>
      </c>
      <c r="B81" t="s">
        <v>150</v>
      </c>
      <c r="C81" s="1" t="str">
        <f>VLOOKUP(B81,IronModelScoreCalc!A:B,2,FALSE)</f>
        <v>Naïve</v>
      </c>
      <c r="D81" s="1">
        <v>1</v>
      </c>
      <c r="E81" s="9">
        <v>44917</v>
      </c>
      <c r="F81" s="23">
        <v>41.2144862211956</v>
      </c>
      <c r="G81" s="23">
        <v>11.938773471341101</v>
      </c>
      <c r="H81" s="23">
        <v>34.050473564333601</v>
      </c>
      <c r="I81" s="23">
        <v>9.2971488098609196</v>
      </c>
      <c r="J81" s="23">
        <v>0.41366791580404799</v>
      </c>
      <c r="K81" s="23">
        <v>8.8092800974319097E-2</v>
      </c>
    </row>
    <row r="82" spans="1:11">
      <c r="A82" t="s">
        <v>229</v>
      </c>
      <c r="B82" t="s">
        <v>150</v>
      </c>
      <c r="C82" s="1" t="str">
        <f>VLOOKUP(B82,IronModelScoreCalc!A:B,2,FALSE)</f>
        <v>Naïve</v>
      </c>
      <c r="D82" s="1">
        <v>2</v>
      </c>
      <c r="E82" s="9">
        <v>44943</v>
      </c>
      <c r="F82" s="23">
        <v>43.949540163155802</v>
      </c>
      <c r="G82" s="23">
        <v>4.0416481786518696</v>
      </c>
      <c r="H82" s="23">
        <v>35.6084149191365</v>
      </c>
      <c r="I82" s="23">
        <v>2.6703376275850599</v>
      </c>
      <c r="J82" s="23">
        <v>0.47569409343623797</v>
      </c>
      <c r="K82" s="23">
        <v>2.6199447275475601E-2</v>
      </c>
    </row>
    <row r="83" spans="1:11">
      <c r="A83" t="s">
        <v>240</v>
      </c>
      <c r="B83" t="s">
        <v>150</v>
      </c>
      <c r="C83" s="1" t="str">
        <f>VLOOKUP(B83,IronModelScoreCalc!A:B,2,FALSE)</f>
        <v>Naïve</v>
      </c>
      <c r="D83" s="1">
        <v>3</v>
      </c>
      <c r="E83" s="9">
        <v>44964</v>
      </c>
      <c r="F83" s="23">
        <v>44.620683859150397</v>
      </c>
      <c r="G83" s="23">
        <v>3.31334785375758</v>
      </c>
      <c r="H83" s="23">
        <v>35.8929213380394</v>
      </c>
      <c r="I83" s="23">
        <v>2.2738386318503898</v>
      </c>
      <c r="J83" s="23">
        <v>0.48638866706657602</v>
      </c>
      <c r="K83" s="23">
        <v>2.2685709240756299E-2</v>
      </c>
    </row>
    <row r="84" spans="1:11">
      <c r="A84" t="s">
        <v>251</v>
      </c>
      <c r="B84" t="s">
        <v>150</v>
      </c>
      <c r="C84" s="1" t="str">
        <f>VLOOKUP(B84,IronModelScoreCalc!A:B,2,FALSE)</f>
        <v>Naïve</v>
      </c>
      <c r="D84" s="1">
        <v>4</v>
      </c>
      <c r="E84" s="9">
        <v>44986</v>
      </c>
      <c r="F84" s="23">
        <v>45.102437377142898</v>
      </c>
      <c r="G84" s="23">
        <v>9.3731004475573592</v>
      </c>
      <c r="H84" s="23">
        <v>36.052968404986899</v>
      </c>
      <c r="I84" s="23">
        <v>5.6153049547124603</v>
      </c>
      <c r="J84" s="23">
        <v>0.493329122999355</v>
      </c>
      <c r="K84" s="23">
        <v>5.9451247244710903E-2</v>
      </c>
    </row>
    <row r="85" spans="1:11">
      <c r="A85" t="s">
        <v>262</v>
      </c>
      <c r="B85" t="s">
        <v>150</v>
      </c>
      <c r="C85" s="1" t="str">
        <f>VLOOKUP(B85,IronModelScoreCalc!A:B,2,FALSE)</f>
        <v>Naïve</v>
      </c>
      <c r="D85" s="1">
        <v>5</v>
      </c>
      <c r="E85" s="9">
        <v>45007</v>
      </c>
      <c r="F85" s="23">
        <v>46.010828551269903</v>
      </c>
      <c r="G85" s="23">
        <v>16.117322358257798</v>
      </c>
      <c r="H85" s="23">
        <v>36.435012415244103</v>
      </c>
      <c r="I85" s="23">
        <v>11.7007789817609</v>
      </c>
      <c r="J85" s="23">
        <v>0.50613216123290605</v>
      </c>
      <c r="K85" s="23">
        <v>0.127330403034673</v>
      </c>
    </row>
    <row r="86" spans="1:11">
      <c r="A86" t="s">
        <v>173</v>
      </c>
      <c r="B86" t="s">
        <v>160</v>
      </c>
      <c r="C86" s="1" t="str">
        <f>VLOOKUP(B86,IronModelScoreCalc!A:B,2,FALSE)</f>
        <v>OLS Regression</v>
      </c>
      <c r="D86" s="1">
        <v>0</v>
      </c>
      <c r="E86" s="9">
        <v>44896</v>
      </c>
      <c r="F86" s="23">
        <v>48.3141044793636</v>
      </c>
      <c r="G86" s="23">
        <v>36.896724397106901</v>
      </c>
      <c r="H86" s="23">
        <v>38.257859758388598</v>
      </c>
      <c r="I86" s="23">
        <v>36.696785184035797</v>
      </c>
      <c r="J86" s="23">
        <v>0.29895919304745699</v>
      </c>
      <c r="K86" s="23">
        <v>0.30911151487004601</v>
      </c>
    </row>
    <row r="87" spans="1:11">
      <c r="A87" t="s">
        <v>269</v>
      </c>
      <c r="B87" t="s">
        <v>160</v>
      </c>
      <c r="C87" s="1" t="str">
        <f>VLOOKUP(B87,IronModelScoreCalc!A:B,2,FALSE)</f>
        <v>OLS Regression</v>
      </c>
      <c r="D87" s="1">
        <v>1</v>
      </c>
      <c r="E87" s="9">
        <v>44917</v>
      </c>
      <c r="F87" s="23">
        <v>48.255535638527</v>
      </c>
      <c r="G87" s="23">
        <v>43.992616146770303</v>
      </c>
      <c r="H87" s="23">
        <v>38.259401816057199</v>
      </c>
      <c r="I87" s="23">
        <v>43.702371248051598</v>
      </c>
      <c r="J87" s="23">
        <v>0.29909189099391897</v>
      </c>
      <c r="K87" s="23">
        <v>0.358166141169657</v>
      </c>
    </row>
    <row r="88" spans="1:11">
      <c r="A88" t="s">
        <v>270</v>
      </c>
      <c r="B88" t="s">
        <v>160</v>
      </c>
      <c r="C88" s="1" t="str">
        <f>VLOOKUP(B88,IronModelScoreCalc!A:B,2,FALSE)</f>
        <v>OLS Regression</v>
      </c>
      <c r="D88" s="1">
        <v>2</v>
      </c>
      <c r="E88" s="9">
        <v>44943</v>
      </c>
      <c r="F88" s="23">
        <v>48.212761899539103</v>
      </c>
      <c r="G88" s="23">
        <v>46.369781017918598</v>
      </c>
      <c r="H88" s="23">
        <v>38.283032565867899</v>
      </c>
      <c r="I88" s="23">
        <v>45.212300293972802</v>
      </c>
      <c r="J88" s="23">
        <v>0.29938888785769402</v>
      </c>
      <c r="K88" s="23">
        <v>0.36864649031333702</v>
      </c>
    </row>
    <row r="89" spans="1:11">
      <c r="A89" t="s">
        <v>271</v>
      </c>
      <c r="B89" t="s">
        <v>160</v>
      </c>
      <c r="C89" s="1" t="str">
        <f>VLOOKUP(B89,IronModelScoreCalc!A:B,2,FALSE)</f>
        <v>OLS Regression</v>
      </c>
      <c r="D89" s="1">
        <v>3</v>
      </c>
      <c r="E89" s="9">
        <v>44964</v>
      </c>
      <c r="F89" s="23">
        <v>48.204892879556901</v>
      </c>
      <c r="G89" s="23">
        <v>50.354618792865999</v>
      </c>
      <c r="H89" s="23">
        <v>38.292217932038099</v>
      </c>
      <c r="I89" s="23">
        <v>50.254760428019502</v>
      </c>
      <c r="J89" s="23">
        <v>0.29952732250529401</v>
      </c>
      <c r="K89" s="23">
        <v>0.40147993758709</v>
      </c>
    </row>
    <row r="90" spans="1:11">
      <c r="A90" t="s">
        <v>272</v>
      </c>
      <c r="B90" t="s">
        <v>160</v>
      </c>
      <c r="C90" s="1" t="str">
        <f>VLOOKUP(B90,IronModelScoreCalc!A:B,2,FALSE)</f>
        <v>OLS Regression</v>
      </c>
      <c r="D90" s="1">
        <v>4</v>
      </c>
      <c r="E90" s="9">
        <v>44986</v>
      </c>
      <c r="F90" s="23">
        <v>48.190496496250603</v>
      </c>
      <c r="G90" s="23">
        <v>46.481981673172001</v>
      </c>
      <c r="H90" s="23">
        <v>38.343538996036798</v>
      </c>
      <c r="I90" s="23">
        <v>46.529206664714899</v>
      </c>
      <c r="J90" s="23">
        <v>0.30000271965116798</v>
      </c>
      <c r="K90" s="23">
        <v>0.37638659038269501</v>
      </c>
    </row>
    <row r="91" spans="1:11">
      <c r="A91" t="s">
        <v>273</v>
      </c>
      <c r="B91" t="s">
        <v>160</v>
      </c>
      <c r="C91" s="1" t="str">
        <f>VLOOKUP(B91,IronModelScoreCalc!A:B,2,FALSE)</f>
        <v>OLS Regression</v>
      </c>
      <c r="D91" s="1">
        <v>5</v>
      </c>
      <c r="E91" s="9">
        <v>45007</v>
      </c>
      <c r="F91" s="23">
        <v>48.228827868331202</v>
      </c>
      <c r="G91" s="23">
        <v>43.863370746392697</v>
      </c>
      <c r="H91" s="23">
        <v>38.426118072035301</v>
      </c>
      <c r="I91" s="23">
        <v>46.240686358103702</v>
      </c>
      <c r="J91" s="23">
        <v>0.30064857052475702</v>
      </c>
      <c r="K91" s="23">
        <v>0.37434573330913701</v>
      </c>
    </row>
    <row r="92" spans="1:11">
      <c r="A92" t="s">
        <v>294</v>
      </c>
      <c r="B92" t="s">
        <v>295</v>
      </c>
      <c r="C92" s="1" t="str">
        <f>VLOOKUP(B92,IronModelScoreCalc!A:B,2,FALSE)</f>
        <v>RNN Raw subset with Forward Selection</v>
      </c>
      <c r="D92" s="1">
        <v>0</v>
      </c>
      <c r="E92" s="9">
        <v>44896</v>
      </c>
      <c r="F92" s="23">
        <v>8.5877038390108904</v>
      </c>
      <c r="G92" s="23">
        <v>10.375134938293201</v>
      </c>
      <c r="H92" s="23">
        <v>6.4009172311165798</v>
      </c>
      <c r="I92" s="23">
        <v>7.9114385236773499</v>
      </c>
      <c r="J92" s="23">
        <v>6.3132226467132499E-2</v>
      </c>
      <c r="K92" s="23">
        <v>7.5296729803085299E-2</v>
      </c>
    </row>
    <row r="93" spans="1:11">
      <c r="A93" t="s">
        <v>303</v>
      </c>
      <c r="B93" t="s">
        <v>295</v>
      </c>
      <c r="C93" s="1" t="str">
        <f>VLOOKUP(B93,IronModelScoreCalc!A:B,2,FALSE)</f>
        <v>RNN Raw subset with Forward Selection</v>
      </c>
      <c r="D93" s="1">
        <v>1</v>
      </c>
      <c r="E93" s="9">
        <v>44917</v>
      </c>
      <c r="F93" s="23">
        <v>8.6373309018134599</v>
      </c>
      <c r="G93" s="23">
        <v>11.6643417948393</v>
      </c>
      <c r="H93" s="23">
        <v>6.2510499642565298</v>
      </c>
      <c r="I93" s="23">
        <v>8.8645849395216505</v>
      </c>
      <c r="J93" s="23">
        <v>6.2706500291824299E-2</v>
      </c>
      <c r="K93" s="23">
        <v>8.4081120789051E-2</v>
      </c>
    </row>
    <row r="94" spans="1:11">
      <c r="A94" t="s">
        <v>311</v>
      </c>
      <c r="B94" t="s">
        <v>295</v>
      </c>
      <c r="C94" s="1" t="str">
        <f>VLOOKUP(B94,IronModelScoreCalc!A:B,2,FALSE)</f>
        <v>RNN Raw subset with Forward Selection</v>
      </c>
      <c r="D94" s="1">
        <v>2</v>
      </c>
      <c r="E94" s="9">
        <v>44943</v>
      </c>
      <c r="F94" s="23">
        <v>7.3587801747572499</v>
      </c>
      <c r="G94" s="23">
        <v>5.1855494497404102</v>
      </c>
      <c r="H94" s="23">
        <v>5.5727985264227602</v>
      </c>
      <c r="I94" s="23">
        <v>3.3729641563013901</v>
      </c>
      <c r="J94" s="23">
        <v>5.4992217570543199E-2</v>
      </c>
      <c r="K94" s="23">
        <v>3.3213935792446102E-2</v>
      </c>
    </row>
    <row r="95" spans="1:11">
      <c r="A95" t="s">
        <v>319</v>
      </c>
      <c r="B95" t="s">
        <v>295</v>
      </c>
      <c r="C95" s="1" t="str">
        <f>VLOOKUP(B95,IronModelScoreCalc!A:B,2,FALSE)</f>
        <v>RNN Raw subset with Forward Selection</v>
      </c>
      <c r="D95" s="1">
        <v>3</v>
      </c>
      <c r="E95" s="9">
        <v>44964</v>
      </c>
      <c r="F95" s="23">
        <v>11.693277002225701</v>
      </c>
      <c r="G95" s="23">
        <v>9.1755372100636006</v>
      </c>
      <c r="H95" s="23">
        <v>8.4380416919498291</v>
      </c>
      <c r="I95" s="23">
        <v>5.9975875051398004</v>
      </c>
      <c r="J95" s="23">
        <v>8.4870845079421997E-2</v>
      </c>
      <c r="K95" s="23">
        <v>5.8183282613754203E-2</v>
      </c>
    </row>
    <row r="96" spans="1:11">
      <c r="A96" t="s">
        <v>327</v>
      </c>
      <c r="B96" t="s">
        <v>295</v>
      </c>
      <c r="C96" s="1" t="str">
        <f>VLOOKUP(B96,IronModelScoreCalc!A:B,2,FALSE)</f>
        <v>RNN Raw subset with Forward Selection</v>
      </c>
      <c r="D96" s="1">
        <v>4</v>
      </c>
      <c r="E96" s="9">
        <v>44986</v>
      </c>
      <c r="F96" s="23">
        <v>9.6039364691320692</v>
      </c>
      <c r="G96" s="23">
        <v>11.8833087965474</v>
      </c>
      <c r="H96" s="23">
        <v>7.0290232487922699</v>
      </c>
      <c r="I96" s="23">
        <v>7.89437812671326</v>
      </c>
      <c r="J96" s="23">
        <v>6.9976888597011497E-2</v>
      </c>
      <c r="K96" s="23">
        <v>8.3705455064773504E-2</v>
      </c>
    </row>
    <row r="97" spans="1:11">
      <c r="A97" t="s">
        <v>335</v>
      </c>
      <c r="B97" t="s">
        <v>295</v>
      </c>
      <c r="C97" s="1" t="str">
        <f>VLOOKUP(B97,IronModelScoreCalc!A:B,2,FALSE)</f>
        <v>RNN Raw subset with Forward Selection</v>
      </c>
      <c r="D97" s="1">
        <v>5</v>
      </c>
      <c r="E97" s="9">
        <v>45007</v>
      </c>
      <c r="F97" s="23">
        <v>12.222266118134501</v>
      </c>
      <c r="G97" s="23">
        <v>18.280564724068501</v>
      </c>
      <c r="H97" s="23">
        <v>9.1795942257612104</v>
      </c>
      <c r="I97" s="23">
        <v>13.0602577611019</v>
      </c>
      <c r="J97" s="23">
        <v>9.1160550713539096E-2</v>
      </c>
      <c r="K97" s="23">
        <v>0.14194245636463099</v>
      </c>
    </row>
    <row r="98" spans="1:11">
      <c r="A98" t="s">
        <v>170</v>
      </c>
      <c r="B98" t="s">
        <v>155</v>
      </c>
      <c r="C98" s="1" t="str">
        <f>VLOOKUP(B98,IronModelScoreCalc!A:B,2,FALSE)</f>
        <v>Seasonal Naïve</v>
      </c>
      <c r="D98" s="1">
        <v>0</v>
      </c>
      <c r="E98" s="9">
        <v>44896</v>
      </c>
      <c r="F98" s="23">
        <v>114.951800377875</v>
      </c>
      <c r="G98" s="23">
        <v>97.139484505529396</v>
      </c>
      <c r="H98" s="23">
        <v>71.525937702897494</v>
      </c>
      <c r="I98" s="23">
        <v>58.843980545030099</v>
      </c>
      <c r="J98" s="23">
        <v>1.3558330307519499</v>
      </c>
      <c r="K98" s="23">
        <v>0.83756349590936596</v>
      </c>
    </row>
    <row r="99" spans="1:11">
      <c r="A99" t="s">
        <v>223</v>
      </c>
      <c r="B99" t="s">
        <v>155</v>
      </c>
      <c r="C99" s="1" t="str">
        <f>VLOOKUP(B99,IronModelScoreCalc!A:B,2,FALSE)</f>
        <v>Seasonal Naïve</v>
      </c>
      <c r="D99" s="1">
        <v>1</v>
      </c>
      <c r="E99" s="9">
        <v>44917</v>
      </c>
      <c r="F99" s="23">
        <v>119.109341374141</v>
      </c>
      <c r="G99" s="23">
        <v>96.450668385449703</v>
      </c>
      <c r="H99" s="23">
        <v>73.221754683201198</v>
      </c>
      <c r="I99" s="23">
        <v>56.790850023525401</v>
      </c>
      <c r="J99" s="23">
        <v>1.4031859033930101</v>
      </c>
      <c r="K99" s="23">
        <v>0.79514106948711905</v>
      </c>
    </row>
    <row r="100" spans="1:11">
      <c r="A100" t="s">
        <v>234</v>
      </c>
      <c r="B100" t="s">
        <v>155</v>
      </c>
      <c r="C100" s="1" t="str">
        <f>VLOOKUP(B100,IronModelScoreCalc!A:B,2,FALSE)</f>
        <v>Seasonal Naïve</v>
      </c>
      <c r="D100" s="1">
        <v>2</v>
      </c>
      <c r="E100" s="9">
        <v>44943</v>
      </c>
      <c r="F100" s="23">
        <v>86.614971191498199</v>
      </c>
      <c r="G100" s="23">
        <v>57.079866502997298</v>
      </c>
      <c r="H100" s="23">
        <v>58.488479232207403</v>
      </c>
      <c r="I100" s="23">
        <v>37.044960853856203</v>
      </c>
      <c r="J100" s="23">
        <v>1.01624626878893</v>
      </c>
      <c r="K100" s="23">
        <v>0.455012514911249</v>
      </c>
    </row>
    <row r="101" spans="1:11">
      <c r="A101" t="s">
        <v>245</v>
      </c>
      <c r="B101" t="s">
        <v>155</v>
      </c>
      <c r="C101" s="1" t="str">
        <f>VLOOKUP(B101,IronModelScoreCalc!A:B,2,FALSE)</f>
        <v>Seasonal Naïve</v>
      </c>
      <c r="D101" s="1">
        <v>3</v>
      </c>
      <c r="E101" s="9">
        <v>44964</v>
      </c>
      <c r="F101" s="23">
        <v>67.427441172045803</v>
      </c>
      <c r="G101" s="23">
        <v>35.027384401350801</v>
      </c>
      <c r="H101" s="23">
        <v>48.5031739085399</v>
      </c>
      <c r="I101" s="23">
        <v>24.507687710056501</v>
      </c>
      <c r="J101" s="23">
        <v>0.78359432354286496</v>
      </c>
      <c r="K101" s="23">
        <v>0.27979076920333601</v>
      </c>
    </row>
    <row r="102" spans="1:11">
      <c r="A102" t="s">
        <v>256</v>
      </c>
      <c r="B102" t="s">
        <v>155</v>
      </c>
      <c r="C102" s="1" t="str">
        <f>VLOOKUP(B102,IronModelScoreCalc!A:B,2,FALSE)</f>
        <v>Seasonal Naïve</v>
      </c>
      <c r="D102" s="1">
        <v>4</v>
      </c>
      <c r="E102" s="9">
        <v>44986</v>
      </c>
      <c r="F102" s="23">
        <v>42.925795004628398</v>
      </c>
      <c r="G102" s="23">
        <v>8.0302089636571701</v>
      </c>
      <c r="H102" s="23">
        <v>34.844617995041602</v>
      </c>
      <c r="I102" s="23">
        <v>5.3958076065379803</v>
      </c>
      <c r="J102" s="23">
        <v>0.45714773404128001</v>
      </c>
      <c r="K102" s="23">
        <v>5.4559728565893001E-2</v>
      </c>
    </row>
    <row r="103" spans="1:11">
      <c r="A103" t="s">
        <v>267</v>
      </c>
      <c r="B103" t="s">
        <v>155</v>
      </c>
      <c r="C103" s="1" t="str">
        <f>VLOOKUP(B103,IronModelScoreCalc!A:B,2,FALSE)</f>
        <v>Seasonal Naïve</v>
      </c>
      <c r="D103" s="1">
        <v>5</v>
      </c>
      <c r="E103" s="9">
        <v>45007</v>
      </c>
      <c r="F103" s="23">
        <v>42.275123663559199</v>
      </c>
      <c r="G103" s="23">
        <v>9.1105119504888403</v>
      </c>
      <c r="H103" s="23">
        <v>34.437394848241198</v>
      </c>
      <c r="I103" s="23">
        <v>6.7271426595697204</v>
      </c>
      <c r="J103" s="23">
        <v>0.44501780196574597</v>
      </c>
      <c r="K103" s="23">
        <v>6.9857072668174494E-2</v>
      </c>
    </row>
    <row r="104" spans="1:11">
      <c r="A104" t="s">
        <v>161</v>
      </c>
      <c r="B104" t="s">
        <v>146</v>
      </c>
      <c r="C104" s="1" t="str">
        <f>VLOOKUP(B104,IronModelScoreCalc!A:B,2,FALSE)</f>
        <v>Simple Exponenital Smoothing (alpha 0.2)</v>
      </c>
      <c r="D104" s="1">
        <v>0</v>
      </c>
      <c r="E104" s="9">
        <v>44896</v>
      </c>
      <c r="F104" s="23">
        <v>43.009304149426498</v>
      </c>
      <c r="G104" s="23">
        <v>24.186446002727401</v>
      </c>
      <c r="H104" s="23">
        <v>33.6504311697188</v>
      </c>
      <c r="I104" s="23">
        <v>22.021551154787701</v>
      </c>
      <c r="J104" s="23">
        <v>0.34416063262057001</v>
      </c>
      <c r="K104" s="23">
        <v>0.19722278761318901</v>
      </c>
    </row>
    <row r="105" spans="1:11">
      <c r="A105" t="s">
        <v>214</v>
      </c>
      <c r="B105" t="s">
        <v>146</v>
      </c>
      <c r="C105" s="1" t="str">
        <f>VLOOKUP(B105,IronModelScoreCalc!A:B,2,FALSE)</f>
        <v>Simple Exponenital Smoothing (alpha 0.2)</v>
      </c>
      <c r="D105" s="1">
        <v>1</v>
      </c>
      <c r="E105" s="9">
        <v>44917</v>
      </c>
      <c r="F105" s="23">
        <v>41.214486219716697</v>
      </c>
      <c r="G105" s="23">
        <v>11.938773483286001</v>
      </c>
      <c r="H105" s="23">
        <v>34.0504735630279</v>
      </c>
      <c r="I105" s="23">
        <v>9.2971488202506993</v>
      </c>
      <c r="J105" s="23">
        <v>0.413667915739586</v>
      </c>
      <c r="K105" s="23">
        <v>8.8092801068091003E-2</v>
      </c>
    </row>
    <row r="106" spans="1:11">
      <c r="A106" t="s">
        <v>225</v>
      </c>
      <c r="B106" t="s">
        <v>146</v>
      </c>
      <c r="C106" s="1" t="str">
        <f>VLOOKUP(B106,IronModelScoreCalc!A:B,2,FALSE)</f>
        <v>Simple Exponenital Smoothing (alpha 0.2)</v>
      </c>
      <c r="D106" s="1">
        <v>2</v>
      </c>
      <c r="E106" s="9">
        <v>44943</v>
      </c>
      <c r="F106" s="23">
        <v>43.949540157281298</v>
      </c>
      <c r="G106" s="23">
        <v>4.0416481911022402</v>
      </c>
      <c r="H106" s="23">
        <v>35.608414915773501</v>
      </c>
      <c r="I106" s="23">
        <v>2.6703376369660301</v>
      </c>
      <c r="J106" s="23">
        <v>0.47569409333587698</v>
      </c>
      <c r="K106" s="23">
        <v>2.6199447365904099E-2</v>
      </c>
    </row>
    <row r="107" spans="1:11">
      <c r="A107" t="s">
        <v>236</v>
      </c>
      <c r="B107" t="s">
        <v>146</v>
      </c>
      <c r="C107" s="1" t="str">
        <f>VLOOKUP(B107,IronModelScoreCalc!A:B,2,FALSE)</f>
        <v>Simple Exponenital Smoothing (alpha 0.2)</v>
      </c>
      <c r="D107" s="1">
        <v>3</v>
      </c>
      <c r="E107" s="9">
        <v>44964</v>
      </c>
      <c r="F107" s="23">
        <v>44.620683864718004</v>
      </c>
      <c r="G107" s="23">
        <v>3.3133478508505498</v>
      </c>
      <c r="H107" s="23">
        <v>35.892921341251501</v>
      </c>
      <c r="I107" s="23">
        <v>2.2738386283225598</v>
      </c>
      <c r="J107" s="23">
        <v>0.48638866715659801</v>
      </c>
      <c r="K107" s="23">
        <v>2.2685709207975999E-2</v>
      </c>
    </row>
    <row r="108" spans="1:11">
      <c r="A108" t="s">
        <v>247</v>
      </c>
      <c r="B108" t="s">
        <v>146</v>
      </c>
      <c r="C108" s="1" t="str">
        <f>VLOOKUP(B108,IronModelScoreCalc!A:B,2,FALSE)</f>
        <v>Simple Exponenital Smoothing (alpha 0.2)</v>
      </c>
      <c r="D108" s="1">
        <v>4</v>
      </c>
      <c r="E108" s="9">
        <v>44986</v>
      </c>
      <c r="F108" s="23">
        <v>45.102437377078601</v>
      </c>
      <c r="G108" s="23">
        <v>9.3731004474792492</v>
      </c>
      <c r="H108" s="23">
        <v>36.052968404951798</v>
      </c>
      <c r="I108" s="23">
        <v>5.6153049546984199</v>
      </c>
      <c r="J108" s="23">
        <v>0.493329122998372</v>
      </c>
      <c r="K108" s="23">
        <v>5.9451247244498198E-2</v>
      </c>
    </row>
    <row r="109" spans="1:11">
      <c r="A109" t="s">
        <v>258</v>
      </c>
      <c r="B109" t="s">
        <v>146</v>
      </c>
      <c r="C109" s="1" t="str">
        <f>VLOOKUP(B109,IronModelScoreCalc!A:B,2,FALSE)</f>
        <v>Simple Exponenital Smoothing (alpha 0.2)</v>
      </c>
      <c r="D109" s="1">
        <v>5</v>
      </c>
      <c r="E109" s="9">
        <v>45007</v>
      </c>
      <c r="F109" s="23">
        <v>46.010828553018399</v>
      </c>
      <c r="G109" s="23">
        <v>16.117322361464499</v>
      </c>
      <c r="H109" s="23">
        <v>36.435012416196798</v>
      </c>
      <c r="I109" s="23">
        <v>11.700778984657401</v>
      </c>
      <c r="J109" s="23">
        <v>0.50613216125841798</v>
      </c>
      <c r="K109" s="23">
        <v>0.127330403067481</v>
      </c>
    </row>
    <row r="110" spans="1:11">
      <c r="A110" t="s">
        <v>162</v>
      </c>
      <c r="B110" t="s">
        <v>147</v>
      </c>
      <c r="C110" s="1" t="str">
        <f>VLOOKUP(B110,IronModelScoreCalc!A:B,2,FALSE)</f>
        <v>Simple Exponenital Smoothing (alpha 0.6)</v>
      </c>
      <c r="D110" s="1">
        <v>0</v>
      </c>
      <c r="E110" s="9">
        <v>44896</v>
      </c>
      <c r="F110" s="23">
        <v>43.057249426201899</v>
      </c>
      <c r="G110" s="23">
        <v>24.340345447823498</v>
      </c>
      <c r="H110" s="23">
        <v>33.665409319732298</v>
      </c>
      <c r="I110" s="23">
        <v>22.190877713564198</v>
      </c>
      <c r="J110" s="23">
        <v>0.34373198310210801</v>
      </c>
      <c r="K110" s="23">
        <v>0.19859882432930401</v>
      </c>
    </row>
    <row r="111" spans="1:11">
      <c r="A111" t="s">
        <v>215</v>
      </c>
      <c r="B111" t="s">
        <v>147</v>
      </c>
      <c r="C111" s="1" t="str">
        <f>VLOOKUP(B111,IronModelScoreCalc!A:B,2,FALSE)</f>
        <v>Simple Exponenital Smoothing (alpha 0.6)</v>
      </c>
      <c r="D111" s="1">
        <v>1</v>
      </c>
      <c r="E111" s="9">
        <v>44917</v>
      </c>
      <c r="F111" s="23">
        <v>41.175342869719202</v>
      </c>
      <c r="G111" s="23">
        <v>12.2684512517028</v>
      </c>
      <c r="H111" s="23">
        <v>34.015025021442803</v>
      </c>
      <c r="I111" s="23">
        <v>9.5985080364845494</v>
      </c>
      <c r="J111" s="23">
        <v>0.41189994712637201</v>
      </c>
      <c r="K111" s="23">
        <v>9.0823132882103599E-2</v>
      </c>
    </row>
    <row r="112" spans="1:11">
      <c r="A112" t="s">
        <v>226</v>
      </c>
      <c r="B112" t="s">
        <v>147</v>
      </c>
      <c r="C112" s="1" t="str">
        <f>VLOOKUP(B112,IronModelScoreCalc!A:B,2,FALSE)</f>
        <v>Simple Exponenital Smoothing (alpha 0.6)</v>
      </c>
      <c r="D112" s="1">
        <v>2</v>
      </c>
      <c r="E112" s="9">
        <v>44943</v>
      </c>
      <c r="F112" s="23">
        <v>43.722868878241599</v>
      </c>
      <c r="G112" s="23">
        <v>4.5470884265995801</v>
      </c>
      <c r="H112" s="23">
        <v>35.4792031324588</v>
      </c>
      <c r="I112" s="23">
        <v>3.0810573119193898</v>
      </c>
      <c r="J112" s="23">
        <v>0.47178862616093598</v>
      </c>
      <c r="K112" s="23">
        <v>3.0164160095184099E-2</v>
      </c>
    </row>
    <row r="113" spans="1:11">
      <c r="A113" t="s">
        <v>237</v>
      </c>
      <c r="B113" t="s">
        <v>147</v>
      </c>
      <c r="C113" s="1" t="str">
        <f>VLOOKUP(B113,IronModelScoreCalc!A:B,2,FALSE)</f>
        <v>Simple Exponenital Smoothing (alpha 0.6)</v>
      </c>
      <c r="D113" s="1">
        <v>3</v>
      </c>
      <c r="E113" s="9">
        <v>44964</v>
      </c>
      <c r="F113" s="23">
        <v>44.714467972424501</v>
      </c>
      <c r="G113" s="23">
        <v>3.2723461034069601</v>
      </c>
      <c r="H113" s="23">
        <v>35.946728011519497</v>
      </c>
      <c r="I113" s="23">
        <v>2.21477792756995</v>
      </c>
      <c r="J113" s="23">
        <v>0.48789771390064401</v>
      </c>
      <c r="K113" s="23">
        <v>2.2136432557792601E-2</v>
      </c>
    </row>
    <row r="114" spans="1:11">
      <c r="A114" t="s">
        <v>248</v>
      </c>
      <c r="B114" t="s">
        <v>147</v>
      </c>
      <c r="C114" s="1" t="str">
        <f>VLOOKUP(B114,IronModelScoreCalc!A:B,2,FALSE)</f>
        <v>Simple Exponenital Smoothing (alpha 0.6)</v>
      </c>
      <c r="D114" s="1">
        <v>4</v>
      </c>
      <c r="E114" s="9">
        <v>44986</v>
      </c>
      <c r="F114" s="23">
        <v>45.108327729376498</v>
      </c>
      <c r="G114" s="23">
        <v>9.3802686557399308</v>
      </c>
      <c r="H114" s="23">
        <v>36.056192267897202</v>
      </c>
      <c r="I114" s="23">
        <v>5.6165920662089102</v>
      </c>
      <c r="J114" s="23">
        <v>0.49341935030088702</v>
      </c>
      <c r="K114" s="23">
        <v>5.9470742574879498E-2</v>
      </c>
    </row>
    <row r="115" spans="1:11">
      <c r="A115" t="s">
        <v>259</v>
      </c>
      <c r="B115" t="s">
        <v>147</v>
      </c>
      <c r="C115" s="1" t="str">
        <f>VLOOKUP(B115,IronModelScoreCalc!A:B,2,FALSE)</f>
        <v>Simple Exponenital Smoothing (alpha 0.6)</v>
      </c>
      <c r="D115" s="1">
        <v>5</v>
      </c>
      <c r="E115" s="9">
        <v>45007</v>
      </c>
      <c r="F115" s="23">
        <v>46.170372916481398</v>
      </c>
      <c r="G115" s="23">
        <v>16.409058804040999</v>
      </c>
      <c r="H115" s="23">
        <v>36.521740576137397</v>
      </c>
      <c r="I115" s="23">
        <v>11.9631135927107</v>
      </c>
      <c r="J115" s="23">
        <v>0.50845093786752205</v>
      </c>
      <c r="K115" s="23">
        <v>0.13030589122382299</v>
      </c>
    </row>
  </sheetData>
  <autoFilter ref="A1:K115" xr:uid="{B895F653-957D-4CC7-BF11-630C936FA370}">
    <sortState xmlns:xlrd2="http://schemas.microsoft.com/office/spreadsheetml/2017/richdata2" ref="A2:K115">
      <sortCondition ref="C1:C115"/>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6223-E029-4B16-A2C3-E93170FA4E1B}">
  <dimension ref="A1:I20"/>
  <sheetViews>
    <sheetView workbookViewId="0">
      <selection activeCell="K7" sqref="K7"/>
    </sheetView>
  </sheetViews>
  <sheetFormatPr defaultRowHeight="15"/>
  <cols>
    <col min="1" max="1" width="23.140625" bestFit="1" customWidth="1"/>
    <col min="2" max="2" width="63" bestFit="1" customWidth="1"/>
  </cols>
  <sheetData>
    <row r="1" spans="1:9" ht="45">
      <c r="A1" s="18" t="s">
        <v>185</v>
      </c>
      <c r="B1" s="28" t="s">
        <v>96</v>
      </c>
      <c r="C1" s="21" t="s">
        <v>205</v>
      </c>
      <c r="D1" s="21" t="s">
        <v>206</v>
      </c>
      <c r="E1" s="21" t="s">
        <v>207</v>
      </c>
      <c r="F1" s="21" t="s">
        <v>208</v>
      </c>
      <c r="G1" s="21" t="s">
        <v>209</v>
      </c>
      <c r="H1" s="21" t="s">
        <v>210</v>
      </c>
      <c r="I1" s="21" t="s">
        <v>282</v>
      </c>
    </row>
    <row r="2" spans="1:9">
      <c r="A2" t="s">
        <v>362</v>
      </c>
      <c r="B2" s="22" t="s">
        <v>374</v>
      </c>
      <c r="C2" s="23">
        <f>AVERAGEIFS(IronModelScore!F:F,IronModelScore!$C:$C,$B2)</f>
        <v>9.5803953638375891E-2</v>
      </c>
      <c r="D2" s="23">
        <f>AVERAGEIFS(IronModelScore!G:G,IronModelScore!$C:$C,$B2)</f>
        <v>9.9674708112261836</v>
      </c>
      <c r="E2" s="23">
        <f>AVERAGEIFS(IronModelScore!H:H,IronModelScore!$C:$C,$B2)</f>
        <v>8.331997983914265E-3</v>
      </c>
      <c r="F2" s="23">
        <f>AVERAGEIFS(IronModelScore!I:I,IronModelScore!$C:$C,$B2)</f>
        <v>7.7828875128485144</v>
      </c>
      <c r="G2" s="23">
        <f>AVERAGEIFS(IronModelScore!J:J,IronModelScore!$C:$C,$B2)</f>
        <v>8.2927134599292121E-5</v>
      </c>
      <c r="H2" s="23">
        <f>AVERAGEIFS(IronModelScore!K:K,IronModelScore!$C:$C,$B2)</f>
        <v>7.5872676265428568E-2</v>
      </c>
      <c r="I2" s="23">
        <f>(-STANDARDIZE(D2,AVERAGE(D$1:D$16),_xlfn.STDEV.P(D$1:D$16)))+(-STANDARDIZE(F2,AVERAGE(F$1:F$16),_xlfn.STDEV.P(F$1:F$16)))+(-STANDARDIZE(H2,AVERAGE(H$1:H$16),_xlfn.STDEV.P(H$1:H$16)))</f>
        <v>3.7225533351244477</v>
      </c>
    </row>
    <row r="3" spans="1:9">
      <c r="A3" t="s">
        <v>360</v>
      </c>
      <c r="B3" s="22" t="s">
        <v>373</v>
      </c>
      <c r="C3" s="23">
        <f>AVERAGEIFS(IronModelScore!F:F,IronModelScore!$C:$C,$B3)</f>
        <v>2.0145060391841429</v>
      </c>
      <c r="D3" s="23">
        <f>AVERAGEIFS(IronModelScore!G:G,IronModelScore!$C:$C,$B3)</f>
        <v>10.22914879955138</v>
      </c>
      <c r="E3" s="23">
        <f>AVERAGEIFS(IronModelScore!H:H,IronModelScore!$C:$C,$B3)</f>
        <v>0.85335972976101881</v>
      </c>
      <c r="F3" s="23">
        <f>AVERAGEIFS(IronModelScore!I:I,IronModelScore!$C:$C,$B3)</f>
        <v>7.9580577347014563</v>
      </c>
      <c r="G3" s="23">
        <f>AVERAGEIFS(IronModelScore!J:J,IronModelScore!$C:$C,$B3)</f>
        <v>8.5732902955167976E-3</v>
      </c>
      <c r="H3" s="23">
        <f>AVERAGEIFS(IronModelScore!K:K,IronModelScore!$C:$C,$B3)</f>
        <v>7.7571142772118976E-2</v>
      </c>
      <c r="I3" s="23">
        <f>(-STANDARDIZE(D3,AVERAGE(D$1:D$16),_xlfn.STDEV.P(D$1:D$16)))+(-STANDARDIZE(F3,AVERAGE(F$1:F$16),_xlfn.STDEV.P(F$1:F$16)))+(-STANDARDIZE(H3,AVERAGE(H$1:H$16),_xlfn.STDEV.P(H$1:H$16)))</f>
        <v>3.2774654065491378</v>
      </c>
    </row>
    <row r="4" spans="1:9">
      <c r="A4" t="s">
        <v>295</v>
      </c>
      <c r="B4" s="22" t="s">
        <v>339</v>
      </c>
      <c r="C4" s="23">
        <f>AVERAGEIFS(IronModelScore!F:F,IronModelScore!$C:$C,$B4)</f>
        <v>9.6838824175123097</v>
      </c>
      <c r="D4" s="23">
        <f>AVERAGEIFS(IronModelScore!G:G,IronModelScore!$C:$C,$B4)</f>
        <v>11.094072818925403</v>
      </c>
      <c r="E4" s="23">
        <f>AVERAGEIFS(IronModelScore!H:H,IronModelScore!$C:$C,$B4)</f>
        <v>7.1452374813831954</v>
      </c>
      <c r="F4" s="23">
        <f>AVERAGEIFS(IronModelScore!I:I,IronModelScore!$C:$C,$B4)</f>
        <v>7.8502018354092256</v>
      </c>
      <c r="G4" s="23">
        <f>AVERAGEIFS(IronModelScore!J:J,IronModelScore!$C:$C,$B4)</f>
        <v>7.1139871453245421E-2</v>
      </c>
      <c r="H4" s="23">
        <f>AVERAGEIFS(IronModelScore!K:K,IronModelScore!$C:$C,$B4)</f>
        <v>7.9403830071290191E-2</v>
      </c>
      <c r="I4" s="23">
        <f>(-STANDARDIZE(D4,AVERAGE(D$1:D$16),_xlfn.STDEV.P(D$1:D$16)))+(-STANDARDIZE(F4,AVERAGE(F$1:F$16),_xlfn.STDEV.P(F$1:F$16)))+(-STANDARDIZE(H4,AVERAGE(H$1:H$16),_xlfn.STDEV.P(H$1:H$16)))</f>
        <v>2.7154374409138793</v>
      </c>
    </row>
    <row r="5" spans="1:9">
      <c r="A5" t="s">
        <v>213</v>
      </c>
      <c r="B5" s="22" t="s">
        <v>274</v>
      </c>
      <c r="C5" s="23">
        <f>AVERAGEIFS(IronModelScore!F:F,IronModelScore!$C:$C,$B5)</f>
        <v>248.83972937052786</v>
      </c>
      <c r="D5" s="23">
        <f>AVERAGEIFS(IronModelScore!G:G,IronModelScore!$C:$C,$B5)</f>
        <v>10.827619193256789</v>
      </c>
      <c r="E5" s="23">
        <f>AVERAGEIFS(IronModelScore!H:H,IronModelScore!$C:$C,$B5)</f>
        <v>90.720864357095181</v>
      </c>
      <c r="F5" s="23">
        <f>AVERAGEIFS(IronModelScore!I:I,IronModelScore!$C:$C,$B5)</f>
        <v>8.1322381326936419</v>
      </c>
      <c r="G5" s="23">
        <f>AVERAGEIFS(IronModelScore!J:J,IronModelScore!$C:$C,$B5)</f>
        <v>2.5775451106213896</v>
      </c>
      <c r="H5" s="23">
        <f>AVERAGEIFS(IronModelScore!K:K,IronModelScore!$C:$C,$B5)</f>
        <v>8.1033089159911295E-2</v>
      </c>
      <c r="I5" s="23">
        <f>(-STANDARDIZE(D5,AVERAGE(D$1:D$16),_xlfn.STDEV.P(D$1:D$16)))+(-STANDARDIZE(F5,AVERAGE(F$1:F$16),_xlfn.STDEV.P(F$1:F$16)))+(-STANDARDIZE(H5,AVERAGE(H$1:H$16),_xlfn.STDEV.P(H$1:H$16)))</f>
        <v>2.4896335479348797</v>
      </c>
    </row>
    <row r="6" spans="1:9">
      <c r="A6" t="s">
        <v>154</v>
      </c>
      <c r="B6" s="22" t="s">
        <v>211</v>
      </c>
      <c r="C6" s="23">
        <f>AVERAGEIFS(IronModelScore!F:F,IronModelScore!$C:$C,$B6)</f>
        <v>39.928800025735512</v>
      </c>
      <c r="D6" s="23">
        <f>AVERAGEIFS(IronModelScore!G:G,IronModelScore!$C:$C,$B6)</f>
        <v>11.291560991471428</v>
      </c>
      <c r="E6" s="23">
        <f>AVERAGEIFS(IronModelScore!H:H,IronModelScore!$C:$C,$B6)</f>
        <v>32.724670946142105</v>
      </c>
      <c r="F6" s="23">
        <f>AVERAGEIFS(IronModelScore!I:I,IronModelScore!$C:$C,$B6)</f>
        <v>8.7955868050400952</v>
      </c>
      <c r="G6" s="23">
        <f>AVERAGEIFS(IronModelScore!J:J,IronModelScore!$C:$C,$B6)</f>
        <v>0.39155497882915186</v>
      </c>
      <c r="H6" s="23">
        <f>AVERAGEIFS(IronModelScore!K:K,IronModelScore!$C:$C,$B6)</f>
        <v>8.5364319654525414E-2</v>
      </c>
      <c r="I6" s="23">
        <f>(-STANDARDIZE(D6,AVERAGE(D$1:D$16),_xlfn.STDEV.P(D$1:D$16)))+(-STANDARDIZE(F6,AVERAGE(F$1:F$16),_xlfn.STDEV.P(F$1:F$16)))+(-STANDARDIZE(H6,AVERAGE(H$1:H$16),_xlfn.STDEV.P(H$1:H$16)))</f>
        <v>1.286131161967188</v>
      </c>
    </row>
    <row r="7" spans="1:9">
      <c r="A7" t="s">
        <v>150</v>
      </c>
      <c r="B7" s="22" t="s">
        <v>195</v>
      </c>
      <c r="C7" s="23">
        <f>AVERAGEIFS(IronModelScore!F:F,IronModelScore!$C:$C,$B7)</f>
        <v>43.98454671996425</v>
      </c>
      <c r="D7" s="23">
        <f>AVERAGEIFS(IronModelScore!G:G,IronModelScore!$C:$C,$B7)</f>
        <v>11.495106384545451</v>
      </c>
      <c r="E7" s="23">
        <f>AVERAGEIFS(IronModelScore!H:H,IronModelScore!$C:$C,$B7)</f>
        <v>35.281703635164</v>
      </c>
      <c r="F7" s="23">
        <f>AVERAGEIFS(IronModelScore!I:I,IronModelScore!$C:$C,$B7)</f>
        <v>8.9298266925061061</v>
      </c>
      <c r="G7" s="23">
        <f>AVERAGEIFS(IronModelScore!J:J,IronModelScore!$C:$C,$B7)</f>
        <v>0.45322876552896951</v>
      </c>
      <c r="H7" s="23">
        <f>AVERAGEIFS(IronModelScore!K:K,IronModelScore!$C:$C,$B7)</f>
        <v>8.683039922303748E-2</v>
      </c>
      <c r="I7" s="23">
        <f>(-STANDARDIZE(D7,AVERAGE(D$1:D$16),_xlfn.STDEV.P(D$1:D$16)))+(-STANDARDIZE(F7,AVERAGE(F$1:F$16),_xlfn.STDEV.P(F$1:F$16)))+(-STANDARDIZE(H7,AVERAGE(H$1:H$16),_xlfn.STDEV.P(H$1:H$16)))</f>
        <v>0.92940797556358223</v>
      </c>
    </row>
    <row r="8" spans="1:9">
      <c r="A8" t="s">
        <v>285</v>
      </c>
      <c r="B8" s="22" t="s">
        <v>336</v>
      </c>
      <c r="C8" s="23">
        <f>AVERAGEIFS(IronModelScore!F:F,IronModelScore!$C:$C,$B8)</f>
        <v>43.984546720206573</v>
      </c>
      <c r="D8" s="23">
        <f>AVERAGEIFS(IronModelScore!G:G,IronModelScore!$C:$C,$B8)</f>
        <v>11.49510638948499</v>
      </c>
      <c r="E8" s="23">
        <f>AVERAGEIFS(IronModelScore!H:H,IronModelScore!$C:$C,$B8)</f>
        <v>35.281703635153384</v>
      </c>
      <c r="F8" s="23">
        <f>AVERAGEIFS(IronModelScore!I:I,IronModelScore!$C:$C,$B8)</f>
        <v>8.9298266966138016</v>
      </c>
      <c r="G8" s="23">
        <f>AVERAGEIFS(IronModelScore!J:J,IronModelScore!$C:$C,$B8)</f>
        <v>0.45322876551823682</v>
      </c>
      <c r="H8" s="23">
        <f>AVERAGEIFS(IronModelScore!K:K,IronModelScore!$C:$C,$B8)</f>
        <v>8.6830399261189892E-2</v>
      </c>
      <c r="I8" s="23">
        <f>(-STANDARDIZE(D8,AVERAGE(D$1:D$16),_xlfn.STDEV.P(D$1:D$16)))+(-STANDARDIZE(F8,AVERAGE(F$1:F$16),_xlfn.STDEV.P(F$1:F$16)))+(-STANDARDIZE(H8,AVERAGE(H$1:H$16),_xlfn.STDEV.P(H$1:H$16)))</f>
        <v>0.92940796595953845</v>
      </c>
    </row>
    <row r="9" spans="1:9">
      <c r="A9" t="s">
        <v>287</v>
      </c>
      <c r="B9" s="22" t="s">
        <v>337</v>
      </c>
      <c r="C9" s="23">
        <f>AVERAGEIFS(IronModelScore!F:F,IronModelScore!$C:$C,$B9)</f>
        <v>43.984546720206573</v>
      </c>
      <c r="D9" s="23">
        <f>AVERAGEIFS(IronModelScore!G:G,IronModelScore!$C:$C,$B9)</f>
        <v>11.49510638948499</v>
      </c>
      <c r="E9" s="23">
        <f>AVERAGEIFS(IronModelScore!H:H,IronModelScore!$C:$C,$B9)</f>
        <v>35.281703635153384</v>
      </c>
      <c r="F9" s="23">
        <f>AVERAGEIFS(IronModelScore!I:I,IronModelScore!$C:$C,$B9)</f>
        <v>8.9298266966138016</v>
      </c>
      <c r="G9" s="23">
        <f>AVERAGEIFS(IronModelScore!J:J,IronModelScore!$C:$C,$B9)</f>
        <v>0.45322876551823682</v>
      </c>
      <c r="H9" s="23">
        <f>AVERAGEIFS(IronModelScore!K:K,IronModelScore!$C:$C,$B9)</f>
        <v>8.6830399261189892E-2</v>
      </c>
      <c r="I9" s="23">
        <f>(-STANDARDIZE(D9,AVERAGE(D$1:D$16),_xlfn.STDEV.P(D$1:D$16)))+(-STANDARDIZE(F9,AVERAGE(F$1:F$16),_xlfn.STDEV.P(F$1:F$16)))+(-STANDARDIZE(H9,AVERAGE(H$1:H$16),_xlfn.STDEV.P(H$1:H$16)))</f>
        <v>0.92940796595953845</v>
      </c>
    </row>
    <row r="10" spans="1:9">
      <c r="A10" t="s">
        <v>291</v>
      </c>
      <c r="B10" s="22" t="s">
        <v>283</v>
      </c>
      <c r="C10" s="23">
        <f>AVERAGEIFS(IronModelScore!F:F,IronModelScore!$C:$C,$B10)</f>
        <v>43.984546720206573</v>
      </c>
      <c r="D10" s="23">
        <f>AVERAGEIFS(IronModelScore!G:G,IronModelScore!$C:$C,$B10)</f>
        <v>11.49510638948499</v>
      </c>
      <c r="E10" s="23">
        <f>AVERAGEIFS(IronModelScore!H:H,IronModelScore!$C:$C,$B10)</f>
        <v>35.281703635153384</v>
      </c>
      <c r="F10" s="23">
        <f>AVERAGEIFS(IronModelScore!I:I,IronModelScore!$C:$C,$B10)</f>
        <v>8.9298266966138016</v>
      </c>
      <c r="G10" s="23">
        <f>AVERAGEIFS(IronModelScore!J:J,IronModelScore!$C:$C,$B10)</f>
        <v>0.45322876551823682</v>
      </c>
      <c r="H10" s="23">
        <f>AVERAGEIFS(IronModelScore!K:K,IronModelScore!$C:$C,$B10)</f>
        <v>8.6830399261189892E-2</v>
      </c>
      <c r="I10" s="23">
        <f>(-STANDARDIZE(D10,AVERAGE(D$1:D$16),_xlfn.STDEV.P(D$1:D$16)))+(-STANDARDIZE(F10,AVERAGE(F$1:F$16),_xlfn.STDEV.P(F$1:F$16)))+(-STANDARDIZE(H10,AVERAGE(H$1:H$16),_xlfn.STDEV.P(H$1:H$16)))</f>
        <v>0.92940796595953845</v>
      </c>
    </row>
    <row r="11" spans="1:9">
      <c r="A11" t="s">
        <v>146</v>
      </c>
      <c r="B11" s="22" t="s">
        <v>193</v>
      </c>
      <c r="C11" s="23">
        <f>AVERAGEIFS(IronModelScore!F:F,IronModelScore!$C:$C,$B11)</f>
        <v>43.984546720206573</v>
      </c>
      <c r="D11" s="23">
        <f>AVERAGEIFS(IronModelScore!G:G,IronModelScore!$C:$C,$B11)</f>
        <v>11.49510638948499</v>
      </c>
      <c r="E11" s="23">
        <f>AVERAGEIFS(IronModelScore!H:H,IronModelScore!$C:$C,$B11)</f>
        <v>35.281703635153384</v>
      </c>
      <c r="F11" s="23">
        <f>AVERAGEIFS(IronModelScore!I:I,IronModelScore!$C:$C,$B11)</f>
        <v>8.9298266966138016</v>
      </c>
      <c r="G11" s="23">
        <f>AVERAGEIFS(IronModelScore!J:J,IronModelScore!$C:$C,$B11)</f>
        <v>0.45322876551823682</v>
      </c>
      <c r="H11" s="23">
        <f>AVERAGEIFS(IronModelScore!K:K,IronModelScore!$C:$C,$B11)</f>
        <v>8.6830399261189892E-2</v>
      </c>
      <c r="I11" s="23">
        <f>(-STANDARDIZE(D11,AVERAGE(D$1:D$16),_xlfn.STDEV.P(D$1:D$16)))+(-STANDARDIZE(F11,AVERAGE(F$1:F$16),_xlfn.STDEV.P(F$1:F$16)))+(-STANDARDIZE(H11,AVERAGE(H$1:H$16),_xlfn.STDEV.P(H$1:H$16)))</f>
        <v>0.92940796595953845</v>
      </c>
    </row>
    <row r="12" spans="1:9">
      <c r="A12" t="s">
        <v>147</v>
      </c>
      <c r="B12" s="22" t="s">
        <v>194</v>
      </c>
      <c r="C12" s="23">
        <f>AVERAGEIFS(IronModelScore!F:F,IronModelScore!$C:$C,$B12)</f>
        <v>43.991438298740853</v>
      </c>
      <c r="D12" s="23">
        <f>AVERAGEIFS(IronModelScore!G:G,IronModelScore!$C:$C,$B12)</f>
        <v>11.70292644821896</v>
      </c>
      <c r="E12" s="23">
        <f>AVERAGEIFS(IronModelScore!H:H,IronModelScore!$C:$C,$B12)</f>
        <v>35.280716388197995</v>
      </c>
      <c r="F12" s="23">
        <f>AVERAGEIFS(IronModelScore!I:I,IronModelScore!$C:$C,$B12)</f>
        <v>9.1108211080762818</v>
      </c>
      <c r="G12" s="23">
        <f>AVERAGEIFS(IronModelScore!J:J,IronModelScore!$C:$C,$B12)</f>
        <v>0.45286475974307816</v>
      </c>
      <c r="H12" s="23">
        <f>AVERAGEIFS(IronModelScore!K:K,IronModelScore!$C:$C,$B12)</f>
        <v>8.8583197277181128E-2</v>
      </c>
      <c r="I12" s="23">
        <f>(-STANDARDIZE(D12,AVERAGE(D$1:D$16),_xlfn.STDEV.P(D$1:D$16)))+(-STANDARDIZE(F12,AVERAGE(F$1:F$16),_xlfn.STDEV.P(F$1:F$16)))+(-STANDARDIZE(H12,AVERAGE(H$1:H$16),_xlfn.STDEV.P(H$1:H$16)))</f>
        <v>0.50585236502854203</v>
      </c>
    </row>
    <row r="13" spans="1:9">
      <c r="A13" t="s">
        <v>159</v>
      </c>
      <c r="B13" s="22" t="s">
        <v>200</v>
      </c>
      <c r="C13" s="23">
        <f>AVERAGEIFS(IronModelScore!F:F,IronModelScore!$C:$C,$B13)</f>
        <v>23.581048347925886</v>
      </c>
      <c r="D13" s="23">
        <f>AVERAGEIFS(IronModelScore!G:G,IronModelScore!$C:$C,$B13)</f>
        <v>13.899086310400335</v>
      </c>
      <c r="E13" s="23">
        <f>AVERAGEIFS(IronModelScore!H:H,IronModelScore!$C:$C,$B13)</f>
        <v>19.498013784838388</v>
      </c>
      <c r="F13" s="23">
        <f>AVERAGEIFS(IronModelScore!I:I,IronModelScore!$C:$C,$B13)</f>
        <v>11.00963436372094</v>
      </c>
      <c r="G13" s="23">
        <f>AVERAGEIFS(IronModelScore!J:J,IronModelScore!$C:$C,$B13)</f>
        <v>0.21715459631135015</v>
      </c>
      <c r="H13" s="23">
        <f>AVERAGEIFS(IronModelScore!K:K,IronModelScore!$C:$C,$B13)</f>
        <v>0.10631942128141685</v>
      </c>
      <c r="I13" s="23">
        <f>(-STANDARDIZE(D13,AVERAGE(D$1:D$16),_xlfn.STDEV.P(D$1:D$16)))+(-STANDARDIZE(F13,AVERAGE(F$1:F$16),_xlfn.STDEV.P(F$1:F$16)))+(-STANDARDIZE(H13,AVERAGE(H$1:H$16),_xlfn.STDEV.P(H$1:H$16)))</f>
        <v>-3.8917582051987756</v>
      </c>
    </row>
    <row r="14" spans="1:9">
      <c r="A14" t="s">
        <v>293</v>
      </c>
      <c r="B14" s="22" t="s">
        <v>338</v>
      </c>
      <c r="C14" s="23">
        <f>AVERAGEIFS(IronModelScore!F:F,IronModelScore!$C:$C,$B14)</f>
        <v>23.820809781505393</v>
      </c>
      <c r="D14" s="23">
        <f>AVERAGEIFS(IronModelScore!G:G,IronModelScore!$C:$C,$B14)</f>
        <v>14.648606130282673</v>
      </c>
      <c r="E14" s="23">
        <f>AVERAGEIFS(IronModelScore!H:H,IronModelScore!$C:$C,$B14)</f>
        <v>19.376291260924585</v>
      </c>
      <c r="F14" s="23">
        <f>AVERAGEIFS(IronModelScore!I:I,IronModelScore!$C:$C,$B14)</f>
        <v>11.204198513811761</v>
      </c>
      <c r="G14" s="23">
        <f>AVERAGEIFS(IronModelScore!J:J,IronModelScore!$C:$C,$B14)</f>
        <v>0.21453442424535707</v>
      </c>
      <c r="H14" s="23">
        <f>AVERAGEIFS(IronModelScore!K:K,IronModelScore!$C:$C,$B14)</f>
        <v>0.10422157620390227</v>
      </c>
      <c r="I14" s="23">
        <f>(-STANDARDIZE(D14,AVERAGE(D$1:D$16),_xlfn.STDEV.P(D$1:D$16)))+(-STANDARDIZE(F14,AVERAGE(F$1:F$16),_xlfn.STDEV.P(F$1:F$16)))+(-STANDARDIZE(H14,AVERAGE(H$1:H$16),_xlfn.STDEV.P(H$1:H$16)))</f>
        <v>-4.3146996616410878</v>
      </c>
    </row>
    <row r="15" spans="1:9">
      <c r="A15" t="s">
        <v>289</v>
      </c>
      <c r="B15" s="22" t="s">
        <v>204</v>
      </c>
      <c r="C15" s="23">
        <f>AVERAGEIFS(IronModelScore!F:F,IronModelScore!$C:$C,$B15)</f>
        <v>562.1217860962355</v>
      </c>
      <c r="D15" s="23">
        <f>AVERAGEIFS(IronModelScore!G:G,IronModelScore!$C:$C,$B15)</f>
        <v>15.305534377010567</v>
      </c>
      <c r="E15" s="23">
        <f>AVERAGEIFS(IronModelScore!H:H,IronModelScore!$C:$C,$B15)</f>
        <v>134.44279473285485</v>
      </c>
      <c r="F15" s="23">
        <f>AVERAGEIFS(IronModelScore!I:I,IronModelScore!$C:$C,$B15)</f>
        <v>11.075665505250612</v>
      </c>
      <c r="G15" s="23">
        <f>AVERAGEIFS(IronModelScore!J:J,IronModelScore!$C:$C,$B15)</f>
        <v>5.5724622829138655</v>
      </c>
      <c r="H15" s="23">
        <f>AVERAGEIFS(IronModelScore!K:K,IronModelScore!$C:$C,$B15)</f>
        <v>0.11239339199071713</v>
      </c>
      <c r="I15" s="23">
        <f>(-STANDARDIZE(D15,AVERAGE(D$1:D$16),_xlfn.STDEV.P(D$1:D$16)))+(-STANDARDIZE(F15,AVERAGE(F$1:F$16),_xlfn.STDEV.P(F$1:F$16)))+(-STANDARDIZE(H15,AVERAGE(H$1:H$16),_xlfn.STDEV.P(H$1:H$16)))</f>
        <v>-5.2742953749474859</v>
      </c>
    </row>
    <row r="16" spans="1:9">
      <c r="A16" t="s">
        <v>153</v>
      </c>
      <c r="B16" s="22" t="s">
        <v>340</v>
      </c>
      <c r="C16" s="23">
        <f>AVERAGEIFS(IronModelScore!F:F,IronModelScore!$C:$C,$B16)</f>
        <v>708.45032750281143</v>
      </c>
      <c r="D16" s="23">
        <f>AVERAGEIFS(IronModelScore!G:G,IronModelScore!$C:$C,$B16)</f>
        <v>15.506879786617963</v>
      </c>
      <c r="E16" s="23">
        <f>AVERAGEIFS(IronModelScore!H:H,IronModelScore!$C:$C,$B16)</f>
        <v>126.71125957613935</v>
      </c>
      <c r="F16" s="23">
        <f>AVERAGEIFS(IronModelScore!I:I,IronModelScore!$C:$C,$B16)</f>
        <v>10.780861608626127</v>
      </c>
      <c r="G16" s="23">
        <f>AVERAGEIFS(IronModelScore!J:J,IronModelScore!$C:$C,$B16)</f>
        <v>7.0504113782737159</v>
      </c>
      <c r="H16" s="23">
        <f>AVERAGEIFS(IronModelScore!K:K,IronModelScore!$C:$C,$B16)</f>
        <v>0.11269901251166042</v>
      </c>
      <c r="I16" s="23">
        <f>(-STANDARDIZE(D16,AVERAGE(D$1:D$16),_xlfn.STDEV.P(D$1:D$16)))+(-STANDARDIZE(F16,AVERAGE(F$1:F$16),_xlfn.STDEV.P(F$1:F$16)))+(-STANDARDIZE(H16,AVERAGE(H$1:H$16),_xlfn.STDEV.P(H$1:H$16)))</f>
        <v>-5.1633598551324766</v>
      </c>
    </row>
    <row r="17" spans="1:9">
      <c r="A17" t="s">
        <v>151</v>
      </c>
      <c r="B17" s="22" t="s">
        <v>196</v>
      </c>
      <c r="C17" s="23">
        <f>AVERAGEIFS(IronModelScore!F:F,IronModelScore!$C:$C,$B17)</f>
        <v>43.154650630159686</v>
      </c>
      <c r="D17" s="23">
        <f>AVERAGEIFS(IronModelScore!G:G,IronModelScore!$C:$C,$B17)</f>
        <v>15.370747634594023</v>
      </c>
      <c r="E17" s="23">
        <f>AVERAGEIFS(IronModelScore!H:H,IronModelScore!$C:$C,$B17)</f>
        <v>34.676081072877501</v>
      </c>
      <c r="F17" s="23">
        <f>AVERAGEIFS(IronModelScore!I:I,IronModelScore!$C:$C,$B17)</f>
        <v>12.654292281699249</v>
      </c>
      <c r="G17" s="23">
        <f>AVERAGEIFS(IronModelScore!J:J,IronModelScore!$C:$C,$B17)</f>
        <v>0.42626937651495683</v>
      </c>
      <c r="H17" s="23">
        <f>AVERAGEIFS(IronModelScore!K:K,IronModelScore!$C:$C,$B17)</f>
        <v>0.11959534194768913</v>
      </c>
      <c r="I17" s="23">
        <f>(-STANDARDIZE(D17,AVERAGE(D$1:D$16),_xlfn.STDEV.P(D$1:D$16)))+(-STANDARDIZE(F17,AVERAGE(F$1:F$16),_xlfn.STDEV.P(F$1:F$16)))+(-STANDARDIZE(H17,AVERAGE(H$1:H$16),_xlfn.STDEV.P(H$1:H$16)))</f>
        <v>-7.2757090830495965</v>
      </c>
    </row>
    <row r="18" spans="1:9">
      <c r="A18" t="s">
        <v>160</v>
      </c>
      <c r="B18" s="22" t="s">
        <v>201</v>
      </c>
      <c r="C18" s="23">
        <f>AVERAGEIFS(IronModelScore!F:F,IronModelScore!$C:$C,$B18)</f>
        <v>48.23443654359474</v>
      </c>
      <c r="D18" s="23">
        <f>AVERAGEIFS(IronModelScore!G:G,IronModelScore!$C:$C,$B18)</f>
        <v>44.65984879570442</v>
      </c>
      <c r="E18" s="23">
        <f>AVERAGEIFS(IronModelScore!H:H,IronModelScore!$C:$C,$B18)</f>
        <v>38.310361523403976</v>
      </c>
      <c r="F18" s="23">
        <f>AVERAGEIFS(IronModelScore!I:I,IronModelScore!$C:$C,$B18)</f>
        <v>44.77268502948305</v>
      </c>
      <c r="G18" s="23">
        <f>AVERAGEIFS(IronModelScore!J:J,IronModelScore!$C:$C,$B18)</f>
        <v>0.29960309743004815</v>
      </c>
      <c r="H18" s="23">
        <f>AVERAGEIFS(IronModelScore!K:K,IronModelScore!$C:$C,$B18)</f>
        <v>0.36468940127199367</v>
      </c>
      <c r="I18" s="23">
        <f>(-STANDARDIZE(D18,AVERAGE(D$1:D$16),_xlfn.STDEV.P(D$1:D$16)))+(-STANDARDIZE(F18,AVERAGE(F$1:F$16),_xlfn.STDEV.P(F$1:F$16)))+(-STANDARDIZE(H18,AVERAGE(H$1:H$16),_xlfn.STDEV.P(H$1:H$16)))</f>
        <v>-72.480872418598693</v>
      </c>
    </row>
    <row r="19" spans="1:9">
      <c r="A19" t="s">
        <v>155</v>
      </c>
      <c r="B19" s="22" t="s">
        <v>198</v>
      </c>
      <c r="C19" s="23">
        <f>AVERAGEIFS(IronModelScore!F:F,IronModelScore!$C:$C,$B19)</f>
        <v>78.884078797291281</v>
      </c>
      <c r="D19" s="23">
        <f>AVERAGEIFS(IronModelScore!G:G,IronModelScore!$C:$C,$B19)</f>
        <v>50.473020784912201</v>
      </c>
      <c r="E19" s="23">
        <f>AVERAGEIFS(IronModelScore!H:H,IronModelScore!$C:$C,$B19)</f>
        <v>53.503559728354794</v>
      </c>
      <c r="F19" s="23">
        <f>AVERAGEIFS(IronModelScore!I:I,IronModelScore!$C:$C,$B19)</f>
        <v>31.551738233095985</v>
      </c>
      <c r="G19" s="23">
        <f>AVERAGEIFS(IronModelScore!J:J,IronModelScore!$C:$C,$B19)</f>
        <v>0.91017084374729684</v>
      </c>
      <c r="H19" s="23">
        <f>AVERAGEIFS(IronModelScore!K:K,IronModelScore!$C:$C,$B19)</f>
        <v>0.41532077512418963</v>
      </c>
      <c r="I19" s="23">
        <f>(-STANDARDIZE(D19,AVERAGE(D$1:D$16),_xlfn.STDEV.P(D$1:D$16)))+(-STANDARDIZE(F19,AVERAGE(F$1:F$16),_xlfn.STDEV.P(F$1:F$16)))+(-STANDARDIZE(H19,AVERAGE(H$1:H$16),_xlfn.STDEV.P(H$1:H$16)))</f>
        <v>-68.766466521430118</v>
      </c>
    </row>
    <row r="20" spans="1:9">
      <c r="A20" t="s">
        <v>157</v>
      </c>
      <c r="B20" s="22" t="s">
        <v>199</v>
      </c>
      <c r="C20" s="23">
        <f>AVERAGEIFS(IronModelScore!F:F,IronModelScore!$C:$C,$B20)</f>
        <v>71.670746948772475</v>
      </c>
      <c r="D20" s="23">
        <f>AVERAGEIFS(IronModelScore!G:G,IronModelScore!$C:$C,$B20)</f>
        <v>66.574585479845908</v>
      </c>
      <c r="E20" s="23">
        <f>AVERAGEIFS(IronModelScore!H:H,IronModelScore!$C:$C,$B20)</f>
        <v>92.00735135961088</v>
      </c>
      <c r="F20" s="23">
        <f>AVERAGEIFS(IronModelScore!I:I,IronModelScore!$C:$C,$B20)</f>
        <v>92.839318704883908</v>
      </c>
      <c r="G20" s="23">
        <f>AVERAGEIFS(IronModelScore!J:J,IronModelScore!$C:$C,$B20)</f>
        <v>0.5814821372429515</v>
      </c>
      <c r="H20" s="23">
        <f>AVERAGEIFS(IronModelScore!K:K,IronModelScore!$C:$C,$B20)</f>
        <v>0.55889612187941784</v>
      </c>
      <c r="I20" s="23">
        <f>(-STANDARDIZE(D20,AVERAGE(D$1:D$16),_xlfn.STDEV.P(D$1:D$16)))+(-STANDARDIZE(F20,AVERAGE(F$1:F$16),_xlfn.STDEV.P(F$1:F$16)))+(-STANDARDIZE(H20,AVERAGE(H$1:H$16),_xlfn.STDEV.P(H$1:H$16)))</f>
        <v>-142.818178537786</v>
      </c>
    </row>
  </sheetData>
  <conditionalFormatting sqref="C2:D20">
    <cfRule type="colorScale" priority="7">
      <colorScale>
        <cfvo type="min"/>
        <cfvo type="percentile" val="50"/>
        <cfvo type="max"/>
        <color rgb="FF63BE7B"/>
        <color rgb="FFFFEB84"/>
        <color rgb="FFF8696B"/>
      </colorScale>
    </cfRule>
  </conditionalFormatting>
  <conditionalFormatting sqref="E2:E20">
    <cfRule type="colorScale" priority="5">
      <colorScale>
        <cfvo type="min"/>
        <cfvo type="percentile" val="50"/>
        <cfvo type="max"/>
        <color rgb="FF63BE7B"/>
        <color rgb="FFFFEB84"/>
        <color rgb="FFF8696B"/>
      </colorScale>
    </cfRule>
  </conditionalFormatting>
  <conditionalFormatting sqref="F2:F20">
    <cfRule type="colorScale" priority="4">
      <colorScale>
        <cfvo type="min"/>
        <cfvo type="percentile" val="50"/>
        <cfvo type="max"/>
        <color rgb="FF63BE7B"/>
        <color rgb="FFFFEB84"/>
        <color rgb="FFF8696B"/>
      </colorScale>
    </cfRule>
  </conditionalFormatting>
  <conditionalFormatting sqref="G2:G20">
    <cfRule type="colorScale" priority="3">
      <colorScale>
        <cfvo type="min"/>
        <cfvo type="percentile" val="50"/>
        <cfvo type="max"/>
        <color rgb="FF63BE7B"/>
        <color rgb="FFFFEB84"/>
        <color rgb="FFF8696B"/>
      </colorScale>
    </cfRule>
  </conditionalFormatting>
  <conditionalFormatting sqref="H2:H20">
    <cfRule type="colorScale" priority="2">
      <colorScale>
        <cfvo type="min"/>
        <cfvo type="percentile" val="50"/>
        <cfvo type="max"/>
        <color rgb="FF63BE7B"/>
        <color rgb="FFFFEB84"/>
        <color rgb="FFF8696B"/>
      </colorScale>
    </cfRule>
  </conditionalFormatting>
  <conditionalFormatting sqref="I2:I2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FNDesc</vt:lpstr>
      <vt:lpstr>Arc</vt:lpstr>
      <vt:lpstr>Relatedness</vt:lpstr>
      <vt:lpstr>FeaturePrefixes</vt:lpstr>
      <vt:lpstr>Crude Model Score</vt:lpstr>
      <vt:lpstr>Crude ModelScore Calc</vt:lpstr>
      <vt:lpstr>Selected Features</vt:lpstr>
      <vt:lpstr>IronModelScore</vt:lpstr>
      <vt:lpstr>IronModelScoreCalc</vt:lpstr>
      <vt:lpstr>FNDesc!Print_Area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PG-Ramsay, Lawrence</dc:creator>
  <cp:lastModifiedBy>PG-Ramsay, Lawrence</cp:lastModifiedBy>
  <cp:lastPrinted>2023-12-13T12:32:18Z</cp:lastPrinted>
  <dcterms:created xsi:type="dcterms:W3CDTF">2023-12-13T12:27:32Z</dcterms:created>
  <dcterms:modified xsi:type="dcterms:W3CDTF">2023-12-23T10:56:22Z</dcterms:modified>
</cp:coreProperties>
</file>