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2" i="1"/>
  <c r="J22"/>
  <c r="K22"/>
  <c r="L22"/>
  <c r="M22"/>
  <c r="I23"/>
  <c r="J23"/>
  <c r="K23"/>
  <c r="L23"/>
  <c r="M23"/>
  <c r="I24"/>
  <c r="J24"/>
  <c r="K24"/>
  <c r="L24"/>
  <c r="M24"/>
  <c r="I25"/>
  <c r="J25"/>
  <c r="K25"/>
  <c r="L25"/>
  <c r="M25"/>
  <c r="H23"/>
  <c r="H24"/>
  <c r="H25"/>
  <c r="R20"/>
  <c r="R5"/>
  <c r="R6"/>
  <c r="R7"/>
  <c r="R8"/>
  <c r="R9"/>
  <c r="R10"/>
  <c r="R11"/>
  <c r="R12"/>
  <c r="R13"/>
  <c r="R14"/>
  <c r="R15"/>
  <c r="R16"/>
  <c r="R17"/>
  <c r="R18"/>
  <c r="R19"/>
  <c r="R4"/>
  <c r="Q5"/>
  <c r="Q6"/>
  <c r="Q7"/>
  <c r="Q8"/>
  <c r="Q9"/>
  <c r="Q10"/>
  <c r="Q11"/>
  <c r="Q12"/>
  <c r="Q13"/>
  <c r="Q14"/>
  <c r="Q15"/>
  <c r="Q16"/>
  <c r="Q17"/>
  <c r="Q18"/>
  <c r="Q19"/>
  <c r="Q20"/>
  <c r="Q4"/>
  <c r="P4"/>
  <c r="P5"/>
  <c r="P6"/>
  <c r="P7"/>
  <c r="P8"/>
  <c r="P9"/>
  <c r="P10"/>
  <c r="P11"/>
  <c r="P12"/>
  <c r="P13"/>
  <c r="P14"/>
  <c r="P15"/>
  <c r="P16"/>
  <c r="P17"/>
  <c r="P18"/>
  <c r="P19"/>
  <c r="P20"/>
  <c r="O5"/>
  <c r="O6"/>
  <c r="O7"/>
  <c r="O8"/>
  <c r="O9"/>
  <c r="O10"/>
  <c r="O11"/>
  <c r="O12"/>
  <c r="O13"/>
  <c r="O14"/>
  <c r="O15"/>
  <c r="O16"/>
  <c r="O17"/>
  <c r="O18"/>
  <c r="O19"/>
  <c r="O20"/>
  <c r="O4"/>
  <c r="O25" s="1"/>
  <c r="N4"/>
  <c r="E22"/>
  <c r="F22"/>
  <c r="G22"/>
  <c r="H22"/>
  <c r="E23"/>
  <c r="F23"/>
  <c r="G23"/>
  <c r="E24"/>
  <c r="F24"/>
  <c r="G24"/>
  <c r="E25"/>
  <c r="F25"/>
  <c r="G25"/>
  <c r="C22"/>
  <c r="Y3"/>
  <c r="Z3" s="1"/>
  <c r="AA3" s="1"/>
  <c r="AB3" s="1"/>
  <c r="T3"/>
  <c r="U3" s="1"/>
  <c r="V3" s="1"/>
  <c r="W3" s="1"/>
  <c r="O3"/>
  <c r="P3" s="1"/>
  <c r="Q3" s="1"/>
  <c r="R3" s="1"/>
  <c r="I18"/>
  <c r="S18" s="1"/>
  <c r="M20"/>
  <c r="W20" s="1"/>
  <c r="AB20" s="1"/>
  <c r="M19"/>
  <c r="W19" s="1"/>
  <c r="M18"/>
  <c r="W18" s="1"/>
  <c r="M17"/>
  <c r="W17" s="1"/>
  <c r="AB17" s="1"/>
  <c r="M16"/>
  <c r="W16" s="1"/>
  <c r="AB16" s="1"/>
  <c r="M15"/>
  <c r="W15" s="1"/>
  <c r="M14"/>
  <c r="W14" s="1"/>
  <c r="M13"/>
  <c r="W13" s="1"/>
  <c r="AB13" s="1"/>
  <c r="M12"/>
  <c r="W12" s="1"/>
  <c r="M11"/>
  <c r="W11" s="1"/>
  <c r="M10"/>
  <c r="W10" s="1"/>
  <c r="M9"/>
  <c r="W9" s="1"/>
  <c r="AB9" s="1"/>
  <c r="M8"/>
  <c r="W8" s="1"/>
  <c r="M7"/>
  <c r="W7" s="1"/>
  <c r="M6"/>
  <c r="W6" s="1"/>
  <c r="M5"/>
  <c r="W5" s="1"/>
  <c r="AB5" s="1"/>
  <c r="M4"/>
  <c r="W4" s="1"/>
  <c r="L20"/>
  <c r="V20" s="1"/>
  <c r="L19"/>
  <c r="V19" s="1"/>
  <c r="L18"/>
  <c r="V18" s="1"/>
  <c r="L17"/>
  <c r="V17" s="1"/>
  <c r="L16"/>
  <c r="V16" s="1"/>
  <c r="L15"/>
  <c r="V15" s="1"/>
  <c r="L14"/>
  <c r="V14" s="1"/>
  <c r="L13"/>
  <c r="V13" s="1"/>
  <c r="L12"/>
  <c r="V12" s="1"/>
  <c r="L11"/>
  <c r="V11" s="1"/>
  <c r="L10"/>
  <c r="V10" s="1"/>
  <c r="L9"/>
  <c r="V9" s="1"/>
  <c r="L8"/>
  <c r="V8" s="1"/>
  <c r="L7"/>
  <c r="V7" s="1"/>
  <c r="L6"/>
  <c r="V6" s="1"/>
  <c r="L5"/>
  <c r="V5" s="1"/>
  <c r="L4"/>
  <c r="V4" s="1"/>
  <c r="K20"/>
  <c r="U20" s="1"/>
  <c r="K19"/>
  <c r="U19" s="1"/>
  <c r="Z19" s="1"/>
  <c r="K18"/>
  <c r="U18" s="1"/>
  <c r="K17"/>
  <c r="U17" s="1"/>
  <c r="K16"/>
  <c r="U16" s="1"/>
  <c r="K15"/>
  <c r="U15" s="1"/>
  <c r="Z15" s="1"/>
  <c r="K14"/>
  <c r="U14" s="1"/>
  <c r="K13"/>
  <c r="U13" s="1"/>
  <c r="Z13" s="1"/>
  <c r="K12"/>
  <c r="U12" s="1"/>
  <c r="K11"/>
  <c r="U11" s="1"/>
  <c r="Z11" s="1"/>
  <c r="K10"/>
  <c r="U10" s="1"/>
  <c r="K9"/>
  <c r="U9" s="1"/>
  <c r="K8"/>
  <c r="U8" s="1"/>
  <c r="K7"/>
  <c r="U7" s="1"/>
  <c r="Z7" s="1"/>
  <c r="K6"/>
  <c r="U6" s="1"/>
  <c r="Z6" s="1"/>
  <c r="K5"/>
  <c r="U5" s="1"/>
  <c r="Z5" s="1"/>
  <c r="K4"/>
  <c r="U4" s="1"/>
  <c r="J20"/>
  <c r="T20" s="1"/>
  <c r="J19"/>
  <c r="T19" s="1"/>
  <c r="J18"/>
  <c r="T18" s="1"/>
  <c r="Y18" s="1"/>
  <c r="J17"/>
  <c r="T17" s="1"/>
  <c r="J16"/>
  <c r="T16" s="1"/>
  <c r="J15"/>
  <c r="T15" s="1"/>
  <c r="J14"/>
  <c r="T14" s="1"/>
  <c r="Y14" s="1"/>
  <c r="J13"/>
  <c r="T13" s="1"/>
  <c r="J12"/>
  <c r="T12" s="1"/>
  <c r="J11"/>
  <c r="T11" s="1"/>
  <c r="J10"/>
  <c r="T10" s="1"/>
  <c r="Y10" s="1"/>
  <c r="J9"/>
  <c r="T9" s="1"/>
  <c r="J8"/>
  <c r="T8" s="1"/>
  <c r="J7"/>
  <c r="T7" s="1"/>
  <c r="Y7" s="1"/>
  <c r="J6"/>
  <c r="T6" s="1"/>
  <c r="Y6" s="1"/>
  <c r="J5"/>
  <c r="T5" s="1"/>
  <c r="J4"/>
  <c r="T4" s="1"/>
  <c r="J3"/>
  <c r="K3" s="1"/>
  <c r="L3" s="1"/>
  <c r="M3" s="1"/>
  <c r="N6"/>
  <c r="E3"/>
  <c r="F3" s="1"/>
  <c r="G3" s="1"/>
  <c r="H3" s="1"/>
  <c r="I20"/>
  <c r="S20" s="1"/>
  <c r="I5"/>
  <c r="S5" s="1"/>
  <c r="I6"/>
  <c r="S6" s="1"/>
  <c r="I7"/>
  <c r="S7" s="1"/>
  <c r="I8"/>
  <c r="S8" s="1"/>
  <c r="I9"/>
  <c r="S9" s="1"/>
  <c r="I10"/>
  <c r="S10" s="1"/>
  <c r="I11"/>
  <c r="S11" s="1"/>
  <c r="I12"/>
  <c r="S12" s="1"/>
  <c r="I13"/>
  <c r="S13" s="1"/>
  <c r="I14"/>
  <c r="S14" s="1"/>
  <c r="I15"/>
  <c r="S15" s="1"/>
  <c r="I16"/>
  <c r="S16" s="1"/>
  <c r="I17"/>
  <c r="S17" s="1"/>
  <c r="I19"/>
  <c r="S19" s="1"/>
  <c r="I4"/>
  <c r="S4" s="1"/>
  <c r="D25"/>
  <c r="D24"/>
  <c r="D23"/>
  <c r="D22"/>
  <c r="C24"/>
  <c r="C23"/>
  <c r="N5"/>
  <c r="N7"/>
  <c r="N8"/>
  <c r="X8" s="1"/>
  <c r="N9"/>
  <c r="X9" s="1"/>
  <c r="N10"/>
  <c r="X10" s="1"/>
  <c r="N11"/>
  <c r="N12"/>
  <c r="X12" s="1"/>
  <c r="N13"/>
  <c r="X13" s="1"/>
  <c r="N14"/>
  <c r="X14" s="1"/>
  <c r="N15"/>
  <c r="N16"/>
  <c r="X16" s="1"/>
  <c r="N17"/>
  <c r="X17" s="1"/>
  <c r="N18"/>
  <c r="N19"/>
  <c r="N20"/>
  <c r="X20" s="1"/>
  <c r="Z12" l="1"/>
  <c r="AB6"/>
  <c r="AB10"/>
  <c r="AB14"/>
  <c r="AB18"/>
  <c r="AA6"/>
  <c r="AA10"/>
  <c r="AA14"/>
  <c r="AA18"/>
  <c r="Y17"/>
  <c r="AA19"/>
  <c r="AA5"/>
  <c r="AA9"/>
  <c r="AA13"/>
  <c r="AA17"/>
  <c r="X11"/>
  <c r="R22"/>
  <c r="X15"/>
  <c r="X18"/>
  <c r="Q23"/>
  <c r="X7"/>
  <c r="P23"/>
  <c r="W22"/>
  <c r="W23"/>
  <c r="W24"/>
  <c r="W25"/>
  <c r="X4"/>
  <c r="Z14"/>
  <c r="AC14" s="1"/>
  <c r="AA16"/>
  <c r="AA12"/>
  <c r="AA8"/>
  <c r="V22"/>
  <c r="V23"/>
  <c r="V24"/>
  <c r="V25"/>
  <c r="AA4"/>
  <c r="Z4"/>
  <c r="U22"/>
  <c r="U23"/>
  <c r="U24"/>
  <c r="U25"/>
  <c r="X5"/>
  <c r="X6"/>
  <c r="AC6" s="1"/>
  <c r="X19"/>
  <c r="Y20"/>
  <c r="T22"/>
  <c r="T23"/>
  <c r="T24"/>
  <c r="T25"/>
  <c r="Y13"/>
  <c r="AC13" s="1"/>
  <c r="Y9"/>
  <c r="AC9" s="1"/>
  <c r="Y5"/>
  <c r="Z17"/>
  <c r="Z9"/>
  <c r="O23"/>
  <c r="P24"/>
  <c r="Q22"/>
  <c r="R23"/>
  <c r="Y19"/>
  <c r="Y15"/>
  <c r="Y11"/>
  <c r="O24"/>
  <c r="Z20"/>
  <c r="Z16"/>
  <c r="Z8"/>
  <c r="P25"/>
  <c r="R24"/>
  <c r="AB4"/>
  <c r="Y16"/>
  <c r="Y12"/>
  <c r="Y8"/>
  <c r="AC8" s="1"/>
  <c r="P22"/>
  <c r="AA15"/>
  <c r="AA11"/>
  <c r="AA7"/>
  <c r="Q24"/>
  <c r="AB19"/>
  <c r="AB15"/>
  <c r="AB11"/>
  <c r="AB7"/>
  <c r="R25"/>
  <c r="Y4"/>
  <c r="O22"/>
  <c r="Z18"/>
  <c r="Z10"/>
  <c r="AC10" s="1"/>
  <c r="AA20"/>
  <c r="Q25"/>
  <c r="AB12"/>
  <c r="AB8"/>
  <c r="S25"/>
  <c r="S24"/>
  <c r="S23"/>
  <c r="S22"/>
  <c r="N22"/>
  <c r="N24"/>
  <c r="N23"/>
  <c r="N25"/>
  <c r="AC16" l="1"/>
  <c r="AC17"/>
  <c r="AC7"/>
  <c r="AA22"/>
  <c r="AC12"/>
  <c r="AC5"/>
  <c r="AC15"/>
  <c r="AC4"/>
  <c r="AC18"/>
  <c r="AC11"/>
  <c r="Z24"/>
  <c r="AC20"/>
  <c r="AA25"/>
  <c r="Y23"/>
  <c r="Y22"/>
  <c r="Z22"/>
  <c r="AB22"/>
  <c r="AB23"/>
  <c r="AA24"/>
  <c r="Y25"/>
  <c r="Z25"/>
  <c r="AA23"/>
  <c r="AB25"/>
  <c r="Y24"/>
  <c r="Z23"/>
  <c r="AB24"/>
  <c r="AC19"/>
  <c r="X22"/>
  <c r="X25"/>
  <c r="X24"/>
  <c r="X23"/>
  <c r="AC25" l="1"/>
  <c r="AC24"/>
  <c r="AC23"/>
  <c r="AC22"/>
</calcChain>
</file>

<file path=xl/sharedStrings.xml><?xml version="1.0" encoding="utf-8"?>
<sst xmlns="http://schemas.openxmlformats.org/spreadsheetml/2006/main" count="50" uniqueCount="50">
  <si>
    <t xml:space="preserve"> Employee Payroll</t>
  </si>
  <si>
    <t>Last Name                                              Hourly Wage</t>
  </si>
  <si>
    <t xml:space="preserve"> First Name</t>
  </si>
  <si>
    <t>Hourly Wage</t>
  </si>
  <si>
    <t xml:space="preserve">Keen </t>
  </si>
  <si>
    <t>Howard</t>
  </si>
  <si>
    <t>O'Donnald</t>
  </si>
  <si>
    <t>Hermes</t>
  </si>
  <si>
    <t>Smith</t>
  </si>
  <si>
    <t>Baker</t>
  </si>
  <si>
    <t>Velinda</t>
  </si>
  <si>
    <t>Carmehan</t>
  </si>
  <si>
    <t>Westerfield</t>
  </si>
  <si>
    <t>Penfold</t>
  </si>
  <si>
    <t>Islington</t>
  </si>
  <si>
    <t>Young</t>
  </si>
  <si>
    <t>Trenton</t>
  </si>
  <si>
    <t xml:space="preserve">Engleheart 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</si>
  <si>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</si>
  <si>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</si>
  <si>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</si>
  <si>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</si>
  <si>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</si>
  <si>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</si>
  <si>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</si>
  <si>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</si>
  <si>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</si>
  <si>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</si>
  <si>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</si>
  <si>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</si>
  <si>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</si>
  <si>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</si>
  <si>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</si>
  <si>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</si>
  <si>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</si>
  <si>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 xml:space="preserve">Bill </t>
  </si>
  <si>
    <t>Trent</t>
  </si>
  <si>
    <t>Genesis</t>
  </si>
  <si>
    <t>Max</t>
  </si>
  <si>
    <t>Min</t>
  </si>
  <si>
    <t>Average</t>
  </si>
  <si>
    <t>total</t>
  </si>
  <si>
    <t>Ms.Laxmi</t>
  </si>
  <si>
    <t>Pay</t>
  </si>
  <si>
    <t xml:space="preserve">House Worked </t>
  </si>
  <si>
    <t>Overtime Hours</t>
  </si>
  <si>
    <t>Overtime Bonus</t>
  </si>
  <si>
    <t>Total</t>
  </si>
  <si>
    <t xml:space="preserve">  </t>
  </si>
  <si>
    <t>JanuPay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</si>
</sst>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44" fontId="0" fillId="4" borderId="0" xfId="0" applyNumberFormat="1" applyFill="1"/>
    <xf numFmtId="0" fontId="0" fillId="4" borderId="0" xfId="0" applyFill="1"/>
    <xf numFmtId="44" fontId="0" fillId="5" borderId="0" xfId="0" applyNumberFormat="1" applyFill="1"/>
    <xf numFmtId="0" fontId="0" fillId="5" borderId="0" xfId="0" applyFill="1"/>
    <xf numFmtId="44" fontId="0" fillId="6" borderId="0" xfId="0" applyNumberFormat="1" applyFill="1"/>
    <xf numFmtId="0" fontId="0" fillId="6" borderId="0" xfId="0" applyFill="1"/>
    <xf numFmtId="44" fontId="0" fillId="7" borderId="0" xfId="0" applyNumberFormat="1" applyFill="1"/>
    <xf numFmtId="0" fontId="0" fillId="7" borderId="0" xfId="0" applyFill="1"/>
    <xf numFmtId="164" fontId="0" fillId="3" borderId="0" xfId="0" applyNumberFormat="1" applyFill="1"/>
    <xf numFmtId="44" fontId="0" fillId="7" borderId="0" xfId="1" applyFont="1" applyFill="1"/>
    <xf numFmtId="0" fontId="2" fillId="7" borderId="0" xfId="0" applyFont="1" applyFill="1"/>
    <xf numFmtId="0" fontId="4" fillId="0" borderId="0" xfId="0" applyFont="1"/>
    <xf numFmtId="0" fontId="5" fillId="0" borderId="0" xfId="0" applyFont="1"/>
    <xf numFmtId="0" fontId="3" fillId="7" borderId="0" xfId="0" applyFont="1" applyFill="1"/>
    <xf numFmtId="16" fontId="3" fillId="3" borderId="0" xfId="0" applyNumberFormat="1" applyFont="1" applyFill="1"/>
    <xf numFmtId="16" fontId="3" fillId="2" borderId="0" xfId="0" applyNumberFormat="1" applyFont="1" applyFill="1"/>
    <xf numFmtId="16" fontId="3" fillId="4" borderId="0" xfId="0" applyNumberFormat="1" applyFont="1" applyFill="1"/>
    <xf numFmtId="16" fontId="3" fillId="5" borderId="0" xfId="0" applyNumberFormat="1" applyFont="1" applyFill="1"/>
    <xf numFmtId="16" fontId="3" fillId="6" borderId="0" xfId="0" applyNumberFormat="1" applyFont="1" applyFill="1"/>
    <xf numFmtId="16" fontId="3" fillId="7" borderId="0" xfId="0" applyNumberFormat="1" applyFont="1" applyFill="1"/>
    <xf numFmtId="164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8"/>
  <sheetViews>
    <sheetView tabSelected="1" zoomScale="60" zoomScaleNormal="60" workbookViewId="0">
      <selection activeCell="E35" sqref="E35"/>
    </sheetView>
  </sheetViews>
  <sheetFormatPr defaultRowHeight="15"/>
  <cols>
    <col min="1" max="1" width="19.140625" customWidth="1"/>
    <col min="2" max="2" width="12.5703125" customWidth="1"/>
    <col min="3" max="3" width="14.140625" customWidth="1"/>
    <col min="4" max="4" width="14.85546875" bestFit="1" customWidth="1"/>
    <col min="5" max="8" width="14.5703125" customWidth="1"/>
    <col min="9" max="9" width="14.42578125" customWidth="1"/>
    <col min="10" max="10" width="15.28515625" customWidth="1"/>
    <col min="11" max="11" width="15.140625" customWidth="1"/>
    <col min="12" max="12" width="14.42578125" customWidth="1"/>
    <col min="13" max="13" width="14.85546875" customWidth="1"/>
    <col min="14" max="14" width="15.5703125" customWidth="1"/>
    <col min="15" max="15" width="16.42578125" customWidth="1"/>
    <col min="16" max="16" width="15.42578125" customWidth="1"/>
    <col min="17" max="17" width="13.85546875" customWidth="1"/>
    <col min="18" max="18" width="15.140625" customWidth="1"/>
    <col min="19" max="19" width="10.42578125" bestFit="1" customWidth="1"/>
    <col min="20" max="20" width="11.85546875" bestFit="1" customWidth="1"/>
    <col min="21" max="21" width="9.85546875" bestFit="1" customWidth="1"/>
    <col min="23" max="23" width="9.85546875" bestFit="1" customWidth="1"/>
    <col min="24" max="24" width="11.5703125" bestFit="1" customWidth="1"/>
    <col min="25" max="25" width="12.5703125" bestFit="1" customWidth="1"/>
    <col min="26" max="28" width="11.5703125" bestFit="1" customWidth="1"/>
    <col min="29" max="29" width="12.5703125" bestFit="1" customWidth="1"/>
  </cols>
  <sheetData>
    <row r="1" spans="1:29" ht="23.25">
      <c r="A1" s="15" t="s">
        <v>0</v>
      </c>
      <c r="B1" s="15"/>
      <c r="C1" s="15" t="s">
        <v>42</v>
      </c>
    </row>
    <row r="2" spans="1:29" ht="21">
      <c r="D2" s="14" t="s">
        <v>44</v>
      </c>
      <c r="E2" s="14"/>
      <c r="F2" s="14"/>
      <c r="G2" s="14"/>
      <c r="H2" s="14"/>
      <c r="I2" s="14" t="s">
        <v>45</v>
      </c>
      <c r="J2" s="14"/>
      <c r="K2" s="14"/>
      <c r="L2" s="14"/>
      <c r="M2" s="14"/>
      <c r="N2" s="14" t="s">
        <v>43</v>
      </c>
      <c r="O2" s="14"/>
      <c r="P2" s="14"/>
      <c r="Q2" s="14"/>
      <c r="R2" s="14"/>
      <c r="S2" s="14" t="s">
        <v>46</v>
      </c>
      <c r="T2" s="14"/>
      <c r="U2" s="14"/>
      <c r="V2" s="14"/>
      <c r="W2" s="14"/>
      <c r="X2" s="14" t="s">
        <v>47</v>
      </c>
      <c r="Y2" s="14"/>
      <c r="Z2" s="14"/>
      <c r="AA2" s="14"/>
      <c r="AB2" s="14"/>
      <c r="AC2" s="14" t="s">
        <v>49</v>
      </c>
    </row>
    <row r="3" spans="1:29" ht="18.75">
      <c r="A3" s="16" t="s">
        <v>1</v>
      </c>
      <c r="B3" s="16" t="s">
        <v>2</v>
      </c>
      <c r="C3" s="16" t="s">
        <v>3</v>
      </c>
      <c r="D3" s="17">
        <v>45292</v>
      </c>
      <c r="E3" s="17">
        <f>D3+7</f>
        <v>45299</v>
      </c>
      <c r="F3" s="17">
        <f t="shared" ref="F3:H3" si="0">E3+7</f>
        <v>45306</v>
      </c>
      <c r="G3" s="17">
        <f t="shared" si="0"/>
        <v>45313</v>
      </c>
      <c r="H3" s="17">
        <f t="shared" si="0"/>
        <v>45320</v>
      </c>
      <c r="I3" s="18">
        <v>45292</v>
      </c>
      <c r="J3" s="18">
        <f>I3+7</f>
        <v>45299</v>
      </c>
      <c r="K3" s="18">
        <f t="shared" ref="K3" si="1">J3+7</f>
        <v>45306</v>
      </c>
      <c r="L3" s="18">
        <f>K3+7</f>
        <v>45313</v>
      </c>
      <c r="M3" s="18">
        <f>L3+7</f>
        <v>45320</v>
      </c>
      <c r="N3" s="19">
        <v>45292</v>
      </c>
      <c r="O3" s="19">
        <f>N3+7</f>
        <v>45299</v>
      </c>
      <c r="P3" s="19">
        <f>O3+7</f>
        <v>45306</v>
      </c>
      <c r="Q3" s="19">
        <f>P3+7</f>
        <v>45313</v>
      </c>
      <c r="R3" s="19">
        <f>Q3+7</f>
        <v>45320</v>
      </c>
      <c r="S3" s="20">
        <v>45292</v>
      </c>
      <c r="T3" s="20">
        <f>S3+7</f>
        <v>45299</v>
      </c>
      <c r="U3" s="20">
        <f t="shared" ref="U3:W3" si="2">T3+7</f>
        <v>45306</v>
      </c>
      <c r="V3" s="20">
        <f t="shared" si="2"/>
        <v>45313</v>
      </c>
      <c r="W3" s="20">
        <f t="shared" si="2"/>
        <v>45320</v>
      </c>
      <c r="X3" s="21">
        <v>45292</v>
      </c>
      <c r="Y3" s="21">
        <f>X3+7</f>
        <v>45299</v>
      </c>
      <c r="Z3" s="21">
        <f t="shared" ref="Z3:AB3" si="3">Y3+7</f>
        <v>45306</v>
      </c>
      <c r="AA3" s="21">
        <f t="shared" si="3"/>
        <v>45313</v>
      </c>
      <c r="AB3" s="21">
        <f t="shared" si="3"/>
        <v>45320</v>
      </c>
      <c r="AC3" s="22"/>
    </row>
    <row r="4" spans="1:29">
      <c r="A4" s="10" t="s">
        <v>4</v>
      </c>
      <c r="B4" s="10" t="s">
        <v>21</v>
      </c>
      <c r="C4" s="12">
        <v>15.9</v>
      </c>
      <c r="D4" s="2">
        <v>40</v>
      </c>
      <c r="E4" s="2">
        <v>42</v>
      </c>
      <c r="F4" s="2">
        <v>39</v>
      </c>
      <c r="G4" s="2">
        <v>30</v>
      </c>
      <c r="H4" s="2">
        <v>46</v>
      </c>
      <c r="I4" s="1">
        <f>IF(D4&gt;40,D4-40,0)</f>
        <v>0</v>
      </c>
      <c r="J4" s="1">
        <f>IF(E4&gt;40,E4-40,0)</f>
        <v>2</v>
      </c>
      <c r="K4" s="1">
        <f>IF(F4&gt;40,F4-40,0)</f>
        <v>0</v>
      </c>
      <c r="L4" s="1">
        <f>IF(G4&gt;40,G4-40,0)</f>
        <v>0</v>
      </c>
      <c r="M4" s="1">
        <f>IF(H4&gt;40,H4-40,0)</f>
        <v>6</v>
      </c>
      <c r="N4" s="3">
        <f>C4*D4</f>
        <v>636</v>
      </c>
      <c r="O4" s="3">
        <f>E4*C4</f>
        <v>667.80000000000007</v>
      </c>
      <c r="P4" s="3">
        <f>F4*C4</f>
        <v>620.1</v>
      </c>
      <c r="Q4" s="3">
        <f>G4*C4</f>
        <v>477</v>
      </c>
      <c r="R4" s="3">
        <f>H4*C4</f>
        <v>731.4</v>
      </c>
      <c r="S4" s="5">
        <f>0.5*C4*I4</f>
        <v>0</v>
      </c>
      <c r="T4" s="5">
        <f>0.5*C4*J4</f>
        <v>15.9</v>
      </c>
      <c r="U4" s="5">
        <f>0.5*C4*K4</f>
        <v>0</v>
      </c>
      <c r="V4" s="5">
        <f>0.5*C4*L4</f>
        <v>0</v>
      </c>
      <c r="W4" s="5">
        <f>0.5*C4*M4</f>
        <v>47.7</v>
      </c>
      <c r="X4" s="7">
        <f>N4+S4</f>
        <v>636</v>
      </c>
      <c r="Y4" s="7">
        <f>O4+T4</f>
        <v>683.7</v>
      </c>
      <c r="Z4" s="7">
        <f>P4+U4</f>
        <v>620.1</v>
      </c>
      <c r="AA4" s="7">
        <f>Q4+V4</f>
        <v>477</v>
      </c>
      <c r="AB4" s="7">
        <f>R4+W4</f>
        <v>779.1</v>
      </c>
      <c r="AC4" s="9">
        <f>SUM(X4:AB4)</f>
        <v>3195.9</v>
      </c>
    </row>
    <row r="5" spans="1:29">
      <c r="A5" s="10" t="s">
        <v>5</v>
      </c>
      <c r="B5" s="10" t="s">
        <v>22</v>
      </c>
      <c r="C5" s="12">
        <v>10</v>
      </c>
      <c r="D5" s="2">
        <v>42</v>
      </c>
      <c r="E5" s="2">
        <v>41</v>
      </c>
      <c r="F5" s="2">
        <v>40</v>
      </c>
      <c r="G5" s="2">
        <v>38</v>
      </c>
      <c r="H5" s="2">
        <v>44</v>
      </c>
      <c r="I5" s="1">
        <f t="shared" ref="I5:M19" si="4">IF(D5&gt;40,D5-40,0)</f>
        <v>2</v>
      </c>
      <c r="J5" s="1">
        <f t="shared" si="4"/>
        <v>1</v>
      </c>
      <c r="K5" s="1">
        <f t="shared" si="4"/>
        <v>0</v>
      </c>
      <c r="L5" s="1">
        <f t="shared" si="4"/>
        <v>0</v>
      </c>
      <c r="M5" s="1">
        <f t="shared" si="4"/>
        <v>4</v>
      </c>
      <c r="N5" s="3">
        <f t="shared" ref="N5:N20" si="5">C5*D5</f>
        <v>420</v>
      </c>
      <c r="O5" s="3">
        <f t="shared" ref="O5:O20" si="6">E5*C5</f>
        <v>410</v>
      </c>
      <c r="P5" s="3">
        <f t="shared" ref="P5:P20" si="7">F5*C5</f>
        <v>400</v>
      </c>
      <c r="Q5" s="3">
        <f t="shared" ref="Q5:Q20" si="8">G5*C5</f>
        <v>380</v>
      </c>
      <c r="R5" s="3">
        <f t="shared" ref="R5:R19" si="9">H5*C5</f>
        <v>440</v>
      </c>
      <c r="S5" s="5">
        <f t="shared" ref="S5:S20" si="10">0.5*C5*I5</f>
        <v>10</v>
      </c>
      <c r="T5" s="5">
        <f t="shared" ref="T5:T20" si="11">0.5*C5*J5</f>
        <v>5</v>
      </c>
      <c r="U5" s="5">
        <f t="shared" ref="U5:U20" si="12">0.5*C5*K5</f>
        <v>0</v>
      </c>
      <c r="V5" s="5">
        <f t="shared" ref="V5:V20" si="13">0.5*C5*L5</f>
        <v>0</v>
      </c>
      <c r="W5" s="5">
        <f t="shared" ref="W5:W20" si="14">0.5*C5*M5</f>
        <v>20</v>
      </c>
      <c r="X5" s="7">
        <f t="shared" ref="X5:X20" si="15">N5+S5</f>
        <v>430</v>
      </c>
      <c r="Y5" s="7">
        <f t="shared" ref="Y5:AB19" si="16">O5+T5</f>
        <v>415</v>
      </c>
      <c r="Z5" s="7">
        <f t="shared" si="16"/>
        <v>400</v>
      </c>
      <c r="AA5" s="7">
        <f t="shared" si="16"/>
        <v>380</v>
      </c>
      <c r="AB5" s="7">
        <f t="shared" si="16"/>
        <v>460</v>
      </c>
      <c r="AC5" s="9">
        <f>SUM(X5:AB5)</f>
        <v>2085</v>
      </c>
    </row>
    <row r="6" spans="1:29">
      <c r="A6" s="10" t="s">
        <v>6</v>
      </c>
      <c r="B6" s="10" t="s">
        <v>23</v>
      </c>
      <c r="C6" s="12">
        <v>22.1</v>
      </c>
      <c r="D6" s="2">
        <v>49</v>
      </c>
      <c r="E6" s="2">
        <v>40</v>
      </c>
      <c r="F6" s="2">
        <v>33</v>
      </c>
      <c r="G6" s="2">
        <v>20</v>
      </c>
      <c r="H6" s="2">
        <v>18</v>
      </c>
      <c r="I6" s="1">
        <f t="shared" si="4"/>
        <v>9</v>
      </c>
      <c r="J6" s="1">
        <f t="shared" si="4"/>
        <v>0</v>
      </c>
      <c r="K6" s="1">
        <f t="shared" si="4"/>
        <v>0</v>
      </c>
      <c r="L6" s="1">
        <f t="shared" si="4"/>
        <v>0</v>
      </c>
      <c r="M6" s="1">
        <f t="shared" si="4"/>
        <v>0</v>
      </c>
      <c r="N6" s="3">
        <f t="shared" si="5"/>
        <v>1082.9000000000001</v>
      </c>
      <c r="O6" s="3">
        <f t="shared" si="6"/>
        <v>884</v>
      </c>
      <c r="P6" s="3">
        <f t="shared" si="7"/>
        <v>729.30000000000007</v>
      </c>
      <c r="Q6" s="3">
        <f t="shared" si="8"/>
        <v>442</v>
      </c>
      <c r="R6" s="3">
        <f t="shared" si="9"/>
        <v>397.8</v>
      </c>
      <c r="S6" s="5">
        <f t="shared" si="10"/>
        <v>99.45</v>
      </c>
      <c r="T6" s="5">
        <f t="shared" si="11"/>
        <v>0</v>
      </c>
      <c r="U6" s="5">
        <f t="shared" si="12"/>
        <v>0</v>
      </c>
      <c r="V6" s="5">
        <f t="shared" si="13"/>
        <v>0</v>
      </c>
      <c r="W6" s="5">
        <f t="shared" si="14"/>
        <v>0</v>
      </c>
      <c r="X6" s="7">
        <f t="shared" si="15"/>
        <v>1182.3500000000001</v>
      </c>
      <c r="Y6" s="7">
        <f>O6+T6</f>
        <v>884</v>
      </c>
      <c r="Z6" s="7">
        <f t="shared" si="16"/>
        <v>729.30000000000007</v>
      </c>
      <c r="AA6" s="7">
        <f t="shared" si="16"/>
        <v>442</v>
      </c>
      <c r="AB6" s="7">
        <f t="shared" si="16"/>
        <v>397.8</v>
      </c>
      <c r="AC6" s="9">
        <f>SUM(X6:AB6)</f>
        <v>3635.4500000000007</v>
      </c>
    </row>
    <row r="7" spans="1:29">
      <c r="A7" s="10" t="s">
        <v>7</v>
      </c>
      <c r="B7" s="10" t="s">
        <v>24</v>
      </c>
      <c r="C7" s="12">
        <v>19.100000000000001</v>
      </c>
      <c r="D7" s="2">
        <v>41</v>
      </c>
      <c r="E7" s="2">
        <v>50</v>
      </c>
      <c r="F7" s="2">
        <v>47</v>
      </c>
      <c r="G7" s="2">
        <v>30</v>
      </c>
      <c r="H7" s="2">
        <v>39</v>
      </c>
      <c r="I7" s="1">
        <f t="shared" si="4"/>
        <v>1</v>
      </c>
      <c r="J7" s="1">
        <f t="shared" si="4"/>
        <v>10</v>
      </c>
      <c r="K7" s="1">
        <f t="shared" si="4"/>
        <v>7</v>
      </c>
      <c r="L7" s="1">
        <f t="shared" si="4"/>
        <v>0</v>
      </c>
      <c r="M7" s="1">
        <f t="shared" si="4"/>
        <v>0</v>
      </c>
      <c r="N7" s="3">
        <f t="shared" si="5"/>
        <v>783.1</v>
      </c>
      <c r="O7" s="3">
        <f t="shared" si="6"/>
        <v>955.00000000000011</v>
      </c>
      <c r="P7" s="3">
        <f t="shared" si="7"/>
        <v>897.7</v>
      </c>
      <c r="Q7" s="3">
        <f t="shared" si="8"/>
        <v>573</v>
      </c>
      <c r="R7" s="3">
        <f t="shared" si="9"/>
        <v>744.90000000000009</v>
      </c>
      <c r="S7" s="5">
        <f t="shared" si="10"/>
        <v>9.5500000000000007</v>
      </c>
      <c r="T7" s="5">
        <f t="shared" si="11"/>
        <v>95.5</v>
      </c>
      <c r="U7" s="5">
        <f t="shared" si="12"/>
        <v>66.850000000000009</v>
      </c>
      <c r="V7" s="5">
        <f t="shared" si="13"/>
        <v>0</v>
      </c>
      <c r="W7" s="5">
        <f t="shared" si="14"/>
        <v>0</v>
      </c>
      <c r="X7" s="7">
        <f t="shared" si="15"/>
        <v>792.65</v>
      </c>
      <c r="Y7" s="7">
        <f t="shared" si="16"/>
        <v>1050.5</v>
      </c>
      <c r="Z7" s="7">
        <f>P7+U7</f>
        <v>964.55000000000007</v>
      </c>
      <c r="AA7" s="7">
        <f t="shared" si="16"/>
        <v>573</v>
      </c>
      <c r="AB7" s="7">
        <f t="shared" si="16"/>
        <v>744.90000000000009</v>
      </c>
      <c r="AC7" s="9">
        <f>SUM(X7:AB7)</f>
        <v>4125.6000000000004</v>
      </c>
    </row>
    <row r="8" spans="1:29">
      <c r="A8" s="10" t="s">
        <v>8</v>
      </c>
      <c r="B8" s="10" t="s">
        <v>25</v>
      </c>
      <c r="C8" s="12">
        <v>6.9</v>
      </c>
      <c r="D8" s="2">
        <v>39</v>
      </c>
      <c r="E8" s="2">
        <v>52</v>
      </c>
      <c r="F8" s="2">
        <v>42</v>
      </c>
      <c r="G8" s="2">
        <v>40</v>
      </c>
      <c r="H8" s="2">
        <v>40</v>
      </c>
      <c r="I8" s="1">
        <f t="shared" si="4"/>
        <v>0</v>
      </c>
      <c r="J8" s="1">
        <f t="shared" si="4"/>
        <v>12</v>
      </c>
      <c r="K8" s="1">
        <f t="shared" si="4"/>
        <v>2</v>
      </c>
      <c r="L8" s="1">
        <f t="shared" si="4"/>
        <v>0</v>
      </c>
      <c r="M8" s="1">
        <f t="shared" si="4"/>
        <v>0</v>
      </c>
      <c r="N8" s="3">
        <f t="shared" si="5"/>
        <v>269.10000000000002</v>
      </c>
      <c r="O8" s="3">
        <f t="shared" si="6"/>
        <v>358.8</v>
      </c>
      <c r="P8" s="3">
        <f t="shared" si="7"/>
        <v>289.8</v>
      </c>
      <c r="Q8" s="3">
        <f t="shared" si="8"/>
        <v>276</v>
      </c>
      <c r="R8" s="3">
        <f t="shared" si="9"/>
        <v>276</v>
      </c>
      <c r="S8" s="5">
        <f t="shared" si="10"/>
        <v>0</v>
      </c>
      <c r="T8" s="5">
        <f t="shared" si="11"/>
        <v>41.400000000000006</v>
      </c>
      <c r="U8" s="5">
        <f t="shared" si="12"/>
        <v>6.9</v>
      </c>
      <c r="V8" s="5">
        <f t="shared" si="13"/>
        <v>0</v>
      </c>
      <c r="W8" s="5">
        <f t="shared" si="14"/>
        <v>0</v>
      </c>
      <c r="X8" s="7">
        <f t="shared" si="15"/>
        <v>269.10000000000002</v>
      </c>
      <c r="Y8" s="7">
        <f t="shared" si="16"/>
        <v>400.20000000000005</v>
      </c>
      <c r="Z8" s="7">
        <f t="shared" si="16"/>
        <v>296.7</v>
      </c>
      <c r="AA8" s="7">
        <f t="shared" si="16"/>
        <v>276</v>
      </c>
      <c r="AB8" s="7">
        <f t="shared" si="16"/>
        <v>276</v>
      </c>
      <c r="AC8" s="9">
        <f>SUM(X8:AB8)</f>
        <v>1518</v>
      </c>
    </row>
    <row r="9" spans="1:29">
      <c r="A9" s="10" t="s">
        <v>9</v>
      </c>
      <c r="B9" s="10" t="s">
        <v>26</v>
      </c>
      <c r="C9" s="12">
        <v>14.2</v>
      </c>
      <c r="D9" s="2">
        <v>44</v>
      </c>
      <c r="E9" s="2">
        <v>51</v>
      </c>
      <c r="F9" s="2">
        <v>42</v>
      </c>
      <c r="G9" s="2">
        <v>40</v>
      </c>
      <c r="H9" s="2">
        <v>20</v>
      </c>
      <c r="I9" s="1">
        <f t="shared" si="4"/>
        <v>4</v>
      </c>
      <c r="J9" s="1">
        <f t="shared" si="4"/>
        <v>11</v>
      </c>
      <c r="K9" s="1">
        <f t="shared" si="4"/>
        <v>2</v>
      </c>
      <c r="L9" s="1">
        <f t="shared" si="4"/>
        <v>0</v>
      </c>
      <c r="M9" s="1">
        <f t="shared" si="4"/>
        <v>0</v>
      </c>
      <c r="N9" s="3">
        <f t="shared" si="5"/>
        <v>624.79999999999995</v>
      </c>
      <c r="O9" s="3">
        <f t="shared" si="6"/>
        <v>724.19999999999993</v>
      </c>
      <c r="P9" s="3">
        <f t="shared" si="7"/>
        <v>596.4</v>
      </c>
      <c r="Q9" s="3">
        <f t="shared" si="8"/>
        <v>568</v>
      </c>
      <c r="R9" s="3">
        <f t="shared" si="9"/>
        <v>284</v>
      </c>
      <c r="S9" s="5">
        <f t="shared" si="10"/>
        <v>28.4</v>
      </c>
      <c r="T9" s="5">
        <f t="shared" si="11"/>
        <v>78.099999999999994</v>
      </c>
      <c r="U9" s="5">
        <f t="shared" si="12"/>
        <v>14.2</v>
      </c>
      <c r="V9" s="5">
        <f t="shared" si="13"/>
        <v>0</v>
      </c>
      <c r="W9" s="5">
        <f t="shared" si="14"/>
        <v>0</v>
      </c>
      <c r="X9" s="7">
        <f t="shared" si="15"/>
        <v>653.19999999999993</v>
      </c>
      <c r="Y9" s="7">
        <f>O9+T9</f>
        <v>802.3</v>
      </c>
      <c r="Z9" s="7">
        <f t="shared" si="16"/>
        <v>610.6</v>
      </c>
      <c r="AA9" s="7">
        <f t="shared" si="16"/>
        <v>568</v>
      </c>
      <c r="AB9" s="7">
        <f t="shared" si="16"/>
        <v>284</v>
      </c>
      <c r="AC9" s="9">
        <f>SUM(X9:AB9)</f>
        <v>2918.1</v>
      </c>
    </row>
    <row r="10" spans="1:29">
      <c r="A10" s="10" t="s">
        <v>10</v>
      </c>
      <c r="B10" s="10" t="s">
        <v>27</v>
      </c>
      <c r="C10" s="12">
        <v>18</v>
      </c>
      <c r="D10" s="2">
        <v>55</v>
      </c>
      <c r="E10" s="2">
        <v>60</v>
      </c>
      <c r="F10" s="2">
        <v>45</v>
      </c>
      <c r="G10" s="2">
        <v>40</v>
      </c>
      <c r="H10" s="2">
        <v>49</v>
      </c>
      <c r="I10" s="1">
        <f t="shared" si="4"/>
        <v>15</v>
      </c>
      <c r="J10" s="1">
        <f t="shared" si="4"/>
        <v>20</v>
      </c>
      <c r="K10" s="1">
        <f t="shared" si="4"/>
        <v>5</v>
      </c>
      <c r="L10" s="1">
        <f t="shared" si="4"/>
        <v>0</v>
      </c>
      <c r="M10" s="1">
        <f t="shared" si="4"/>
        <v>9</v>
      </c>
      <c r="N10" s="3">
        <f t="shared" si="5"/>
        <v>990</v>
      </c>
      <c r="O10" s="3">
        <f t="shared" si="6"/>
        <v>1080</v>
      </c>
      <c r="P10" s="3">
        <f t="shared" si="7"/>
        <v>810</v>
      </c>
      <c r="Q10" s="3">
        <f t="shared" si="8"/>
        <v>720</v>
      </c>
      <c r="R10" s="3">
        <f t="shared" si="9"/>
        <v>882</v>
      </c>
      <c r="S10" s="5">
        <f t="shared" si="10"/>
        <v>135</v>
      </c>
      <c r="T10" s="5">
        <f t="shared" si="11"/>
        <v>180</v>
      </c>
      <c r="U10" s="5">
        <f t="shared" si="12"/>
        <v>45</v>
      </c>
      <c r="V10" s="5">
        <f t="shared" si="13"/>
        <v>0</v>
      </c>
      <c r="W10" s="5">
        <f t="shared" si="14"/>
        <v>81</v>
      </c>
      <c r="X10" s="7">
        <f t="shared" si="15"/>
        <v>1125</v>
      </c>
      <c r="Y10" s="7">
        <f t="shared" si="16"/>
        <v>1260</v>
      </c>
      <c r="Z10" s="7">
        <f t="shared" si="16"/>
        <v>855</v>
      </c>
      <c r="AA10" s="7">
        <f t="shared" si="16"/>
        <v>720</v>
      </c>
      <c r="AB10" s="7">
        <f t="shared" si="16"/>
        <v>963</v>
      </c>
      <c r="AC10" s="9">
        <f>SUM(X10:AB10)</f>
        <v>4923</v>
      </c>
    </row>
    <row r="11" spans="1:29">
      <c r="A11" s="10" t="s">
        <v>11</v>
      </c>
      <c r="B11" s="10" t="s">
        <v>28</v>
      </c>
      <c r="C11" s="12">
        <v>17.5</v>
      </c>
      <c r="D11" s="2">
        <v>33</v>
      </c>
      <c r="E11" s="2">
        <v>22</v>
      </c>
      <c r="F11" s="2">
        <v>54</v>
      </c>
      <c r="G11" s="2">
        <v>40</v>
      </c>
      <c r="H11" s="2">
        <v>20</v>
      </c>
      <c r="I11" s="1">
        <f t="shared" si="4"/>
        <v>0</v>
      </c>
      <c r="J11" s="1">
        <f t="shared" si="4"/>
        <v>0</v>
      </c>
      <c r="K11" s="1">
        <f t="shared" si="4"/>
        <v>14</v>
      </c>
      <c r="L11" s="1">
        <f t="shared" si="4"/>
        <v>0</v>
      </c>
      <c r="M11" s="1">
        <f t="shared" si="4"/>
        <v>0</v>
      </c>
      <c r="N11" s="3">
        <f t="shared" si="5"/>
        <v>577.5</v>
      </c>
      <c r="O11" s="3">
        <f t="shared" si="6"/>
        <v>385</v>
      </c>
      <c r="P11" s="3">
        <f t="shared" si="7"/>
        <v>945</v>
      </c>
      <c r="Q11" s="3">
        <f t="shared" si="8"/>
        <v>700</v>
      </c>
      <c r="R11" s="3">
        <f t="shared" si="9"/>
        <v>350</v>
      </c>
      <c r="S11" s="5">
        <f t="shared" si="10"/>
        <v>0</v>
      </c>
      <c r="T11" s="5">
        <f t="shared" si="11"/>
        <v>0</v>
      </c>
      <c r="U11" s="5">
        <f t="shared" si="12"/>
        <v>122.5</v>
      </c>
      <c r="V11" s="5">
        <f t="shared" si="13"/>
        <v>0</v>
      </c>
      <c r="W11" s="5">
        <f t="shared" si="14"/>
        <v>0</v>
      </c>
      <c r="X11" s="7">
        <f t="shared" si="15"/>
        <v>577.5</v>
      </c>
      <c r="Y11" s="7">
        <f t="shared" si="16"/>
        <v>385</v>
      </c>
      <c r="Z11" s="7">
        <f t="shared" si="16"/>
        <v>1067.5</v>
      </c>
      <c r="AA11" s="7">
        <f t="shared" si="16"/>
        <v>700</v>
      </c>
      <c r="AB11" s="7">
        <f t="shared" si="16"/>
        <v>350</v>
      </c>
      <c r="AC11" s="9">
        <f>SUM(X11:AB11)</f>
        <v>3080</v>
      </c>
    </row>
    <row r="12" spans="1:29">
      <c r="A12" s="10" t="s">
        <v>12</v>
      </c>
      <c r="B12" s="10" t="s">
        <v>29</v>
      </c>
      <c r="C12" s="12">
        <v>14.7</v>
      </c>
      <c r="D12" s="2">
        <v>29</v>
      </c>
      <c r="E12" s="2">
        <v>40</v>
      </c>
      <c r="F12" s="2">
        <v>42</v>
      </c>
      <c r="G12" s="2">
        <v>40</v>
      </c>
      <c r="H12" s="2">
        <v>40</v>
      </c>
      <c r="I12" s="1">
        <f t="shared" si="4"/>
        <v>0</v>
      </c>
      <c r="J12" s="1">
        <f t="shared" si="4"/>
        <v>0</v>
      </c>
      <c r="K12" s="1">
        <f t="shared" si="4"/>
        <v>2</v>
      </c>
      <c r="L12" s="1">
        <f t="shared" si="4"/>
        <v>0</v>
      </c>
      <c r="M12" s="1">
        <f t="shared" si="4"/>
        <v>0</v>
      </c>
      <c r="N12" s="3">
        <f t="shared" si="5"/>
        <v>426.29999999999995</v>
      </c>
      <c r="O12" s="3">
        <f t="shared" si="6"/>
        <v>588</v>
      </c>
      <c r="P12" s="3">
        <f t="shared" si="7"/>
        <v>617.4</v>
      </c>
      <c r="Q12" s="3">
        <f t="shared" si="8"/>
        <v>588</v>
      </c>
      <c r="R12" s="3">
        <f t="shared" si="9"/>
        <v>588</v>
      </c>
      <c r="S12" s="5">
        <f t="shared" si="10"/>
        <v>0</v>
      </c>
      <c r="T12" s="5">
        <f t="shared" si="11"/>
        <v>0</v>
      </c>
      <c r="U12" s="5">
        <f t="shared" si="12"/>
        <v>14.7</v>
      </c>
      <c r="V12" s="5">
        <f t="shared" si="13"/>
        <v>0</v>
      </c>
      <c r="W12" s="5">
        <f t="shared" si="14"/>
        <v>0</v>
      </c>
      <c r="X12" s="7">
        <f t="shared" si="15"/>
        <v>426.29999999999995</v>
      </c>
      <c r="Y12" s="7">
        <f t="shared" si="16"/>
        <v>588</v>
      </c>
      <c r="Z12" s="7">
        <f t="shared" si="16"/>
        <v>632.1</v>
      </c>
      <c r="AA12" s="7">
        <f t="shared" si="16"/>
        <v>588</v>
      </c>
      <c r="AB12" s="7">
        <f t="shared" si="16"/>
        <v>588</v>
      </c>
      <c r="AC12" s="9">
        <f>SUM(X12:AB12)</f>
        <v>2822.4</v>
      </c>
    </row>
    <row r="13" spans="1:29">
      <c r="A13" s="10" t="s">
        <v>13</v>
      </c>
      <c r="B13" s="10" t="s">
        <v>30</v>
      </c>
      <c r="C13" s="12">
        <v>13.9</v>
      </c>
      <c r="D13" s="2">
        <v>40</v>
      </c>
      <c r="E13" s="2">
        <v>40</v>
      </c>
      <c r="F13" s="2">
        <v>42</v>
      </c>
      <c r="G13" s="2">
        <v>40</v>
      </c>
      <c r="H13" s="2">
        <v>40</v>
      </c>
      <c r="I13" s="1">
        <f t="shared" si="4"/>
        <v>0</v>
      </c>
      <c r="J13" s="1">
        <f t="shared" si="4"/>
        <v>0</v>
      </c>
      <c r="K13" s="1">
        <f t="shared" si="4"/>
        <v>2</v>
      </c>
      <c r="L13" s="1">
        <f t="shared" si="4"/>
        <v>0</v>
      </c>
      <c r="M13" s="1">
        <f t="shared" si="4"/>
        <v>0</v>
      </c>
      <c r="N13" s="3">
        <f t="shared" si="5"/>
        <v>556</v>
      </c>
      <c r="O13" s="3">
        <f t="shared" si="6"/>
        <v>556</v>
      </c>
      <c r="P13" s="3">
        <f t="shared" si="7"/>
        <v>583.80000000000007</v>
      </c>
      <c r="Q13" s="3">
        <f t="shared" si="8"/>
        <v>556</v>
      </c>
      <c r="R13" s="3">
        <f t="shared" si="9"/>
        <v>556</v>
      </c>
      <c r="S13" s="5">
        <f t="shared" si="10"/>
        <v>0</v>
      </c>
      <c r="T13" s="5">
        <f t="shared" si="11"/>
        <v>0</v>
      </c>
      <c r="U13" s="5">
        <f t="shared" si="12"/>
        <v>13.9</v>
      </c>
      <c r="V13" s="5">
        <f t="shared" si="13"/>
        <v>0</v>
      </c>
      <c r="W13" s="5">
        <f t="shared" si="14"/>
        <v>0</v>
      </c>
      <c r="X13" s="7">
        <f t="shared" si="15"/>
        <v>556</v>
      </c>
      <c r="Y13" s="7">
        <f t="shared" si="16"/>
        <v>556</v>
      </c>
      <c r="Z13" s="7">
        <f t="shared" si="16"/>
        <v>597.70000000000005</v>
      </c>
      <c r="AA13" s="7">
        <f t="shared" si="16"/>
        <v>556</v>
      </c>
      <c r="AB13" s="7">
        <f t="shared" si="16"/>
        <v>556</v>
      </c>
      <c r="AC13" s="9">
        <f>SUM(X13:AB13)</f>
        <v>2821.7</v>
      </c>
    </row>
    <row r="14" spans="1:29">
      <c r="A14" s="10" t="s">
        <v>14</v>
      </c>
      <c r="B14" s="10" t="s">
        <v>31</v>
      </c>
      <c r="C14" s="12">
        <v>11.2</v>
      </c>
      <c r="D14" s="2">
        <v>40</v>
      </c>
      <c r="E14" s="2">
        <v>40</v>
      </c>
      <c r="F14" s="2">
        <v>42</v>
      </c>
      <c r="G14" s="2">
        <v>40</v>
      </c>
      <c r="H14" s="2">
        <v>40</v>
      </c>
      <c r="I14" s="1">
        <f t="shared" si="4"/>
        <v>0</v>
      </c>
      <c r="J14" s="1">
        <f t="shared" si="4"/>
        <v>0</v>
      </c>
      <c r="K14" s="1">
        <f t="shared" si="4"/>
        <v>2</v>
      </c>
      <c r="L14" s="1">
        <f t="shared" si="4"/>
        <v>0</v>
      </c>
      <c r="M14" s="1">
        <f t="shared" si="4"/>
        <v>0</v>
      </c>
      <c r="N14" s="3">
        <f t="shared" si="5"/>
        <v>448</v>
      </c>
      <c r="O14" s="3">
        <f t="shared" si="6"/>
        <v>448</v>
      </c>
      <c r="P14" s="3">
        <f t="shared" si="7"/>
        <v>470.4</v>
      </c>
      <c r="Q14" s="3">
        <f t="shared" si="8"/>
        <v>448</v>
      </c>
      <c r="R14" s="3">
        <f t="shared" si="9"/>
        <v>448</v>
      </c>
      <c r="S14" s="5">
        <f t="shared" si="10"/>
        <v>0</v>
      </c>
      <c r="T14" s="5">
        <f t="shared" si="11"/>
        <v>0</v>
      </c>
      <c r="U14" s="5">
        <f t="shared" si="12"/>
        <v>11.2</v>
      </c>
      <c r="V14" s="5">
        <f t="shared" si="13"/>
        <v>0</v>
      </c>
      <c r="W14" s="5">
        <f t="shared" si="14"/>
        <v>0</v>
      </c>
      <c r="X14" s="7">
        <f t="shared" si="15"/>
        <v>448</v>
      </c>
      <c r="Y14" s="7">
        <f t="shared" si="16"/>
        <v>448</v>
      </c>
      <c r="Z14" s="7">
        <f t="shared" si="16"/>
        <v>481.59999999999997</v>
      </c>
      <c r="AA14" s="7">
        <f t="shared" si="16"/>
        <v>448</v>
      </c>
      <c r="AB14" s="7">
        <f t="shared" si="16"/>
        <v>448</v>
      </c>
      <c r="AC14" s="9">
        <f>SUM(X14:AB14)</f>
        <v>2273.6</v>
      </c>
    </row>
    <row r="15" spans="1:29">
      <c r="A15" s="10" t="s">
        <v>15</v>
      </c>
      <c r="B15" s="10" t="s">
        <v>32</v>
      </c>
      <c r="C15" s="12">
        <v>10.1</v>
      </c>
      <c r="D15" s="2">
        <v>40</v>
      </c>
      <c r="E15" s="2">
        <v>40</v>
      </c>
      <c r="F15" s="2">
        <v>41</v>
      </c>
      <c r="G15" s="2">
        <v>39</v>
      </c>
      <c r="H15" s="2">
        <v>40</v>
      </c>
      <c r="I15" s="1">
        <f t="shared" si="4"/>
        <v>0</v>
      </c>
      <c r="J15" s="1">
        <f t="shared" si="4"/>
        <v>0</v>
      </c>
      <c r="K15" s="1">
        <f t="shared" si="4"/>
        <v>1</v>
      </c>
      <c r="L15" s="1">
        <f t="shared" si="4"/>
        <v>0</v>
      </c>
      <c r="M15" s="1">
        <f t="shared" si="4"/>
        <v>0</v>
      </c>
      <c r="N15" s="3">
        <f t="shared" si="5"/>
        <v>404</v>
      </c>
      <c r="O15" s="3">
        <f t="shared" si="6"/>
        <v>404</v>
      </c>
      <c r="P15" s="3">
        <f t="shared" si="7"/>
        <v>414.09999999999997</v>
      </c>
      <c r="Q15" s="3">
        <f t="shared" si="8"/>
        <v>393.9</v>
      </c>
      <c r="R15" s="3">
        <f t="shared" si="9"/>
        <v>404</v>
      </c>
      <c r="S15" s="5">
        <f t="shared" si="10"/>
        <v>0</v>
      </c>
      <c r="T15" s="5">
        <f t="shared" si="11"/>
        <v>0</v>
      </c>
      <c r="U15" s="5">
        <f t="shared" si="12"/>
        <v>5.05</v>
      </c>
      <c r="V15" s="5">
        <f t="shared" si="13"/>
        <v>0</v>
      </c>
      <c r="W15" s="5">
        <f t="shared" si="14"/>
        <v>0</v>
      </c>
      <c r="X15" s="7">
        <f t="shared" si="15"/>
        <v>404</v>
      </c>
      <c r="Y15" s="7">
        <f t="shared" si="16"/>
        <v>404</v>
      </c>
      <c r="Z15" s="7">
        <f t="shared" si="16"/>
        <v>419.15</v>
      </c>
      <c r="AA15" s="7">
        <f t="shared" si="16"/>
        <v>393.9</v>
      </c>
      <c r="AB15" s="7">
        <f t="shared" si="16"/>
        <v>404</v>
      </c>
      <c r="AC15" s="9">
        <f>SUM(X15:AB15)</f>
        <v>2025.0500000000002</v>
      </c>
    </row>
    <row r="16" spans="1:29">
      <c r="A16" s="10" t="s">
        <v>16</v>
      </c>
      <c r="B16" s="10" t="s">
        <v>33</v>
      </c>
      <c r="C16" s="12">
        <v>9</v>
      </c>
      <c r="D16" s="2">
        <v>42</v>
      </c>
      <c r="E16" s="2">
        <v>42</v>
      </c>
      <c r="F16" s="2">
        <v>39</v>
      </c>
      <c r="G16" s="2">
        <v>42</v>
      </c>
      <c r="H16" s="2">
        <v>40</v>
      </c>
      <c r="I16" s="1">
        <f t="shared" si="4"/>
        <v>2</v>
      </c>
      <c r="J16" s="1">
        <f t="shared" si="4"/>
        <v>2</v>
      </c>
      <c r="K16" s="1">
        <f t="shared" si="4"/>
        <v>0</v>
      </c>
      <c r="L16" s="1">
        <f t="shared" si="4"/>
        <v>2</v>
      </c>
      <c r="M16" s="1">
        <f t="shared" si="4"/>
        <v>0</v>
      </c>
      <c r="N16" s="3">
        <f t="shared" si="5"/>
        <v>378</v>
      </c>
      <c r="O16" s="3">
        <f t="shared" si="6"/>
        <v>378</v>
      </c>
      <c r="P16" s="3">
        <f t="shared" si="7"/>
        <v>351</v>
      </c>
      <c r="Q16" s="3">
        <f t="shared" si="8"/>
        <v>378</v>
      </c>
      <c r="R16" s="3">
        <f t="shared" si="9"/>
        <v>360</v>
      </c>
      <c r="S16" s="5">
        <f t="shared" si="10"/>
        <v>9</v>
      </c>
      <c r="T16" s="5">
        <f t="shared" si="11"/>
        <v>9</v>
      </c>
      <c r="U16" s="5">
        <f t="shared" si="12"/>
        <v>0</v>
      </c>
      <c r="V16" s="5">
        <f t="shared" si="13"/>
        <v>9</v>
      </c>
      <c r="W16" s="5">
        <f t="shared" si="14"/>
        <v>0</v>
      </c>
      <c r="X16" s="7">
        <f t="shared" si="15"/>
        <v>387</v>
      </c>
      <c r="Y16" s="7">
        <f t="shared" si="16"/>
        <v>387</v>
      </c>
      <c r="Z16" s="7">
        <f t="shared" si="16"/>
        <v>351</v>
      </c>
      <c r="AA16" s="7">
        <f t="shared" si="16"/>
        <v>387</v>
      </c>
      <c r="AB16" s="7">
        <f t="shared" si="16"/>
        <v>360</v>
      </c>
      <c r="AC16" s="9">
        <f>SUM(X16:AB16)</f>
        <v>1872</v>
      </c>
    </row>
    <row r="17" spans="1:29">
      <c r="A17" s="10" t="s">
        <v>17</v>
      </c>
      <c r="B17" s="10" t="s">
        <v>34</v>
      </c>
      <c r="C17" s="12">
        <v>8.44</v>
      </c>
      <c r="D17" s="2">
        <v>40</v>
      </c>
      <c r="E17" s="2">
        <v>43</v>
      </c>
      <c r="F17" s="2">
        <v>39</v>
      </c>
      <c r="G17" s="2">
        <v>42</v>
      </c>
      <c r="H17" s="2">
        <v>40</v>
      </c>
      <c r="I17" s="1">
        <f t="shared" si="4"/>
        <v>0</v>
      </c>
      <c r="J17" s="1">
        <f t="shared" si="4"/>
        <v>3</v>
      </c>
      <c r="K17" s="1">
        <f t="shared" si="4"/>
        <v>0</v>
      </c>
      <c r="L17" s="1">
        <f t="shared" si="4"/>
        <v>2</v>
      </c>
      <c r="M17" s="1">
        <f t="shared" si="4"/>
        <v>0</v>
      </c>
      <c r="N17" s="3">
        <f t="shared" si="5"/>
        <v>337.59999999999997</v>
      </c>
      <c r="O17" s="3">
        <f t="shared" si="6"/>
        <v>362.91999999999996</v>
      </c>
      <c r="P17" s="3">
        <f t="shared" si="7"/>
        <v>329.15999999999997</v>
      </c>
      <c r="Q17" s="3">
        <f t="shared" si="8"/>
        <v>354.47999999999996</v>
      </c>
      <c r="R17" s="3">
        <f t="shared" si="9"/>
        <v>337.59999999999997</v>
      </c>
      <c r="S17" s="5">
        <f t="shared" si="10"/>
        <v>0</v>
      </c>
      <c r="T17" s="5">
        <f t="shared" si="11"/>
        <v>12.66</v>
      </c>
      <c r="U17" s="5">
        <f t="shared" si="12"/>
        <v>0</v>
      </c>
      <c r="V17" s="5">
        <f t="shared" si="13"/>
        <v>8.44</v>
      </c>
      <c r="W17" s="5">
        <f t="shared" si="14"/>
        <v>0</v>
      </c>
      <c r="X17" s="7">
        <f t="shared" si="15"/>
        <v>337.59999999999997</v>
      </c>
      <c r="Y17" s="7">
        <f t="shared" si="16"/>
        <v>375.58</v>
      </c>
      <c r="Z17" s="7">
        <f t="shared" si="16"/>
        <v>329.15999999999997</v>
      </c>
      <c r="AA17" s="7">
        <f t="shared" si="16"/>
        <v>362.91999999999996</v>
      </c>
      <c r="AB17" s="7">
        <f t="shared" si="16"/>
        <v>337.59999999999997</v>
      </c>
      <c r="AC17" s="9">
        <f>SUM(X17:AB17)</f>
        <v>1742.8599999999997</v>
      </c>
    </row>
    <row r="18" spans="1:29">
      <c r="A18" s="10" t="s">
        <v>18</v>
      </c>
      <c r="B18" s="10" t="s">
        <v>35</v>
      </c>
      <c r="C18" s="12">
        <v>14.2</v>
      </c>
      <c r="D18" s="2">
        <v>40</v>
      </c>
      <c r="E18" s="2">
        <v>42</v>
      </c>
      <c r="F18" s="2">
        <v>39</v>
      </c>
      <c r="G18" s="2">
        <v>41</v>
      </c>
      <c r="H18" s="2">
        <v>40</v>
      </c>
      <c r="I18" s="1">
        <f>IF(D18&gt;40,D18-40,0)</f>
        <v>0</v>
      </c>
      <c r="J18" s="1">
        <f t="shared" si="4"/>
        <v>2</v>
      </c>
      <c r="K18" s="1">
        <f t="shared" si="4"/>
        <v>0</v>
      </c>
      <c r="L18" s="1">
        <f t="shared" si="4"/>
        <v>1</v>
      </c>
      <c r="M18" s="1">
        <f t="shared" si="4"/>
        <v>0</v>
      </c>
      <c r="N18" s="3">
        <f t="shared" si="5"/>
        <v>568</v>
      </c>
      <c r="O18" s="3">
        <f t="shared" si="6"/>
        <v>596.4</v>
      </c>
      <c r="P18" s="3">
        <f t="shared" si="7"/>
        <v>553.79999999999995</v>
      </c>
      <c r="Q18" s="3">
        <f t="shared" si="8"/>
        <v>582.19999999999993</v>
      </c>
      <c r="R18" s="3">
        <f t="shared" si="9"/>
        <v>568</v>
      </c>
      <c r="S18" s="5">
        <f t="shared" si="10"/>
        <v>0</v>
      </c>
      <c r="T18" s="5">
        <f t="shared" si="11"/>
        <v>14.2</v>
      </c>
      <c r="U18" s="5">
        <f t="shared" si="12"/>
        <v>0</v>
      </c>
      <c r="V18" s="5">
        <f t="shared" si="13"/>
        <v>7.1</v>
      </c>
      <c r="W18" s="5">
        <f t="shared" si="14"/>
        <v>0</v>
      </c>
      <c r="X18" s="7">
        <f t="shared" si="15"/>
        <v>568</v>
      </c>
      <c r="Y18" s="7">
        <f t="shared" si="16"/>
        <v>610.6</v>
      </c>
      <c r="Z18" s="7">
        <f t="shared" si="16"/>
        <v>553.79999999999995</v>
      </c>
      <c r="AA18" s="7">
        <f t="shared" si="16"/>
        <v>589.29999999999995</v>
      </c>
      <c r="AB18" s="7">
        <f t="shared" si="16"/>
        <v>568</v>
      </c>
      <c r="AC18" s="9">
        <f>SUM(X18:AB18)</f>
        <v>2889.7</v>
      </c>
    </row>
    <row r="19" spans="1:29">
      <c r="A19" s="10" t="s">
        <v>19</v>
      </c>
      <c r="B19" s="10" t="s">
        <v>36</v>
      </c>
      <c r="C19" s="12">
        <v>45</v>
      </c>
      <c r="D19" s="2">
        <v>41</v>
      </c>
      <c r="E19" s="2">
        <v>42</v>
      </c>
      <c r="F19" s="2">
        <v>40</v>
      </c>
      <c r="G19" s="2">
        <v>40</v>
      </c>
      <c r="H19" s="2">
        <v>40</v>
      </c>
      <c r="I19" s="1">
        <f t="shared" si="4"/>
        <v>1</v>
      </c>
      <c r="J19" s="1">
        <f t="shared" si="4"/>
        <v>2</v>
      </c>
      <c r="K19" s="1">
        <f t="shared" si="4"/>
        <v>0</v>
      </c>
      <c r="L19" s="1">
        <f t="shared" si="4"/>
        <v>0</v>
      </c>
      <c r="M19" s="1">
        <f t="shared" si="4"/>
        <v>0</v>
      </c>
      <c r="N19" s="3">
        <f t="shared" si="5"/>
        <v>1845</v>
      </c>
      <c r="O19" s="3">
        <f t="shared" si="6"/>
        <v>1890</v>
      </c>
      <c r="P19" s="3">
        <f t="shared" si="7"/>
        <v>1800</v>
      </c>
      <c r="Q19" s="3">
        <f t="shared" si="8"/>
        <v>1800</v>
      </c>
      <c r="R19" s="3">
        <f t="shared" si="9"/>
        <v>1800</v>
      </c>
      <c r="S19" s="5">
        <f t="shared" si="10"/>
        <v>22.5</v>
      </c>
      <c r="T19" s="5">
        <f t="shared" si="11"/>
        <v>45</v>
      </c>
      <c r="U19" s="5">
        <f t="shared" si="12"/>
        <v>0</v>
      </c>
      <c r="V19" s="5">
        <f t="shared" si="13"/>
        <v>0</v>
      </c>
      <c r="W19" s="5">
        <f t="shared" si="14"/>
        <v>0</v>
      </c>
      <c r="X19" s="7">
        <f t="shared" si="15"/>
        <v>1867.5</v>
      </c>
      <c r="Y19" s="7">
        <f t="shared" si="16"/>
        <v>1935</v>
      </c>
      <c r="Z19" s="7">
        <f t="shared" si="16"/>
        <v>1800</v>
      </c>
      <c r="AA19" s="7">
        <f>Q19+V19</f>
        <v>1800</v>
      </c>
      <c r="AB19" s="7">
        <f>R19+W19</f>
        <v>1800</v>
      </c>
      <c r="AC19" s="9">
        <f>SUM(X19:AB19)</f>
        <v>9202.5</v>
      </c>
    </row>
    <row r="20" spans="1:29">
      <c r="A20" s="10" t="s">
        <v>20</v>
      </c>
      <c r="B20" s="10" t="s">
        <v>37</v>
      </c>
      <c r="C20" s="12">
        <v>30</v>
      </c>
      <c r="D20" s="2">
        <v>39</v>
      </c>
      <c r="E20" s="2">
        <v>80</v>
      </c>
      <c r="F20" s="2">
        <v>40</v>
      </c>
      <c r="G20" s="2">
        <v>28</v>
      </c>
      <c r="H20" s="2">
        <v>40</v>
      </c>
      <c r="I20" s="1">
        <f>IF(D20&gt;40,D20-40,0)</f>
        <v>0</v>
      </c>
      <c r="J20" s="1">
        <f>IF(E20&gt;40,E20-40,0)</f>
        <v>40</v>
      </c>
      <c r="K20" s="1">
        <f>IF(F20&gt;40,F20-40,0)</f>
        <v>0</v>
      </c>
      <c r="L20" s="1">
        <f>IF(G20&gt;40,G20-40,0)</f>
        <v>0</v>
      </c>
      <c r="M20" s="1">
        <f>IF(H20&gt;40,H20-40,0)</f>
        <v>0</v>
      </c>
      <c r="N20" s="3">
        <f t="shared" si="5"/>
        <v>1170</v>
      </c>
      <c r="O20" s="3">
        <f t="shared" si="6"/>
        <v>2400</v>
      </c>
      <c r="P20" s="3">
        <f t="shared" si="7"/>
        <v>1200</v>
      </c>
      <c r="Q20" s="3">
        <f t="shared" si="8"/>
        <v>840</v>
      </c>
      <c r="R20" s="3">
        <f>H20*C20</f>
        <v>1200</v>
      </c>
      <c r="S20" s="5">
        <f t="shared" si="10"/>
        <v>0</v>
      </c>
      <c r="T20" s="5">
        <f t="shared" si="11"/>
        <v>600</v>
      </c>
      <c r="U20" s="5">
        <f t="shared" si="12"/>
        <v>0</v>
      </c>
      <c r="V20" s="5">
        <f t="shared" si="13"/>
        <v>0</v>
      </c>
      <c r="W20" s="5">
        <f t="shared" si="14"/>
        <v>0</v>
      </c>
      <c r="X20" s="7">
        <f t="shared" si="15"/>
        <v>1170</v>
      </c>
      <c r="Y20" s="7">
        <f>O20+T20</f>
        <v>3000</v>
      </c>
      <c r="Z20" s="7">
        <f t="shared" ref="Z20" si="17">P20+U20</f>
        <v>1200</v>
      </c>
      <c r="AA20" s="7">
        <f t="shared" ref="AA20" si="18">Q20+V20</f>
        <v>840</v>
      </c>
      <c r="AB20" s="7">
        <f t="shared" ref="AB20" si="19">R20+W20</f>
        <v>1200</v>
      </c>
      <c r="AC20" s="9">
        <f>SUM(X20:AB20)</f>
        <v>7410</v>
      </c>
    </row>
    <row r="22" spans="1:29">
      <c r="A22" s="13" t="s">
        <v>38</v>
      </c>
      <c r="B22" s="10"/>
      <c r="C22" s="9">
        <f>MAX(C4:C20)</f>
        <v>45</v>
      </c>
      <c r="D22" s="11">
        <f>MAX(D4:D20)</f>
        <v>55</v>
      </c>
      <c r="E22" s="11">
        <f t="shared" ref="E22:H22" si="20">MAX(E4:E20)</f>
        <v>80</v>
      </c>
      <c r="F22" s="11">
        <f t="shared" si="20"/>
        <v>54</v>
      </c>
      <c r="G22" s="11">
        <f t="shared" si="20"/>
        <v>42</v>
      </c>
      <c r="H22" s="11">
        <f t="shared" si="20"/>
        <v>49</v>
      </c>
      <c r="I22" s="23">
        <f t="shared" ref="I22:M22" si="21">MAX(I4:I20)</f>
        <v>15</v>
      </c>
      <c r="J22" s="23">
        <f t="shared" si="21"/>
        <v>40</v>
      </c>
      <c r="K22" s="23">
        <f t="shared" si="21"/>
        <v>14</v>
      </c>
      <c r="L22" s="23">
        <f t="shared" si="21"/>
        <v>2</v>
      </c>
      <c r="M22" s="23">
        <f t="shared" si="21"/>
        <v>9</v>
      </c>
      <c r="N22" s="3">
        <f t="shared" ref="N22:X22" si="22">MAX(N4:N20)</f>
        <v>1845</v>
      </c>
      <c r="O22" s="3">
        <f t="shared" ref="O22:P22" si="23">MAX(O4:O20)</f>
        <v>2400</v>
      </c>
      <c r="P22" s="3">
        <f t="shared" si="23"/>
        <v>1800</v>
      </c>
      <c r="Q22" s="3">
        <f t="shared" ref="Q22:R22" si="24">MAX(Q4:Q20)</f>
        <v>1800</v>
      </c>
      <c r="R22" s="3">
        <f t="shared" si="24"/>
        <v>1800</v>
      </c>
      <c r="S22" s="5">
        <f t="shared" si="22"/>
        <v>135</v>
      </c>
      <c r="T22" s="5">
        <f t="shared" ref="T22:W22" si="25">MAX(T4:T20)</f>
        <v>600</v>
      </c>
      <c r="U22" s="5">
        <f t="shared" si="25"/>
        <v>122.5</v>
      </c>
      <c r="V22" s="5">
        <f t="shared" si="25"/>
        <v>9</v>
      </c>
      <c r="W22" s="5">
        <f t="shared" si="25"/>
        <v>81</v>
      </c>
      <c r="X22" s="7">
        <f t="shared" si="22"/>
        <v>1867.5</v>
      </c>
      <c r="Y22" s="7">
        <f t="shared" ref="Y22:AA22" si="26">MAX(Y4:Y20)</f>
        <v>3000</v>
      </c>
      <c r="Z22" s="7">
        <f t="shared" si="26"/>
        <v>1800</v>
      </c>
      <c r="AA22" s="7">
        <f t="shared" si="26"/>
        <v>1800</v>
      </c>
      <c r="AB22" s="7">
        <f>MAX(AB4:AB20)</f>
        <v>1800</v>
      </c>
      <c r="AC22" s="9">
        <f>MAX(AC4:AC20)</f>
        <v>9202.5</v>
      </c>
    </row>
    <row r="23" spans="1:29">
      <c r="A23" s="13" t="s">
        <v>39</v>
      </c>
      <c r="B23" s="10"/>
      <c r="C23" s="9">
        <f>MIN(C4:C20)</f>
        <v>6.9</v>
      </c>
      <c r="D23" s="11">
        <f>MIN(D4:D20)</f>
        <v>29</v>
      </c>
      <c r="E23" s="11">
        <f t="shared" ref="E23:H23" si="27">MIN(E4:E20)</f>
        <v>22</v>
      </c>
      <c r="F23" s="11">
        <f t="shared" si="27"/>
        <v>33</v>
      </c>
      <c r="G23" s="11">
        <f t="shared" si="27"/>
        <v>20</v>
      </c>
      <c r="H23" s="11">
        <f t="shared" si="27"/>
        <v>18</v>
      </c>
      <c r="I23" s="23">
        <f t="shared" ref="I23:M23" si="28">MIN(I4:I20)</f>
        <v>0</v>
      </c>
      <c r="J23" s="23">
        <f t="shared" si="28"/>
        <v>0</v>
      </c>
      <c r="K23" s="23">
        <f t="shared" si="28"/>
        <v>0</v>
      </c>
      <c r="L23" s="23">
        <f t="shared" si="28"/>
        <v>0</v>
      </c>
      <c r="M23" s="23">
        <f t="shared" si="28"/>
        <v>0</v>
      </c>
      <c r="N23" s="3">
        <f t="shared" ref="N23:X23" si="29">MIN(N4:N20)</f>
        <v>269.10000000000002</v>
      </c>
      <c r="O23" s="3">
        <f t="shared" ref="O23:P23" si="30">MIN(O4:O20)</f>
        <v>358.8</v>
      </c>
      <c r="P23" s="3">
        <f t="shared" si="30"/>
        <v>289.8</v>
      </c>
      <c r="Q23" s="3">
        <f t="shared" ref="Q23:R23" si="31">MIN(Q4:Q20)</f>
        <v>276</v>
      </c>
      <c r="R23" s="3">
        <f t="shared" si="31"/>
        <v>276</v>
      </c>
      <c r="S23" s="5">
        <f t="shared" si="29"/>
        <v>0</v>
      </c>
      <c r="T23" s="5">
        <f t="shared" ref="T23:W23" si="32">MIN(T4:T20)</f>
        <v>0</v>
      </c>
      <c r="U23" s="5">
        <f t="shared" si="32"/>
        <v>0</v>
      </c>
      <c r="V23" s="5">
        <f t="shared" si="32"/>
        <v>0</v>
      </c>
      <c r="W23" s="5">
        <f t="shared" si="32"/>
        <v>0</v>
      </c>
      <c r="X23" s="7">
        <f t="shared" si="29"/>
        <v>269.10000000000002</v>
      </c>
      <c r="Y23" s="7">
        <f t="shared" ref="Y23:AB23" si="33">MIN(Y4:Y20)</f>
        <v>375.58</v>
      </c>
      <c r="Z23" s="7">
        <f t="shared" si="33"/>
        <v>296.7</v>
      </c>
      <c r="AA23" s="7">
        <f t="shared" si="33"/>
        <v>276</v>
      </c>
      <c r="AB23" s="7">
        <f t="shared" si="33"/>
        <v>276</v>
      </c>
      <c r="AC23" s="9">
        <f t="shared" ref="AC23" si="34">MIN(AC4:AC20)</f>
        <v>1518</v>
      </c>
    </row>
    <row r="24" spans="1:29">
      <c r="A24" s="13" t="s">
        <v>40</v>
      </c>
      <c r="B24" s="10"/>
      <c r="C24" s="9">
        <f>AVERAGE(C4:C20)</f>
        <v>16.484705882352941</v>
      </c>
      <c r="D24" s="11">
        <f>AVERAGE(D4:D20)</f>
        <v>40.823529411764703</v>
      </c>
      <c r="E24" s="11">
        <f t="shared" ref="E24:H24" si="35">AVERAGE(E4:E20)</f>
        <v>45.117647058823529</v>
      </c>
      <c r="F24" s="11">
        <f t="shared" si="35"/>
        <v>41.529411764705884</v>
      </c>
      <c r="G24" s="11">
        <f t="shared" si="35"/>
        <v>37.058823529411768</v>
      </c>
      <c r="H24" s="11">
        <f t="shared" si="35"/>
        <v>37.411764705882355</v>
      </c>
      <c r="I24" s="23">
        <f t="shared" ref="I24:M24" si="36">AVERAGE(I4:I20)</f>
        <v>2</v>
      </c>
      <c r="J24" s="23">
        <f t="shared" si="36"/>
        <v>6.1764705882352944</v>
      </c>
      <c r="K24" s="23">
        <f t="shared" si="36"/>
        <v>2.1764705882352939</v>
      </c>
      <c r="L24" s="23">
        <f t="shared" si="36"/>
        <v>0.29411764705882354</v>
      </c>
      <c r="M24" s="23">
        <f t="shared" si="36"/>
        <v>1.1176470588235294</v>
      </c>
      <c r="N24" s="3">
        <f t="shared" ref="N24:X24" si="37">AVERAGE(N4:N20)</f>
        <v>677.42941176470583</v>
      </c>
      <c r="O24" s="3">
        <f t="shared" ref="O24:P24" si="38">AVERAGE(O4:O20)</f>
        <v>769.88941176470587</v>
      </c>
      <c r="P24" s="3">
        <f t="shared" si="38"/>
        <v>682.82117647058828</v>
      </c>
      <c r="Q24" s="3">
        <f t="shared" ref="Q24:R24" si="39">AVERAGE(Q4:Q20)</f>
        <v>592.7399999999999</v>
      </c>
      <c r="R24" s="3">
        <f t="shared" si="39"/>
        <v>609.86470588235295</v>
      </c>
      <c r="S24" s="5">
        <f t="shared" si="37"/>
        <v>18.464705882352941</v>
      </c>
      <c r="T24" s="5">
        <f t="shared" ref="T24:W24" si="40">AVERAGE(T4:T20)</f>
        <v>64.515294117647059</v>
      </c>
      <c r="U24" s="5">
        <f t="shared" si="40"/>
        <v>17.664705882352941</v>
      </c>
      <c r="V24" s="5">
        <f t="shared" si="40"/>
        <v>1.4435294117647057</v>
      </c>
      <c r="W24" s="5">
        <f t="shared" si="40"/>
        <v>8.7470588235294109</v>
      </c>
      <c r="X24" s="7">
        <f t="shared" si="37"/>
        <v>695.89411764705892</v>
      </c>
      <c r="Y24" s="7">
        <f t="shared" ref="Y24:AB24" si="41">AVERAGE(Y4:Y20)</f>
        <v>834.40470588235303</v>
      </c>
      <c r="Z24" s="7">
        <f t="shared" si="41"/>
        <v>700.48588235294119</v>
      </c>
      <c r="AA24" s="7">
        <f t="shared" si="41"/>
        <v>594.18352941176465</v>
      </c>
      <c r="AB24" s="7">
        <f t="shared" si="41"/>
        <v>618.61176470588248</v>
      </c>
      <c r="AC24" s="9">
        <f t="shared" ref="AC24" si="42">AVERAGE(AC4:AC20)</f>
        <v>3443.58</v>
      </c>
    </row>
    <row r="25" spans="1:29">
      <c r="A25" s="13" t="s">
        <v>41</v>
      </c>
      <c r="B25" s="10"/>
      <c r="D25" s="2">
        <f>SUM(D4:D20)</f>
        <v>694</v>
      </c>
      <c r="E25" s="2">
        <f t="shared" ref="E25:H25" si="43">SUM(E4:E20)</f>
        <v>767</v>
      </c>
      <c r="F25" s="2">
        <f t="shared" si="43"/>
        <v>706</v>
      </c>
      <c r="G25" s="2">
        <f t="shared" si="43"/>
        <v>630</v>
      </c>
      <c r="H25" s="2">
        <f t="shared" si="43"/>
        <v>636</v>
      </c>
      <c r="I25" s="1">
        <f t="shared" ref="I25:M25" si="44">SUM(I4:I20)</f>
        <v>34</v>
      </c>
      <c r="J25" s="1">
        <f t="shared" si="44"/>
        <v>105</v>
      </c>
      <c r="K25" s="1">
        <f t="shared" si="44"/>
        <v>37</v>
      </c>
      <c r="L25" s="1">
        <f t="shared" si="44"/>
        <v>5</v>
      </c>
      <c r="M25" s="1">
        <f t="shared" si="44"/>
        <v>19</v>
      </c>
      <c r="N25" s="4">
        <f t="shared" ref="N25:X25" si="45">SUM(N4:N20)</f>
        <v>11516.3</v>
      </c>
      <c r="O25" s="4">
        <f t="shared" ref="O25:P25" si="46">SUM(O4:O20)</f>
        <v>13088.119999999999</v>
      </c>
      <c r="P25" s="4">
        <f t="shared" si="46"/>
        <v>11607.960000000001</v>
      </c>
      <c r="Q25" s="4">
        <f t="shared" ref="Q25:R25" si="47">SUM(Q4:Q20)</f>
        <v>10076.579999999998</v>
      </c>
      <c r="R25" s="4">
        <f t="shared" si="47"/>
        <v>10367.700000000001</v>
      </c>
      <c r="S25" s="6">
        <f t="shared" si="45"/>
        <v>313.89999999999998</v>
      </c>
      <c r="T25" s="6">
        <f t="shared" ref="T25:W25" si="48">SUM(T4:T20)</f>
        <v>1096.76</v>
      </c>
      <c r="U25" s="6">
        <f t="shared" si="48"/>
        <v>300.3</v>
      </c>
      <c r="V25" s="6">
        <f t="shared" si="48"/>
        <v>24.54</v>
      </c>
      <c r="W25" s="6">
        <f t="shared" si="48"/>
        <v>148.69999999999999</v>
      </c>
      <c r="X25" s="8">
        <f t="shared" si="45"/>
        <v>11830.2</v>
      </c>
      <c r="Y25" s="8">
        <f t="shared" ref="Y25:AB25" si="49">SUM(Y4:Y20)</f>
        <v>14184.880000000001</v>
      </c>
      <c r="Z25" s="8">
        <f t="shared" si="49"/>
        <v>11908.26</v>
      </c>
      <c r="AA25" s="8">
        <f t="shared" si="49"/>
        <v>10101.119999999999</v>
      </c>
      <c r="AB25" s="8">
        <f t="shared" si="49"/>
        <v>10516.400000000001</v>
      </c>
      <c r="AC25" s="10">
        <f t="shared" ref="AC25" si="50">SUM(AC4:AC20)</f>
        <v>58540.86</v>
      </c>
    </row>
    <row r="28" spans="1:29">
      <c r="H28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dimond</dc:creator>
  <cp:lastModifiedBy>dimond</cp:lastModifiedBy>
  <dcterms:created xsi:type="dcterms:W3CDTF">2024-02-04T09:19:30Z</dcterms:created>
  <dcterms:modified xsi:type="dcterms:W3CDTF">2024-02-04T17:39:51Z</dcterms:modified>
</cp:coreProperties>
</file>