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540" yWindow="30" windowWidth="13185" windowHeight="12795" firstSheet="3" activeTab="7"/>
  </bookViews>
  <sheets>
    <sheet name="粒子データ形式" sheetId="2" r:id="rId1"/>
    <sheet name="入力表" sheetId="1" r:id="rId2"/>
    <sheet name="dt_変更" sheetId="3" r:id="rId3"/>
    <sheet name="DragModel" sheetId="4" r:id="rId4"/>
    <sheet name="Configuration" sheetId="5" r:id="rId5"/>
    <sheet name="Output" sheetId="6" r:id="rId6"/>
    <sheet name="Manual" sheetId="7" r:id="rId7"/>
    <sheet name="Parameter_4r_Rotation" sheetId="8" r:id="rId8"/>
  </sheets>
  <calcPr calcId="145621"/>
</workbook>
</file>

<file path=xl/calcChain.xml><?xml version="1.0" encoding="utf-8"?>
<calcChain xmlns="http://schemas.openxmlformats.org/spreadsheetml/2006/main">
  <c r="K15" i="8" l="1"/>
  <c r="C120" i="8"/>
  <c r="C119" i="8"/>
  <c r="M26" i="8"/>
  <c r="M24" i="8"/>
  <c r="K55" i="8"/>
  <c r="K54" i="8"/>
  <c r="K23" i="8"/>
  <c r="K24" i="8" s="1"/>
  <c r="K22" i="8"/>
  <c r="M10" i="8"/>
  <c r="M7" i="8"/>
  <c r="M5" i="8"/>
  <c r="G55" i="1"/>
  <c r="G54" i="1"/>
  <c r="G23" i="1"/>
  <c r="G24" i="1" s="1"/>
  <c r="G22" i="1"/>
  <c r="I10" i="1"/>
  <c r="I7" i="1"/>
  <c r="I5" i="1"/>
  <c r="G25" i="1" l="1"/>
  <c r="K25" i="8"/>
</calcChain>
</file>

<file path=xl/sharedStrings.xml><?xml version="1.0" encoding="utf-8"?>
<sst xmlns="http://schemas.openxmlformats.org/spreadsheetml/2006/main" count="414" uniqueCount="194">
  <si>
    <t>パラメータ内容</t>
    <rPh sb="5" eb="7">
      <t>ナイヨウ</t>
    </rPh>
    <phoneticPr fontId="3"/>
  </si>
  <si>
    <t>VERSION</t>
    <phoneticPr fontId="7"/>
  </si>
  <si>
    <t>1.0</t>
    <phoneticPr fontId="7"/>
  </si>
  <si>
    <t>対応EXE</t>
    <rPh sb="0" eb="2">
      <t>タイオウ</t>
    </rPh>
    <phoneticPr fontId="7"/>
  </si>
  <si>
    <t>100207作成のソースでビルドしたものまで。</t>
    <phoneticPr fontId="7"/>
  </si>
  <si>
    <t>位置x</t>
  </si>
  <si>
    <t>位置y</t>
  </si>
  <si>
    <t>位置z</t>
  </si>
  <si>
    <t>粒子種類</t>
    <phoneticPr fontId="7"/>
  </si>
  <si>
    <t>double</t>
    <phoneticPr fontId="7"/>
  </si>
  <si>
    <t>int</t>
    <phoneticPr fontId="7"/>
  </si>
  <si>
    <t>2.0</t>
    <phoneticPr fontId="7"/>
  </si>
  <si>
    <t>100208以降、のソースでビルドしたものまで。CMPSParameterをV1,0から修正しまくってます。</t>
    <rPh sb="6" eb="8">
      <t>イコウ</t>
    </rPh>
    <rPh sb="44" eb="46">
      <t>シュウセイ</t>
    </rPh>
    <phoneticPr fontId="7"/>
  </si>
  <si>
    <t>速度vx</t>
  </si>
  <si>
    <t>速度vy</t>
  </si>
  <si>
    <t>速度vz</t>
  </si>
  <si>
    <t>圧力</t>
  </si>
  <si>
    <t>粒子密度</t>
  </si>
  <si>
    <t>温度</t>
  </si>
  <si>
    <t>動粘度</t>
  </si>
  <si>
    <t>固相率</t>
    <rPh sb="0" eb="2">
      <t>コソウ</t>
    </rPh>
    <rPh sb="2" eb="3">
      <t>リツ</t>
    </rPh>
    <phoneticPr fontId="7"/>
  </si>
  <si>
    <t>Fixed Wall Temperature</t>
    <phoneticPr fontId="2"/>
  </si>
  <si>
    <t>Movable Wall Temperature</t>
    <phoneticPr fontId="2"/>
  </si>
  <si>
    <t>Movable Wall Velocity X</t>
    <phoneticPr fontId="2"/>
  </si>
  <si>
    <t>Movable Wall Velocity Y</t>
    <phoneticPr fontId="2"/>
  </si>
  <si>
    <t>Movable Wall Velocity Z</t>
    <phoneticPr fontId="2"/>
  </si>
  <si>
    <t>次元 (Dimension)</t>
    <phoneticPr fontId="2"/>
  </si>
  <si>
    <t>重力定数x方向 (specific gravity x)</t>
    <phoneticPr fontId="2"/>
  </si>
  <si>
    <t>重力定数y方向 (specific gravity y)</t>
    <phoneticPr fontId="2"/>
  </si>
  <si>
    <t>重力定数z方向 (specific gravity z)</t>
    <phoneticPr fontId="2"/>
  </si>
  <si>
    <t>粒子数密度定数 ( Constant Particle Density)</t>
    <rPh sb="0" eb="2">
      <t>リュウシ</t>
    </rPh>
    <rPh sb="2" eb="3">
      <t>スウ</t>
    </rPh>
    <rPh sb="3" eb="5">
      <t>ミツド</t>
    </rPh>
    <rPh sb="5" eb="7">
      <t>テイスウ</t>
    </rPh>
    <phoneticPr fontId="3"/>
  </si>
  <si>
    <t>表面張力係数 ( Surface Tension coefficient)</t>
    <phoneticPr fontId="2"/>
  </si>
  <si>
    <t>初期粒子間距離( Initial Particle Distance)</t>
    <phoneticPr fontId="2"/>
  </si>
  <si>
    <t>ラプラシアンモデル影響半径係数( Laplacian model influence radius coefficient)</t>
    <rPh sb="9" eb="11">
      <t>エイキョウ</t>
    </rPh>
    <rPh sb="11" eb="13">
      <t>ハンケイ</t>
    </rPh>
    <rPh sb="13" eb="15">
      <t>ケイスウ</t>
    </rPh>
    <phoneticPr fontId="3"/>
  </si>
  <si>
    <t>温度計算用影響半径係数(Temperature calculation influence radius)</t>
    <rPh sb="0" eb="2">
      <t>オンド</t>
    </rPh>
    <rPh sb="2" eb="4">
      <t>ケイサン</t>
    </rPh>
    <rPh sb="4" eb="5">
      <t>ヨウ</t>
    </rPh>
    <rPh sb="5" eb="7">
      <t>エイキョウ</t>
    </rPh>
    <rPh sb="7" eb="9">
      <t>ハンケイ</t>
    </rPh>
    <rPh sb="9" eb="11">
      <t>ケイスウ</t>
    </rPh>
    <phoneticPr fontId="3"/>
  </si>
  <si>
    <t>流体初期温度(Fluid initial Temperature)</t>
    <rPh sb="4" eb="6">
      <t>オンド</t>
    </rPh>
    <phoneticPr fontId="3"/>
  </si>
  <si>
    <t>壁初期温度 (Wall initial Temperature)</t>
    <rPh sb="0" eb="1">
      <t>カベ</t>
    </rPh>
    <rPh sb="1" eb="3">
      <t>ショキ</t>
    </rPh>
    <rPh sb="3" eb="5">
      <t>オンド</t>
    </rPh>
    <phoneticPr fontId="3"/>
  </si>
  <si>
    <t>流体熱伝導率 k_avg_f ( Fluid Thermal Conductivity)</t>
    <phoneticPr fontId="2"/>
  </si>
  <si>
    <t>壁熱伝導率 k_avg_w (Wall Thermal Conductivity)</t>
    <phoneticPr fontId="2"/>
  </si>
  <si>
    <t>流体熱抵抗値 R_h_1 (Fluid Thermal Resistivity)</t>
    <phoneticPr fontId="2"/>
  </si>
  <si>
    <t>壁熱抵抗値 R_h_2 (Wall Thermal Resistivity)</t>
    <phoneticPr fontId="2"/>
  </si>
  <si>
    <t>ステップ時間 (Step time dt)</t>
    <phoneticPr fontId="2"/>
  </si>
  <si>
    <t>熱計算ステップ ( Temperature calculation step)</t>
    <rPh sb="0" eb="1">
      <t>ネツ</t>
    </rPh>
    <rPh sb="1" eb="3">
      <t>ケイサン</t>
    </rPh>
    <phoneticPr fontId="3"/>
  </si>
  <si>
    <t>陰計算ステップ ( Implicit calculation step)</t>
    <rPh sb="0" eb="1">
      <t>イン</t>
    </rPh>
    <rPh sb="1" eb="3">
      <t>ケイサン</t>
    </rPh>
    <phoneticPr fontId="3"/>
  </si>
  <si>
    <t>λ値を得る粒子番号 ( Lambda value dependent particle number)</t>
    <phoneticPr fontId="2"/>
  </si>
  <si>
    <t>SOR法のヤコビアンの緩和係数 ( Jacobian Relaxation coefficient)</t>
    <rPh sb="3" eb="4">
      <t>ホウ</t>
    </rPh>
    <phoneticPr fontId="3"/>
  </si>
  <si>
    <r>
      <t>SOR</t>
    </r>
    <r>
      <rPr>
        <sz val="11"/>
        <color indexed="8"/>
        <rFont val="MeiryoKe_PGothic"/>
        <family val="3"/>
        <charset val="128"/>
      </rPr>
      <t>法の収束定数 ( convergence tolerance value)</t>
    </r>
    <rPh sb="3" eb="4">
      <t>ホウ</t>
    </rPh>
    <rPh sb="5" eb="7">
      <t>シュウソク</t>
    </rPh>
    <rPh sb="7" eb="9">
      <t>テイスウ</t>
    </rPh>
    <phoneticPr fontId="3"/>
  </si>
  <si>
    <t>温度の更新を行うか否か ( Update temperature flag)</t>
    <rPh sb="0" eb="2">
      <t>オンド</t>
    </rPh>
    <rPh sb="3" eb="5">
      <t>コウシン</t>
    </rPh>
    <rPh sb="6" eb="7">
      <t>オコナ</t>
    </rPh>
    <rPh sb="9" eb="10">
      <t>イナ</t>
    </rPh>
    <phoneticPr fontId="3"/>
  </si>
  <si>
    <t>粘度変化パラメータA (Kinetic viscosity parameter A)</t>
    <rPh sb="0" eb="2">
      <t>ネンド</t>
    </rPh>
    <rPh sb="2" eb="4">
      <t>ヘンカ</t>
    </rPh>
    <phoneticPr fontId="3"/>
  </si>
  <si>
    <t>粘度変化パラメータB (Kinetic viscosity parameter B)</t>
    <rPh sb="0" eb="2">
      <t>ネンド</t>
    </rPh>
    <rPh sb="2" eb="4">
      <t>ヘンカ</t>
    </rPh>
    <phoneticPr fontId="3"/>
  </si>
  <si>
    <r>
      <t>SOR</t>
    </r>
    <r>
      <rPr>
        <sz val="11"/>
        <color indexed="8"/>
        <rFont val="MeiryoKe_PGothic"/>
        <family val="3"/>
        <charset val="128"/>
      </rPr>
      <t>法の最大繰返数 (Maximum iteration step)</t>
    </r>
    <rPh sb="3" eb="4">
      <t>ホウ</t>
    </rPh>
    <rPh sb="5" eb="7">
      <t>サイダイ</t>
    </rPh>
    <rPh sb="7" eb="8">
      <t>ク</t>
    </rPh>
    <rPh sb="8" eb="9">
      <t>カエ</t>
    </rPh>
    <rPh sb="9" eb="10">
      <t>スウ</t>
    </rPh>
    <phoneticPr fontId="3"/>
  </si>
  <si>
    <r>
      <t>出力ステップ (</t>
    </r>
    <r>
      <rPr>
        <sz val="11"/>
        <color indexed="8"/>
        <rFont val="MeiryoKe_PGothic"/>
        <family val="3"/>
        <charset val="128"/>
      </rPr>
      <t>Output</t>
    </r>
    <r>
      <rPr>
        <sz val="11"/>
        <color indexed="8"/>
        <rFont val="MeiryoKe_PGothic"/>
        <family val="3"/>
        <charset val="128"/>
      </rPr>
      <t xml:space="preserve"> step)</t>
    </r>
    <rPh sb="0" eb="2">
      <t>シュツリョク</t>
    </rPh>
    <phoneticPr fontId="3"/>
  </si>
  <si>
    <t>Total Generation Step</t>
    <phoneticPr fontId="2"/>
  </si>
  <si>
    <t>Wall Particle Distance Offset</t>
    <phoneticPr fontId="2"/>
  </si>
  <si>
    <t>Alpha</t>
    <phoneticPr fontId="2"/>
  </si>
  <si>
    <r>
      <t xml:space="preserve">流体密度 (Fluid Density), </t>
    </r>
    <r>
      <rPr>
        <b/>
        <sz val="11"/>
        <color indexed="8"/>
        <rFont val="MeiryoKe_PGothic"/>
        <family val="3"/>
        <charset val="128"/>
      </rPr>
      <t>Light Weight Density</t>
    </r>
    <rPh sb="2" eb="4">
      <t>ミツド</t>
    </rPh>
    <phoneticPr fontId="3"/>
  </si>
  <si>
    <r>
      <t>密度 (density),</t>
    </r>
    <r>
      <rPr>
        <b/>
        <sz val="11"/>
        <color indexed="8"/>
        <rFont val="MeiryoKe_PGothic"/>
        <family val="3"/>
        <charset val="128"/>
      </rPr>
      <t>Heavy Weight Density</t>
    </r>
    <rPh sb="0" eb="2">
      <t>ミツド</t>
    </rPh>
    <phoneticPr fontId="3"/>
  </si>
  <si>
    <t>Courant Number ( Used to correct Velocity )</t>
    <phoneticPr fontId="2"/>
  </si>
  <si>
    <t>自由表面の判定( Free Surface Threshold)</t>
    <phoneticPr fontId="2"/>
  </si>
  <si>
    <t>Movable Wall Cell Size</t>
    <phoneticPr fontId="2"/>
  </si>
  <si>
    <t>Fixed Wall Cell Size</t>
    <phoneticPr fontId="2"/>
  </si>
  <si>
    <t>Particle Cell Set Offset</t>
    <phoneticPr fontId="2"/>
  </si>
  <si>
    <t>Collision Check Coefficient</t>
    <phoneticPr fontId="2"/>
  </si>
  <si>
    <t>Free Surface Pressure Update</t>
    <phoneticPr fontId="2"/>
  </si>
  <si>
    <t>Mean Distance Coefficient</t>
    <phoneticPr fontId="2"/>
  </si>
  <si>
    <t>Explicit Data Output</t>
    <phoneticPr fontId="2"/>
  </si>
  <si>
    <t>Wall Friction Coefficient</t>
    <phoneticPr fontId="2"/>
  </si>
  <si>
    <t>Drag Coeffieicnt</t>
    <phoneticPr fontId="2"/>
  </si>
  <si>
    <t>Explicit Collision Checked data Output</t>
    <phoneticPr fontId="2"/>
  </si>
  <si>
    <t>Explicit Check Collision</t>
    <phoneticPr fontId="2"/>
  </si>
  <si>
    <t>Implicit Check Collision</t>
    <phoneticPr fontId="2"/>
  </si>
  <si>
    <t>Base Pressure</t>
    <phoneticPr fontId="2"/>
  </si>
  <si>
    <t>Maximum Pressure</t>
    <phoneticPr fontId="2"/>
  </si>
  <si>
    <t>Time1</t>
    <phoneticPr fontId="2"/>
  </si>
  <si>
    <t>TriggerStep</t>
    <phoneticPr fontId="2"/>
  </si>
  <si>
    <t>End Step</t>
    <phoneticPr fontId="2"/>
  </si>
  <si>
    <t>Analysis Area</t>
    <phoneticPr fontId="2"/>
  </si>
  <si>
    <t>移動距離</t>
    <rPh sb="0" eb="2">
      <t>イドウ</t>
    </rPh>
    <rPh sb="2" eb="4">
      <t>キョリ</t>
    </rPh>
    <phoneticPr fontId="2"/>
  </si>
  <si>
    <t>cm</t>
    <phoneticPr fontId="2"/>
  </si>
  <si>
    <t>移動時間</t>
    <rPh sb="0" eb="2">
      <t>イドウ</t>
    </rPh>
    <rPh sb="2" eb="4">
      <t>ジカン</t>
    </rPh>
    <phoneticPr fontId="2"/>
  </si>
  <si>
    <t>sec</t>
    <phoneticPr fontId="2"/>
  </si>
  <si>
    <t>速度</t>
    <rPh sb="0" eb="2">
      <t>ソクド</t>
    </rPh>
    <phoneticPr fontId="2"/>
  </si>
  <si>
    <t>m/sec</t>
    <phoneticPr fontId="2"/>
  </si>
  <si>
    <t>必要ステップ</t>
    <rPh sb="0" eb="2">
      <t>ヒツヨウ</t>
    </rPh>
    <phoneticPr fontId="2"/>
  </si>
  <si>
    <t>max_v</t>
    <phoneticPr fontId="2"/>
  </si>
  <si>
    <t>sample</t>
    <phoneticPr fontId="2"/>
  </si>
  <si>
    <t>Two Phase</t>
    <phoneticPr fontId="2"/>
  </si>
  <si>
    <t>Stop Wall Step</t>
    <phoneticPr fontId="2"/>
  </si>
  <si>
    <t>Tolerance</t>
    <phoneticPr fontId="2"/>
  </si>
  <si>
    <t>勾配モデル影響半径係数 (Gradient model influence radius coefficient)</t>
    <rPh sb="0" eb="2">
      <t>コウバイ</t>
    </rPh>
    <rPh sb="9" eb="11">
      <t>ケイスウ</t>
    </rPh>
    <phoneticPr fontId="3"/>
  </si>
  <si>
    <t>総ステップ数( Total Analysis Step)</t>
    <phoneticPr fontId="2"/>
  </si>
  <si>
    <t>velocity</t>
    <phoneticPr fontId="2"/>
  </si>
  <si>
    <t>length</t>
    <phoneticPr fontId="2"/>
  </si>
  <si>
    <t xml:space="preserve">time </t>
    <phoneticPr fontId="2"/>
  </si>
  <si>
    <t>dt</t>
    <phoneticPr fontId="2"/>
  </si>
  <si>
    <t xml:space="preserve">Step </t>
    <phoneticPr fontId="2"/>
  </si>
  <si>
    <t>Implicit Surface Threshold For Two Phase</t>
    <phoneticPr fontId="2"/>
  </si>
  <si>
    <t xml:space="preserve">Surface Threshold For inner pressure </t>
    <phoneticPr fontId="2"/>
  </si>
  <si>
    <t>Gradient Force</t>
    <phoneticPr fontId="2"/>
  </si>
  <si>
    <t>Start step for inner pressure</t>
    <phoneticPr fontId="2"/>
  </si>
  <si>
    <t>Inner Pressure Update</t>
    <phoneticPr fontId="2"/>
  </si>
  <si>
    <t>Surface Influence Radious Coefficient for Inner Pressure</t>
    <phoneticPr fontId="2"/>
  </si>
  <si>
    <t>OFF</t>
  </si>
  <si>
    <t>ON</t>
  </si>
  <si>
    <t>AlphaLightWeight</t>
    <phoneticPr fontId="2"/>
  </si>
  <si>
    <t>OFF</t>
    <phoneticPr fontId="2"/>
  </si>
  <si>
    <t>CG Solver</t>
    <phoneticPr fontId="2"/>
  </si>
  <si>
    <t>ON</t>
    <phoneticPr fontId="2"/>
  </si>
  <si>
    <t>Initial Force</t>
    <phoneticPr fontId="2"/>
  </si>
  <si>
    <t>Velocity Threshold</t>
    <phoneticPr fontId="2"/>
  </si>
  <si>
    <t>Explicit Pressure</t>
    <phoneticPr fontId="2"/>
  </si>
  <si>
    <t>Sonic Velocity</t>
    <phoneticPr fontId="2"/>
  </si>
  <si>
    <t>Artificial Pressure (Part)</t>
    <phoneticPr fontId="2"/>
  </si>
  <si>
    <t>r_coeff</t>
    <phoneticPr fontId="2"/>
  </si>
  <si>
    <t>Implicit Velocity</t>
    <phoneticPr fontId="2"/>
  </si>
  <si>
    <t>Step</t>
    <phoneticPr fontId="2"/>
  </si>
  <si>
    <t>CourantNumber</t>
    <phoneticPr fontId="2"/>
  </si>
  <si>
    <t>InflowStep</t>
    <phoneticPr fontId="2"/>
  </si>
  <si>
    <t>OutputStep</t>
    <phoneticPr fontId="2"/>
  </si>
  <si>
    <r>
      <t>Block</t>
    </r>
    <r>
      <rPr>
        <sz val="11"/>
        <color indexed="10"/>
        <rFont val="HGPｺﾞｼｯｸM"/>
        <family val="3"/>
        <charset val="128"/>
      </rPr>
      <t>0</t>
    </r>
    <phoneticPr fontId="2"/>
  </si>
  <si>
    <r>
      <t>Block</t>
    </r>
    <r>
      <rPr>
        <sz val="11"/>
        <color indexed="10"/>
        <rFont val="HGPｺﾞｼｯｸM"/>
        <family val="3"/>
        <charset val="128"/>
      </rPr>
      <t>1</t>
    </r>
    <phoneticPr fontId="2"/>
  </si>
  <si>
    <r>
      <t>Block</t>
    </r>
    <r>
      <rPr>
        <sz val="11"/>
        <color indexed="10"/>
        <rFont val="HGPｺﾞｼｯｸM"/>
        <family val="3"/>
        <charset val="128"/>
      </rPr>
      <t>'..'</t>
    </r>
    <phoneticPr fontId="2"/>
  </si>
  <si>
    <r>
      <t>Block</t>
    </r>
    <r>
      <rPr>
        <sz val="11"/>
        <color indexed="10"/>
        <rFont val="HGPｺﾞｼｯｸM"/>
        <family val="3"/>
        <charset val="128"/>
      </rPr>
      <t>'n'</t>
    </r>
    <phoneticPr fontId="2"/>
  </si>
  <si>
    <t>Inflow Step ( increment Particle)</t>
    <phoneticPr fontId="2"/>
  </si>
  <si>
    <t>NormalizedJacobianPreconditionerSolver</t>
    <phoneticPr fontId="2"/>
  </si>
  <si>
    <t>PressureMax</t>
    <phoneticPr fontId="2"/>
  </si>
  <si>
    <t>rlimit_coeff</t>
    <phoneticPr fontId="2"/>
  </si>
  <si>
    <t>概要　drag model</t>
    <rPh sb="0" eb="2">
      <t>ガイヨウ</t>
    </rPh>
    <phoneticPr fontId="13"/>
  </si>
  <si>
    <t>粒子とSTL(drag model)との距離計算を行う．</t>
    <rPh sb="0" eb="2">
      <t>リュウシ</t>
    </rPh>
    <rPh sb="20" eb="22">
      <t>キョリ</t>
    </rPh>
    <rPh sb="22" eb="24">
      <t>ケイサン</t>
    </rPh>
    <rPh sb="25" eb="26">
      <t>オコナ</t>
    </rPh>
    <phoneticPr fontId="13"/>
  </si>
  <si>
    <t>距離が一定値より小さくなったら，任意の力が粒子に働く．</t>
    <rPh sb="0" eb="2">
      <t>キョリ</t>
    </rPh>
    <rPh sb="3" eb="5">
      <t>イッテイ</t>
    </rPh>
    <rPh sb="5" eb="6">
      <t>チ</t>
    </rPh>
    <rPh sb="8" eb="9">
      <t>チイ</t>
    </rPh>
    <rPh sb="16" eb="18">
      <t>ニンイ</t>
    </rPh>
    <rPh sb="19" eb="20">
      <t>チカラ</t>
    </rPh>
    <rPh sb="21" eb="23">
      <t>リュウシ</t>
    </rPh>
    <rPh sb="24" eb="25">
      <t>ハタラ</t>
    </rPh>
    <phoneticPr fontId="13"/>
  </si>
  <si>
    <t>フロー</t>
    <phoneticPr fontId="13"/>
  </si>
  <si>
    <t>1　STL(drag model)，initial_conditionをinportする</t>
    <phoneticPr fontId="13"/>
  </si>
  <si>
    <t>2 粒子とSTL(drag model)との距離計算を行う</t>
    <rPh sb="2" eb="4">
      <t>リュウシ</t>
    </rPh>
    <rPh sb="22" eb="24">
      <t>キョリ</t>
    </rPh>
    <rPh sb="24" eb="26">
      <t>ケイサン</t>
    </rPh>
    <rPh sb="27" eb="28">
      <t>オコナ</t>
    </rPh>
    <phoneticPr fontId="13"/>
  </si>
  <si>
    <t>3 距離が範囲内(drag_length)の場合</t>
    <rPh sb="2" eb="4">
      <t>キョリ</t>
    </rPh>
    <rPh sb="5" eb="7">
      <t>ハンイ</t>
    </rPh>
    <rPh sb="7" eb="8">
      <t>ナイ</t>
    </rPh>
    <rPh sb="22" eb="24">
      <t>バアイ</t>
    </rPh>
    <phoneticPr fontId="13"/>
  </si>
  <si>
    <t>x,y,z方向に指定の加速度を加える</t>
    <rPh sb="5" eb="7">
      <t>ホウコウ</t>
    </rPh>
    <rPh sb="8" eb="10">
      <t>シテイ</t>
    </rPh>
    <rPh sb="11" eb="14">
      <t>カソクド</t>
    </rPh>
    <rPh sb="15" eb="16">
      <t>クワ</t>
    </rPh>
    <phoneticPr fontId="13"/>
  </si>
  <si>
    <t xml:space="preserve">g_x =  specific gravity x　+　drag_acc_x  </t>
  </si>
  <si>
    <t xml:space="preserve">g_y =  specific gravity y　+　drag_acc_y  </t>
    <phoneticPr fontId="13"/>
  </si>
  <si>
    <t xml:space="preserve">g_z =  specific gravity z　+　drag_acc_z  </t>
    <phoneticPr fontId="13"/>
  </si>
  <si>
    <t>パラメーター設定</t>
    <rPh sb="6" eb="8">
      <t>セッテイ</t>
    </rPh>
    <phoneticPr fontId="13"/>
  </si>
  <si>
    <t>S.N</t>
    <phoneticPr fontId="16"/>
  </si>
  <si>
    <t>Category</t>
    <phoneticPr fontId="16"/>
  </si>
  <si>
    <t>Description</t>
    <phoneticPr fontId="16"/>
  </si>
  <si>
    <t>Remarks</t>
    <phoneticPr fontId="16"/>
  </si>
  <si>
    <t>Configuration File</t>
    <phoneticPr fontId="16"/>
  </si>
  <si>
    <t>Get the Runtime Parameters From the ETCCTPM.config file</t>
    <phoneticPr fontId="16"/>
  </si>
  <si>
    <t>Input Path</t>
    <phoneticPr fontId="16"/>
  </si>
  <si>
    <t>Relative or Absolute Path</t>
    <phoneticPr fontId="16"/>
  </si>
  <si>
    <t>Empty Line or space field will denote no value or zero value</t>
    <phoneticPr fontId="16"/>
  </si>
  <si>
    <t>Parameter Name</t>
    <phoneticPr fontId="16"/>
  </si>
  <si>
    <t>Name of the Parameter file</t>
    <phoneticPr fontId="16"/>
  </si>
  <si>
    <t>Particle Name</t>
    <phoneticPr fontId="16"/>
  </si>
  <si>
    <t>Name of the Particle Name</t>
    <phoneticPr fontId="16"/>
  </si>
  <si>
    <t>Bucket Name/ Addition Interval (time) / Total Addition</t>
    <phoneticPr fontId="16"/>
  </si>
  <si>
    <t>Name + Space/ tab + Addition Interval Time + Space/ tab + Total Addition</t>
    <phoneticPr fontId="16"/>
  </si>
  <si>
    <t>Model Name/ Velocity/ Temperature</t>
    <phoneticPr fontId="16"/>
  </si>
  <si>
    <t>(…)</t>
    <phoneticPr fontId="16"/>
  </si>
  <si>
    <t>Output Path</t>
    <phoneticPr fontId="16"/>
  </si>
  <si>
    <t>Output Name</t>
    <phoneticPr fontId="16"/>
  </si>
  <si>
    <t>Name of output file</t>
    <phoneticPr fontId="16"/>
  </si>
  <si>
    <t>Output Interval</t>
    <phoneticPr fontId="16"/>
  </si>
  <si>
    <t>Step interval of output</t>
    <phoneticPr fontId="16"/>
  </si>
  <si>
    <t>OutPut ParticleNumber</t>
    <phoneticPr fontId="16"/>
  </si>
  <si>
    <t>int</t>
    <phoneticPr fontId="16"/>
  </si>
  <si>
    <t>OutPut Particle Array</t>
    <phoneticPr fontId="16"/>
  </si>
  <si>
    <t>OutPut Current Time</t>
    <phoneticPr fontId="16"/>
  </si>
  <si>
    <t>float</t>
    <phoneticPr fontId="16"/>
  </si>
  <si>
    <t>Output Model Number</t>
    <phoneticPr fontId="16"/>
  </si>
  <si>
    <t>Output Model Position (Relative to original Position)</t>
    <phoneticPr fontId="16"/>
  </si>
  <si>
    <t>array (x,y,z)</t>
    <phoneticPr fontId="16"/>
  </si>
  <si>
    <t>Model Position Output</t>
    <phoneticPr fontId="16"/>
  </si>
  <si>
    <t>ModelPosition(Relative to the Original)</t>
    <phoneticPr fontId="16"/>
  </si>
  <si>
    <t>C3D Vector of Position in Binary Format</t>
    <phoneticPr fontId="16"/>
  </si>
  <si>
    <t>This output is done at the last of the particle output</t>
    <phoneticPr fontId="16"/>
  </si>
  <si>
    <t>ModelPosition</t>
    <phoneticPr fontId="16"/>
  </si>
  <si>
    <t>Particle Output</t>
    <phoneticPr fontId="16"/>
  </si>
  <si>
    <t>(…)</t>
    <phoneticPr fontId="16"/>
  </si>
  <si>
    <t>=</t>
    <phoneticPr fontId="2"/>
  </si>
  <si>
    <t>流体比熱 cp (Fluid Specific Heat)</t>
    <phoneticPr fontId="2"/>
  </si>
  <si>
    <t>Turbulance</t>
    <phoneticPr fontId="2"/>
  </si>
  <si>
    <t>ON/OFF</t>
    <phoneticPr fontId="2"/>
  </si>
  <si>
    <t>FilterWidth</t>
    <phoneticPr fontId="2"/>
  </si>
  <si>
    <t>SmagorinskyConstant</t>
    <phoneticPr fontId="2"/>
  </si>
  <si>
    <t>Command Line Parameters</t>
    <phoneticPr fontId="12"/>
  </si>
  <si>
    <t>[Configuration File] [Drag Triangle Configuration] [TimeFrame File]</t>
    <phoneticPr fontId="12"/>
  </si>
  <si>
    <t>Name + Space + Velocity X + Space/ tab + Velocity Y+ Space/ tab + Velocity Z+ Space/tab + Temperature + Space/tab+ Position X + Space/tab+ Position Y+Space/tab+ Position Z</t>
    <phoneticPr fontId="16"/>
  </si>
  <si>
    <t>Initial Time for Angle Zero</t>
    <phoneticPr fontId="12"/>
  </si>
  <si>
    <t>Final Time To Reach Angle</t>
    <phoneticPr fontId="12"/>
  </si>
  <si>
    <t>Movable Wall Velocity X</t>
    <phoneticPr fontId="2"/>
  </si>
  <si>
    <t>Movable Wall Velocity Y</t>
    <phoneticPr fontId="2"/>
  </si>
  <si>
    <t>Movable Wall Velocity Z</t>
    <phoneticPr fontId="2"/>
  </si>
  <si>
    <t>Drag Permeability Constant</t>
    <phoneticPr fontId="12"/>
  </si>
  <si>
    <t>Velocity</t>
    <phoneticPr fontId="12"/>
  </si>
  <si>
    <t>Maximum Wall Temperature</t>
    <phoneticPr fontId="2"/>
  </si>
  <si>
    <t>Minimum Wall Temperature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</si>
</sst>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_ "/>
  </numFmts>
  <fonts count="19">
    <font>
      <sz val="11"/>
      <color indexed="8"/>
      <name val="HGPｺﾞｼｯｸM"/>
      <family val="3"/>
      <charset val="128"/>
    </font>
    <font>
      <sz val="11"/>
      <color indexed="8"/>
      <name val="HGS創英角ｺﾞｼｯｸUB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MeiryoKe_PGothic"/>
      <family val="3"/>
      <charset val="128"/>
    </font>
    <font>
      <sz val="11"/>
      <color indexed="8"/>
      <name val="MeiryoKe_PGothic"/>
      <family val="3"/>
      <charset val="128"/>
    </font>
    <font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indexed="8"/>
      <name val="HGPｺﾞｼｯｸM"/>
      <family val="3"/>
      <charset val="128"/>
    </font>
    <font>
      <b/>
      <sz val="11"/>
      <color indexed="8"/>
      <name val="MeiryoKe_PGothic"/>
      <family val="3"/>
      <charset val="128"/>
    </font>
    <font>
      <sz val="11"/>
      <name val="HGPｺﾞｼｯｸM"/>
      <family val="3"/>
      <charset val="128"/>
    </font>
    <font>
      <sz val="11"/>
      <color indexed="10"/>
      <name val="HGPｺﾞｼｯｸM"/>
      <family val="3"/>
      <charset val="128"/>
    </font>
    <font>
      <sz val="6"/>
      <name val="HGPｺﾞｼｯｸM"/>
      <family val="3"/>
      <charset val="128"/>
    </font>
    <font>
      <sz val="6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b/>
      <sz val="11"/>
      <color theme="1"/>
      <name val="HGPｺﾞｼｯｸM"/>
      <family val="3"/>
      <charset val="128"/>
      <scheme val="minor"/>
    </font>
    <font>
      <sz val="6"/>
      <name val="HGPｺﾞｼｯｸM"/>
      <family val="3"/>
      <charset val="128"/>
      <scheme val="minor"/>
    </font>
    <font>
      <sz val="11"/>
      <color theme="0"/>
      <name val="MeiryoKe_PGothic"/>
      <family val="3"/>
      <charset val="128"/>
    </font>
    <font>
      <sz val="11"/>
      <color theme="0"/>
      <name val="HGPｺﾞｼｯｸM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6" fillId="2" borderId="2" xfId="1" applyFont="1" applyFill="1" applyBorder="1">
      <alignment vertical="center"/>
    </xf>
    <xf numFmtId="0" fontId="6" fillId="2" borderId="3" xfId="1" quotePrefix="1" applyFont="1" applyFill="1" applyBorder="1" applyAlignment="1">
      <alignment vertical="center"/>
    </xf>
    <xf numFmtId="0" fontId="6" fillId="2" borderId="4" xfId="1" quotePrefix="1" applyFont="1" applyFill="1" applyBorder="1" applyAlignment="1">
      <alignment vertical="center"/>
    </xf>
    <xf numFmtId="0" fontId="14" fillId="2" borderId="4" xfId="1" applyFill="1" applyBorder="1">
      <alignment vertical="center"/>
    </xf>
    <xf numFmtId="0" fontId="14" fillId="2" borderId="5" xfId="1" applyFill="1" applyBorder="1">
      <alignment vertical="center"/>
    </xf>
    <xf numFmtId="0" fontId="14" fillId="0" borderId="0" xfId="1">
      <alignment vertical="center"/>
    </xf>
    <xf numFmtId="0" fontId="6" fillId="2" borderId="6" xfId="1" applyFont="1" applyFill="1" applyBorder="1">
      <alignment vertical="center"/>
    </xf>
    <xf numFmtId="0" fontId="6" fillId="2" borderId="7" xfId="1" applyFont="1" applyFill="1" applyBorder="1" applyAlignment="1">
      <alignment vertical="center"/>
    </xf>
    <xf numFmtId="0" fontId="6" fillId="2" borderId="8" xfId="1" applyFont="1" applyFill="1" applyBorder="1" applyAlignment="1">
      <alignment vertical="center"/>
    </xf>
    <xf numFmtId="0" fontId="14" fillId="2" borderId="8" xfId="1" applyFill="1" applyBorder="1">
      <alignment vertical="center"/>
    </xf>
    <xf numFmtId="0" fontId="14" fillId="2" borderId="9" xfId="1" applyFill="1" applyBorder="1">
      <alignment vertical="center"/>
    </xf>
    <xf numFmtId="0" fontId="14" fillId="3" borderId="10" xfId="1" applyFill="1" applyBorder="1">
      <alignment vertical="center"/>
    </xf>
    <xf numFmtId="0" fontId="14" fillId="3" borderId="11" xfId="1" applyFill="1" applyBorder="1">
      <alignment vertical="center"/>
    </xf>
    <xf numFmtId="0" fontId="14" fillId="3" borderId="12" xfId="1" applyFill="1" applyBorder="1">
      <alignment vertical="center"/>
    </xf>
    <xf numFmtId="0" fontId="14" fillId="3" borderId="6" xfId="1" applyFill="1" applyBorder="1">
      <alignment vertical="center"/>
    </xf>
    <xf numFmtId="0" fontId="14" fillId="3" borderId="13" xfId="1" applyFill="1" applyBorder="1">
      <alignment vertical="center"/>
    </xf>
    <xf numFmtId="0" fontId="14" fillId="3" borderId="14" xfId="1" applyFill="1" applyBorder="1">
      <alignment vertical="center"/>
    </xf>
    <xf numFmtId="0" fontId="6" fillId="2" borderId="15" xfId="1" applyFont="1" applyFill="1" applyBorder="1">
      <alignment vertical="center"/>
    </xf>
    <xf numFmtId="0" fontId="6" fillId="2" borderId="16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14" fillId="2" borderId="0" xfId="1" applyFill="1" applyBorder="1">
      <alignment vertical="center"/>
    </xf>
    <xf numFmtId="0" fontId="14" fillId="2" borderId="17" xfId="1" applyFill="1" applyBorder="1">
      <alignment vertical="center"/>
    </xf>
    <xf numFmtId="0" fontId="14" fillId="3" borderId="18" xfId="1" applyFill="1" applyBorder="1">
      <alignment vertical="center"/>
    </xf>
    <xf numFmtId="0" fontId="14" fillId="3" borderId="19" xfId="1" applyFill="1" applyBorder="1">
      <alignment vertical="center"/>
    </xf>
    <xf numFmtId="0" fontId="14" fillId="3" borderId="20" xfId="1" applyFill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8" fillId="0" borderId="0" xfId="0" applyFont="1">
      <alignment vertical="center"/>
    </xf>
    <xf numFmtId="0" fontId="0" fillId="0" borderId="1" xfId="0" applyBorder="1">
      <alignment vertical="center"/>
    </xf>
    <xf numFmtId="11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4" fillId="4" borderId="1" xfId="0" applyFont="1" applyFill="1" applyBorder="1">
      <alignment vertical="center"/>
    </xf>
    <xf numFmtId="11" fontId="4" fillId="4" borderId="1" xfId="0" applyNumberFormat="1" applyFont="1" applyFill="1" applyBorder="1">
      <alignment vertical="center"/>
    </xf>
    <xf numFmtId="0" fontId="0" fillId="0" borderId="16" xfId="0" applyFill="1" applyBorder="1">
      <alignment vertical="center"/>
    </xf>
    <xf numFmtId="0" fontId="4" fillId="0" borderId="21" xfId="0" applyFont="1" applyFill="1" applyBorder="1">
      <alignment vertical="center"/>
    </xf>
    <xf numFmtId="0" fontId="0" fillId="0" borderId="0" xfId="0" applyFill="1">
      <alignment vertical="center"/>
    </xf>
    <xf numFmtId="0" fontId="4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4" fillId="5" borderId="2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6" borderId="0" xfId="0" applyFill="1">
      <alignment vertical="center"/>
    </xf>
    <xf numFmtId="0" fontId="4" fillId="7" borderId="21" xfId="0" applyFont="1" applyFill="1" applyBorder="1">
      <alignment vertical="center"/>
    </xf>
    <xf numFmtId="11" fontId="4" fillId="0" borderId="1" xfId="0" applyNumberFormat="1" applyFont="1" applyFill="1" applyBorder="1">
      <alignment vertical="center"/>
    </xf>
    <xf numFmtId="11" fontId="0" fillId="0" borderId="1" xfId="0" applyNumberFormat="1" applyBorder="1">
      <alignment vertical="center"/>
    </xf>
    <xf numFmtId="11" fontId="0" fillId="0" borderId="1" xfId="0" applyNumberFormat="1" applyFill="1" applyBorder="1">
      <alignment vertical="center"/>
    </xf>
    <xf numFmtId="0" fontId="4" fillId="0" borderId="22" xfId="0" applyFont="1" applyFill="1" applyBorder="1">
      <alignment vertical="center"/>
    </xf>
    <xf numFmtId="0" fontId="0" fillId="0" borderId="22" xfId="0" applyFill="1" applyBorder="1">
      <alignment vertical="center"/>
    </xf>
    <xf numFmtId="0" fontId="0" fillId="0" borderId="0" xfId="0" applyBorder="1">
      <alignment vertical="center"/>
    </xf>
    <xf numFmtId="0" fontId="4" fillId="8" borderId="21" xfId="0" applyFont="1" applyFill="1" applyBorder="1">
      <alignment vertical="center"/>
    </xf>
    <xf numFmtId="0" fontId="0" fillId="8" borderId="0" xfId="0" applyFill="1">
      <alignment vertical="center"/>
    </xf>
    <xf numFmtId="0" fontId="9" fillId="0" borderId="1" xfId="0" applyFont="1" applyFill="1" applyBorder="1">
      <alignment vertical="center"/>
    </xf>
    <xf numFmtId="11" fontId="0" fillId="6" borderId="0" xfId="0" applyNumberFormat="1" applyFill="1">
      <alignment vertical="center"/>
    </xf>
    <xf numFmtId="0" fontId="4" fillId="9" borderId="21" xfId="0" applyFont="1" applyFill="1" applyBorder="1">
      <alignment vertical="center"/>
    </xf>
    <xf numFmtId="0" fontId="0" fillId="9" borderId="0" xfId="0" applyFill="1">
      <alignment vertical="center"/>
    </xf>
    <xf numFmtId="0" fontId="0" fillId="7" borderId="0" xfId="0" applyFill="1">
      <alignment vertical="center"/>
    </xf>
    <xf numFmtId="0" fontId="4" fillId="6" borderId="21" xfId="0" applyFont="1" applyFill="1" applyBorder="1">
      <alignment vertical="center"/>
    </xf>
    <xf numFmtId="0" fontId="4" fillId="10" borderId="21" xfId="0" applyFont="1" applyFill="1" applyBorder="1">
      <alignment vertical="center"/>
    </xf>
    <xf numFmtId="0" fontId="0" fillId="10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0" fillId="0" borderId="0" xfId="0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0" fontId="15" fillId="0" borderId="0" xfId="0" applyFont="1">
      <alignment vertical="center"/>
    </xf>
    <xf numFmtId="0" fontId="0" fillId="0" borderId="2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/>
    <xf numFmtId="0" fontId="0" fillId="0" borderId="2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Fill="1">
      <alignment vertical="center"/>
    </xf>
    <xf numFmtId="0" fontId="4" fillId="6" borderId="1" xfId="0" applyFont="1" applyFill="1" applyBorder="1">
      <alignment vertical="center"/>
    </xf>
    <xf numFmtId="0" fontId="4" fillId="11" borderId="21" xfId="0" applyFont="1" applyFill="1" applyBorder="1">
      <alignment vertical="center"/>
    </xf>
    <xf numFmtId="11" fontId="0" fillId="0" borderId="0" xfId="0" applyNumberFormat="1" applyFill="1" applyBorder="1">
      <alignment vertical="center"/>
    </xf>
    <xf numFmtId="0" fontId="4" fillId="12" borderId="1" xfId="0" applyFont="1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NumberFormat="1" applyFill="1">
      <alignment vertical="center"/>
    </xf>
    <xf numFmtId="0" fontId="10" fillId="7" borderId="0" xfId="0" applyFont="1" applyFill="1">
      <alignment vertical="center"/>
    </xf>
    <xf numFmtId="176" fontId="0" fillId="0" borderId="0" xfId="0" applyNumberFormat="1">
      <alignment vertical="center"/>
    </xf>
    <xf numFmtId="0" fontId="0" fillId="11" borderId="0" xfId="0" applyNumberFormat="1" applyFill="1">
      <alignment vertical="center"/>
    </xf>
    <xf numFmtId="0" fontId="17" fillId="13" borderId="21" xfId="0" applyFont="1" applyFill="1" applyBorder="1">
      <alignment vertical="center"/>
    </xf>
    <xf numFmtId="0" fontId="18" fillId="13" borderId="0" xfId="0" applyFont="1" applyFill="1">
      <alignment vertical="center"/>
    </xf>
    <xf numFmtId="0" fontId="18" fillId="13" borderId="0" xfId="0" applyNumberFormat="1" applyFont="1" applyFill="1">
      <alignment vertical="center"/>
    </xf>
    <xf numFmtId="0" fontId="17" fillId="13" borderId="1" xfId="0" applyFont="1" applyFill="1" applyBorder="1">
      <alignment vertical="center"/>
    </xf>
    <xf numFmtId="0" fontId="4" fillId="11" borderId="1" xfId="0" applyFont="1" applyFill="1" applyBorder="1">
      <alignment vertical="center"/>
    </xf>
    <xf numFmtId="0" fontId="0" fillId="11" borderId="0" xfId="0" applyFill="1">
      <alignment vertical="center"/>
    </xf>
    <xf numFmtId="0" fontId="0" fillId="6" borderId="23" xfId="0" applyFill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347382</xdr:colOff>
      <xdr:row>65</xdr:row>
      <xdr:rowOff>100854</xdr:rowOff>
    </xdr:from>
    <xdr:to>
      <xdr:col>8</xdr:col>
      <xdr:colOff>78345</xdr:colOff>
      <xdr:row>74</xdr:row>
      <xdr:rowOff>56030</xdr:rowOff>
    </xdr:to>
    <xdr:sp macro="" textlink="">
      <xdr:nvSpPr>
        <xdr:cNvPr id="3" name="Left Arrow Callout 2"/>
        <xdr:cNvSpPr/>
      </xdr:nvSpPr>
      <xdr:spPr>
        <a:xfrm>
          <a:off x="9928411" y="11026589"/>
          <a:ext cx="2061883" cy="1467970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Newly Added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324970</xdr:colOff>
      <xdr:row>34</xdr:row>
      <xdr:rowOff>11207</xdr:rowOff>
    </xdr:from>
    <xdr:to>
      <xdr:col>8</xdr:col>
      <xdr:colOff>55933</xdr:colOff>
      <xdr:row>41</xdr:row>
      <xdr:rowOff>134471</xdr:rowOff>
    </xdr:to>
    <xdr:sp macro="" textlink="">
      <xdr:nvSpPr>
        <xdr:cNvPr id="4" name="Left Arrow Callout 3"/>
        <xdr:cNvSpPr/>
      </xdr:nvSpPr>
      <xdr:spPr>
        <a:xfrm>
          <a:off x="9905999" y="5726207"/>
          <a:ext cx="2061883" cy="1299882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Marked Red will be obsolute in future.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276225</xdr:colOff>
      <xdr:row>15</xdr:row>
      <xdr:rowOff>66675</xdr:rowOff>
    </xdr:from>
    <xdr:to>
      <xdr:col>41</xdr:col>
      <xdr:colOff>200025</xdr:colOff>
      <xdr:row>28</xdr:row>
      <xdr:rowOff>152400</xdr:rowOff>
    </xdr:to>
    <xdr:pic>
      <xdr:nvPicPr>
        <xdr:cNvPr id="3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53175" y="2638425"/>
          <a:ext cx="5172075" cy="23145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257175</xdr:colOff>
      <xdr:row>0</xdr:row>
      <xdr:rowOff>0</xdr:rowOff>
    </xdr:from>
    <xdr:to>
      <xdr:col>26</xdr:col>
      <xdr:colOff>104775</xdr:colOff>
      <xdr:row>14</xdr:row>
      <xdr:rowOff>161925</xdr:rowOff>
    </xdr:to>
    <xdr:pic>
      <xdr:nvPicPr>
        <xdr:cNvPr id="31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48100" y="0"/>
          <a:ext cx="3438525" cy="25622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86051</xdr:colOff>
      <xdr:row>26</xdr:row>
      <xdr:rowOff>128529</xdr:rowOff>
    </xdr:from>
    <xdr:to>
      <xdr:col>28</xdr:col>
      <xdr:colOff>154966</xdr:colOff>
      <xdr:row>27</xdr:row>
      <xdr:rowOff>134691</xdr:rowOff>
    </xdr:to>
    <xdr:sp macro="" textlink="">
      <xdr:nvSpPr>
        <xdr:cNvPr id="90" name="正方形/長方形 6"/>
        <xdr:cNvSpPr/>
      </xdr:nvSpPr>
      <xdr:spPr>
        <a:xfrm>
          <a:off x="6991676" y="4586229"/>
          <a:ext cx="897590" cy="177612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CAD model</a:t>
          </a:r>
          <a:endParaRPr kumimoji="1" lang="ja-JP" altLang="en-US" sz="1100"/>
        </a:p>
      </xdr:txBody>
    </xdr:sp>
    <xdr:clientData/>
  </xdr:twoCellAnchor>
  <xdr:twoCellAnchor>
    <xdr:from>
      <xdr:col>29</xdr:col>
      <xdr:colOff>68463</xdr:colOff>
      <xdr:row>15</xdr:row>
      <xdr:rowOff>140611</xdr:rowOff>
    </xdr:from>
    <xdr:to>
      <xdr:col>34</xdr:col>
      <xdr:colOff>58206</xdr:colOff>
      <xdr:row>17</xdr:row>
      <xdr:rowOff>69476</xdr:rowOff>
    </xdr:to>
    <xdr:sp macro="" textlink="">
      <xdr:nvSpPr>
        <xdr:cNvPr id="91" name="正方形/長方形 10"/>
        <xdr:cNvSpPr/>
      </xdr:nvSpPr>
      <xdr:spPr>
        <a:xfrm>
          <a:off x="8078988" y="2712361"/>
          <a:ext cx="1370868" cy="271765"/>
        </a:xfrm>
        <a:prstGeom prst="rect">
          <a:avLst/>
        </a:prstGeom>
        <a:solidFill>
          <a:srgbClr val="FFC0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drag model_01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37</xdr:col>
      <xdr:colOff>10542</xdr:colOff>
      <xdr:row>16</xdr:row>
      <xdr:rowOff>20451</xdr:rowOff>
    </xdr:from>
    <xdr:to>
      <xdr:col>41</xdr:col>
      <xdr:colOff>127683</xdr:colOff>
      <xdr:row>17</xdr:row>
      <xdr:rowOff>74356</xdr:rowOff>
    </xdr:to>
    <xdr:sp macro="" textlink="">
      <xdr:nvSpPr>
        <xdr:cNvPr id="92" name="正方形/長方形 14"/>
        <xdr:cNvSpPr/>
      </xdr:nvSpPr>
      <xdr:spPr>
        <a:xfrm>
          <a:off x="10230867" y="2763651"/>
          <a:ext cx="1222041" cy="2253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drag model_02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15063</xdr:colOff>
      <xdr:row>11</xdr:row>
      <xdr:rowOff>3923</xdr:rowOff>
    </xdr:from>
    <xdr:to>
      <xdr:col>24</xdr:col>
      <xdr:colOff>251509</xdr:colOff>
      <xdr:row>17</xdr:row>
      <xdr:rowOff>12326</xdr:rowOff>
    </xdr:to>
    <xdr:cxnSp macro="">
      <xdr:nvCxnSpPr>
        <xdr:cNvPr id="93" name="直線矢印コネクタ 16"/>
        <xdr:cNvCxnSpPr>
          <a:stCxn id="94" idx="3"/>
        </xdr:cNvCxnSpPr>
      </xdr:nvCxnSpPr>
      <xdr:spPr>
        <a:xfrm>
          <a:off x="6368238" y="1889873"/>
          <a:ext cx="512671" cy="103710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241422</xdr:colOff>
      <xdr:row>9</xdr:row>
      <xdr:rowOff>10646</xdr:rowOff>
    </xdr:from>
    <xdr:to>
      <xdr:col>23</xdr:col>
      <xdr:colOff>15063</xdr:colOff>
      <xdr:row>12</xdr:row>
      <xdr:rowOff>168649</xdr:rowOff>
    </xdr:to>
    <xdr:sp macro="" textlink="">
      <xdr:nvSpPr>
        <xdr:cNvPr id="94" name="正方形/長方形 17"/>
        <xdr:cNvSpPr/>
      </xdr:nvSpPr>
      <xdr:spPr>
        <a:xfrm>
          <a:off x="5489697" y="1553696"/>
          <a:ext cx="878541" cy="67235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25</xdr:col>
      <xdr:colOff>67033</xdr:colOff>
      <xdr:row>17</xdr:row>
      <xdr:rowOff>93042</xdr:rowOff>
    </xdr:from>
    <xdr:to>
      <xdr:col>35</xdr:col>
      <xdr:colOff>248331</xdr:colOff>
      <xdr:row>19</xdr:row>
      <xdr:rowOff>112155</xdr:rowOff>
    </xdr:to>
    <xdr:sp macro="" textlink="">
      <xdr:nvSpPr>
        <xdr:cNvPr id="95" name="右中かっこ 19"/>
        <xdr:cNvSpPr/>
      </xdr:nvSpPr>
      <xdr:spPr>
        <a:xfrm rot="16384472">
          <a:off x="8263425" y="1716925"/>
          <a:ext cx="362013" cy="2943548"/>
        </a:xfrm>
        <a:prstGeom prst="rightBrace">
          <a:avLst>
            <a:gd name="adj1" fmla="val 190264"/>
            <a:gd name="adj2" fmla="val 49026"/>
          </a:avLst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36</xdr:col>
      <xdr:colOff>171001</xdr:colOff>
      <xdr:row>17</xdr:row>
      <xdr:rowOff>157854</xdr:rowOff>
    </xdr:from>
    <xdr:to>
      <xdr:col>40</xdr:col>
      <xdr:colOff>170863</xdr:colOff>
      <xdr:row>20</xdr:row>
      <xdr:rowOff>5517</xdr:rowOff>
    </xdr:to>
    <xdr:sp macro="" textlink="">
      <xdr:nvSpPr>
        <xdr:cNvPr id="96" name="右中かっこ 20"/>
        <xdr:cNvSpPr/>
      </xdr:nvSpPr>
      <xdr:spPr>
        <a:xfrm rot="16384472">
          <a:off x="10486475" y="2701130"/>
          <a:ext cx="362013" cy="1104762"/>
        </a:xfrm>
        <a:prstGeom prst="rightBrace">
          <a:avLst>
            <a:gd name="adj1" fmla="val 190264"/>
            <a:gd name="adj2" fmla="val 49026"/>
          </a:avLst>
        </a:prstGeom>
        <a:ln w="285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oneCell">
    <xdr:from>
      <xdr:col>0</xdr:col>
      <xdr:colOff>0</xdr:colOff>
      <xdr:row>22</xdr:row>
      <xdr:rowOff>57150</xdr:rowOff>
    </xdr:from>
    <xdr:to>
      <xdr:col>16</xdr:col>
      <xdr:colOff>57150</xdr:colOff>
      <xdr:row>60</xdr:row>
      <xdr:rowOff>133350</xdr:rowOff>
    </xdr:to>
    <xdr:pic>
      <xdr:nvPicPr>
        <xdr:cNvPr id="31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r="64455" b="19212"/>
        <a:stretch>
          <a:fillRect/>
        </a:stretch>
      </xdr:blipFill>
      <xdr:spPr bwMode="auto">
        <a:xfrm>
          <a:off x="0" y="3829050"/>
          <a:ext cx="4476750" cy="65913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262541</xdr:colOff>
      <xdr:row>29</xdr:row>
      <xdr:rowOff>88053</xdr:rowOff>
    </xdr:from>
    <xdr:to>
      <xdr:col>17</xdr:col>
      <xdr:colOff>28898</xdr:colOff>
      <xdr:row>30</xdr:row>
      <xdr:rowOff>122792</xdr:rowOff>
    </xdr:to>
    <xdr:sp macro="" textlink="">
      <xdr:nvSpPr>
        <xdr:cNvPr id="98" name="テキスト ボックス 22"/>
        <xdr:cNvSpPr txBox="1"/>
      </xdr:nvSpPr>
      <xdr:spPr>
        <a:xfrm>
          <a:off x="3024791" y="5060103"/>
          <a:ext cx="1699932" cy="2061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100"/>
            <a:t>inport</a:t>
          </a:r>
          <a:r>
            <a:rPr kumimoji="1" lang="en-US" altLang="ja-JP" sz="1100" baseline="0"/>
            <a:t> file name</a:t>
          </a:r>
          <a:endParaRPr kumimoji="1" lang="ja-JP" altLang="en-US" sz="1100"/>
        </a:p>
      </xdr:txBody>
    </xdr:sp>
    <xdr:clientData/>
  </xdr:twoCellAnchor>
  <xdr:twoCellAnchor>
    <xdr:from>
      <xdr:col>3</xdr:col>
      <xdr:colOff>235087</xdr:colOff>
      <xdr:row>30</xdr:row>
      <xdr:rowOff>159426</xdr:rowOff>
    </xdr:from>
    <xdr:to>
      <xdr:col>10</xdr:col>
      <xdr:colOff>129363</xdr:colOff>
      <xdr:row>32</xdr:row>
      <xdr:rowOff>26895</xdr:rowOff>
    </xdr:to>
    <xdr:sp macro="" textlink="">
      <xdr:nvSpPr>
        <xdr:cNvPr id="99" name="テキスト ボックス 23"/>
        <xdr:cNvSpPr txBox="1"/>
      </xdr:nvSpPr>
      <xdr:spPr>
        <a:xfrm>
          <a:off x="1063762" y="5302926"/>
          <a:ext cx="1827851" cy="21036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050"/>
            <a:t>drag_length  </a:t>
          </a:r>
          <a:r>
            <a:rPr kumimoji="1" lang="ja-JP" altLang="en-US" sz="1050"/>
            <a:t>→</a:t>
          </a:r>
          <a:r>
            <a:rPr kumimoji="1" lang="en-US" altLang="ja-JP" sz="1050"/>
            <a:t>( 5 * l_0)</a:t>
          </a:r>
          <a:endParaRPr kumimoji="1" lang="ja-JP" altLang="en-US" sz="1050"/>
        </a:p>
      </xdr:txBody>
    </xdr:sp>
    <xdr:clientData/>
  </xdr:twoCellAnchor>
  <xdr:twoCellAnchor>
    <xdr:from>
      <xdr:col>4</xdr:col>
      <xdr:colOff>78039</xdr:colOff>
      <xdr:row>32</xdr:row>
      <xdr:rowOff>57290</xdr:rowOff>
    </xdr:from>
    <xdr:to>
      <xdr:col>8</xdr:col>
      <xdr:colOff>267376</xdr:colOff>
      <xdr:row>33</xdr:row>
      <xdr:rowOff>101409</xdr:rowOff>
    </xdr:to>
    <xdr:sp macro="" textlink="">
      <xdr:nvSpPr>
        <xdr:cNvPr id="100" name="テキスト ボックス 24"/>
        <xdr:cNvSpPr txBox="1"/>
      </xdr:nvSpPr>
      <xdr:spPr>
        <a:xfrm>
          <a:off x="1182939" y="5543690"/>
          <a:ext cx="1294237" cy="21556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050"/>
            <a:t>start_step01</a:t>
          </a:r>
          <a:endParaRPr kumimoji="1" lang="ja-JP" altLang="en-US" sz="1050"/>
        </a:p>
      </xdr:txBody>
    </xdr:sp>
    <xdr:clientData/>
  </xdr:twoCellAnchor>
  <xdr:twoCellAnchor>
    <xdr:from>
      <xdr:col>4</xdr:col>
      <xdr:colOff>240187</xdr:colOff>
      <xdr:row>33</xdr:row>
      <xdr:rowOff>121783</xdr:rowOff>
    </xdr:from>
    <xdr:to>
      <xdr:col>9</xdr:col>
      <xdr:colOff>155023</xdr:colOff>
      <xdr:row>34</xdr:row>
      <xdr:rowOff>126972</xdr:rowOff>
    </xdr:to>
    <xdr:sp macro="" textlink="">
      <xdr:nvSpPr>
        <xdr:cNvPr id="101" name="テキスト ボックス 25"/>
        <xdr:cNvSpPr txBox="1"/>
      </xdr:nvSpPr>
      <xdr:spPr>
        <a:xfrm>
          <a:off x="1345087" y="5779633"/>
          <a:ext cx="1295961" cy="1766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050"/>
            <a:t>start_step02</a:t>
          </a:r>
          <a:endParaRPr kumimoji="1" lang="ja-JP" altLang="en-US" sz="1050"/>
        </a:p>
      </xdr:txBody>
    </xdr:sp>
    <xdr:clientData/>
  </xdr:twoCellAnchor>
  <xdr:twoCellAnchor>
    <xdr:from>
      <xdr:col>4</xdr:col>
      <xdr:colOff>247514</xdr:colOff>
      <xdr:row>34</xdr:row>
      <xdr:rowOff>169710</xdr:rowOff>
    </xdr:from>
    <xdr:to>
      <xdr:col>9</xdr:col>
      <xdr:colOff>162350</xdr:colOff>
      <xdr:row>36</xdr:row>
      <xdr:rowOff>3018</xdr:rowOff>
    </xdr:to>
    <xdr:sp macro="" textlink="">
      <xdr:nvSpPr>
        <xdr:cNvPr id="102" name="テキスト ボックス 26"/>
        <xdr:cNvSpPr txBox="1"/>
      </xdr:nvSpPr>
      <xdr:spPr>
        <a:xfrm>
          <a:off x="1352414" y="5999010"/>
          <a:ext cx="1295961" cy="1762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050"/>
            <a:t>end_step</a:t>
          </a:r>
          <a:endParaRPr kumimoji="1" lang="ja-JP" altLang="en-US" sz="1050"/>
        </a:p>
      </xdr:txBody>
    </xdr:sp>
    <xdr:clientData/>
  </xdr:twoCellAnchor>
  <xdr:twoCellAnchor>
    <xdr:from>
      <xdr:col>19</xdr:col>
      <xdr:colOff>177950</xdr:colOff>
      <xdr:row>32</xdr:row>
      <xdr:rowOff>89865</xdr:rowOff>
    </xdr:from>
    <xdr:to>
      <xdr:col>19</xdr:col>
      <xdr:colOff>179538</xdr:colOff>
      <xdr:row>39</xdr:row>
      <xdr:rowOff>55444</xdr:rowOff>
    </xdr:to>
    <xdr:cxnSp macro="">
      <xdr:nvCxnSpPr>
        <xdr:cNvPr id="103" name="直線矢印コネクタ 27"/>
        <xdr:cNvCxnSpPr/>
      </xdr:nvCxnSpPr>
      <xdr:spPr>
        <a:xfrm rot="5400000" flipH="1" flipV="1">
          <a:off x="4844154" y="6158336"/>
          <a:ext cx="1165729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180716</xdr:colOff>
      <xdr:row>38</xdr:row>
      <xdr:rowOff>17650</xdr:rowOff>
    </xdr:from>
    <xdr:to>
      <xdr:col>31</xdr:col>
      <xdr:colOff>96744</xdr:colOff>
      <xdr:row>38</xdr:row>
      <xdr:rowOff>19238</xdr:rowOff>
    </xdr:to>
    <xdr:cxnSp macro="">
      <xdr:nvCxnSpPr>
        <xdr:cNvPr id="104" name="直線矢印コネクタ 28"/>
        <xdr:cNvCxnSpPr/>
      </xdr:nvCxnSpPr>
      <xdr:spPr>
        <a:xfrm>
          <a:off x="5152766" y="6532750"/>
          <a:ext cx="3506953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35109</xdr:colOff>
      <xdr:row>34</xdr:row>
      <xdr:rowOff>42095</xdr:rowOff>
    </xdr:from>
    <xdr:to>
      <xdr:col>28</xdr:col>
      <xdr:colOff>45027</xdr:colOff>
      <xdr:row>37</xdr:row>
      <xdr:rowOff>9954</xdr:rowOff>
    </xdr:to>
    <xdr:cxnSp macro="">
      <xdr:nvCxnSpPr>
        <xdr:cNvPr id="105" name="直線コネクタ 29"/>
        <xdr:cNvCxnSpPr/>
      </xdr:nvCxnSpPr>
      <xdr:spPr>
        <a:xfrm rot="10800000" flipV="1">
          <a:off x="6664509" y="5871395"/>
          <a:ext cx="1114818" cy="48220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3555</xdr:colOff>
      <xdr:row>37</xdr:row>
      <xdr:rowOff>6727</xdr:rowOff>
    </xdr:from>
    <xdr:to>
      <xdr:col>24</xdr:col>
      <xdr:colOff>25582</xdr:colOff>
      <xdr:row>37</xdr:row>
      <xdr:rowOff>6727</xdr:rowOff>
    </xdr:to>
    <xdr:cxnSp macro="">
      <xdr:nvCxnSpPr>
        <xdr:cNvPr id="106" name="直線コネクタ 30"/>
        <xdr:cNvCxnSpPr/>
      </xdr:nvCxnSpPr>
      <xdr:spPr>
        <a:xfrm>
          <a:off x="5804280" y="6350377"/>
          <a:ext cx="85070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244055</xdr:colOff>
      <xdr:row>37</xdr:row>
      <xdr:rowOff>50901</xdr:rowOff>
    </xdr:from>
    <xdr:to>
      <xdr:col>32</xdr:col>
      <xdr:colOff>250445</xdr:colOff>
      <xdr:row>39</xdr:row>
      <xdr:rowOff>4242</xdr:rowOff>
    </xdr:to>
    <xdr:sp macro="" textlink="">
      <xdr:nvSpPr>
        <xdr:cNvPr id="107" name="テキスト ボックス 32"/>
        <xdr:cNvSpPr txBox="1"/>
      </xdr:nvSpPr>
      <xdr:spPr>
        <a:xfrm>
          <a:off x="8530805" y="6394551"/>
          <a:ext cx="558840" cy="296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step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183498</xdr:colOff>
      <xdr:row>31</xdr:row>
      <xdr:rowOff>158262</xdr:rowOff>
    </xdr:from>
    <xdr:to>
      <xdr:col>19</xdr:col>
      <xdr:colOff>265990</xdr:colOff>
      <xdr:row>33</xdr:row>
      <xdr:rowOff>111602</xdr:rowOff>
    </xdr:to>
    <xdr:sp macro="" textlink="">
      <xdr:nvSpPr>
        <xdr:cNvPr id="108" name="テキスト ボックス 33"/>
        <xdr:cNvSpPr txBox="1"/>
      </xdr:nvSpPr>
      <xdr:spPr>
        <a:xfrm>
          <a:off x="4603098" y="5473212"/>
          <a:ext cx="911167" cy="2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drag_acc</a:t>
          </a:r>
        </a:p>
      </xdr:txBody>
    </xdr:sp>
    <xdr:clientData/>
  </xdr:twoCellAnchor>
  <xdr:twoCellAnchor>
    <xdr:from>
      <xdr:col>16</xdr:col>
      <xdr:colOff>146863</xdr:colOff>
      <xdr:row>36</xdr:row>
      <xdr:rowOff>13232</xdr:rowOff>
    </xdr:from>
    <xdr:to>
      <xdr:col>19</xdr:col>
      <xdr:colOff>229355</xdr:colOff>
      <xdr:row>37</xdr:row>
      <xdr:rowOff>138453</xdr:rowOff>
    </xdr:to>
    <xdr:sp macro="" textlink="">
      <xdr:nvSpPr>
        <xdr:cNvPr id="109" name="テキスト ボックス 34"/>
        <xdr:cNvSpPr txBox="1"/>
      </xdr:nvSpPr>
      <xdr:spPr>
        <a:xfrm>
          <a:off x="4566463" y="6185432"/>
          <a:ext cx="911167" cy="296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initial_acc</a:t>
          </a:r>
        </a:p>
      </xdr:txBody>
    </xdr:sp>
    <xdr:clientData/>
  </xdr:twoCellAnchor>
  <xdr:twoCellAnchor>
    <xdr:from>
      <xdr:col>19</xdr:col>
      <xdr:colOff>158439</xdr:colOff>
      <xdr:row>39</xdr:row>
      <xdr:rowOff>158482</xdr:rowOff>
    </xdr:from>
    <xdr:to>
      <xdr:col>22</xdr:col>
      <xdr:colOff>171858</xdr:colOff>
      <xdr:row>41</xdr:row>
      <xdr:rowOff>111821</xdr:rowOff>
    </xdr:to>
    <xdr:sp macro="" textlink="">
      <xdr:nvSpPr>
        <xdr:cNvPr id="110" name="テキスト ボックス 35"/>
        <xdr:cNvSpPr txBox="1"/>
      </xdr:nvSpPr>
      <xdr:spPr>
        <a:xfrm>
          <a:off x="5406714" y="6845032"/>
          <a:ext cx="842094" cy="296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start step01</a:t>
          </a:r>
          <a:endParaRPr kumimoji="1" lang="ja-JP" altLang="en-US" sz="1000"/>
        </a:p>
      </xdr:txBody>
    </xdr:sp>
    <xdr:clientData/>
  </xdr:twoCellAnchor>
  <xdr:twoCellAnchor>
    <xdr:from>
      <xdr:col>19</xdr:col>
      <xdr:colOff>162681</xdr:colOff>
      <xdr:row>38</xdr:row>
      <xdr:rowOff>18019</xdr:rowOff>
    </xdr:from>
    <xdr:to>
      <xdr:col>21</xdr:col>
      <xdr:colOff>10882</xdr:colOff>
      <xdr:row>38</xdr:row>
      <xdr:rowOff>18019</xdr:rowOff>
    </xdr:to>
    <xdr:cxnSp macro="">
      <xdr:nvCxnSpPr>
        <xdr:cNvPr id="111" name="直線コネクタ 36"/>
        <xdr:cNvCxnSpPr/>
      </xdr:nvCxnSpPr>
      <xdr:spPr>
        <a:xfrm>
          <a:off x="5410956" y="6533119"/>
          <a:ext cx="40065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10882</xdr:colOff>
      <xdr:row>37</xdr:row>
      <xdr:rowOff>21379</xdr:rowOff>
    </xdr:from>
    <xdr:to>
      <xdr:col>21</xdr:col>
      <xdr:colOff>10882</xdr:colOff>
      <xdr:row>38</xdr:row>
      <xdr:rowOff>29498</xdr:rowOff>
    </xdr:to>
    <xdr:cxnSp macro="">
      <xdr:nvCxnSpPr>
        <xdr:cNvPr id="112" name="直線コネクタ 39"/>
        <xdr:cNvCxnSpPr/>
      </xdr:nvCxnSpPr>
      <xdr:spPr>
        <a:xfrm>
          <a:off x="5811607" y="6365029"/>
          <a:ext cx="0" cy="17956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265777</xdr:colOff>
      <xdr:row>39</xdr:row>
      <xdr:rowOff>158482</xdr:rowOff>
    </xdr:from>
    <xdr:to>
      <xdr:col>26</xdr:col>
      <xdr:colOff>2972</xdr:colOff>
      <xdr:row>41</xdr:row>
      <xdr:rowOff>111821</xdr:rowOff>
    </xdr:to>
    <xdr:sp macro="" textlink="">
      <xdr:nvSpPr>
        <xdr:cNvPr id="113" name="テキスト ボックス 41"/>
        <xdr:cNvSpPr txBox="1"/>
      </xdr:nvSpPr>
      <xdr:spPr>
        <a:xfrm>
          <a:off x="6342727" y="6845032"/>
          <a:ext cx="842095" cy="296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start step02</a:t>
          </a:r>
          <a:endParaRPr kumimoji="1" lang="ja-JP" altLang="en-US" sz="1000"/>
        </a:p>
      </xdr:txBody>
    </xdr:sp>
    <xdr:clientData/>
  </xdr:twoCellAnchor>
  <xdr:twoCellAnchor>
    <xdr:from>
      <xdr:col>26</xdr:col>
      <xdr:colOff>222864</xdr:colOff>
      <xdr:row>39</xdr:row>
      <xdr:rowOff>158482</xdr:rowOff>
    </xdr:from>
    <xdr:to>
      <xdr:col>29</xdr:col>
      <xdr:colOff>236283</xdr:colOff>
      <xdr:row>41</xdr:row>
      <xdr:rowOff>111821</xdr:rowOff>
    </xdr:to>
    <xdr:sp macro="" textlink="">
      <xdr:nvSpPr>
        <xdr:cNvPr id="114" name="テキスト ボックス 42"/>
        <xdr:cNvSpPr txBox="1"/>
      </xdr:nvSpPr>
      <xdr:spPr>
        <a:xfrm>
          <a:off x="7404714" y="6845032"/>
          <a:ext cx="842094" cy="2962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000"/>
            <a:t>end_step</a:t>
          </a:r>
          <a:endParaRPr kumimoji="1" lang="ja-JP" altLang="en-US" sz="1000"/>
        </a:p>
      </xdr:txBody>
    </xdr:sp>
    <xdr:clientData/>
  </xdr:twoCellAnchor>
  <xdr:twoCellAnchor>
    <xdr:from>
      <xdr:col>28</xdr:col>
      <xdr:colOff>47574</xdr:colOff>
      <xdr:row>34</xdr:row>
      <xdr:rowOff>41661</xdr:rowOff>
    </xdr:from>
    <xdr:to>
      <xdr:col>31</xdr:col>
      <xdr:colOff>69601</xdr:colOff>
      <xdr:row>34</xdr:row>
      <xdr:rowOff>41661</xdr:rowOff>
    </xdr:to>
    <xdr:cxnSp macro="">
      <xdr:nvCxnSpPr>
        <xdr:cNvPr id="115" name="直線コネクタ 44"/>
        <xdr:cNvCxnSpPr/>
      </xdr:nvCxnSpPr>
      <xdr:spPr>
        <a:xfrm>
          <a:off x="7781874" y="5870961"/>
          <a:ext cx="850702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24912</xdr:colOff>
      <xdr:row>32</xdr:row>
      <xdr:rowOff>74812</xdr:rowOff>
    </xdr:from>
    <xdr:to>
      <xdr:col>21</xdr:col>
      <xdr:colOff>24913</xdr:colOff>
      <xdr:row>39</xdr:row>
      <xdr:rowOff>158482</xdr:rowOff>
    </xdr:to>
    <xdr:cxnSp macro="">
      <xdr:nvCxnSpPr>
        <xdr:cNvPr id="116" name="直線コネクタ 47"/>
        <xdr:cNvCxnSpPr>
          <a:endCxn id="110" idx="0"/>
        </xdr:cNvCxnSpPr>
      </xdr:nvCxnSpPr>
      <xdr:spPr>
        <a:xfrm rot="5400000">
          <a:off x="5183728" y="6203121"/>
          <a:ext cx="1283820" cy="1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36677</xdr:colOff>
      <xdr:row>32</xdr:row>
      <xdr:rowOff>74812</xdr:rowOff>
    </xdr:from>
    <xdr:to>
      <xdr:col>24</xdr:col>
      <xdr:colOff>36678</xdr:colOff>
      <xdr:row>39</xdr:row>
      <xdr:rowOff>158482</xdr:rowOff>
    </xdr:to>
    <xdr:cxnSp macro="">
      <xdr:nvCxnSpPr>
        <xdr:cNvPr id="117" name="直線コネクタ 50"/>
        <xdr:cNvCxnSpPr/>
      </xdr:nvCxnSpPr>
      <xdr:spPr>
        <a:xfrm rot="5400000">
          <a:off x="6024168" y="6203121"/>
          <a:ext cx="1283820" cy="1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82892</xdr:colOff>
      <xdr:row>32</xdr:row>
      <xdr:rowOff>74812</xdr:rowOff>
    </xdr:from>
    <xdr:to>
      <xdr:col>28</xdr:col>
      <xdr:colOff>82893</xdr:colOff>
      <xdr:row>39</xdr:row>
      <xdr:rowOff>158482</xdr:rowOff>
    </xdr:to>
    <xdr:cxnSp macro="">
      <xdr:nvCxnSpPr>
        <xdr:cNvPr id="118" name="直線コネクタ 51"/>
        <xdr:cNvCxnSpPr/>
      </xdr:nvCxnSpPr>
      <xdr:spPr>
        <a:xfrm rot="5400000">
          <a:off x="7175283" y="6203121"/>
          <a:ext cx="1283820" cy="1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112482</xdr:colOff>
      <xdr:row>36</xdr:row>
      <xdr:rowOff>48687</xdr:rowOff>
    </xdr:from>
    <xdr:to>
      <xdr:col>12</xdr:col>
      <xdr:colOff>32992</xdr:colOff>
      <xdr:row>37</xdr:row>
      <xdr:rowOff>89875</xdr:rowOff>
    </xdr:to>
    <xdr:sp macro="" textlink="">
      <xdr:nvSpPr>
        <xdr:cNvPr id="119" name="テキスト ボックス 52"/>
        <xdr:cNvSpPr txBox="1"/>
      </xdr:nvSpPr>
      <xdr:spPr>
        <a:xfrm>
          <a:off x="1769832" y="6220887"/>
          <a:ext cx="1577860" cy="2126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kumimoji="1" lang="en-US" altLang="ja-JP" sz="1050"/>
            <a:t>initial_acc (x,y,z)</a:t>
          </a:r>
          <a:endParaRPr kumimoji="1" lang="ja-JP" altLang="en-US" sz="1050"/>
        </a:p>
      </xdr:txBody>
    </xdr:sp>
    <xdr:clientData/>
  </xdr:twoCellAnchor>
  <xdr:twoCellAnchor>
    <xdr:from>
      <xdr:col>7</xdr:col>
      <xdr:colOff>268805</xdr:colOff>
      <xdr:row>37</xdr:row>
      <xdr:rowOff>140575</xdr:rowOff>
    </xdr:from>
    <xdr:to>
      <xdr:col>13</xdr:col>
      <xdr:colOff>132164</xdr:colOff>
      <xdr:row>38</xdr:row>
      <xdr:rowOff>157443</xdr:rowOff>
    </xdr:to>
    <xdr:sp macro="" textlink="">
      <xdr:nvSpPr>
        <xdr:cNvPr id="120" name="テキスト ボックス 53"/>
        <xdr:cNvSpPr txBox="1"/>
      </xdr:nvSpPr>
      <xdr:spPr>
        <a:xfrm>
          <a:off x="2202380" y="6484225"/>
          <a:ext cx="1520709" cy="1883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50"/>
            <a:t>grad_acc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(x,y,z)</a:t>
          </a:r>
          <a:endParaRPr kumimoji="1" lang="ja-JP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kumimoji="1" lang="ja-JP" altLang="en-US" sz="1050"/>
        </a:p>
      </xdr:txBody>
    </xdr:sp>
    <xdr:clientData/>
  </xdr:twoCellAnchor>
  <xdr:twoCellAnchor>
    <xdr:from>
      <xdr:col>32</xdr:col>
      <xdr:colOff>178109</xdr:colOff>
      <xdr:row>35</xdr:row>
      <xdr:rowOff>110379</xdr:rowOff>
    </xdr:from>
    <xdr:to>
      <xdr:col>49</xdr:col>
      <xdr:colOff>1081</xdr:colOff>
      <xdr:row>37</xdr:row>
      <xdr:rowOff>57856</xdr:rowOff>
    </xdr:to>
    <xdr:sp macro="" textlink="">
      <xdr:nvSpPr>
        <xdr:cNvPr id="121" name="テキスト ボックス 54"/>
        <xdr:cNvSpPr txBox="1"/>
      </xdr:nvSpPr>
      <xdr:spPr>
        <a:xfrm>
          <a:off x="9017309" y="6111129"/>
          <a:ext cx="4518797" cy="290377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accent1"/>
              </a:solidFill>
              <a:latin typeface="+mn-lt"/>
              <a:ea typeface="+mn-ea"/>
              <a:cs typeface="+mn-cs"/>
            </a:rPr>
            <a:t>02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drag_acc</a:t>
          </a:r>
          <a:r>
            <a:rPr kumimoji="1" lang="en-US" altLang="ja-JP" sz="1000"/>
            <a:t>= gradient_acc * (current step - start step02)  + initial_acc</a:t>
          </a:r>
          <a:endParaRPr kumimoji="1" lang="ja-JP" altLang="en-US" sz="1000"/>
        </a:p>
      </xdr:txBody>
    </xdr:sp>
    <xdr:clientData/>
  </xdr:twoCellAnchor>
  <xdr:twoCellAnchor>
    <xdr:from>
      <xdr:col>32</xdr:col>
      <xdr:colOff>178109</xdr:colOff>
      <xdr:row>32</xdr:row>
      <xdr:rowOff>53789</xdr:rowOff>
    </xdr:from>
    <xdr:to>
      <xdr:col>49</xdr:col>
      <xdr:colOff>1081</xdr:colOff>
      <xdr:row>34</xdr:row>
      <xdr:rowOff>4628</xdr:rowOff>
    </xdr:to>
    <xdr:sp macro="" textlink="">
      <xdr:nvSpPr>
        <xdr:cNvPr id="122" name="テキスト ボックス 55"/>
        <xdr:cNvSpPr txBox="1"/>
      </xdr:nvSpPr>
      <xdr:spPr>
        <a:xfrm>
          <a:off x="9017309" y="5540189"/>
          <a:ext cx="4518797" cy="293739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accent1"/>
              </a:solidFill>
              <a:latin typeface="+mn-lt"/>
              <a:ea typeface="+mn-ea"/>
              <a:cs typeface="+mn-cs"/>
            </a:rPr>
            <a:t>01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drag_acc</a:t>
          </a:r>
          <a:r>
            <a:rPr kumimoji="1" lang="en-US" altLang="ja-JP" sz="1000"/>
            <a:t>=  initial_acc</a:t>
          </a:r>
          <a:endParaRPr kumimoji="1" lang="ja-JP" altLang="en-US" sz="1000"/>
        </a:p>
      </xdr:txBody>
    </xdr:sp>
    <xdr:clientData/>
  </xdr:twoCellAnchor>
  <xdr:twoCellAnchor>
    <xdr:from>
      <xdr:col>32</xdr:col>
      <xdr:colOff>178109</xdr:colOff>
      <xdr:row>39</xdr:row>
      <xdr:rowOff>30257</xdr:rowOff>
    </xdr:from>
    <xdr:to>
      <xdr:col>49</xdr:col>
      <xdr:colOff>1081</xdr:colOff>
      <xdr:row>40</xdr:row>
      <xdr:rowOff>152546</xdr:rowOff>
    </xdr:to>
    <xdr:sp macro="" textlink="">
      <xdr:nvSpPr>
        <xdr:cNvPr id="123" name="テキスト ボックス 56"/>
        <xdr:cNvSpPr txBox="1"/>
      </xdr:nvSpPr>
      <xdr:spPr>
        <a:xfrm>
          <a:off x="9017309" y="6716807"/>
          <a:ext cx="4518797" cy="293739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accent1"/>
              </a:solidFill>
              <a:latin typeface="+mn-lt"/>
              <a:ea typeface="+mn-ea"/>
              <a:cs typeface="+mn-cs"/>
            </a:rPr>
            <a:t>03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drag_acc</a:t>
          </a:r>
          <a:r>
            <a:rPr kumimoji="1" lang="en-US" altLang="ja-JP" sz="1000"/>
            <a:t>= gradient_acc * (end_step - start step02)  + initial_acc</a:t>
          </a:r>
          <a:endParaRPr kumimoji="1" lang="ja-JP" altLang="en-US" sz="1000"/>
        </a:p>
      </xdr:txBody>
    </xdr:sp>
    <xdr:clientData/>
  </xdr:twoCellAnchor>
  <xdr:twoCellAnchor>
    <xdr:from>
      <xdr:col>32</xdr:col>
      <xdr:colOff>178109</xdr:colOff>
      <xdr:row>29</xdr:row>
      <xdr:rowOff>149599</xdr:rowOff>
    </xdr:from>
    <xdr:to>
      <xdr:col>49</xdr:col>
      <xdr:colOff>1081</xdr:colOff>
      <xdr:row>31</xdr:row>
      <xdr:rowOff>97077</xdr:rowOff>
    </xdr:to>
    <xdr:sp macro="" textlink="">
      <xdr:nvSpPr>
        <xdr:cNvPr id="124" name="テキスト ボックス 57"/>
        <xdr:cNvSpPr txBox="1"/>
      </xdr:nvSpPr>
      <xdr:spPr>
        <a:xfrm>
          <a:off x="9017309" y="5121649"/>
          <a:ext cx="4518797" cy="290378"/>
        </a:xfrm>
        <a:prstGeom prst="rect">
          <a:avLst/>
        </a:prstGeom>
        <a:solidFill>
          <a:schemeClr val="bg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schemeClr val="accent1"/>
              </a:solidFill>
              <a:latin typeface="+mn-lt"/>
              <a:ea typeface="+mn-ea"/>
              <a:cs typeface="+mn-cs"/>
            </a:rPr>
            <a:t>00 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drag_acc</a:t>
          </a:r>
          <a:r>
            <a:rPr kumimoji="1" lang="en-US" altLang="ja-JP" sz="1000"/>
            <a:t>=  0</a:t>
          </a:r>
          <a:endParaRPr kumimoji="1" lang="ja-JP" altLang="en-US" sz="1000"/>
        </a:p>
      </xdr:txBody>
    </xdr:sp>
    <xdr:clientData/>
  </xdr:twoCellAnchor>
  <xdr:twoCellAnchor>
    <xdr:from>
      <xdr:col>19</xdr:col>
      <xdr:colOff>231897</xdr:colOff>
      <xdr:row>34</xdr:row>
      <xdr:rowOff>28015</xdr:rowOff>
    </xdr:from>
    <xdr:to>
      <xdr:col>20</xdr:col>
      <xdr:colOff>216769</xdr:colOff>
      <xdr:row>36</xdr:row>
      <xdr:rowOff>40342</xdr:rowOff>
    </xdr:to>
    <xdr:sp macro="" textlink="">
      <xdr:nvSpPr>
        <xdr:cNvPr id="125" name="テキスト ボックス 58"/>
        <xdr:cNvSpPr txBox="1"/>
      </xdr:nvSpPr>
      <xdr:spPr>
        <a:xfrm>
          <a:off x="5480172" y="5857315"/>
          <a:ext cx="261097" cy="355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800" b="1">
              <a:solidFill>
                <a:schemeClr val="accent1"/>
              </a:solidFill>
            </a:rPr>
            <a:t>0</a:t>
          </a:r>
          <a:endParaRPr kumimoji="1" lang="ja-JP" alt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21</xdr:col>
      <xdr:colOff>220691</xdr:colOff>
      <xdr:row>34</xdr:row>
      <xdr:rowOff>8965</xdr:rowOff>
    </xdr:from>
    <xdr:to>
      <xdr:col>23</xdr:col>
      <xdr:colOff>180910</xdr:colOff>
      <xdr:row>36</xdr:row>
      <xdr:rowOff>21292</xdr:rowOff>
    </xdr:to>
    <xdr:sp macro="" textlink="">
      <xdr:nvSpPr>
        <xdr:cNvPr id="126" name="テキスト ボックス 59"/>
        <xdr:cNvSpPr txBox="1"/>
      </xdr:nvSpPr>
      <xdr:spPr>
        <a:xfrm>
          <a:off x="6021416" y="5838265"/>
          <a:ext cx="512669" cy="355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800" b="1">
              <a:solidFill>
                <a:schemeClr val="accent1"/>
              </a:solidFill>
            </a:rPr>
            <a:t>01</a:t>
          </a:r>
          <a:endParaRPr kumimoji="1" lang="ja-JP" alt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25</xdr:col>
      <xdr:colOff>64930</xdr:colOff>
      <xdr:row>32</xdr:row>
      <xdr:rowOff>9526</xdr:rowOff>
    </xdr:from>
    <xdr:to>
      <xdr:col>27</xdr:col>
      <xdr:colOff>21227</xdr:colOff>
      <xdr:row>34</xdr:row>
      <xdr:rowOff>18490</xdr:rowOff>
    </xdr:to>
    <xdr:sp macro="" textlink="">
      <xdr:nvSpPr>
        <xdr:cNvPr id="127" name="テキスト ボックス 60"/>
        <xdr:cNvSpPr txBox="1"/>
      </xdr:nvSpPr>
      <xdr:spPr>
        <a:xfrm>
          <a:off x="6970555" y="5495926"/>
          <a:ext cx="508747" cy="351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800" b="1">
              <a:solidFill>
                <a:schemeClr val="accent1"/>
              </a:solidFill>
            </a:rPr>
            <a:t>02</a:t>
          </a:r>
          <a:endParaRPr kumimoji="1" lang="ja-JP" alt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29</xdr:col>
      <xdr:colOff>19546</xdr:colOff>
      <xdr:row>31</xdr:row>
      <xdr:rowOff>104776</xdr:rowOff>
    </xdr:from>
    <xdr:to>
      <xdr:col>30</xdr:col>
      <xdr:colOff>255990</xdr:colOff>
      <xdr:row>33</xdr:row>
      <xdr:rowOff>117102</xdr:rowOff>
    </xdr:to>
    <xdr:sp macro="" textlink="">
      <xdr:nvSpPr>
        <xdr:cNvPr id="128" name="テキスト ボックス 61"/>
        <xdr:cNvSpPr txBox="1"/>
      </xdr:nvSpPr>
      <xdr:spPr>
        <a:xfrm>
          <a:off x="8030071" y="5419726"/>
          <a:ext cx="512669" cy="355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800" b="1">
              <a:solidFill>
                <a:schemeClr val="accent1"/>
              </a:solidFill>
            </a:rPr>
            <a:t>03</a:t>
          </a:r>
          <a:endParaRPr kumimoji="1" lang="ja-JP" altLang="en-US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71582</xdr:colOff>
      <xdr:row>39</xdr:row>
      <xdr:rowOff>44203</xdr:rowOff>
    </xdr:from>
    <xdr:to>
      <xdr:col>16</xdr:col>
      <xdr:colOff>211166</xdr:colOff>
      <xdr:row>48</xdr:row>
      <xdr:rowOff>96370</xdr:rowOff>
    </xdr:to>
    <xdr:sp macro="" textlink="">
      <xdr:nvSpPr>
        <xdr:cNvPr id="129" name="テキスト ボックス 62"/>
        <xdr:cNvSpPr txBox="1"/>
      </xdr:nvSpPr>
      <xdr:spPr>
        <a:xfrm>
          <a:off x="3110057" y="6730753"/>
          <a:ext cx="1520709" cy="159521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Repeat</a:t>
          </a:r>
          <a:endParaRPr kumimoji="1" lang="ja-JP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kumimoji="1" lang="ja-JP" altLang="en-US" sz="1050"/>
        </a:p>
      </xdr:txBody>
    </xdr:sp>
    <xdr:clientData/>
  </xdr:twoCellAnchor>
  <xdr:twoCellAnchor>
    <xdr:from>
      <xdr:col>11</xdr:col>
      <xdr:colOff>71582</xdr:colOff>
      <xdr:row>49</xdr:row>
      <xdr:rowOff>32997</xdr:rowOff>
    </xdr:from>
    <xdr:to>
      <xdr:col>16</xdr:col>
      <xdr:colOff>211166</xdr:colOff>
      <xdr:row>58</xdr:row>
      <xdr:rowOff>85164</xdr:rowOff>
    </xdr:to>
    <xdr:sp macro="" textlink="">
      <xdr:nvSpPr>
        <xdr:cNvPr id="130" name="テキスト ボックス 63"/>
        <xdr:cNvSpPr txBox="1"/>
      </xdr:nvSpPr>
      <xdr:spPr>
        <a:xfrm>
          <a:off x="3110057" y="8434047"/>
          <a:ext cx="1520709" cy="159521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Repeat</a:t>
          </a:r>
          <a:endParaRPr kumimoji="1" lang="ja-JP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kumimoji="1" lang="ja-JP" altLang="en-US" sz="1050"/>
        </a:p>
      </xdr:txBody>
    </xdr:sp>
    <xdr:clientData/>
  </xdr:twoCellAnchor>
  <xdr:twoCellAnchor>
    <xdr:from>
      <xdr:col>12</xdr:col>
      <xdr:colOff>9525</xdr:colOff>
      <xdr:row>30</xdr:row>
      <xdr:rowOff>152401</xdr:rowOff>
    </xdr:from>
    <xdr:to>
      <xdr:col>18</xdr:col>
      <xdr:colOff>57150</xdr:colOff>
      <xdr:row>33</xdr:row>
      <xdr:rowOff>152401</xdr:rowOff>
    </xdr:to>
    <xdr:sp macro="" textlink="">
      <xdr:nvSpPr>
        <xdr:cNvPr id="45" name="Rectangle 44"/>
        <xdr:cNvSpPr/>
      </xdr:nvSpPr>
      <xdr:spPr>
        <a:xfrm>
          <a:off x="3324225" y="5295901"/>
          <a:ext cx="1704975" cy="51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Drag Parameter File Name in between</a:t>
          </a:r>
          <a:r>
            <a:rPr kumimoji="1" lang="en-US" altLang="ja-JP" sz="1100" baseline="0"/>
            <a:t> 2 and 3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11</xdr:col>
      <xdr:colOff>257175</xdr:colOff>
      <xdr:row>32</xdr:row>
      <xdr:rowOff>57150</xdr:rowOff>
    </xdr:to>
    <xdr:cxnSp macro="">
      <xdr:nvCxnSpPr>
        <xdr:cNvPr id="47" name="Straight Arrow Connector 46"/>
        <xdr:cNvCxnSpPr/>
      </xdr:nvCxnSpPr>
      <xdr:spPr>
        <a:xfrm flipH="1" flipV="1">
          <a:off x="2914650" y="5257800"/>
          <a:ext cx="381000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347382</xdr:colOff>
      <xdr:row>65</xdr:row>
      <xdr:rowOff>100854</xdr:rowOff>
    </xdr:from>
    <xdr:to>
      <xdr:col>12</xdr:col>
      <xdr:colOff>78345</xdr:colOff>
      <xdr:row>74</xdr:row>
      <xdr:rowOff>56030</xdr:rowOff>
    </xdr:to>
    <xdr:sp macro="" textlink="">
      <xdr:nvSpPr>
        <xdr:cNvPr id="2" name="Left Arrow Callout 1"/>
        <xdr:cNvSpPr/>
      </xdr:nvSpPr>
      <xdr:spPr>
        <a:xfrm>
          <a:off x="8929407" y="11873754"/>
          <a:ext cx="1826463" cy="1583951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Newly Added</a:t>
          </a:r>
          <a:endParaRPr kumimoji="1" lang="ja-JP" altLang="en-US" sz="1100"/>
        </a:p>
      </xdr:txBody>
    </xdr:sp>
    <xdr:clientData/>
  </xdr:twoCellAnchor>
  <xdr:twoCellAnchor>
    <xdr:from>
      <xdr:col>9</xdr:col>
      <xdr:colOff>67795</xdr:colOff>
      <xdr:row>43</xdr:row>
      <xdr:rowOff>30257</xdr:rowOff>
    </xdr:from>
    <xdr:to>
      <xdr:col>11</xdr:col>
      <xdr:colOff>484558</xdr:colOff>
      <xdr:row>50</xdr:row>
      <xdr:rowOff>153521</xdr:rowOff>
    </xdr:to>
    <xdr:sp macro="" textlink="">
      <xdr:nvSpPr>
        <xdr:cNvPr id="3" name="Left Arrow Callout 2"/>
        <xdr:cNvSpPr/>
      </xdr:nvSpPr>
      <xdr:spPr>
        <a:xfrm>
          <a:off x="8649820" y="7821707"/>
          <a:ext cx="1826463" cy="1390089"/>
        </a:xfrm>
        <a:prstGeom prst="lef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Marked Red will be obsolute in future.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342900</xdr:colOff>
      <xdr:row>33</xdr:row>
      <xdr:rowOff>11207</xdr:rowOff>
    </xdr:from>
    <xdr:to>
      <xdr:col>14</xdr:col>
      <xdr:colOff>113083</xdr:colOff>
      <xdr:row>40</xdr:row>
      <xdr:rowOff>134471</xdr:rowOff>
    </xdr:to>
    <xdr:grpSp>
      <xdr:nvGrpSpPr>
        <xdr:cNvPr id="6" name="Group 5"/>
        <xdr:cNvGrpSpPr/>
      </xdr:nvGrpSpPr>
      <xdr:grpSpPr>
        <a:xfrm>
          <a:off x="12030075" y="5992907"/>
          <a:ext cx="2856283" cy="1390089"/>
          <a:chOff x="9839325" y="5983382"/>
          <a:chExt cx="2513383" cy="1390089"/>
        </a:xfrm>
        <a:solidFill>
          <a:srgbClr val="00B050"/>
        </a:solidFill>
      </xdr:grpSpPr>
      <xdr:sp macro="" textlink="">
        <xdr:nvSpPr>
          <xdr:cNvPr id="4" name="Left Arrow Callout 3"/>
          <xdr:cNvSpPr/>
        </xdr:nvSpPr>
        <xdr:spPr>
          <a:xfrm>
            <a:off x="10526245" y="5983382"/>
            <a:ext cx="1826463" cy="1390089"/>
          </a:xfrm>
          <a:prstGeom prst="leftArrowCallout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kumimoji="1" lang="en-US" altLang="ja-JP" sz="1100"/>
              <a:t>Used</a:t>
            </a:r>
            <a:r>
              <a:rPr kumimoji="1" lang="en-US" altLang="ja-JP" sz="1100" baseline="0"/>
              <a:t> For Rotationing STL Model</a:t>
            </a:r>
            <a:endParaRPr kumimoji="1" lang="ja-JP" altLang="en-US" sz="1100"/>
          </a:p>
        </xdr:txBody>
      </xdr:sp>
      <xdr:sp macro="" textlink="">
        <xdr:nvSpPr>
          <xdr:cNvPr id="5" name="Right Brace 4"/>
          <xdr:cNvSpPr/>
        </xdr:nvSpPr>
        <xdr:spPr>
          <a:xfrm>
            <a:off x="9839325" y="6515100"/>
            <a:ext cx="666750" cy="371475"/>
          </a:xfrm>
          <a:prstGeom prst="rightBrace">
            <a:avLst/>
          </a:prstGeom>
          <a:grpFill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tlCol="0" anchor="ctr"/>
          <a:lstStyle/>
          <a:p>
            <a:pPr algn="ctr"/>
            <a:endParaRPr kumimoji="1" lang="ja-JP" altLang="en-US" sz="1100"/>
          </a:p>
        </xdr:txBody>
      </xdr:sp>
    </xdr:grpSp>
    <xdr:clientData/>
  </xdr:twoCellAnchor>
  <xdr:twoCellAnchor>
    <xdr:from>
      <xdr:col>9</xdr:col>
      <xdr:colOff>533400</xdr:colOff>
      <xdr:row>13</xdr:row>
      <xdr:rowOff>20732</xdr:rowOff>
    </xdr:from>
    <xdr:to>
      <xdr:col>12</xdr:col>
      <xdr:colOff>894133</xdr:colOff>
      <xdr:row>20</xdr:row>
      <xdr:rowOff>143996</xdr:rowOff>
    </xdr:to>
    <xdr:sp macro="" textlink="">
      <xdr:nvSpPr>
        <xdr:cNvPr id="7" name="Left Arrow Callout 6"/>
        <xdr:cNvSpPr/>
      </xdr:nvSpPr>
      <xdr:spPr>
        <a:xfrm>
          <a:off x="11496675" y="2382932"/>
          <a:ext cx="2484808" cy="1390089"/>
        </a:xfrm>
        <a:prstGeom prst="leftArrowCallout">
          <a:avLst>
            <a:gd name="adj1" fmla="val 25000"/>
            <a:gd name="adj2" fmla="val 25000"/>
            <a:gd name="adj3" fmla="val 25000"/>
            <a:gd name="adj4" fmla="val 29711"/>
          </a:avLst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Moved to Config</a:t>
          </a:r>
          <a:endParaRPr kumimoji="1" lang="ja-JP" altLang="en-US" sz="1100"/>
        </a:p>
      </xdr:txBody>
    </xdr:sp>
    <xdr:clientData/>
  </xdr:twoCellAnchor>
  <xdr:twoCellAnchor>
    <xdr:from>
      <xdr:col>9</xdr:col>
      <xdr:colOff>10645</xdr:colOff>
      <xdr:row>32</xdr:row>
      <xdr:rowOff>125508</xdr:rowOff>
    </xdr:from>
    <xdr:to>
      <xdr:col>11</xdr:col>
      <xdr:colOff>427408</xdr:colOff>
      <xdr:row>35</xdr:row>
      <xdr:rowOff>1</xdr:rowOff>
    </xdr:to>
    <xdr:sp macro="" textlink="">
      <xdr:nvSpPr>
        <xdr:cNvPr id="8" name="Left Arrow Callout 7"/>
        <xdr:cNvSpPr/>
      </xdr:nvSpPr>
      <xdr:spPr>
        <a:xfrm>
          <a:off x="10973920" y="5926233"/>
          <a:ext cx="1855038" cy="417418"/>
        </a:xfrm>
        <a:prstGeom prst="leftArrowCallou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Max, Min Temp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xcel用フォント">
      <a:majorFont>
        <a:latin typeface="Arial Black"/>
        <a:ea typeface="HGS創英角ｺﾞｼｯｸUB"/>
        <a:cs typeface=""/>
      </a:majorFont>
      <a:minorFont>
        <a:latin typeface="Arial"/>
        <a:ea typeface="HGPｺﾞｼｯｸ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29" sqref="B29"/>
    </sheetView>
  </sheetViews>
  <sheetFormatPr defaultColWidth="8.875" defaultRowHeight="14.25"/>
  <cols>
    <col min="1" max="9" width="8.875" style="8"/>
    <col min="10" max="10" width="7.375" style="8" customWidth="1"/>
    <col min="11" max="16384" width="8.875" style="8"/>
  </cols>
  <sheetData>
    <row r="1" spans="1:12">
      <c r="A1" s="3" t="s">
        <v>1</v>
      </c>
      <c r="B1" s="4" t="s">
        <v>2</v>
      </c>
      <c r="C1" s="5"/>
      <c r="D1" s="5"/>
      <c r="E1" s="6"/>
      <c r="F1" s="6"/>
      <c r="G1" s="6"/>
      <c r="H1" s="6"/>
      <c r="I1" s="6"/>
      <c r="J1" s="7"/>
    </row>
    <row r="2" spans="1:12" ht="15" thickBot="1">
      <c r="A2" s="9" t="s">
        <v>3</v>
      </c>
      <c r="B2" s="10" t="s">
        <v>4</v>
      </c>
      <c r="C2" s="11"/>
      <c r="D2" s="11"/>
      <c r="E2" s="12"/>
      <c r="F2" s="12"/>
      <c r="G2" s="12"/>
      <c r="H2" s="12"/>
      <c r="I2" s="12"/>
      <c r="J2" s="13"/>
    </row>
    <row r="3" spans="1:12">
      <c r="A3" s="14" t="s">
        <v>5</v>
      </c>
      <c r="B3" s="15" t="s">
        <v>6</v>
      </c>
      <c r="C3" s="15" t="s">
        <v>7</v>
      </c>
      <c r="D3" s="16" t="s">
        <v>8</v>
      </c>
    </row>
    <row r="4" spans="1:12" ht="15" thickBot="1">
      <c r="A4" s="17" t="s">
        <v>9</v>
      </c>
      <c r="B4" s="18" t="s">
        <v>9</v>
      </c>
      <c r="C4" s="18" t="s">
        <v>9</v>
      </c>
      <c r="D4" s="19" t="s">
        <v>10</v>
      </c>
    </row>
    <row r="7" spans="1:12" ht="15" thickBot="1"/>
    <row r="8" spans="1:12">
      <c r="A8" s="3" t="s">
        <v>1</v>
      </c>
      <c r="B8" s="4" t="s">
        <v>11</v>
      </c>
      <c r="C8" s="5"/>
      <c r="D8" s="5"/>
      <c r="E8" s="6"/>
      <c r="F8" s="6"/>
      <c r="G8" s="6"/>
      <c r="H8" s="6"/>
      <c r="I8" s="6"/>
      <c r="J8" s="7"/>
    </row>
    <row r="9" spans="1:12" ht="15" thickBot="1">
      <c r="A9" s="20" t="s">
        <v>3</v>
      </c>
      <c r="B9" s="21" t="s">
        <v>12</v>
      </c>
      <c r="C9" s="22"/>
      <c r="D9" s="22"/>
      <c r="E9" s="23"/>
      <c r="F9" s="23"/>
      <c r="G9" s="23"/>
      <c r="H9" s="23"/>
      <c r="I9" s="23"/>
      <c r="J9" s="24"/>
    </row>
    <row r="10" spans="1:12">
      <c r="A10" s="25" t="s">
        <v>5</v>
      </c>
      <c r="B10" s="26" t="s">
        <v>6</v>
      </c>
      <c r="C10" s="26" t="s">
        <v>7</v>
      </c>
      <c r="D10" s="26" t="s">
        <v>13</v>
      </c>
      <c r="E10" s="26" t="s">
        <v>14</v>
      </c>
      <c r="F10" s="26" t="s">
        <v>15</v>
      </c>
      <c r="G10" s="26" t="s">
        <v>16</v>
      </c>
      <c r="H10" s="26" t="s">
        <v>17</v>
      </c>
      <c r="I10" s="26" t="s">
        <v>18</v>
      </c>
      <c r="J10" s="26" t="s">
        <v>19</v>
      </c>
      <c r="K10" s="26" t="s">
        <v>20</v>
      </c>
      <c r="L10" s="27" t="s">
        <v>8</v>
      </c>
    </row>
    <row r="11" spans="1:12" ht="15" thickBot="1">
      <c r="A11" s="17" t="s">
        <v>9</v>
      </c>
      <c r="B11" s="18" t="s">
        <v>9</v>
      </c>
      <c r="C11" s="18" t="s">
        <v>9</v>
      </c>
      <c r="D11" s="18" t="s">
        <v>9</v>
      </c>
      <c r="E11" s="18" t="s">
        <v>9</v>
      </c>
      <c r="F11" s="18" t="s">
        <v>9</v>
      </c>
      <c r="G11" s="18" t="s">
        <v>9</v>
      </c>
      <c r="H11" s="18" t="s">
        <v>9</v>
      </c>
      <c r="I11" s="18" t="s">
        <v>9</v>
      </c>
      <c r="J11" s="18" t="s">
        <v>9</v>
      </c>
      <c r="K11" s="18" t="s">
        <v>9</v>
      </c>
      <c r="L11" s="19" t="s">
        <v>10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zoomScale="85" zoomScaleNormal="85" workbookViewId="0">
      <selection activeCell="D2" sqref="A1:XFD1048576"/>
    </sheetView>
  </sheetViews>
  <sheetFormatPr defaultRowHeight="14.25"/>
  <cols>
    <col min="1" max="1" width="70.25" customWidth="1"/>
    <col min="2" max="2" width="14.875" bestFit="1" customWidth="1"/>
    <col min="3" max="3" width="9.5" bestFit="1" customWidth="1"/>
    <col min="6" max="6" width="9.5" bestFit="1" customWidth="1"/>
  </cols>
  <sheetData>
    <row r="1" spans="1:10" ht="15">
      <c r="A1" s="1" t="s">
        <v>0</v>
      </c>
      <c r="B1" s="30" t="s">
        <v>85</v>
      </c>
    </row>
    <row r="2" spans="1:10">
      <c r="A2" s="2" t="s">
        <v>26</v>
      </c>
      <c r="B2" s="2">
        <v>3</v>
      </c>
      <c r="C2" s="63">
        <v>3</v>
      </c>
    </row>
    <row r="3" spans="1:10">
      <c r="A3" s="2" t="s">
        <v>27</v>
      </c>
      <c r="B3" s="2">
        <v>0</v>
      </c>
      <c r="C3" s="63">
        <v>0</v>
      </c>
      <c r="H3" t="s">
        <v>79</v>
      </c>
      <c r="I3">
        <v>0.25</v>
      </c>
      <c r="J3" t="s">
        <v>80</v>
      </c>
    </row>
    <row r="4" spans="1:10">
      <c r="A4" s="2" t="s">
        <v>28</v>
      </c>
      <c r="B4" s="2">
        <v>0</v>
      </c>
      <c r="C4" s="63">
        <v>0</v>
      </c>
      <c r="H4" t="s">
        <v>77</v>
      </c>
      <c r="I4">
        <v>14</v>
      </c>
      <c r="J4" t="s">
        <v>78</v>
      </c>
    </row>
    <row r="5" spans="1:10">
      <c r="A5" s="2" t="s">
        <v>29</v>
      </c>
      <c r="B5" s="2">
        <v>-9800</v>
      </c>
      <c r="C5" s="63">
        <v>-9800</v>
      </c>
      <c r="H5" t="s">
        <v>81</v>
      </c>
      <c r="I5">
        <f>I4/100/I3</f>
        <v>0.56000000000000005</v>
      </c>
      <c r="J5" t="s">
        <v>82</v>
      </c>
    </row>
    <row r="6" spans="1:10">
      <c r="A6" s="2" t="s">
        <v>56</v>
      </c>
      <c r="B6" s="2">
        <v>1E-3</v>
      </c>
      <c r="C6" s="63">
        <v>7.5560000000000004E-4</v>
      </c>
    </row>
    <row r="7" spans="1:10">
      <c r="A7" s="2" t="s">
        <v>30</v>
      </c>
      <c r="B7" s="2">
        <v>14.4</v>
      </c>
      <c r="C7" s="63">
        <v>14.4</v>
      </c>
      <c r="H7" t="s">
        <v>83</v>
      </c>
      <c r="I7" t="e">
        <f>I3/E22</f>
        <v>#DIV/0!</v>
      </c>
    </row>
    <row r="8" spans="1:10">
      <c r="A8" s="82" t="s">
        <v>31</v>
      </c>
      <c r="B8" s="2">
        <v>0.2</v>
      </c>
      <c r="C8" s="63">
        <v>0.2</v>
      </c>
    </row>
    <row r="9" spans="1:10">
      <c r="A9" s="2" t="s">
        <v>32</v>
      </c>
      <c r="B9" s="31">
        <v>4</v>
      </c>
      <c r="C9" s="63">
        <v>9.4</v>
      </c>
    </row>
    <row r="10" spans="1:10">
      <c r="A10" s="2" t="s">
        <v>58</v>
      </c>
      <c r="B10" s="2">
        <v>0.98</v>
      </c>
      <c r="C10" s="63">
        <v>0.97</v>
      </c>
      <c r="H10" t="s">
        <v>84</v>
      </c>
      <c r="I10" t="e">
        <f>F9*F36/F22</f>
        <v>#VALUE!</v>
      </c>
    </row>
    <row r="11" spans="1:10">
      <c r="A11" s="2" t="s">
        <v>89</v>
      </c>
      <c r="B11" s="2">
        <v>2.1</v>
      </c>
      <c r="C11" s="63">
        <v>2.1</v>
      </c>
    </row>
    <row r="12" spans="1:10">
      <c r="A12" s="2" t="s">
        <v>33</v>
      </c>
      <c r="B12" s="2">
        <v>4</v>
      </c>
      <c r="C12" s="63">
        <v>4</v>
      </c>
    </row>
    <row r="13" spans="1:10">
      <c r="A13" s="2" t="s">
        <v>34</v>
      </c>
      <c r="B13" s="2">
        <v>2.1</v>
      </c>
      <c r="C13" s="63">
        <v>2.1</v>
      </c>
    </row>
    <row r="14" spans="1:10">
      <c r="A14" s="2" t="s">
        <v>35</v>
      </c>
      <c r="B14" s="2">
        <v>923</v>
      </c>
      <c r="C14" s="63">
        <v>923</v>
      </c>
    </row>
    <row r="15" spans="1:10">
      <c r="A15" s="2" t="s">
        <v>36</v>
      </c>
      <c r="B15" s="2">
        <v>533</v>
      </c>
      <c r="C15" s="63">
        <v>533</v>
      </c>
    </row>
    <row r="16" spans="1:10">
      <c r="A16" s="2" t="s">
        <v>39</v>
      </c>
      <c r="B16" s="2">
        <v>1E-3</v>
      </c>
      <c r="C16" s="63">
        <v>1E-3</v>
      </c>
    </row>
    <row r="17" spans="1:7">
      <c r="A17" s="2" t="s">
        <v>40</v>
      </c>
      <c r="B17" s="2">
        <v>0</v>
      </c>
      <c r="C17" s="63">
        <v>0</v>
      </c>
    </row>
    <row r="18" spans="1:7">
      <c r="A18" s="2" t="s">
        <v>37</v>
      </c>
      <c r="B18" s="2">
        <v>500</v>
      </c>
      <c r="C18" s="63">
        <v>500</v>
      </c>
    </row>
    <row r="19" spans="1:7">
      <c r="A19" s="2" t="s">
        <v>38</v>
      </c>
      <c r="B19" s="2">
        <v>25</v>
      </c>
      <c r="C19" s="63">
        <v>25</v>
      </c>
    </row>
    <row r="20" spans="1:7">
      <c r="A20" s="2" t="s">
        <v>177</v>
      </c>
      <c r="B20" s="2">
        <v>100</v>
      </c>
      <c r="C20" s="63">
        <v>100</v>
      </c>
    </row>
    <row r="21" spans="1:7">
      <c r="A21" s="2" t="s">
        <v>55</v>
      </c>
      <c r="B21" s="2">
        <v>9.9999999999999995E-7</v>
      </c>
      <c r="C21" s="63">
        <v>9.9999999999999995E-7</v>
      </c>
      <c r="F21" t="s">
        <v>91</v>
      </c>
      <c r="G21">
        <v>0.02</v>
      </c>
    </row>
    <row r="22" spans="1:7">
      <c r="A22" s="2" t="s">
        <v>41</v>
      </c>
      <c r="B22" s="47">
        <v>1E-4</v>
      </c>
      <c r="C22" s="63">
        <v>4.9833500000000003E-4</v>
      </c>
      <c r="E22" s="32"/>
      <c r="F22" s="45" t="s">
        <v>94</v>
      </c>
      <c r="G22" s="56">
        <f>C22</f>
        <v>4.9833500000000003E-4</v>
      </c>
    </row>
    <row r="23" spans="1:7">
      <c r="A23" s="29" t="s">
        <v>90</v>
      </c>
      <c r="B23" s="2">
        <v>10000</v>
      </c>
      <c r="C23" s="63">
        <v>97501</v>
      </c>
      <c r="F23" t="s">
        <v>92</v>
      </c>
      <c r="G23">
        <f>C9</f>
        <v>9.4</v>
      </c>
    </row>
    <row r="24" spans="1:7">
      <c r="A24" s="29" t="s">
        <v>42</v>
      </c>
      <c r="B24" s="29">
        <v>5</v>
      </c>
      <c r="C24" s="63">
        <v>5</v>
      </c>
      <c r="F24" t="s">
        <v>93</v>
      </c>
      <c r="G24">
        <f>G23/G21</f>
        <v>470</v>
      </c>
    </row>
    <row r="25" spans="1:7">
      <c r="A25" s="43" t="s">
        <v>43</v>
      </c>
      <c r="B25" s="39">
        <v>1</v>
      </c>
      <c r="C25" s="63">
        <v>1</v>
      </c>
      <c r="F25" t="s">
        <v>95</v>
      </c>
      <c r="G25">
        <f>G24/G22</f>
        <v>943140.65839244681</v>
      </c>
    </row>
    <row r="26" spans="1:7">
      <c r="A26" s="28" t="s">
        <v>51</v>
      </c>
      <c r="B26" s="2">
        <v>500</v>
      </c>
      <c r="C26" s="63">
        <v>250</v>
      </c>
    </row>
    <row r="27" spans="1:7">
      <c r="A27" s="2" t="s">
        <v>44</v>
      </c>
      <c r="B27" s="2">
        <v>300</v>
      </c>
      <c r="C27" s="63">
        <v>300</v>
      </c>
    </row>
    <row r="28" spans="1:7">
      <c r="A28" s="2" t="s">
        <v>45</v>
      </c>
      <c r="B28" s="2">
        <v>1.8</v>
      </c>
      <c r="C28" s="63">
        <v>1.8</v>
      </c>
    </row>
    <row r="29" spans="1:7">
      <c r="A29" s="2" t="s">
        <v>50</v>
      </c>
      <c r="B29" s="2">
        <v>5000</v>
      </c>
      <c r="C29" s="63">
        <v>5000</v>
      </c>
    </row>
    <row r="30" spans="1:7">
      <c r="A30" s="2" t="s">
        <v>46</v>
      </c>
      <c r="B30" s="48">
        <v>0.1</v>
      </c>
      <c r="C30" s="32">
        <v>0.1</v>
      </c>
      <c r="E30" s="32"/>
      <c r="G30" s="32"/>
    </row>
    <row r="31" spans="1:7">
      <c r="A31" s="2" t="s">
        <v>47</v>
      </c>
      <c r="B31" s="2" t="s">
        <v>102</v>
      </c>
      <c r="C31" s="63" t="s">
        <v>102</v>
      </c>
    </row>
    <row r="32" spans="1:7">
      <c r="A32" s="2" t="s">
        <v>48</v>
      </c>
      <c r="B32" s="34">
        <v>0</v>
      </c>
      <c r="C32" s="63">
        <v>0</v>
      </c>
      <c r="D32" s="32"/>
    </row>
    <row r="33" spans="1:7">
      <c r="A33" s="2" t="s">
        <v>49</v>
      </c>
      <c r="B33" s="35">
        <v>1000</v>
      </c>
      <c r="C33" s="32">
        <v>1000</v>
      </c>
      <c r="E33" s="32"/>
      <c r="G33" s="32"/>
    </row>
    <row r="34" spans="1:7">
      <c r="A34" s="39" t="s">
        <v>21</v>
      </c>
      <c r="B34" s="39">
        <v>533</v>
      </c>
      <c r="C34" s="63">
        <v>533</v>
      </c>
    </row>
    <row r="35" spans="1:7">
      <c r="A35" s="39" t="s">
        <v>22</v>
      </c>
      <c r="B35" s="39">
        <v>533</v>
      </c>
      <c r="C35" s="63">
        <v>533</v>
      </c>
    </row>
    <row r="36" spans="1:7">
      <c r="A36" s="29" t="s">
        <v>57</v>
      </c>
      <c r="B36" s="31">
        <v>0.25</v>
      </c>
      <c r="C36" s="63">
        <v>0.26</v>
      </c>
    </row>
    <row r="37" spans="1:7">
      <c r="A37" s="39" t="s">
        <v>60</v>
      </c>
      <c r="B37" s="41">
        <v>1.5E-3</v>
      </c>
      <c r="C37" s="63">
        <v>1.5E-3</v>
      </c>
    </row>
    <row r="38" spans="1:7">
      <c r="A38" s="39" t="s">
        <v>59</v>
      </c>
      <c r="B38" s="41">
        <v>1.5E-3</v>
      </c>
      <c r="C38" s="63">
        <v>1.5E-3</v>
      </c>
    </row>
    <row r="39" spans="1:7">
      <c r="A39" s="39" t="s">
        <v>61</v>
      </c>
      <c r="B39" s="41">
        <v>0</v>
      </c>
      <c r="C39" s="63">
        <v>0</v>
      </c>
    </row>
    <row r="40" spans="1:7">
      <c r="A40" s="39" t="s">
        <v>23</v>
      </c>
      <c r="B40" s="41">
        <v>3592.2733750000002</v>
      </c>
      <c r="C40" s="63">
        <v>3592.2733750000002</v>
      </c>
      <c r="D40" s="32"/>
    </row>
    <row r="41" spans="1:7">
      <c r="A41" s="39" t="s">
        <v>24</v>
      </c>
      <c r="B41" s="41">
        <v>0</v>
      </c>
      <c r="C41" s="63">
        <v>0</v>
      </c>
    </row>
    <row r="42" spans="1:7">
      <c r="A42" s="39" t="s">
        <v>25</v>
      </c>
      <c r="B42" s="41">
        <v>-2074</v>
      </c>
      <c r="C42" s="63">
        <v>-2074</v>
      </c>
    </row>
    <row r="43" spans="1:7">
      <c r="A43" s="29" t="s">
        <v>53</v>
      </c>
      <c r="B43" s="31">
        <v>0</v>
      </c>
      <c r="C43" s="64">
        <v>0</v>
      </c>
      <c r="D43" s="32"/>
    </row>
    <row r="44" spans="1:7">
      <c r="A44" s="29" t="s">
        <v>123</v>
      </c>
      <c r="B44" s="33">
        <v>10</v>
      </c>
      <c r="C44" s="64">
        <v>4</v>
      </c>
    </row>
    <row r="45" spans="1:7">
      <c r="A45" s="50" t="s">
        <v>52</v>
      </c>
      <c r="B45" s="51">
        <v>100000</v>
      </c>
      <c r="C45" s="64">
        <v>100000</v>
      </c>
    </row>
    <row r="46" spans="1:7">
      <c r="A46" s="55" t="s">
        <v>54</v>
      </c>
      <c r="B46" s="49">
        <v>0</v>
      </c>
      <c r="C46" s="81">
        <v>0.1</v>
      </c>
      <c r="E46" s="32"/>
      <c r="F46" s="32"/>
      <c r="G46" s="32"/>
    </row>
    <row r="47" spans="1:7">
      <c r="A47" s="55" t="s">
        <v>104</v>
      </c>
      <c r="B47" s="38">
        <v>6.4300000000000003E-6</v>
      </c>
      <c r="C47" s="32">
        <v>6.4300000000000003E-6</v>
      </c>
      <c r="E47" s="32"/>
      <c r="F47" s="32"/>
      <c r="G47" s="32"/>
    </row>
    <row r="48" spans="1:7">
      <c r="A48" s="37" t="s">
        <v>69</v>
      </c>
      <c r="B48" s="38" t="s">
        <v>103</v>
      </c>
      <c r="C48" s="63" t="s">
        <v>102</v>
      </c>
    </row>
    <row r="49" spans="1:7">
      <c r="A49" s="37" t="s">
        <v>68</v>
      </c>
      <c r="B49" s="38" t="s">
        <v>102</v>
      </c>
      <c r="C49" s="63" t="s">
        <v>103</v>
      </c>
    </row>
    <row r="50" spans="1:7">
      <c r="A50" s="37" t="s">
        <v>70</v>
      </c>
      <c r="B50" s="38" t="s">
        <v>103</v>
      </c>
      <c r="C50" s="63" t="s">
        <v>102</v>
      </c>
    </row>
    <row r="51" spans="1:7">
      <c r="A51" s="37" t="s">
        <v>62</v>
      </c>
      <c r="B51" s="36">
        <v>1</v>
      </c>
      <c r="C51" s="63">
        <v>1</v>
      </c>
    </row>
    <row r="52" spans="1:7">
      <c r="A52" s="37" t="s">
        <v>64</v>
      </c>
      <c r="C52" s="63">
        <v>0.01</v>
      </c>
    </row>
    <row r="53" spans="1:7">
      <c r="A53" s="42" t="s">
        <v>63</v>
      </c>
      <c r="B53" s="40" t="s">
        <v>102</v>
      </c>
      <c r="C53" s="64" t="s">
        <v>102</v>
      </c>
      <c r="E53" s="38"/>
      <c r="F53" s="38"/>
    </row>
    <row r="54" spans="1:7">
      <c r="A54" s="42" t="s">
        <v>71</v>
      </c>
      <c r="B54" s="40">
        <v>0</v>
      </c>
      <c r="C54" s="64">
        <v>0</v>
      </c>
      <c r="E54" s="38"/>
      <c r="F54" s="38"/>
      <c r="G54">
        <f>20000/384</f>
        <v>52.083333333333336</v>
      </c>
    </row>
    <row r="55" spans="1:7">
      <c r="A55" s="42" t="s">
        <v>72</v>
      </c>
      <c r="B55" s="40">
        <v>0.1</v>
      </c>
      <c r="C55" s="65">
        <v>0.1</v>
      </c>
      <c r="E55" s="38"/>
      <c r="F55" s="38"/>
      <c r="G55">
        <f>20000/512</f>
        <v>39.0625</v>
      </c>
    </row>
    <row r="56" spans="1:7">
      <c r="A56" s="37" t="s">
        <v>73</v>
      </c>
      <c r="B56" s="38">
        <v>0</v>
      </c>
      <c r="C56" s="65">
        <v>0</v>
      </c>
      <c r="D56" s="32"/>
      <c r="E56" s="38"/>
      <c r="F56" s="38"/>
      <c r="G56" t="s">
        <v>176</v>
      </c>
    </row>
    <row r="57" spans="1:7">
      <c r="A57" s="37" t="s">
        <v>74</v>
      </c>
      <c r="B57" s="38">
        <v>0</v>
      </c>
      <c r="C57" s="65">
        <v>0</v>
      </c>
      <c r="D57" s="32"/>
      <c r="E57" s="38"/>
      <c r="F57" s="38"/>
    </row>
    <row r="58" spans="1:7">
      <c r="A58" s="37" t="s">
        <v>75</v>
      </c>
      <c r="B58" s="38">
        <v>0</v>
      </c>
      <c r="C58" s="64">
        <v>0</v>
      </c>
      <c r="E58" s="38"/>
      <c r="F58" s="38"/>
    </row>
    <row r="59" spans="1:7">
      <c r="A59" s="37" t="s">
        <v>76</v>
      </c>
      <c r="B59">
        <v>0</v>
      </c>
      <c r="C59" s="64">
        <v>0</v>
      </c>
      <c r="E59" s="38"/>
      <c r="F59" s="38"/>
    </row>
    <row r="60" spans="1:7">
      <c r="A60" s="37" t="s">
        <v>65</v>
      </c>
      <c r="B60" t="s">
        <v>102</v>
      </c>
      <c r="C60" s="64" t="s">
        <v>102</v>
      </c>
      <c r="E60" s="38"/>
      <c r="F60" s="38"/>
    </row>
    <row r="61" spans="1:7">
      <c r="A61" s="37" t="s">
        <v>66</v>
      </c>
      <c r="B61">
        <v>0</v>
      </c>
      <c r="C61" s="64">
        <v>0.1</v>
      </c>
      <c r="E61" s="38"/>
      <c r="F61" s="38"/>
    </row>
    <row r="62" spans="1:7">
      <c r="A62" s="37" t="s">
        <v>67</v>
      </c>
      <c r="B62" s="31">
        <v>0</v>
      </c>
      <c r="C62" s="64">
        <v>10</v>
      </c>
      <c r="E62" s="38"/>
      <c r="F62" s="38"/>
    </row>
    <row r="63" spans="1:7">
      <c r="A63" s="29" t="s">
        <v>86</v>
      </c>
      <c r="B63" s="36" t="s">
        <v>105</v>
      </c>
      <c r="C63" s="66" t="s">
        <v>102</v>
      </c>
      <c r="D63" s="38"/>
      <c r="E63" s="44"/>
      <c r="F63" s="44"/>
      <c r="G63" s="52"/>
    </row>
    <row r="64" spans="1:7">
      <c r="A64" s="37" t="s">
        <v>87</v>
      </c>
      <c r="B64" s="38">
        <v>1000000</v>
      </c>
      <c r="C64" s="66">
        <v>1000000</v>
      </c>
      <c r="D64" s="38"/>
      <c r="E64" s="44"/>
      <c r="F64" s="44"/>
      <c r="G64" s="52"/>
    </row>
    <row r="65" spans="1:6">
      <c r="A65" s="37" t="s">
        <v>88</v>
      </c>
      <c r="B65">
        <v>0.01</v>
      </c>
      <c r="C65" s="64">
        <v>0.01</v>
      </c>
      <c r="D65" s="38"/>
      <c r="E65" s="38"/>
      <c r="F65" s="38"/>
    </row>
    <row r="66" spans="1:6">
      <c r="A66" s="37" t="s">
        <v>96</v>
      </c>
      <c r="B66" s="38">
        <v>3</v>
      </c>
      <c r="C66" s="64">
        <v>3</v>
      </c>
      <c r="D66" s="38"/>
      <c r="E66" s="38"/>
      <c r="F66" s="38"/>
    </row>
    <row r="67" spans="1:6">
      <c r="A67" s="53" t="s">
        <v>106</v>
      </c>
      <c r="B67" s="54" t="s">
        <v>107</v>
      </c>
      <c r="C67" s="64" t="s">
        <v>102</v>
      </c>
      <c r="D67" s="38"/>
      <c r="E67" s="38"/>
      <c r="F67" s="38"/>
    </row>
    <row r="68" spans="1:6">
      <c r="A68" s="57" t="s">
        <v>100</v>
      </c>
      <c r="B68" s="58" t="s">
        <v>105</v>
      </c>
      <c r="C68" s="64" t="s">
        <v>102</v>
      </c>
      <c r="D68" s="38"/>
      <c r="E68" s="38"/>
      <c r="F68" s="38"/>
    </row>
    <row r="69" spans="1:6">
      <c r="A69" s="57" t="s">
        <v>101</v>
      </c>
      <c r="B69" s="58">
        <v>5</v>
      </c>
      <c r="C69" s="64">
        <v>5</v>
      </c>
      <c r="D69" s="38"/>
      <c r="E69" s="38"/>
      <c r="F69" s="38"/>
    </row>
    <row r="70" spans="1:6">
      <c r="A70" s="57" t="s">
        <v>97</v>
      </c>
      <c r="B70" s="58">
        <v>10</v>
      </c>
      <c r="C70" s="64">
        <v>10</v>
      </c>
      <c r="D70" s="38"/>
    </row>
    <row r="71" spans="1:6">
      <c r="A71" s="57" t="s">
        <v>98</v>
      </c>
      <c r="B71" s="58">
        <v>6</v>
      </c>
      <c r="C71" s="64">
        <v>6</v>
      </c>
      <c r="D71" s="38"/>
    </row>
    <row r="72" spans="1:6">
      <c r="A72" s="57" t="s">
        <v>99</v>
      </c>
      <c r="B72" s="58">
        <v>10</v>
      </c>
      <c r="C72" s="64">
        <v>10</v>
      </c>
      <c r="D72" s="38"/>
    </row>
    <row r="73" spans="1:6">
      <c r="A73" s="57" t="s">
        <v>108</v>
      </c>
      <c r="B73" s="58"/>
      <c r="C73" s="81">
        <v>5</v>
      </c>
      <c r="D73" s="44"/>
      <c r="E73" s="32"/>
    </row>
    <row r="74" spans="1:6">
      <c r="A74" s="57" t="s">
        <v>109</v>
      </c>
      <c r="B74" s="58"/>
      <c r="C74" s="63">
        <v>2</v>
      </c>
      <c r="D74" s="44"/>
    </row>
    <row r="75" spans="1:6">
      <c r="A75" s="46" t="s">
        <v>110</v>
      </c>
      <c r="B75" s="59" t="s">
        <v>105</v>
      </c>
      <c r="C75" s="63" t="s">
        <v>103</v>
      </c>
      <c r="D75" s="38"/>
    </row>
    <row r="76" spans="1:6">
      <c r="A76" s="46" t="s">
        <v>111</v>
      </c>
      <c r="B76" s="59"/>
      <c r="C76" s="63">
        <v>2000</v>
      </c>
      <c r="D76" s="38"/>
    </row>
    <row r="77" spans="1:6">
      <c r="A77" s="46" t="s">
        <v>112</v>
      </c>
      <c r="B77" s="59"/>
      <c r="C77" s="63">
        <v>10</v>
      </c>
      <c r="D77" s="38"/>
    </row>
    <row r="78" spans="1:6">
      <c r="A78" s="46" t="s">
        <v>113</v>
      </c>
      <c r="B78" s="59"/>
      <c r="C78" s="63">
        <v>0.7</v>
      </c>
      <c r="D78" s="38"/>
    </row>
    <row r="79" spans="1:6">
      <c r="A79" s="60" t="s">
        <v>114</v>
      </c>
      <c r="B79" s="45"/>
      <c r="C79" s="63" t="s">
        <v>102</v>
      </c>
      <c r="D79" s="38"/>
    </row>
    <row r="80" spans="1:6">
      <c r="A80" s="61" t="s">
        <v>124</v>
      </c>
      <c r="B80" s="62"/>
      <c r="C80" s="63"/>
    </row>
    <row r="81" spans="1:4">
      <c r="A81" s="46" t="s">
        <v>125</v>
      </c>
      <c r="C81">
        <v>10000000</v>
      </c>
    </row>
    <row r="82" spans="1:4">
      <c r="A82" s="46" t="s">
        <v>126</v>
      </c>
      <c r="C82">
        <v>0.1</v>
      </c>
    </row>
    <row r="83" spans="1:4">
      <c r="A83" s="83" t="s">
        <v>178</v>
      </c>
      <c r="B83" t="s">
        <v>179</v>
      </c>
      <c r="D83" s="32"/>
    </row>
    <row r="84" spans="1:4">
      <c r="A84" t="s">
        <v>181</v>
      </c>
    </row>
    <row r="85" spans="1:4">
      <c r="A85" t="s">
        <v>180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6"/>
  <sheetViews>
    <sheetView topLeftCell="A4" workbookViewId="0">
      <selection activeCell="C21" sqref="C21"/>
    </sheetView>
  </sheetViews>
  <sheetFormatPr defaultRowHeight="14.25"/>
  <cols>
    <col min="2" max="2" width="12.5" bestFit="1" customWidth="1"/>
  </cols>
  <sheetData>
    <row r="1" spans="1:3" ht="15.75" thickTop="1" thickBot="1">
      <c r="A1" s="97" t="s">
        <v>119</v>
      </c>
      <c r="B1" t="s">
        <v>115</v>
      </c>
      <c r="C1">
        <v>0</v>
      </c>
    </row>
    <row r="2" spans="1:3" ht="15.75" thickTop="1" thickBot="1">
      <c r="A2" s="97"/>
      <c r="B2" t="s">
        <v>94</v>
      </c>
      <c r="C2" s="32">
        <v>1E-4</v>
      </c>
    </row>
    <row r="3" spans="1:3" ht="15.75" thickTop="1" thickBot="1">
      <c r="A3" s="97"/>
      <c r="B3" t="s">
        <v>116</v>
      </c>
      <c r="C3">
        <v>0.25</v>
      </c>
    </row>
    <row r="4" spans="1:3" ht="15.75" thickTop="1" thickBot="1">
      <c r="A4" s="97"/>
      <c r="B4" t="s">
        <v>117</v>
      </c>
      <c r="C4" s="38">
        <v>60</v>
      </c>
    </row>
    <row r="5" spans="1:3" ht="15.75" thickTop="1" thickBot="1">
      <c r="A5" s="97"/>
      <c r="B5" t="s">
        <v>118</v>
      </c>
      <c r="C5">
        <v>5</v>
      </c>
    </row>
    <row r="6" spans="1:3" ht="15.75" thickTop="1" thickBot="1">
      <c r="A6" s="97" t="s">
        <v>120</v>
      </c>
      <c r="B6" t="s">
        <v>115</v>
      </c>
      <c r="C6">
        <v>500</v>
      </c>
    </row>
    <row r="7" spans="1:3" ht="15.75" thickTop="1" thickBot="1">
      <c r="A7" s="97"/>
      <c r="B7" t="s">
        <v>94</v>
      </c>
      <c r="C7" s="32">
        <v>1E-3</v>
      </c>
    </row>
    <row r="8" spans="1:3" ht="15.75" thickTop="1" thickBot="1">
      <c r="A8" s="97"/>
      <c r="B8" t="s">
        <v>116</v>
      </c>
      <c r="C8">
        <v>0.25</v>
      </c>
    </row>
    <row r="9" spans="1:3" ht="15.75" thickTop="1" thickBot="1">
      <c r="A9" s="97"/>
      <c r="B9" t="s">
        <v>117</v>
      </c>
      <c r="C9">
        <v>50</v>
      </c>
    </row>
    <row r="10" spans="1:3" ht="15.75" thickTop="1" thickBot="1">
      <c r="A10" s="97"/>
      <c r="B10" t="s">
        <v>118</v>
      </c>
      <c r="C10">
        <v>10</v>
      </c>
    </row>
    <row r="11" spans="1:3" ht="15.75" thickTop="1" thickBot="1">
      <c r="A11" s="97" t="s">
        <v>121</v>
      </c>
      <c r="B11" t="s">
        <v>115</v>
      </c>
      <c r="C11">
        <v>1000</v>
      </c>
    </row>
    <row r="12" spans="1:3" ht="15.75" thickTop="1" thickBot="1">
      <c r="A12" s="97"/>
      <c r="B12" t="s">
        <v>94</v>
      </c>
      <c r="C12" s="32">
        <v>0.01</v>
      </c>
    </row>
    <row r="13" spans="1:3" ht="15.75" thickTop="1" thickBot="1">
      <c r="A13" s="97"/>
      <c r="B13" t="s">
        <v>116</v>
      </c>
      <c r="C13">
        <v>0.25</v>
      </c>
    </row>
    <row r="14" spans="1:3" ht="15.75" thickTop="1" thickBot="1">
      <c r="A14" s="97"/>
      <c r="B14" t="s">
        <v>117</v>
      </c>
      <c r="C14">
        <v>40</v>
      </c>
    </row>
    <row r="15" spans="1:3" ht="15.75" thickTop="1" thickBot="1">
      <c r="A15" s="97"/>
      <c r="B15" t="s">
        <v>118</v>
      </c>
      <c r="C15">
        <v>15</v>
      </c>
    </row>
    <row r="16" spans="1:3" ht="15.75" thickTop="1" thickBot="1">
      <c r="A16" s="97" t="s">
        <v>122</v>
      </c>
      <c r="B16" t="s">
        <v>115</v>
      </c>
      <c r="C16">
        <v>1500</v>
      </c>
    </row>
    <row r="17" spans="1:3" ht="15.75" thickTop="1" thickBot="1">
      <c r="A17" s="97"/>
      <c r="B17" t="s">
        <v>94</v>
      </c>
      <c r="C17" s="32">
        <v>0.1</v>
      </c>
    </row>
    <row r="18" spans="1:3" ht="15.75" thickTop="1" thickBot="1">
      <c r="A18" s="97"/>
      <c r="B18" t="s">
        <v>116</v>
      </c>
      <c r="C18">
        <v>0.25</v>
      </c>
    </row>
    <row r="19" spans="1:3" ht="15.75" thickTop="1" thickBot="1">
      <c r="A19" s="97"/>
      <c r="B19" t="s">
        <v>117</v>
      </c>
      <c r="C19">
        <v>30</v>
      </c>
    </row>
    <row r="20" spans="1:3" ht="15.75" thickTop="1" thickBot="1">
      <c r="A20" s="97"/>
      <c r="B20" t="s">
        <v>118</v>
      </c>
      <c r="C20">
        <v>20</v>
      </c>
    </row>
    <row r="21" spans="1:3" ht="15" thickTop="1"/>
    <row r="3787" spans="12:12">
      <c r="L3787" s="32"/>
    </row>
    <row r="3788" spans="12:12">
      <c r="L3788" s="32"/>
    </row>
    <row r="3789" spans="12:12">
      <c r="L3789" s="32"/>
    </row>
    <row r="3790" spans="12:12">
      <c r="L3790" s="32"/>
    </row>
    <row r="3791" spans="12:12">
      <c r="L3791" s="32"/>
    </row>
    <row r="3792" spans="12:12">
      <c r="L3792" s="32"/>
    </row>
    <row r="3793" spans="12:12">
      <c r="L3793" s="32"/>
    </row>
    <row r="3794" spans="12:12">
      <c r="L3794" s="32"/>
    </row>
    <row r="3795" spans="12:12">
      <c r="L3795" s="32"/>
    </row>
    <row r="3796" spans="12:12">
      <c r="L3796" s="32"/>
    </row>
    <row r="3797" spans="12:12">
      <c r="L3797" s="32"/>
    </row>
    <row r="3798" spans="12:12">
      <c r="L3798" s="32"/>
    </row>
    <row r="3799" spans="12:12">
      <c r="L3799" s="32"/>
    </row>
    <row r="3800" spans="12:12">
      <c r="L3800" s="32"/>
    </row>
    <row r="3801" spans="12:12">
      <c r="L3801" s="32"/>
    </row>
    <row r="3802" spans="12:12">
      <c r="L3802" s="32"/>
    </row>
    <row r="3803" spans="12:12">
      <c r="L3803" s="32"/>
    </row>
    <row r="3804" spans="12:12">
      <c r="L3804" s="32"/>
    </row>
    <row r="3805" spans="12:12">
      <c r="L3805" s="32"/>
    </row>
    <row r="3806" spans="12:12">
      <c r="L3806" s="32"/>
    </row>
    <row r="3807" spans="12:12">
      <c r="L3807" s="32"/>
    </row>
    <row r="3808" spans="12:12">
      <c r="L3808" s="32"/>
    </row>
    <row r="3809" spans="12:12">
      <c r="L3809" s="32"/>
    </row>
    <row r="3810" spans="12:12">
      <c r="L3810" s="32"/>
    </row>
    <row r="3811" spans="12:12">
      <c r="L3811" s="32"/>
    </row>
    <row r="3812" spans="12:12">
      <c r="L3812" s="32"/>
    </row>
    <row r="3813" spans="12:12">
      <c r="L3813" s="32"/>
    </row>
    <row r="3814" spans="12:12">
      <c r="L3814" s="32"/>
    </row>
    <row r="3815" spans="12:12">
      <c r="L3815" s="32"/>
    </row>
    <row r="3816" spans="12:12">
      <c r="L3816" s="32"/>
    </row>
    <row r="3817" spans="12:12">
      <c r="L3817" s="32"/>
    </row>
    <row r="3818" spans="12:12">
      <c r="L3818" s="32"/>
    </row>
    <row r="3819" spans="12:12">
      <c r="L3819" s="32"/>
    </row>
    <row r="3820" spans="12:12">
      <c r="L3820" s="32"/>
    </row>
    <row r="3821" spans="12:12">
      <c r="L3821" s="32"/>
    </row>
    <row r="3822" spans="12:12">
      <c r="L3822" s="32"/>
    </row>
    <row r="3823" spans="12:12">
      <c r="L3823" s="32"/>
    </row>
    <row r="3824" spans="12:12">
      <c r="L3824" s="32"/>
    </row>
    <row r="3825" spans="12:12">
      <c r="L3825" s="32"/>
    </row>
    <row r="3826" spans="12:12">
      <c r="L3826" s="32"/>
    </row>
    <row r="3827" spans="12:12">
      <c r="L3827" s="32"/>
    </row>
    <row r="3828" spans="12:12">
      <c r="L3828" s="32"/>
    </row>
    <row r="3829" spans="12:12">
      <c r="L3829" s="32"/>
    </row>
    <row r="3830" spans="12:12">
      <c r="L3830" s="32"/>
    </row>
    <row r="3831" spans="12:12">
      <c r="L3831" s="32"/>
    </row>
    <row r="3832" spans="12:12">
      <c r="L3832" s="32"/>
    </row>
    <row r="3833" spans="12:12">
      <c r="L3833" s="32"/>
    </row>
    <row r="3834" spans="12:12">
      <c r="L3834" s="32"/>
    </row>
    <row r="3835" spans="12:12">
      <c r="L3835" s="32"/>
    </row>
    <row r="3836" spans="12:12">
      <c r="L3836" s="32"/>
    </row>
    <row r="3837" spans="12:12">
      <c r="L3837" s="32"/>
    </row>
    <row r="3838" spans="12:12">
      <c r="L3838" s="32"/>
    </row>
    <row r="3839" spans="12:12">
      <c r="L3839" s="32"/>
    </row>
    <row r="3840" spans="12:12">
      <c r="L3840" s="32"/>
    </row>
    <row r="3841" spans="12:12">
      <c r="L3841" s="32"/>
    </row>
    <row r="3842" spans="12:12">
      <c r="L3842" s="32"/>
    </row>
    <row r="3843" spans="12:12">
      <c r="L3843" s="32"/>
    </row>
    <row r="3844" spans="12:12">
      <c r="L3844" s="32"/>
    </row>
    <row r="3845" spans="12:12">
      <c r="L3845" s="32"/>
    </row>
    <row r="3846" spans="12:12">
      <c r="L3846" s="32"/>
    </row>
    <row r="3847" spans="12:12">
      <c r="L3847" s="32"/>
    </row>
    <row r="3848" spans="12:12">
      <c r="L3848" s="32"/>
    </row>
    <row r="3849" spans="12:12">
      <c r="L3849" s="32"/>
    </row>
    <row r="3850" spans="12:12">
      <c r="L3850" s="32"/>
    </row>
    <row r="3851" spans="12:12">
      <c r="L3851" s="32"/>
    </row>
    <row r="3852" spans="12:12">
      <c r="L3852" s="32"/>
    </row>
    <row r="3853" spans="12:12">
      <c r="L3853" s="32"/>
    </row>
    <row r="3854" spans="12:12">
      <c r="L3854" s="32"/>
    </row>
    <row r="3855" spans="12:12">
      <c r="L3855" s="32"/>
    </row>
    <row r="3856" spans="12:12">
      <c r="L3856" s="32"/>
    </row>
    <row r="3857" spans="12:12">
      <c r="L3857" s="32"/>
    </row>
    <row r="3858" spans="12:12">
      <c r="L3858" s="32"/>
    </row>
    <row r="3859" spans="12:12">
      <c r="L3859" s="32"/>
    </row>
    <row r="3860" spans="12:12">
      <c r="L3860" s="32"/>
    </row>
    <row r="3861" spans="12:12">
      <c r="L3861" s="32"/>
    </row>
    <row r="3862" spans="12:12">
      <c r="L3862" s="32"/>
    </row>
    <row r="3863" spans="12:12">
      <c r="L3863" s="32"/>
    </row>
    <row r="3864" spans="12:12">
      <c r="L3864" s="32"/>
    </row>
    <row r="3865" spans="12:12">
      <c r="L3865" s="32"/>
    </row>
    <row r="3866" spans="12:12">
      <c r="L3866" s="32"/>
    </row>
    <row r="3867" spans="12:12">
      <c r="L3867" s="32"/>
    </row>
    <row r="3868" spans="12:12">
      <c r="L3868" s="32"/>
    </row>
    <row r="3869" spans="12:12">
      <c r="L3869" s="32"/>
    </row>
    <row r="3870" spans="12:12">
      <c r="L3870" s="32"/>
    </row>
    <row r="3871" spans="12:12">
      <c r="L3871" s="32"/>
    </row>
    <row r="3872" spans="12:12">
      <c r="L3872" s="32"/>
    </row>
    <row r="3873" spans="12:12">
      <c r="L3873" s="32"/>
    </row>
    <row r="3874" spans="12:12">
      <c r="L3874" s="32"/>
    </row>
    <row r="3875" spans="12:12">
      <c r="L3875" s="32"/>
    </row>
    <row r="3876" spans="12:12">
      <c r="L3876" s="32"/>
    </row>
    <row r="3877" spans="12:12">
      <c r="L3877" s="32"/>
    </row>
    <row r="3878" spans="12:12">
      <c r="L3878" s="32"/>
    </row>
    <row r="3879" spans="12:12">
      <c r="L3879" s="32"/>
    </row>
    <row r="3880" spans="12:12">
      <c r="L3880" s="32"/>
    </row>
    <row r="3881" spans="12:12">
      <c r="L3881" s="32"/>
    </row>
    <row r="3882" spans="12:12">
      <c r="L3882" s="32"/>
    </row>
    <row r="3883" spans="12:12">
      <c r="L3883" s="32"/>
    </row>
    <row r="3884" spans="12:12">
      <c r="L3884" s="32"/>
    </row>
    <row r="3885" spans="12:12">
      <c r="L3885" s="32"/>
    </row>
    <row r="3886" spans="12:12">
      <c r="L3886" s="32"/>
    </row>
    <row r="3887" spans="12:12">
      <c r="L3887" s="32"/>
    </row>
    <row r="3888" spans="12:12">
      <c r="L3888" s="32"/>
    </row>
    <row r="3889" spans="12:12">
      <c r="L3889" s="32"/>
    </row>
    <row r="3890" spans="12:12">
      <c r="L3890" s="32"/>
    </row>
    <row r="3891" spans="12:12">
      <c r="L3891" s="32"/>
    </row>
    <row r="3892" spans="12:12">
      <c r="L3892" s="32"/>
    </row>
    <row r="3893" spans="12:12">
      <c r="L3893" s="32"/>
    </row>
    <row r="3894" spans="12:12">
      <c r="L3894" s="32"/>
    </row>
    <row r="3895" spans="12:12">
      <c r="L3895" s="32"/>
    </row>
    <row r="3896" spans="12:12">
      <c r="L3896" s="32"/>
    </row>
    <row r="3897" spans="12:12">
      <c r="L3897" s="32"/>
    </row>
    <row r="3898" spans="12:12">
      <c r="L3898" s="32"/>
    </row>
    <row r="3899" spans="12:12">
      <c r="L3899" s="32"/>
    </row>
    <row r="3900" spans="12:12">
      <c r="L3900" s="32"/>
    </row>
    <row r="3901" spans="12:12">
      <c r="L3901" s="32"/>
    </row>
    <row r="3902" spans="12:12">
      <c r="L3902" s="32"/>
    </row>
    <row r="3903" spans="12:12">
      <c r="L3903" s="32"/>
    </row>
    <row r="3904" spans="12:12">
      <c r="L3904" s="32"/>
    </row>
    <row r="3905" spans="12:12">
      <c r="L3905" s="32"/>
    </row>
    <row r="3906" spans="12:12">
      <c r="L3906" s="32"/>
    </row>
    <row r="3907" spans="12:12">
      <c r="L3907" s="32"/>
    </row>
    <row r="3908" spans="12:12">
      <c r="L3908" s="32"/>
    </row>
    <row r="3909" spans="12:12">
      <c r="L3909" s="32"/>
    </row>
    <row r="3910" spans="12:12">
      <c r="L3910" s="32"/>
    </row>
    <row r="3911" spans="12:12">
      <c r="L3911" s="32"/>
    </row>
    <row r="3912" spans="12:12">
      <c r="L3912" s="32"/>
    </row>
    <row r="3913" spans="12:12">
      <c r="L3913" s="32"/>
    </row>
    <row r="3914" spans="12:12">
      <c r="L3914" s="32"/>
    </row>
    <row r="3915" spans="12:12">
      <c r="L3915" s="32"/>
    </row>
    <row r="3916" spans="12:12">
      <c r="L3916" s="32"/>
    </row>
  </sheetData>
  <mergeCells count="4">
    <mergeCell ref="A1:A5"/>
    <mergeCell ref="A6:A10"/>
    <mergeCell ref="A11:A15"/>
    <mergeCell ref="A16:A20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topLeftCell="A7" workbookViewId="0">
      <selection activeCell="S20" sqref="S20"/>
    </sheetView>
  </sheetViews>
  <sheetFormatPr defaultColWidth="3.25" defaultRowHeight="14.25"/>
  <sheetData>
    <row r="2" spans="2:4" ht="15">
      <c r="B2" s="67" t="s">
        <v>127</v>
      </c>
    </row>
    <row r="3" spans="2:4">
      <c r="C3" t="s">
        <v>128</v>
      </c>
    </row>
    <row r="4" spans="2:4">
      <c r="C4" t="s">
        <v>129</v>
      </c>
    </row>
    <row r="9" spans="2:4" ht="15">
      <c r="B9" s="67" t="s">
        <v>130</v>
      </c>
    </row>
    <row r="11" spans="2:4">
      <c r="C11" t="s">
        <v>131</v>
      </c>
    </row>
    <row r="13" spans="2:4">
      <c r="C13" t="s">
        <v>132</v>
      </c>
    </row>
    <row r="15" spans="2:4">
      <c r="C15" t="s">
        <v>133</v>
      </c>
    </row>
    <row r="16" spans="2:4">
      <c r="D16" t="s">
        <v>134</v>
      </c>
    </row>
    <row r="17" spans="2:5">
      <c r="E17" t="s">
        <v>135</v>
      </c>
    </row>
    <row r="18" spans="2:5">
      <c r="E18" t="s">
        <v>136</v>
      </c>
    </row>
    <row r="19" spans="2:5">
      <c r="E19" t="s">
        <v>137</v>
      </c>
    </row>
    <row r="23" spans="2:5" ht="15">
      <c r="B23" s="67" t="s">
        <v>138</v>
      </c>
    </row>
  </sheetData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7" sqref="D7"/>
    </sheetView>
  </sheetViews>
  <sheetFormatPr defaultColWidth="8.875" defaultRowHeight="14.25"/>
  <cols>
    <col min="1" max="1" width="8.875" style="80"/>
    <col min="2" max="2" width="18" style="80" bestFit="1" customWidth="1"/>
    <col min="3" max="3" width="21" style="80" customWidth="1"/>
    <col min="4" max="4" width="36.5" style="80" customWidth="1"/>
    <col min="5" max="5" width="23" style="80" customWidth="1"/>
    <col min="6" max="16384" width="8.875" style="70"/>
  </cols>
  <sheetData>
    <row r="1" spans="1:5">
      <c r="A1" s="68" t="s">
        <v>139</v>
      </c>
      <c r="B1" s="68" t="s">
        <v>140</v>
      </c>
      <c r="C1" s="69"/>
      <c r="D1" s="69" t="s">
        <v>141</v>
      </c>
      <c r="E1" s="69" t="s">
        <v>142</v>
      </c>
    </row>
    <row r="2" spans="1:5" ht="28.5">
      <c r="A2" s="71">
        <v>1</v>
      </c>
      <c r="B2" s="68" t="s">
        <v>143</v>
      </c>
      <c r="C2" s="72"/>
      <c r="D2" s="69" t="s">
        <v>144</v>
      </c>
      <c r="E2" s="69"/>
    </row>
    <row r="3" spans="1:5" ht="42.75">
      <c r="A3" s="73"/>
      <c r="B3" s="74"/>
      <c r="C3" s="72" t="s">
        <v>145</v>
      </c>
      <c r="D3" s="69" t="s">
        <v>146</v>
      </c>
      <c r="E3" s="69" t="s">
        <v>147</v>
      </c>
    </row>
    <row r="4" spans="1:5">
      <c r="A4" s="73"/>
      <c r="B4" s="74"/>
      <c r="C4" s="72" t="s">
        <v>148</v>
      </c>
      <c r="D4" s="69" t="s">
        <v>149</v>
      </c>
      <c r="E4" s="69"/>
    </row>
    <row r="5" spans="1:5">
      <c r="A5" s="73"/>
      <c r="B5" s="74"/>
      <c r="C5" s="72" t="s">
        <v>150</v>
      </c>
      <c r="D5" s="69" t="s">
        <v>151</v>
      </c>
      <c r="E5" s="69"/>
    </row>
    <row r="6" spans="1:5" ht="42.75">
      <c r="A6" s="73"/>
      <c r="B6" s="74"/>
      <c r="C6" s="72" t="s">
        <v>152</v>
      </c>
      <c r="D6" s="69" t="s">
        <v>153</v>
      </c>
      <c r="E6" s="69"/>
    </row>
    <row r="7" spans="1:5" ht="71.25">
      <c r="A7" s="73"/>
      <c r="B7" s="74"/>
      <c r="C7" s="72" t="s">
        <v>154</v>
      </c>
      <c r="D7" s="69" t="s">
        <v>184</v>
      </c>
      <c r="E7" s="69"/>
    </row>
    <row r="8" spans="1:5" ht="71.25">
      <c r="A8" s="73"/>
      <c r="B8" s="74"/>
      <c r="C8" s="72" t="s">
        <v>154</v>
      </c>
      <c r="D8" s="69" t="s">
        <v>184</v>
      </c>
      <c r="E8" s="69"/>
    </row>
    <row r="9" spans="1:5" ht="71.25">
      <c r="A9" s="73"/>
      <c r="B9" s="74"/>
      <c r="C9" s="72" t="s">
        <v>155</v>
      </c>
      <c r="D9" s="69" t="s">
        <v>184</v>
      </c>
      <c r="E9" s="69"/>
    </row>
    <row r="10" spans="1:5">
      <c r="A10" s="73"/>
      <c r="B10" s="74"/>
      <c r="C10" s="72"/>
      <c r="D10" s="69"/>
      <c r="E10" s="69"/>
    </row>
    <row r="11" spans="1:5">
      <c r="A11" s="73"/>
      <c r="B11" s="74"/>
      <c r="C11" s="72" t="s">
        <v>156</v>
      </c>
      <c r="D11" s="69" t="s">
        <v>146</v>
      </c>
      <c r="E11" s="69"/>
    </row>
    <row r="12" spans="1:5">
      <c r="A12" s="73"/>
      <c r="B12" s="74"/>
      <c r="C12" s="72" t="s">
        <v>157</v>
      </c>
      <c r="D12" s="69" t="s">
        <v>158</v>
      </c>
      <c r="E12" s="69"/>
    </row>
    <row r="13" spans="1:5">
      <c r="A13" s="73"/>
      <c r="B13" s="74"/>
      <c r="C13" s="72" t="s">
        <v>159</v>
      </c>
      <c r="D13" s="69" t="s">
        <v>160</v>
      </c>
      <c r="E13" s="69"/>
    </row>
    <row r="14" spans="1:5">
      <c r="A14" s="73"/>
      <c r="B14" s="74"/>
      <c r="C14" s="72"/>
      <c r="D14" s="69"/>
      <c r="E14" s="69"/>
    </row>
    <row r="15" spans="1:5">
      <c r="A15" s="75"/>
      <c r="B15" s="76"/>
      <c r="C15" s="72"/>
      <c r="D15" s="69"/>
      <c r="E15" s="69"/>
    </row>
  </sheetData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RowHeight="25.5" customHeight="1"/>
  <cols>
    <col min="3" max="3" width="18.875" customWidth="1"/>
    <col min="5" max="5" width="40.625" bestFit="1" customWidth="1"/>
  </cols>
  <sheetData>
    <row r="1" spans="1:5" ht="25.5" customHeight="1">
      <c r="A1" s="73"/>
      <c r="B1" s="74"/>
      <c r="C1" s="72" t="s">
        <v>161</v>
      </c>
      <c r="D1" s="69" t="s">
        <v>162</v>
      </c>
      <c r="E1" s="69"/>
    </row>
    <row r="2" spans="1:5" ht="25.5" customHeight="1">
      <c r="A2" s="74">
        <v>2</v>
      </c>
      <c r="B2" s="74" t="s">
        <v>174</v>
      </c>
      <c r="C2" s="69" t="s">
        <v>163</v>
      </c>
      <c r="D2" s="69"/>
      <c r="E2" s="69"/>
    </row>
    <row r="3" spans="1:5" ht="25.5" customHeight="1">
      <c r="A3" s="74"/>
      <c r="B3" s="77"/>
      <c r="C3" s="72" t="s">
        <v>164</v>
      </c>
      <c r="D3" s="69" t="s">
        <v>165</v>
      </c>
      <c r="E3" s="69"/>
    </row>
    <row r="4" spans="1:5" ht="25.5" customHeight="1">
      <c r="A4" s="74"/>
      <c r="B4" s="77"/>
      <c r="C4" s="72" t="s">
        <v>166</v>
      </c>
      <c r="D4" s="69" t="s">
        <v>162</v>
      </c>
      <c r="E4" s="69"/>
    </row>
    <row r="5" spans="1:5" ht="25.5" customHeight="1">
      <c r="A5" s="74"/>
      <c r="B5" s="77"/>
      <c r="C5" s="72" t="s">
        <v>167</v>
      </c>
      <c r="D5" s="69" t="s">
        <v>168</v>
      </c>
      <c r="E5" s="69"/>
    </row>
    <row r="6" spans="1:5" ht="25.5" customHeight="1">
      <c r="A6" s="68">
        <v>3</v>
      </c>
      <c r="B6" s="78" t="s">
        <v>169</v>
      </c>
      <c r="C6" s="72" t="s">
        <v>170</v>
      </c>
      <c r="D6" s="69" t="s">
        <v>171</v>
      </c>
      <c r="E6" s="69" t="s">
        <v>172</v>
      </c>
    </row>
    <row r="7" spans="1:5" ht="25.5" customHeight="1">
      <c r="A7" s="74"/>
      <c r="B7" s="77"/>
      <c r="C7" s="72" t="s">
        <v>173</v>
      </c>
      <c r="D7" s="69"/>
      <c r="E7" s="69"/>
    </row>
    <row r="8" spans="1:5" ht="25.5" customHeight="1">
      <c r="A8" s="76"/>
      <c r="B8" s="79"/>
      <c r="C8" s="72" t="s">
        <v>175</v>
      </c>
      <c r="D8" s="69"/>
      <c r="E8" s="69"/>
    </row>
  </sheetData>
  <phoneticPr fontId="1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5" sqref="B5"/>
    </sheetView>
  </sheetViews>
  <sheetFormatPr defaultRowHeight="14.25"/>
  <sheetData>
    <row r="2" spans="1:2">
      <c r="A2" t="s">
        <v>182</v>
      </c>
    </row>
    <row r="4" spans="1:2">
      <c r="B4" t="s">
        <v>183</v>
      </c>
    </row>
  </sheetData>
  <phoneticPr fontId="1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13" workbookViewId="0">
      <selection activeCell="B35" sqref="B35"/>
    </sheetView>
  </sheetViews>
  <sheetFormatPr defaultRowHeight="14.25"/>
  <cols>
    <col min="1" max="1" width="3.5" bestFit="1" customWidth="1"/>
    <col min="2" max="2" width="70.25" customWidth="1"/>
    <col min="3" max="3" width="14.875" bestFit="1" customWidth="1"/>
    <col min="4" max="4" width="9.5" bestFit="1" customWidth="1"/>
    <col min="7" max="7" width="9.375" bestFit="1" customWidth="1"/>
    <col min="8" max="8" width="9.375" customWidth="1"/>
    <col min="10" max="10" width="9.5" bestFit="1" customWidth="1"/>
    <col min="11" max="11" width="9.375" bestFit="1" customWidth="1"/>
    <col min="13" max="13" width="13.125" bestFit="1" customWidth="1"/>
  </cols>
  <sheetData>
    <row r="1" spans="1:14" ht="15">
      <c r="B1" s="1" t="s">
        <v>0</v>
      </c>
      <c r="C1" s="30" t="s">
        <v>85</v>
      </c>
    </row>
    <row r="2" spans="1:14">
      <c r="A2">
        <v>1</v>
      </c>
      <c r="B2" s="2" t="s">
        <v>26</v>
      </c>
      <c r="C2" s="2">
        <v>3</v>
      </c>
      <c r="D2" s="63">
        <v>3</v>
      </c>
      <c r="E2">
        <v>3</v>
      </c>
      <c r="F2">
        <v>3</v>
      </c>
      <c r="G2">
        <v>3</v>
      </c>
      <c r="H2">
        <v>3</v>
      </c>
    </row>
    <row r="3" spans="1:14">
      <c r="A3">
        <v>2</v>
      </c>
      <c r="B3" s="2" t="s">
        <v>27</v>
      </c>
      <c r="C3" s="2">
        <v>0</v>
      </c>
      <c r="D3" s="63">
        <v>0</v>
      </c>
      <c r="E3">
        <v>0</v>
      </c>
      <c r="F3">
        <v>0</v>
      </c>
      <c r="G3">
        <v>0</v>
      </c>
      <c r="H3">
        <v>0</v>
      </c>
      <c r="L3" t="s">
        <v>79</v>
      </c>
      <c r="M3">
        <v>0.25</v>
      </c>
      <c r="N3" t="s">
        <v>80</v>
      </c>
    </row>
    <row r="4" spans="1:14">
      <c r="A4">
        <v>3</v>
      </c>
      <c r="B4" s="2" t="s">
        <v>28</v>
      </c>
      <c r="C4" s="2">
        <v>0</v>
      </c>
      <c r="D4" s="63">
        <v>0</v>
      </c>
      <c r="E4">
        <v>-9800</v>
      </c>
      <c r="F4">
        <v>0</v>
      </c>
      <c r="G4">
        <v>-9800</v>
      </c>
      <c r="H4">
        <v>0</v>
      </c>
      <c r="L4" t="s">
        <v>77</v>
      </c>
      <c r="M4">
        <v>14</v>
      </c>
      <c r="N4" t="s">
        <v>78</v>
      </c>
    </row>
    <row r="5" spans="1:14">
      <c r="A5">
        <v>4</v>
      </c>
      <c r="B5" s="2" t="s">
        <v>29</v>
      </c>
      <c r="C5" s="2">
        <v>-9800</v>
      </c>
      <c r="D5" s="63">
        <v>-9800</v>
      </c>
      <c r="E5">
        <v>0</v>
      </c>
      <c r="F5">
        <v>-9800</v>
      </c>
      <c r="G5">
        <v>0</v>
      </c>
      <c r="H5">
        <v>0</v>
      </c>
      <c r="L5" t="s">
        <v>81</v>
      </c>
      <c r="M5">
        <f>M4/100/M3</f>
        <v>0.56000000000000005</v>
      </c>
      <c r="N5" t="s">
        <v>82</v>
      </c>
    </row>
    <row r="6" spans="1:14">
      <c r="A6">
        <v>5</v>
      </c>
      <c r="B6" s="2" t="s">
        <v>56</v>
      </c>
      <c r="C6" s="2">
        <v>1E-3</v>
      </c>
      <c r="D6" s="63">
        <v>7.5560000000000004E-4</v>
      </c>
      <c r="E6">
        <v>1E-3</v>
      </c>
      <c r="F6">
        <v>1E-3</v>
      </c>
      <c r="G6">
        <v>8.6899999999999998E-4</v>
      </c>
      <c r="H6">
        <v>1.1999999999999999E-6</v>
      </c>
    </row>
    <row r="7" spans="1:14">
      <c r="A7">
        <v>6</v>
      </c>
      <c r="B7" s="2" t="s">
        <v>30</v>
      </c>
      <c r="C7" s="2">
        <v>14.4</v>
      </c>
      <c r="D7" s="63">
        <v>14.4</v>
      </c>
      <c r="E7">
        <v>14.4</v>
      </c>
      <c r="F7">
        <v>14.4</v>
      </c>
      <c r="G7">
        <v>14.4</v>
      </c>
      <c r="H7">
        <v>14.4</v>
      </c>
      <c r="L7" t="s">
        <v>83</v>
      </c>
      <c r="M7" t="e">
        <f>M3/I22</f>
        <v>#DIV/0!</v>
      </c>
    </row>
    <row r="8" spans="1:14">
      <c r="A8">
        <v>7</v>
      </c>
      <c r="B8" s="82" t="s">
        <v>31</v>
      </c>
      <c r="C8" s="2">
        <v>0.2</v>
      </c>
      <c r="D8" s="63">
        <v>0.2</v>
      </c>
      <c r="E8">
        <v>0.2</v>
      </c>
      <c r="F8">
        <v>0.2</v>
      </c>
      <c r="G8">
        <v>0.2</v>
      </c>
      <c r="H8">
        <v>0.2</v>
      </c>
    </row>
    <row r="9" spans="1:14">
      <c r="A9">
        <v>8</v>
      </c>
      <c r="B9" s="2" t="s">
        <v>32</v>
      </c>
      <c r="C9" s="31">
        <v>4</v>
      </c>
      <c r="D9" s="63">
        <v>9.4</v>
      </c>
      <c r="E9">
        <v>2</v>
      </c>
      <c r="F9">
        <v>1</v>
      </c>
      <c r="G9">
        <v>1</v>
      </c>
      <c r="H9">
        <v>5</v>
      </c>
    </row>
    <row r="10" spans="1:14">
      <c r="A10">
        <v>9</v>
      </c>
      <c r="B10" s="2" t="s">
        <v>58</v>
      </c>
      <c r="C10" s="2">
        <v>0.98</v>
      </c>
      <c r="D10" s="63">
        <v>0.97</v>
      </c>
      <c r="E10">
        <v>0.98</v>
      </c>
      <c r="F10">
        <v>0.98</v>
      </c>
      <c r="G10">
        <v>0.98</v>
      </c>
      <c r="H10">
        <v>0.98</v>
      </c>
      <c r="L10" t="s">
        <v>84</v>
      </c>
      <c r="M10" t="e">
        <f>J9*J36/J22</f>
        <v>#VALUE!</v>
      </c>
    </row>
    <row r="11" spans="1:14">
      <c r="A11">
        <v>10</v>
      </c>
      <c r="B11" s="2" t="s">
        <v>89</v>
      </c>
      <c r="C11" s="2">
        <v>2.1</v>
      </c>
      <c r="D11" s="63">
        <v>2.1</v>
      </c>
      <c r="E11">
        <v>2.1</v>
      </c>
      <c r="F11">
        <v>2.1</v>
      </c>
      <c r="G11">
        <v>2.1</v>
      </c>
      <c r="H11">
        <v>2.1</v>
      </c>
    </row>
    <row r="12" spans="1:14">
      <c r="A12">
        <v>11</v>
      </c>
      <c r="B12" s="2" t="s">
        <v>33</v>
      </c>
      <c r="C12" s="2">
        <v>4</v>
      </c>
      <c r="D12" s="63">
        <v>4</v>
      </c>
      <c r="E12">
        <v>4</v>
      </c>
      <c r="F12">
        <v>4</v>
      </c>
      <c r="G12">
        <v>4</v>
      </c>
      <c r="H12">
        <v>4</v>
      </c>
    </row>
    <row r="13" spans="1:14">
      <c r="A13">
        <v>12</v>
      </c>
      <c r="B13" s="2" t="s">
        <v>34</v>
      </c>
      <c r="C13" s="2">
        <v>2.1</v>
      </c>
      <c r="D13" s="63">
        <v>2.1</v>
      </c>
      <c r="E13">
        <v>2.1</v>
      </c>
      <c r="F13">
        <v>2.1</v>
      </c>
      <c r="G13">
        <v>2.1</v>
      </c>
      <c r="H13">
        <v>2.1</v>
      </c>
    </row>
    <row r="14" spans="1:14">
      <c r="A14">
        <v>13</v>
      </c>
      <c r="B14" s="2" t="s">
        <v>35</v>
      </c>
      <c r="C14" s="2">
        <v>923</v>
      </c>
      <c r="D14" s="63">
        <v>923</v>
      </c>
      <c r="E14">
        <v>923</v>
      </c>
      <c r="F14">
        <v>923</v>
      </c>
      <c r="G14">
        <v>923</v>
      </c>
      <c r="H14">
        <v>293</v>
      </c>
    </row>
    <row r="15" spans="1:14">
      <c r="A15">
        <v>14</v>
      </c>
      <c r="B15" s="2" t="s">
        <v>36</v>
      </c>
      <c r="C15" s="2">
        <v>533</v>
      </c>
      <c r="D15" s="63">
        <v>533</v>
      </c>
      <c r="E15">
        <v>533</v>
      </c>
      <c r="F15">
        <v>533</v>
      </c>
      <c r="G15">
        <v>533</v>
      </c>
      <c r="H15">
        <v>333</v>
      </c>
      <c r="J15" s="90" t="s">
        <v>191</v>
      </c>
      <c r="K15" s="90">
        <f>H36*H9/H22</f>
        <v>5999.9999999999991</v>
      </c>
    </row>
    <row r="16" spans="1:14">
      <c r="A16">
        <v>15</v>
      </c>
      <c r="B16" s="2" t="s">
        <v>39</v>
      </c>
      <c r="C16" s="2">
        <v>1E-3</v>
      </c>
      <c r="D16" s="63">
        <v>1E-3</v>
      </c>
      <c r="E16">
        <v>1E-3</v>
      </c>
      <c r="F16">
        <v>1E-3</v>
      </c>
      <c r="G16">
        <v>1E-3</v>
      </c>
      <c r="H16">
        <v>0</v>
      </c>
    </row>
    <row r="17" spans="1:14">
      <c r="A17">
        <v>16</v>
      </c>
      <c r="B17" s="94" t="s">
        <v>40</v>
      </c>
      <c r="C17" s="94">
        <v>0</v>
      </c>
      <c r="D17" s="93">
        <v>0</v>
      </c>
      <c r="E17" s="92">
        <v>0</v>
      </c>
      <c r="F17">
        <v>0</v>
      </c>
      <c r="G17">
        <v>0</v>
      </c>
      <c r="H17">
        <v>0</v>
      </c>
    </row>
    <row r="18" spans="1:14">
      <c r="A18">
        <v>17</v>
      </c>
      <c r="B18" s="2" t="s">
        <v>37</v>
      </c>
      <c r="C18" s="2">
        <v>500</v>
      </c>
      <c r="D18" s="63">
        <v>500</v>
      </c>
      <c r="E18">
        <v>500</v>
      </c>
      <c r="F18">
        <v>500</v>
      </c>
      <c r="G18">
        <v>500</v>
      </c>
      <c r="H18">
        <v>2.5999999999999998E-5</v>
      </c>
    </row>
    <row r="19" spans="1:14">
      <c r="A19">
        <v>18</v>
      </c>
      <c r="B19" s="94" t="s">
        <v>38</v>
      </c>
      <c r="C19" s="94">
        <v>25</v>
      </c>
      <c r="D19" s="93">
        <v>25</v>
      </c>
      <c r="E19" s="92">
        <v>25</v>
      </c>
      <c r="F19">
        <v>25</v>
      </c>
      <c r="G19">
        <v>25</v>
      </c>
      <c r="H19">
        <v>0.24</v>
      </c>
    </row>
    <row r="20" spans="1:14">
      <c r="A20">
        <v>19</v>
      </c>
      <c r="B20" s="2" t="s">
        <v>177</v>
      </c>
      <c r="C20" s="2">
        <v>100</v>
      </c>
      <c r="D20" s="63">
        <v>100</v>
      </c>
      <c r="E20">
        <v>100</v>
      </c>
      <c r="F20">
        <v>100</v>
      </c>
      <c r="G20">
        <v>100</v>
      </c>
      <c r="H20" s="32">
        <v>1</v>
      </c>
    </row>
    <row r="21" spans="1:14">
      <c r="A21">
        <v>20</v>
      </c>
      <c r="B21" s="2" t="s">
        <v>55</v>
      </c>
      <c r="C21" s="2">
        <v>9.9999999999999995E-7</v>
      </c>
      <c r="D21" s="63">
        <v>9.9999999999999995E-7</v>
      </c>
      <c r="E21">
        <v>9.9999999999999995E-7</v>
      </c>
      <c r="F21">
        <v>9.9999999999999995E-7</v>
      </c>
      <c r="G21">
        <v>9.9999999999999995E-7</v>
      </c>
      <c r="H21">
        <v>1.1999999999999999E-6</v>
      </c>
      <c r="J21" t="s">
        <v>91</v>
      </c>
      <c r="K21">
        <v>0.02</v>
      </c>
    </row>
    <row r="22" spans="1:14">
      <c r="A22">
        <v>21</v>
      </c>
      <c r="B22" s="2" t="s">
        <v>41</v>
      </c>
      <c r="C22" s="47">
        <v>1E-4</v>
      </c>
      <c r="D22" s="63">
        <v>4.9833500000000003E-4</v>
      </c>
      <c r="E22">
        <v>5.0000000000000001E-4</v>
      </c>
      <c r="F22">
        <v>1E-4</v>
      </c>
      <c r="G22" s="32">
        <v>5.0000000000000002E-5</v>
      </c>
      <c r="H22" s="32">
        <v>5.0000000000000002E-5</v>
      </c>
      <c r="I22" s="32"/>
      <c r="J22" s="45" t="s">
        <v>94</v>
      </c>
      <c r="K22" s="56">
        <f>D22</f>
        <v>4.9833500000000003E-4</v>
      </c>
    </row>
    <row r="23" spans="1:14">
      <c r="A23">
        <v>22</v>
      </c>
      <c r="B23" s="29" t="s">
        <v>90</v>
      </c>
      <c r="C23" s="2">
        <v>10000</v>
      </c>
      <c r="D23" s="63">
        <v>97501</v>
      </c>
      <c r="E23">
        <v>60000</v>
      </c>
      <c r="F23">
        <v>200000</v>
      </c>
      <c r="G23">
        <v>10000</v>
      </c>
      <c r="H23">
        <v>14880</v>
      </c>
      <c r="J23" t="s">
        <v>92</v>
      </c>
      <c r="K23">
        <f>D9</f>
        <v>9.4</v>
      </c>
    </row>
    <row r="24" spans="1:14">
      <c r="A24">
        <v>23</v>
      </c>
      <c r="B24" s="29" t="s">
        <v>42</v>
      </c>
      <c r="C24" s="29">
        <v>5</v>
      </c>
      <c r="D24" s="63">
        <v>5</v>
      </c>
      <c r="E24">
        <v>5</v>
      </c>
      <c r="F24">
        <v>5</v>
      </c>
      <c r="G24">
        <v>5</v>
      </c>
      <c r="H24">
        <v>5</v>
      </c>
      <c r="J24" t="s">
        <v>93</v>
      </c>
      <c r="K24">
        <f>K23/K21</f>
        <v>470</v>
      </c>
      <c r="M24">
        <f>0.4/E22</f>
        <v>800</v>
      </c>
      <c r="N24">
        <v>799</v>
      </c>
    </row>
    <row r="25" spans="1:14">
      <c r="A25">
        <v>24</v>
      </c>
      <c r="B25" s="43" t="s">
        <v>43</v>
      </c>
      <c r="C25" s="39">
        <v>1</v>
      </c>
      <c r="D25" s="63">
        <v>1</v>
      </c>
      <c r="E25">
        <v>1</v>
      </c>
      <c r="F25">
        <v>1</v>
      </c>
      <c r="G25">
        <v>1</v>
      </c>
      <c r="H25">
        <v>1</v>
      </c>
      <c r="J25" t="s">
        <v>95</v>
      </c>
      <c r="K25">
        <f>K24/K22</f>
        <v>943140.65839244681</v>
      </c>
    </row>
    <row r="26" spans="1:14">
      <c r="A26">
        <v>25</v>
      </c>
      <c r="B26" s="2" t="s">
        <v>51</v>
      </c>
      <c r="C26" s="2">
        <v>500</v>
      </c>
      <c r="D26" s="63">
        <v>250</v>
      </c>
      <c r="E26">
        <v>50</v>
      </c>
      <c r="F26">
        <v>100</v>
      </c>
      <c r="G26">
        <v>200</v>
      </c>
      <c r="H26">
        <v>50</v>
      </c>
      <c r="M26" s="89">
        <f>0.0203/N24</f>
        <v>2.5406758448060074E-5</v>
      </c>
    </row>
    <row r="27" spans="1:14">
      <c r="A27">
        <v>26</v>
      </c>
      <c r="B27" s="2" t="s">
        <v>44</v>
      </c>
      <c r="C27" s="2">
        <v>300</v>
      </c>
      <c r="D27" s="63">
        <v>300</v>
      </c>
      <c r="E27">
        <v>300</v>
      </c>
      <c r="F27">
        <v>300</v>
      </c>
      <c r="G27">
        <v>300</v>
      </c>
      <c r="H27">
        <v>1</v>
      </c>
    </row>
    <row r="28" spans="1:14">
      <c r="A28">
        <v>27</v>
      </c>
      <c r="B28" s="2" t="s">
        <v>45</v>
      </c>
      <c r="C28" s="2">
        <v>1.8</v>
      </c>
      <c r="D28" s="63">
        <v>1.8</v>
      </c>
      <c r="E28">
        <v>1.8</v>
      </c>
      <c r="F28">
        <v>1.8</v>
      </c>
      <c r="G28">
        <v>1.8</v>
      </c>
      <c r="H28">
        <v>1.5</v>
      </c>
    </row>
    <row r="29" spans="1:14">
      <c r="A29">
        <v>28</v>
      </c>
      <c r="B29" s="2" t="s">
        <v>50</v>
      </c>
      <c r="C29" s="2">
        <v>5000</v>
      </c>
      <c r="D29" s="63">
        <v>5000</v>
      </c>
      <c r="E29">
        <v>5000</v>
      </c>
      <c r="F29">
        <v>5000</v>
      </c>
      <c r="G29">
        <v>5000</v>
      </c>
      <c r="H29">
        <v>5000</v>
      </c>
    </row>
    <row r="30" spans="1:14">
      <c r="A30">
        <v>29</v>
      </c>
      <c r="B30" s="2" t="s">
        <v>46</v>
      </c>
      <c r="C30" s="48">
        <v>0.1</v>
      </c>
      <c r="D30" s="32">
        <v>0.1</v>
      </c>
      <c r="E30" s="32">
        <v>0.1</v>
      </c>
      <c r="F30" s="32">
        <v>0.1</v>
      </c>
      <c r="G30" s="32">
        <v>0.1</v>
      </c>
      <c r="H30" s="32">
        <v>0.01</v>
      </c>
      <c r="I30" s="32"/>
      <c r="K30" s="32"/>
    </row>
    <row r="31" spans="1:14">
      <c r="A31">
        <v>30</v>
      </c>
      <c r="B31" s="2" t="s">
        <v>47</v>
      </c>
      <c r="C31" s="2" t="s">
        <v>102</v>
      </c>
      <c r="D31" s="63" t="s">
        <v>102</v>
      </c>
      <c r="E31" t="s">
        <v>102</v>
      </c>
      <c r="F31" t="s">
        <v>102</v>
      </c>
      <c r="G31" t="s">
        <v>102</v>
      </c>
      <c r="H31" t="s">
        <v>102</v>
      </c>
    </row>
    <row r="32" spans="1:14">
      <c r="A32">
        <v>31</v>
      </c>
      <c r="B32" s="2" t="s">
        <v>48</v>
      </c>
      <c r="C32" s="34">
        <v>0</v>
      </c>
      <c r="D32" s="63">
        <v>0</v>
      </c>
      <c r="E32" s="32">
        <v>0</v>
      </c>
      <c r="F32" s="32">
        <v>0</v>
      </c>
      <c r="G32" s="32">
        <v>0</v>
      </c>
      <c r="H32" s="32">
        <v>0</v>
      </c>
    </row>
    <row r="33" spans="1:11">
      <c r="A33">
        <v>32</v>
      </c>
      <c r="B33" s="2" t="s">
        <v>49</v>
      </c>
      <c r="C33" s="35">
        <v>1000</v>
      </c>
      <c r="D33" s="32">
        <v>1000</v>
      </c>
      <c r="E33" s="32">
        <v>1000</v>
      </c>
      <c r="F33" s="32">
        <v>1000</v>
      </c>
      <c r="G33" s="32">
        <v>1000</v>
      </c>
      <c r="H33" s="32">
        <v>0</v>
      </c>
      <c r="I33" s="32"/>
      <c r="K33" s="32"/>
    </row>
    <row r="34" spans="1:11">
      <c r="A34">
        <v>33</v>
      </c>
      <c r="B34" s="95" t="s">
        <v>192</v>
      </c>
      <c r="C34" s="95">
        <v>533</v>
      </c>
      <c r="D34" s="90">
        <v>533</v>
      </c>
      <c r="E34" s="96">
        <v>533</v>
      </c>
      <c r="F34" s="96">
        <v>533</v>
      </c>
      <c r="G34" s="96">
        <v>533</v>
      </c>
      <c r="H34" s="96">
        <v>300</v>
      </c>
      <c r="I34" s="96"/>
    </row>
    <row r="35" spans="1:11">
      <c r="A35">
        <v>34</v>
      </c>
      <c r="B35" s="95" t="s">
        <v>193</v>
      </c>
      <c r="C35" s="95">
        <v>533</v>
      </c>
      <c r="D35" s="90">
        <v>533</v>
      </c>
      <c r="E35" s="96">
        <v>533</v>
      </c>
      <c r="F35" s="96">
        <v>533</v>
      </c>
      <c r="G35" s="96">
        <v>533</v>
      </c>
      <c r="H35" s="96">
        <v>300</v>
      </c>
      <c r="I35" s="96"/>
    </row>
    <row r="36" spans="1:11">
      <c r="A36">
        <v>35</v>
      </c>
      <c r="B36" s="29" t="s">
        <v>57</v>
      </c>
      <c r="C36" s="31">
        <v>0.25</v>
      </c>
      <c r="D36" s="63">
        <v>0.26</v>
      </c>
      <c r="E36">
        <v>0.2</v>
      </c>
      <c r="F36">
        <v>0.4</v>
      </c>
      <c r="G36">
        <v>0.18</v>
      </c>
      <c r="H36">
        <v>0.06</v>
      </c>
    </row>
    <row r="37" spans="1:11">
      <c r="A37">
        <v>36</v>
      </c>
      <c r="B37" s="85" t="s">
        <v>60</v>
      </c>
      <c r="C37" s="86">
        <v>1.5E-3</v>
      </c>
      <c r="D37" s="87">
        <v>1.5E-3</v>
      </c>
      <c r="E37" s="59">
        <v>0.1</v>
      </c>
      <c r="F37" s="59">
        <v>0.1</v>
      </c>
      <c r="G37" s="59">
        <v>0</v>
      </c>
      <c r="H37" s="59">
        <v>1.5E-3</v>
      </c>
      <c r="I37" s="88" t="s">
        <v>185</v>
      </c>
      <c r="J37" s="88"/>
      <c r="K37" s="88"/>
    </row>
    <row r="38" spans="1:11">
      <c r="A38">
        <v>37</v>
      </c>
      <c r="B38" s="85" t="s">
        <v>59</v>
      </c>
      <c r="C38" s="86">
        <v>1.5E-3</v>
      </c>
      <c r="D38" s="87">
        <v>1.5E-3</v>
      </c>
      <c r="E38" s="59">
        <v>0.5</v>
      </c>
      <c r="F38" s="59">
        <v>0.5</v>
      </c>
      <c r="G38" s="59">
        <v>0</v>
      </c>
      <c r="H38" s="59">
        <v>5.0000000000000001E-3</v>
      </c>
      <c r="I38" s="88" t="s">
        <v>186</v>
      </c>
      <c r="J38" s="88"/>
      <c r="K38" s="88"/>
    </row>
    <row r="39" spans="1:11">
      <c r="A39">
        <v>38</v>
      </c>
      <c r="B39" s="39" t="s">
        <v>61</v>
      </c>
      <c r="C39" s="41">
        <v>0</v>
      </c>
      <c r="D39" s="63">
        <v>0</v>
      </c>
      <c r="E39">
        <v>0</v>
      </c>
      <c r="F39">
        <v>0</v>
      </c>
      <c r="G39">
        <v>0</v>
      </c>
      <c r="H39">
        <v>0</v>
      </c>
    </row>
    <row r="40" spans="1:11">
      <c r="A40">
        <v>39</v>
      </c>
      <c r="B40" s="39" t="s">
        <v>187</v>
      </c>
      <c r="C40" s="41">
        <v>3592.2733750000002</v>
      </c>
      <c r="D40" s="63">
        <v>3592.2733750000002</v>
      </c>
      <c r="E40" s="32">
        <v>3592.2733750000002</v>
      </c>
      <c r="F40" s="32">
        <v>3592.2733750000002</v>
      </c>
      <c r="G40" s="32">
        <v>0</v>
      </c>
      <c r="H40" s="32">
        <v>0</v>
      </c>
    </row>
    <row r="41" spans="1:11">
      <c r="A41">
        <v>40</v>
      </c>
      <c r="B41" s="39" t="s">
        <v>188</v>
      </c>
      <c r="C41" s="41">
        <v>0</v>
      </c>
      <c r="D41" s="63">
        <v>0</v>
      </c>
      <c r="E41">
        <v>0</v>
      </c>
      <c r="F41">
        <v>0</v>
      </c>
      <c r="G41">
        <v>0</v>
      </c>
      <c r="H41">
        <v>0</v>
      </c>
    </row>
    <row r="42" spans="1:11">
      <c r="A42">
        <v>41</v>
      </c>
      <c r="B42" s="39" t="s">
        <v>189</v>
      </c>
      <c r="C42" s="41">
        <v>-2074</v>
      </c>
      <c r="D42" s="63">
        <v>-2074</v>
      </c>
      <c r="E42">
        <v>-2074</v>
      </c>
      <c r="F42">
        <v>-2074</v>
      </c>
      <c r="G42">
        <v>0</v>
      </c>
      <c r="H42">
        <v>0</v>
      </c>
    </row>
    <row r="43" spans="1:11">
      <c r="A43">
        <v>42</v>
      </c>
      <c r="B43" s="29" t="s">
        <v>53</v>
      </c>
      <c r="C43" s="31">
        <v>0</v>
      </c>
      <c r="D43" s="64">
        <v>0</v>
      </c>
      <c r="E43" s="32">
        <v>0</v>
      </c>
      <c r="F43" s="32">
        <v>0</v>
      </c>
      <c r="G43" s="32">
        <v>0</v>
      </c>
      <c r="H43" s="32">
        <v>0</v>
      </c>
    </row>
    <row r="44" spans="1:11">
      <c r="A44">
        <v>43</v>
      </c>
      <c r="B44" s="29" t="s">
        <v>123</v>
      </c>
      <c r="C44" s="33">
        <v>10</v>
      </c>
      <c r="D44" s="64">
        <v>4</v>
      </c>
      <c r="E44">
        <v>0</v>
      </c>
      <c r="F44">
        <v>0</v>
      </c>
      <c r="G44">
        <v>0</v>
      </c>
      <c r="H44">
        <v>30</v>
      </c>
    </row>
    <row r="45" spans="1:11">
      <c r="A45">
        <v>44</v>
      </c>
      <c r="B45" s="50" t="s">
        <v>52</v>
      </c>
      <c r="C45" s="51">
        <v>100000</v>
      </c>
      <c r="D45" s="64">
        <v>100000</v>
      </c>
      <c r="E45">
        <v>0</v>
      </c>
      <c r="F45">
        <v>0</v>
      </c>
      <c r="G45">
        <v>0</v>
      </c>
      <c r="H45">
        <v>372</v>
      </c>
    </row>
    <row r="46" spans="1:11">
      <c r="A46">
        <v>45</v>
      </c>
      <c r="B46" s="55" t="s">
        <v>54</v>
      </c>
      <c r="C46" s="49">
        <v>0</v>
      </c>
      <c r="D46" s="81">
        <v>0.1</v>
      </c>
      <c r="E46" s="32">
        <v>0.1</v>
      </c>
      <c r="F46" s="32">
        <v>0.1</v>
      </c>
      <c r="G46" s="32">
        <v>0.1</v>
      </c>
      <c r="H46" s="32">
        <v>7.3100000000000003E-6</v>
      </c>
      <c r="I46" s="32"/>
      <c r="J46" s="32"/>
      <c r="K46" s="32"/>
    </row>
    <row r="47" spans="1:11">
      <c r="A47">
        <v>46</v>
      </c>
      <c r="B47" s="55" t="s">
        <v>104</v>
      </c>
      <c r="C47" s="38">
        <v>6.4300000000000003E-6</v>
      </c>
      <c r="D47" s="32">
        <v>6.4300000000000003E-6</v>
      </c>
      <c r="E47" s="32">
        <v>6.4300000000000003E-6</v>
      </c>
      <c r="F47" s="32">
        <v>6.4300000000000003E-6</v>
      </c>
      <c r="G47" s="32">
        <v>6.4300000000000003E-6</v>
      </c>
      <c r="H47" s="32">
        <v>7.3100000000000003E-6</v>
      </c>
      <c r="I47" s="32"/>
      <c r="J47" s="32"/>
      <c r="K47" s="32"/>
    </row>
    <row r="48" spans="1:11">
      <c r="A48">
        <v>47</v>
      </c>
      <c r="B48" s="37" t="s">
        <v>69</v>
      </c>
      <c r="C48" s="38" t="s">
        <v>103</v>
      </c>
      <c r="D48" s="63" t="s">
        <v>102</v>
      </c>
      <c r="E48" t="s">
        <v>103</v>
      </c>
      <c r="F48" t="s">
        <v>103</v>
      </c>
      <c r="G48" t="s">
        <v>103</v>
      </c>
      <c r="H48" t="s">
        <v>102</v>
      </c>
    </row>
    <row r="49" spans="1:11">
      <c r="A49">
        <v>48</v>
      </c>
      <c r="B49" s="37" t="s">
        <v>68</v>
      </c>
      <c r="C49" s="38" t="s">
        <v>102</v>
      </c>
      <c r="D49" s="63" t="s">
        <v>103</v>
      </c>
      <c r="E49" t="s">
        <v>102</v>
      </c>
      <c r="F49" t="s">
        <v>102</v>
      </c>
      <c r="G49" t="s">
        <v>102</v>
      </c>
      <c r="H49" t="s">
        <v>102</v>
      </c>
    </row>
    <row r="50" spans="1:11">
      <c r="A50">
        <v>49</v>
      </c>
      <c r="B50" s="37" t="s">
        <v>70</v>
      </c>
      <c r="C50" s="38" t="s">
        <v>103</v>
      </c>
      <c r="D50" s="63" t="s">
        <v>102</v>
      </c>
      <c r="E50" t="s">
        <v>103</v>
      </c>
      <c r="F50" t="s">
        <v>103</v>
      </c>
      <c r="G50" t="s">
        <v>103</v>
      </c>
      <c r="H50" t="s">
        <v>102</v>
      </c>
    </row>
    <row r="51" spans="1:11">
      <c r="A51">
        <v>50</v>
      </c>
      <c r="B51" s="37" t="s">
        <v>62</v>
      </c>
      <c r="C51" s="36">
        <v>1</v>
      </c>
      <c r="D51" s="63">
        <v>1</v>
      </c>
      <c r="E51">
        <v>1</v>
      </c>
      <c r="F51">
        <v>1</v>
      </c>
      <c r="G51">
        <v>1</v>
      </c>
      <c r="H51">
        <v>0.3</v>
      </c>
    </row>
    <row r="52" spans="1:11">
      <c r="A52">
        <v>51</v>
      </c>
      <c r="B52" s="37" t="s">
        <v>64</v>
      </c>
      <c r="D52" s="63">
        <v>0.01</v>
      </c>
      <c r="E52">
        <v>0.3</v>
      </c>
      <c r="F52">
        <v>0.3</v>
      </c>
      <c r="G52">
        <v>0.3</v>
      </c>
      <c r="H52">
        <v>0.8</v>
      </c>
    </row>
    <row r="53" spans="1:11">
      <c r="A53">
        <v>52</v>
      </c>
      <c r="B53" s="42" t="s">
        <v>63</v>
      </c>
      <c r="C53" s="40" t="s">
        <v>102</v>
      </c>
      <c r="D53" s="64" t="s">
        <v>102</v>
      </c>
      <c r="E53" t="s">
        <v>102</v>
      </c>
      <c r="F53" t="s">
        <v>102</v>
      </c>
      <c r="G53" t="s">
        <v>102</v>
      </c>
      <c r="H53" t="s">
        <v>102</v>
      </c>
      <c r="I53" s="38"/>
      <c r="J53" s="38"/>
    </row>
    <row r="54" spans="1:11">
      <c r="A54">
        <v>53</v>
      </c>
      <c r="B54" s="42" t="s">
        <v>71</v>
      </c>
      <c r="C54" s="40">
        <v>0</v>
      </c>
      <c r="D54" s="64">
        <v>0</v>
      </c>
      <c r="E54">
        <v>0</v>
      </c>
      <c r="F54">
        <v>0</v>
      </c>
      <c r="G54">
        <v>0</v>
      </c>
      <c r="H54">
        <v>0</v>
      </c>
      <c r="I54" s="38"/>
      <c r="J54" s="38"/>
      <c r="K54">
        <f>20000/384</f>
        <v>52.083333333333336</v>
      </c>
    </row>
    <row r="55" spans="1:11">
      <c r="A55">
        <v>54</v>
      </c>
      <c r="B55" s="42" t="s">
        <v>72</v>
      </c>
      <c r="C55" s="40">
        <v>0.1</v>
      </c>
      <c r="D55" s="65">
        <v>0.1</v>
      </c>
      <c r="E55">
        <v>0</v>
      </c>
      <c r="F55">
        <v>0</v>
      </c>
      <c r="G55">
        <v>0</v>
      </c>
      <c r="H55">
        <v>0</v>
      </c>
      <c r="I55" s="38"/>
      <c r="J55" s="38"/>
      <c r="K55">
        <f>20000/512</f>
        <v>39.0625</v>
      </c>
    </row>
    <row r="56" spans="1:11">
      <c r="A56">
        <v>55</v>
      </c>
      <c r="B56" s="37" t="s">
        <v>73</v>
      </c>
      <c r="C56" s="38">
        <v>0</v>
      </c>
      <c r="D56" s="65">
        <v>0</v>
      </c>
      <c r="E56" s="32">
        <v>0</v>
      </c>
      <c r="F56" s="32">
        <v>0</v>
      </c>
      <c r="G56" s="32">
        <v>0</v>
      </c>
      <c r="H56" s="32">
        <v>0</v>
      </c>
      <c r="I56" s="38"/>
      <c r="J56" s="38"/>
      <c r="K56" t="s">
        <v>176</v>
      </c>
    </row>
    <row r="57" spans="1:11">
      <c r="A57">
        <v>56</v>
      </c>
      <c r="B57" s="37" t="s">
        <v>74</v>
      </c>
      <c r="C57" s="38">
        <v>0</v>
      </c>
      <c r="D57" s="65">
        <v>0</v>
      </c>
      <c r="E57" s="32">
        <v>0</v>
      </c>
      <c r="F57" s="32">
        <v>0</v>
      </c>
      <c r="G57" s="32">
        <v>0</v>
      </c>
      <c r="H57" s="32">
        <v>0</v>
      </c>
      <c r="I57" s="38"/>
      <c r="J57" s="38"/>
    </row>
    <row r="58" spans="1:11">
      <c r="A58">
        <v>57</v>
      </c>
      <c r="B58" s="37" t="s">
        <v>75</v>
      </c>
      <c r="C58" s="38">
        <v>0</v>
      </c>
      <c r="D58" s="64">
        <v>0</v>
      </c>
      <c r="E58">
        <v>0</v>
      </c>
      <c r="F58">
        <v>0</v>
      </c>
      <c r="G58">
        <v>0</v>
      </c>
      <c r="H58">
        <v>0</v>
      </c>
      <c r="I58" s="38"/>
      <c r="J58" s="38"/>
    </row>
    <row r="59" spans="1:11">
      <c r="A59">
        <v>58</v>
      </c>
      <c r="B59" s="37" t="s">
        <v>76</v>
      </c>
      <c r="C59">
        <v>0</v>
      </c>
      <c r="D59" s="64">
        <v>0</v>
      </c>
      <c r="E59">
        <v>0</v>
      </c>
      <c r="F59">
        <v>0</v>
      </c>
      <c r="G59">
        <v>0</v>
      </c>
      <c r="H59">
        <v>0</v>
      </c>
      <c r="I59" s="38"/>
      <c r="J59" s="38"/>
    </row>
    <row r="60" spans="1:11">
      <c r="A60">
        <v>59</v>
      </c>
      <c r="B60" s="37" t="s">
        <v>65</v>
      </c>
      <c r="C60" t="s">
        <v>102</v>
      </c>
      <c r="D60" s="64" t="s">
        <v>102</v>
      </c>
      <c r="E60" t="s">
        <v>102</v>
      </c>
      <c r="F60" t="s">
        <v>102</v>
      </c>
      <c r="G60" t="s">
        <v>102</v>
      </c>
      <c r="H60" t="s">
        <v>102</v>
      </c>
      <c r="I60" s="38"/>
      <c r="J60" s="38"/>
    </row>
    <row r="61" spans="1:11">
      <c r="A61">
        <v>60</v>
      </c>
      <c r="B61" s="91" t="s">
        <v>66</v>
      </c>
      <c r="C61" s="92">
        <v>0</v>
      </c>
      <c r="D61" s="93">
        <v>0.1</v>
      </c>
      <c r="E61">
        <v>0.01</v>
      </c>
      <c r="F61">
        <v>0</v>
      </c>
      <c r="G61">
        <v>0</v>
      </c>
      <c r="H61">
        <v>0.01</v>
      </c>
      <c r="I61" s="38"/>
      <c r="J61" s="38"/>
    </row>
    <row r="62" spans="1:11">
      <c r="A62">
        <v>61</v>
      </c>
      <c r="B62" s="37" t="s">
        <v>67</v>
      </c>
      <c r="C62" s="31">
        <v>0</v>
      </c>
      <c r="D62" s="64">
        <v>10</v>
      </c>
      <c r="E62">
        <v>0</v>
      </c>
      <c r="F62">
        <v>0</v>
      </c>
      <c r="G62">
        <v>0</v>
      </c>
      <c r="H62">
        <v>0</v>
      </c>
      <c r="I62" s="38"/>
      <c r="J62" s="38"/>
    </row>
    <row r="63" spans="1:11">
      <c r="A63">
        <v>62</v>
      </c>
      <c r="B63" s="29" t="s">
        <v>86</v>
      </c>
      <c r="C63" s="36" t="s">
        <v>105</v>
      </c>
      <c r="D63" s="66" t="s">
        <v>102</v>
      </c>
      <c r="E63" s="38" t="s">
        <v>102</v>
      </c>
      <c r="F63" s="38" t="s">
        <v>102</v>
      </c>
      <c r="G63" s="38" t="s">
        <v>102</v>
      </c>
      <c r="H63" s="38" t="s">
        <v>102</v>
      </c>
      <c r="I63" s="44"/>
      <c r="J63" s="44"/>
      <c r="K63" s="52"/>
    </row>
    <row r="64" spans="1:11">
      <c r="A64">
        <v>63</v>
      </c>
      <c r="B64" s="37" t="s">
        <v>87</v>
      </c>
      <c r="C64" s="38">
        <v>1000000</v>
      </c>
      <c r="D64" s="66">
        <v>1000000</v>
      </c>
      <c r="E64" s="38">
        <v>1000000</v>
      </c>
      <c r="F64" s="38">
        <v>1000000</v>
      </c>
      <c r="G64" s="38">
        <v>1000000</v>
      </c>
      <c r="H64" s="38">
        <v>1000000</v>
      </c>
      <c r="I64" s="44"/>
      <c r="J64" s="44"/>
      <c r="K64" s="52"/>
    </row>
    <row r="65" spans="1:10">
      <c r="A65">
        <v>64</v>
      </c>
      <c r="B65" s="37" t="s">
        <v>88</v>
      </c>
      <c r="C65">
        <v>0.01</v>
      </c>
      <c r="D65" s="64">
        <v>0.01</v>
      </c>
      <c r="E65" s="38">
        <v>0.01</v>
      </c>
      <c r="F65" s="38">
        <v>0.01</v>
      </c>
      <c r="G65" s="38">
        <v>0.01</v>
      </c>
      <c r="H65" s="38">
        <v>1.9999999999999999E-6</v>
      </c>
      <c r="I65" s="38"/>
      <c r="J65" s="38"/>
    </row>
    <row r="66" spans="1:10">
      <c r="A66">
        <v>65</v>
      </c>
      <c r="B66" s="37" t="s">
        <v>96</v>
      </c>
      <c r="C66" s="38">
        <v>3</v>
      </c>
      <c r="D66" s="64">
        <v>3</v>
      </c>
      <c r="E66" s="38">
        <v>3</v>
      </c>
      <c r="F66" s="38">
        <v>3</v>
      </c>
      <c r="G66" s="38">
        <v>3</v>
      </c>
      <c r="H66" s="38">
        <v>3</v>
      </c>
      <c r="I66" s="38"/>
      <c r="J66" s="38"/>
    </row>
    <row r="67" spans="1:10">
      <c r="A67">
        <v>66</v>
      </c>
      <c r="B67" s="53" t="s">
        <v>106</v>
      </c>
      <c r="C67" s="54" t="s">
        <v>107</v>
      </c>
      <c r="D67" s="64" t="s">
        <v>102</v>
      </c>
      <c r="E67" s="38" t="s">
        <v>102</v>
      </c>
      <c r="F67" s="38" t="s">
        <v>102</v>
      </c>
      <c r="G67" s="38" t="s">
        <v>102</v>
      </c>
      <c r="H67" s="38" t="s">
        <v>102</v>
      </c>
      <c r="I67" s="38"/>
      <c r="J67" s="38"/>
    </row>
    <row r="68" spans="1:10">
      <c r="A68">
        <v>67</v>
      </c>
      <c r="B68" s="57" t="s">
        <v>100</v>
      </c>
      <c r="C68" s="58" t="s">
        <v>105</v>
      </c>
      <c r="D68" s="64" t="s">
        <v>102</v>
      </c>
      <c r="E68" s="38" t="s">
        <v>102</v>
      </c>
      <c r="F68" s="38" t="s">
        <v>102</v>
      </c>
      <c r="G68" s="38" t="s">
        <v>102</v>
      </c>
      <c r="H68" s="38" t="s">
        <v>102</v>
      </c>
      <c r="I68" s="38"/>
      <c r="J68" s="38"/>
    </row>
    <row r="69" spans="1:10">
      <c r="A69">
        <v>68</v>
      </c>
      <c r="B69" s="57" t="s">
        <v>101</v>
      </c>
      <c r="C69" s="58">
        <v>5</v>
      </c>
      <c r="D69" s="64">
        <v>5</v>
      </c>
      <c r="E69" s="38">
        <v>5</v>
      </c>
      <c r="F69" s="38">
        <v>5</v>
      </c>
      <c r="G69" s="38">
        <v>5</v>
      </c>
      <c r="H69" s="38">
        <v>5</v>
      </c>
      <c r="I69" s="38"/>
      <c r="J69" s="38"/>
    </row>
    <row r="70" spans="1:10">
      <c r="A70">
        <v>69</v>
      </c>
      <c r="B70" s="57" t="s">
        <v>97</v>
      </c>
      <c r="C70" s="58">
        <v>10</v>
      </c>
      <c r="D70" s="64">
        <v>10</v>
      </c>
      <c r="E70" s="38">
        <v>10</v>
      </c>
      <c r="F70" s="38">
        <v>10</v>
      </c>
      <c r="G70" s="38">
        <v>10</v>
      </c>
      <c r="H70" s="38">
        <v>10</v>
      </c>
    </row>
    <row r="71" spans="1:10">
      <c r="A71">
        <v>70</v>
      </c>
      <c r="B71" s="57" t="s">
        <v>98</v>
      </c>
      <c r="C71" s="58">
        <v>6</v>
      </c>
      <c r="D71" s="64">
        <v>6</v>
      </c>
      <c r="E71" s="38">
        <v>6</v>
      </c>
      <c r="F71" s="38">
        <v>6</v>
      </c>
      <c r="G71" s="38">
        <v>6</v>
      </c>
      <c r="H71" s="38">
        <v>6</v>
      </c>
    </row>
    <row r="72" spans="1:10">
      <c r="A72">
        <v>71</v>
      </c>
      <c r="B72" s="57" t="s">
        <v>99</v>
      </c>
      <c r="C72" s="58">
        <v>10</v>
      </c>
      <c r="D72" s="64">
        <v>10</v>
      </c>
      <c r="E72" s="38">
        <v>10</v>
      </c>
      <c r="F72" s="38">
        <v>10</v>
      </c>
      <c r="G72" s="38">
        <v>10</v>
      </c>
      <c r="H72" s="38">
        <v>10</v>
      </c>
    </row>
    <row r="73" spans="1:10">
      <c r="A73">
        <v>72</v>
      </c>
      <c r="B73" s="57" t="s">
        <v>108</v>
      </c>
      <c r="C73" s="58"/>
      <c r="D73" s="81">
        <v>5</v>
      </c>
      <c r="E73" s="84">
        <v>5</v>
      </c>
      <c r="F73" s="84">
        <v>5</v>
      </c>
      <c r="G73" s="84">
        <v>5</v>
      </c>
      <c r="H73" s="84">
        <v>5</v>
      </c>
      <c r="I73" s="32"/>
    </row>
    <row r="74" spans="1:10">
      <c r="A74">
        <v>73</v>
      </c>
      <c r="B74" s="57" t="s">
        <v>109</v>
      </c>
      <c r="C74" s="58"/>
      <c r="D74" s="63">
        <v>2</v>
      </c>
      <c r="E74" s="44">
        <v>2</v>
      </c>
      <c r="F74" s="44">
        <v>2</v>
      </c>
      <c r="G74" s="44">
        <v>2</v>
      </c>
      <c r="H74" s="44">
        <v>2</v>
      </c>
    </row>
    <row r="75" spans="1:10">
      <c r="A75">
        <v>74</v>
      </c>
      <c r="B75" s="46" t="s">
        <v>110</v>
      </c>
      <c r="C75" s="59" t="s">
        <v>105</v>
      </c>
      <c r="D75" s="63" t="s">
        <v>103</v>
      </c>
      <c r="E75" s="38" t="s">
        <v>103</v>
      </c>
      <c r="F75" s="38" t="s">
        <v>103</v>
      </c>
      <c r="G75" s="38" t="s">
        <v>103</v>
      </c>
      <c r="H75" s="38" t="s">
        <v>103</v>
      </c>
    </row>
    <row r="76" spans="1:10">
      <c r="A76">
        <v>75</v>
      </c>
      <c r="B76" s="46" t="s">
        <v>111</v>
      </c>
      <c r="C76" s="59"/>
      <c r="D76" s="63">
        <v>2000</v>
      </c>
      <c r="E76" s="38">
        <v>1500</v>
      </c>
      <c r="F76" s="38">
        <v>1500</v>
      </c>
      <c r="G76" s="38">
        <v>1500</v>
      </c>
      <c r="H76" s="38">
        <v>350</v>
      </c>
    </row>
    <row r="77" spans="1:10">
      <c r="A77">
        <v>76</v>
      </c>
      <c r="B77" s="46" t="s">
        <v>112</v>
      </c>
      <c r="C77" s="59"/>
      <c r="D77" s="63">
        <v>10</v>
      </c>
      <c r="E77" s="38">
        <v>0.01</v>
      </c>
      <c r="F77" s="38">
        <v>0.01</v>
      </c>
      <c r="G77" s="38">
        <v>1</v>
      </c>
      <c r="H77" s="38">
        <v>0.01</v>
      </c>
    </row>
    <row r="78" spans="1:10">
      <c r="A78">
        <v>77</v>
      </c>
      <c r="B78" s="46" t="s">
        <v>113</v>
      </c>
      <c r="C78" s="59"/>
      <c r="D78" s="63">
        <v>0.7</v>
      </c>
      <c r="E78" s="38">
        <v>0.7</v>
      </c>
      <c r="F78" s="38">
        <v>0.7</v>
      </c>
      <c r="G78" s="38">
        <v>0.7</v>
      </c>
      <c r="H78" s="38">
        <v>0.7</v>
      </c>
    </row>
    <row r="79" spans="1:10">
      <c r="A79">
        <v>78</v>
      </c>
      <c r="B79" s="60" t="s">
        <v>114</v>
      </c>
      <c r="C79" s="45"/>
      <c r="D79" s="63" t="s">
        <v>102</v>
      </c>
      <c r="E79" s="38" t="s">
        <v>102</v>
      </c>
      <c r="F79" s="38" t="s">
        <v>102</v>
      </c>
      <c r="G79" s="38" t="s">
        <v>102</v>
      </c>
      <c r="H79" s="38" t="s">
        <v>102</v>
      </c>
    </row>
    <row r="80" spans="1:10">
      <c r="A80">
        <v>79</v>
      </c>
      <c r="B80" s="61" t="s">
        <v>124</v>
      </c>
      <c r="C80" s="62"/>
      <c r="D80" s="63"/>
      <c r="G80">
        <v>38461.538460000003</v>
      </c>
      <c r="H80" t="s">
        <v>102</v>
      </c>
    </row>
    <row r="81" spans="1:8">
      <c r="A81">
        <v>80</v>
      </c>
      <c r="B81" s="46" t="s">
        <v>125</v>
      </c>
      <c r="D81">
        <v>10000000</v>
      </c>
      <c r="G81">
        <v>57692.307690000001</v>
      </c>
      <c r="H81">
        <v>0</v>
      </c>
    </row>
    <row r="82" spans="1:8">
      <c r="A82">
        <v>81</v>
      </c>
      <c r="B82" s="46" t="s">
        <v>126</v>
      </c>
      <c r="D82">
        <v>0.1</v>
      </c>
      <c r="G82">
        <v>2.7000000000000001E-3</v>
      </c>
      <c r="H82">
        <v>0</v>
      </c>
    </row>
    <row r="83" spans="1:8">
      <c r="A83">
        <v>82</v>
      </c>
      <c r="B83" s="83" t="s">
        <v>178</v>
      </c>
      <c r="C83" t="s">
        <v>179</v>
      </c>
      <c r="E83" s="32"/>
      <c r="F83" s="32"/>
      <c r="G83" s="32">
        <v>1</v>
      </c>
      <c r="H83" s="32">
        <v>0</v>
      </c>
    </row>
    <row r="84" spans="1:8">
      <c r="A84">
        <v>83</v>
      </c>
      <c r="B84" t="s">
        <v>181</v>
      </c>
      <c r="G84">
        <v>5800</v>
      </c>
      <c r="H84">
        <v>0</v>
      </c>
    </row>
    <row r="85" spans="1:8">
      <c r="A85">
        <v>84</v>
      </c>
      <c r="B85" t="s">
        <v>180</v>
      </c>
      <c r="G85">
        <v>5000</v>
      </c>
      <c r="H85">
        <v>0</v>
      </c>
    </row>
    <row r="86" spans="1:8">
      <c r="A86">
        <v>85</v>
      </c>
      <c r="B86" t="s">
        <v>190</v>
      </c>
      <c r="G86" s="32">
        <v>10000</v>
      </c>
      <c r="H86" s="32">
        <v>100</v>
      </c>
    </row>
    <row r="119" spans="3:3">
      <c r="C119">
        <f>11.025-11.55</f>
        <v>-0.52500000000000036</v>
      </c>
    </row>
    <row r="120" spans="3:3">
      <c r="C120">
        <f>11.55-12.075</f>
        <v>-0.52499999999999858</v>
      </c>
    </row>
  </sheetData>
  <phoneticPr fontId="1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粒子データ形式</vt:lpstr>
      <vt:lpstr>入力表</vt:lpstr>
      <vt:lpstr>dt_変更</vt:lpstr>
      <vt:lpstr>DragModel</vt:lpstr>
      <vt:lpstr>Configuration</vt:lpstr>
      <vt:lpstr>Output</vt:lpstr>
      <vt:lpstr>Manual</vt:lpstr>
      <vt:lpstr>Parameter_4r_Rotation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noritomo.kobayashi</dc:creator>
  <cp:lastModifiedBy>E&amp;TUser</cp:lastModifiedBy>
  <dcterms:created xsi:type="dcterms:W3CDTF">2010-04-19T06:32:16Z</dcterms:created>
  <dcterms:modified xsi:type="dcterms:W3CDTF">2013-06-19T04:38:32Z</dcterms:modified>
</cp:coreProperties>
</file>