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13_ncr:1_{4BF030AE-5E93-4789-A66B-A2D28934580F}" xr6:coauthVersionLast="47" xr6:coauthVersionMax="47" xr10:uidLastSave="{00000000-0000-0000-0000-000000000000}"/>
  <bookViews>
    <workbookView xWindow="-120" yWindow="-120" windowWidth="20730" windowHeight="11160" xr2:uid="{24452A24-F9EC-4F1A-9BE4-338090532E0F}"/>
  </bookViews>
  <sheets>
    <sheet name="AV6  Lista de exercíci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3" i="1"/>
  <c r="H30" i="1"/>
  <c r="H29" i="1"/>
  <c r="H28" i="1"/>
  <c r="H25" i="1"/>
  <c r="H24" i="1"/>
  <c r="H23" i="1"/>
  <c r="H22" i="1"/>
  <c r="H21" i="1"/>
  <c r="H15" i="1"/>
  <c r="H14" i="1"/>
  <c r="H12" i="1"/>
  <c r="H9" i="1"/>
  <c r="H8" i="1"/>
  <c r="H7" i="1"/>
  <c r="H6" i="1"/>
  <c r="H5" i="1"/>
  <c r="H4" i="1"/>
  <c r="H60" i="1"/>
  <c r="H58" i="1"/>
  <c r="H57" i="1"/>
  <c r="H56" i="1"/>
  <c r="H54" i="1"/>
  <c r="H53" i="1"/>
  <c r="H52" i="1"/>
  <c r="H49" i="1"/>
  <c r="H48" i="1"/>
  <c r="F48" i="1"/>
  <c r="F49" i="1"/>
  <c r="F52" i="1"/>
  <c r="F53" i="1"/>
  <c r="F54" i="1"/>
  <c r="F56" i="1"/>
  <c r="F57" i="1"/>
  <c r="F58" i="1"/>
  <c r="F60" i="1"/>
  <c r="G51" i="1" l="1"/>
  <c r="E51" i="1"/>
  <c r="F51" i="1" s="1"/>
  <c r="G50" i="1"/>
  <c r="E50" i="1"/>
  <c r="F50" i="1" s="1"/>
  <c r="G35" i="1"/>
  <c r="E35" i="1"/>
  <c r="G27" i="1"/>
  <c r="E27" i="1"/>
  <c r="G20" i="1"/>
  <c r="H20" i="1" s="1"/>
  <c r="E20" i="1"/>
  <c r="G11" i="1"/>
  <c r="H11" i="1" s="1"/>
  <c r="G3" i="1"/>
  <c r="E3" i="1"/>
  <c r="E11" i="1"/>
  <c r="H27" i="1" l="1"/>
  <c r="H35" i="1"/>
  <c r="H3" i="1"/>
  <c r="H51" i="1"/>
  <c r="H50" i="1"/>
  <c r="E55" i="1"/>
  <c r="F55" i="1" s="1"/>
  <c r="E17" i="1"/>
  <c r="F11" i="1" s="1"/>
  <c r="G55" i="1"/>
  <c r="G41" i="1"/>
  <c r="E41" i="1"/>
  <c r="F27" i="1" s="1"/>
  <c r="G17" i="1"/>
  <c r="H17" i="1" s="1"/>
  <c r="H41" i="1" l="1"/>
  <c r="G59" i="1"/>
  <c r="H55" i="1"/>
  <c r="F20" i="1"/>
  <c r="F7" i="1"/>
  <c r="F12" i="1"/>
  <c r="F4" i="1"/>
  <c r="F8" i="1"/>
  <c r="F14" i="1"/>
  <c r="F17" i="1"/>
  <c r="F5" i="1"/>
  <c r="F9" i="1"/>
  <c r="F15" i="1"/>
  <c r="F6" i="1"/>
  <c r="F24" i="1"/>
  <c r="F29" i="1"/>
  <c r="F33" i="1"/>
  <c r="F38" i="1"/>
  <c r="F21" i="1"/>
  <c r="F25" i="1"/>
  <c r="F30" i="1"/>
  <c r="F39" i="1"/>
  <c r="F28" i="1"/>
  <c r="F37" i="1"/>
  <c r="F22" i="1"/>
  <c r="F36" i="1"/>
  <c r="F41" i="1"/>
  <c r="F23" i="1"/>
  <c r="F3" i="1"/>
  <c r="F35" i="1"/>
  <c r="E59" i="1"/>
  <c r="F59" i="1" s="1"/>
  <c r="G61" i="1" l="1"/>
  <c r="H59" i="1"/>
  <c r="E61" i="1"/>
  <c r="F61" i="1" s="1"/>
  <c r="H61" i="1" l="1"/>
</calcChain>
</file>

<file path=xl/sharedStrings.xml><?xml version="1.0" encoding="utf-8"?>
<sst xmlns="http://schemas.openxmlformats.org/spreadsheetml/2006/main" count="58" uniqueCount="49">
  <si>
    <t>ATIVO</t>
  </si>
  <si>
    <t>Circulate</t>
  </si>
  <si>
    <t>Caixas e equivalentes de caixa</t>
  </si>
  <si>
    <t>Aplicações financeiras</t>
  </si>
  <si>
    <t>Contas a receber de clientes</t>
  </si>
  <si>
    <t>Estoques</t>
  </si>
  <si>
    <t>Impostos a recuperar</t>
  </si>
  <si>
    <t>Outro Créditos</t>
  </si>
  <si>
    <t>Não Circulante</t>
  </si>
  <si>
    <t>Realizável a longo prazo</t>
  </si>
  <si>
    <t>Investimentos</t>
  </si>
  <si>
    <t>Imobilizado</t>
  </si>
  <si>
    <t>Intangível</t>
  </si>
  <si>
    <t>Total do Aivo</t>
  </si>
  <si>
    <t>AV</t>
  </si>
  <si>
    <t>AH</t>
  </si>
  <si>
    <t>PASSIVO</t>
  </si>
  <si>
    <t>Circulante</t>
  </si>
  <si>
    <t>Empréstimos e financeiro</t>
  </si>
  <si>
    <t>Fornecedores</t>
  </si>
  <si>
    <t>Obrigações fiscais e sociais</t>
  </si>
  <si>
    <t>Obrigações trabalhistas</t>
  </si>
  <si>
    <t>Outras obrigações</t>
  </si>
  <si>
    <t>Empréstimos e Financiamento</t>
  </si>
  <si>
    <t>Partes relacionadas</t>
  </si>
  <si>
    <t>Provisão para riscos trabalhistas, fiscais e cíveis</t>
  </si>
  <si>
    <t>Patrimônio Líquido</t>
  </si>
  <si>
    <t>Reservas de Capital</t>
  </si>
  <si>
    <t>Reservas de Lucros</t>
  </si>
  <si>
    <t>Dividendo adicional proposto</t>
  </si>
  <si>
    <t>Total do Passivo</t>
  </si>
  <si>
    <t>Demostração do Resultado do Exercício - Arezzo</t>
  </si>
  <si>
    <t>Receita Líquida</t>
  </si>
  <si>
    <t>(-)Custo dos produtos vendidos</t>
  </si>
  <si>
    <t>(=) Lucro Bruto</t>
  </si>
  <si>
    <t>(-/+) Despesas (receitas) operacionais</t>
  </si>
  <si>
    <t>Despesas com vendas</t>
  </si>
  <si>
    <t>Despesas administrativas</t>
  </si>
  <si>
    <t>Outras receitas oper. Líquidas</t>
  </si>
  <si>
    <t>(+) Receitas Financeiras</t>
  </si>
  <si>
    <t>(-) Despesas Financeiras</t>
  </si>
  <si>
    <t>(-/+) Variações cambais, líquidas</t>
  </si>
  <si>
    <t>(=) Lucro Líquido do Exercício</t>
  </si>
  <si>
    <t>(=) Lucro Operac. antes do Resul. Finan.</t>
  </si>
  <si>
    <t>(=) Lucro antes do IR e da Contri. Social</t>
  </si>
  <si>
    <t>(-) Imposto de renda e contri. social</t>
  </si>
  <si>
    <t>Balanço Patrimonial - Arezzo</t>
  </si>
  <si>
    <t>-</t>
  </si>
  <si>
    <t>Capital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</si>
</sst>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44" fontId="2" fillId="0" borderId="1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1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4" fontId="3" fillId="5" borderId="4" xfId="1" applyFont="1" applyFill="1" applyBorder="1" applyAlignment="1">
      <alignment horizontal="center"/>
    </xf>
    <xf numFmtId="9" fontId="2" fillId="5" borderId="4" xfId="2" applyFont="1" applyFill="1" applyBorder="1" applyAlignment="1">
      <alignment horizontal="center"/>
    </xf>
    <xf numFmtId="9" fontId="2" fillId="5" borderId="5" xfId="2" applyFont="1" applyFill="1" applyBorder="1" applyAlignment="1">
      <alignment horizontal="center"/>
    </xf>
    <xf numFmtId="9" fontId="2" fillId="0" borderId="2" xfId="2" applyFont="1" applyBorder="1" applyAlignment="1">
      <alignment horizontal="center"/>
    </xf>
    <xf numFmtId="44" fontId="2" fillId="0" borderId="13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9" fontId="3" fillId="5" borderId="4" xfId="2" applyFont="1" applyFill="1" applyBorder="1" applyAlignment="1">
      <alignment horizontal="center"/>
    </xf>
    <xf numFmtId="9" fontId="3" fillId="5" borderId="5" xfId="2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9" fontId="2" fillId="0" borderId="6" xfId="2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44" fontId="2" fillId="0" borderId="1" xfId="1" applyFont="1" applyBorder="1" applyAlignment="1">
      <alignment horizontal="center" vertical="center"/>
    </xf>
    <xf numFmtId="9" fontId="2" fillId="0" borderId="8" xfId="2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9" fontId="2" fillId="0" borderId="13" xfId="2" applyFont="1" applyFill="1" applyBorder="1" applyAlignment="1">
      <alignment horizontal="center"/>
    </xf>
    <xf numFmtId="9" fontId="2" fillId="0" borderId="2" xfId="2" applyFont="1" applyFill="1" applyBorder="1" applyAlignment="1">
      <alignment horizontal="center"/>
    </xf>
    <xf numFmtId="9" fontId="2" fillId="0" borderId="6" xfId="2" applyFont="1" applyFill="1" applyBorder="1" applyAlignment="1">
      <alignment horizontal="center"/>
    </xf>
    <xf numFmtId="9" fontId="3" fillId="0" borderId="13" xfId="2" applyFont="1" applyFill="1" applyBorder="1" applyAlignment="1">
      <alignment horizontal="center"/>
    </xf>
    <xf numFmtId="9" fontId="3" fillId="0" borderId="2" xfId="2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9" fontId="3" fillId="0" borderId="6" xfId="2" applyFont="1" applyFill="1" applyBorder="1" applyAlignment="1">
      <alignment horizontal="center"/>
    </xf>
    <xf numFmtId="0" fontId="5" fillId="0" borderId="0" xfId="0" applyFont="1"/>
    <xf numFmtId="9" fontId="2" fillId="0" borderId="6" xfId="2" applyFont="1" applyFill="1" applyBorder="1" applyAlignment="1">
      <alignment horizontal="center" vertical="center"/>
    </xf>
    <xf numFmtId="9" fontId="2" fillId="0" borderId="13" xfId="2" applyFont="1" applyFill="1" applyBorder="1" applyAlignment="1">
      <alignment horizontal="center" vertical="center"/>
    </xf>
    <xf numFmtId="9" fontId="2" fillId="0" borderId="2" xfId="2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3C39-A0D6-4B15-BB8F-E438A44CA5EF}">
  <dimension ref="A1:K61"/>
  <sheetViews>
    <sheetView tabSelected="1" zoomScale="90" zoomScaleNormal="90" workbookViewId="0">
      <selection activeCell="F30" sqref="F30:F32"/>
    </sheetView>
  </sheetViews>
  <sheetFormatPr defaultRowHeight="15" x14ac:dyDescent="0.25"/>
  <cols>
    <col min="5" max="5" width="18.140625" style="4" customWidth="1"/>
    <col min="6" max="6" width="6.140625" customWidth="1"/>
    <col min="7" max="7" width="18.140625" style="4" customWidth="1"/>
    <col min="8" max="8" width="7" customWidth="1"/>
  </cols>
  <sheetData>
    <row r="1" spans="1:11" ht="16.5" thickBot="1" x14ac:dyDescent="0.3">
      <c r="A1" s="29" t="s">
        <v>46</v>
      </c>
      <c r="B1" s="30"/>
      <c r="C1" s="30"/>
      <c r="D1" s="30"/>
      <c r="E1" s="30"/>
      <c r="F1" s="30"/>
      <c r="G1" s="30"/>
      <c r="H1" s="31"/>
    </row>
    <row r="2" spans="1:11" ht="15.75" thickBot="1" x14ac:dyDescent="0.3">
      <c r="A2" s="47" t="s">
        <v>0</v>
      </c>
      <c r="B2" s="48"/>
      <c r="C2" s="48"/>
      <c r="D2" s="48"/>
      <c r="E2" s="10">
        <v>2013</v>
      </c>
      <c r="F2" s="11" t="s">
        <v>14</v>
      </c>
      <c r="G2" s="10">
        <v>2014</v>
      </c>
      <c r="H2" s="12" t="s">
        <v>15</v>
      </c>
    </row>
    <row r="3" spans="1:11" ht="15.75" thickBot="1" x14ac:dyDescent="0.3">
      <c r="A3" s="42" t="s">
        <v>1</v>
      </c>
      <c r="B3" s="43"/>
      <c r="C3" s="43"/>
      <c r="D3" s="43"/>
      <c r="E3" s="13">
        <f>SUM(E4:E9)</f>
        <v>553093</v>
      </c>
      <c r="F3" s="14">
        <f t="shared" ref="F3:F9" si="0">E3/$E$17</f>
        <v>0.78579303446962911</v>
      </c>
      <c r="G3" s="13">
        <f>SUM(G4:G9)</f>
        <v>618653</v>
      </c>
      <c r="H3" s="15">
        <f>G3/E3</f>
        <v>1.1185334111984784</v>
      </c>
    </row>
    <row r="4" spans="1:11" x14ac:dyDescent="0.25">
      <c r="A4" s="39"/>
      <c r="B4" s="39" t="s">
        <v>2</v>
      </c>
      <c r="C4" s="39"/>
      <c r="D4" s="39"/>
      <c r="E4" s="6">
        <v>13786</v>
      </c>
      <c r="F4" s="51">
        <f t="shared" si="0"/>
        <v>1.9586114402457284E-2</v>
      </c>
      <c r="G4" s="6">
        <v>10831</v>
      </c>
      <c r="H4" s="16">
        <f>G4/E4</f>
        <v>0.78565211083708109</v>
      </c>
    </row>
    <row r="5" spans="1:11" x14ac:dyDescent="0.25">
      <c r="A5" s="34"/>
      <c r="B5" s="21" t="s">
        <v>3</v>
      </c>
      <c r="C5" s="21"/>
      <c r="D5" s="21"/>
      <c r="E5" s="5">
        <v>171905</v>
      </c>
      <c r="F5" s="52">
        <f t="shared" si="0"/>
        <v>0.24422972554435077</v>
      </c>
      <c r="G5" s="5">
        <v>189554</v>
      </c>
      <c r="H5" s="16">
        <f t="shared" ref="H5:H9" si="1">G5/E5</f>
        <v>1.1026671708210931</v>
      </c>
    </row>
    <row r="6" spans="1:11" x14ac:dyDescent="0.25">
      <c r="A6" s="34"/>
      <c r="B6" s="21" t="s">
        <v>4</v>
      </c>
      <c r="C6" s="21"/>
      <c r="D6" s="21"/>
      <c r="E6" s="5">
        <v>247498</v>
      </c>
      <c r="F6" s="52">
        <f t="shared" si="0"/>
        <v>0.35162658801533248</v>
      </c>
      <c r="G6" s="5">
        <v>277913</v>
      </c>
      <c r="H6" s="16">
        <f t="shared" si="1"/>
        <v>1.1228898819384399</v>
      </c>
    </row>
    <row r="7" spans="1:11" x14ac:dyDescent="0.25">
      <c r="A7" s="34"/>
      <c r="B7" s="21" t="s">
        <v>5</v>
      </c>
      <c r="C7" s="21"/>
      <c r="D7" s="21"/>
      <c r="E7" s="5">
        <v>85108</v>
      </c>
      <c r="F7" s="52">
        <f t="shared" si="0"/>
        <v>0.12091506053709086</v>
      </c>
      <c r="G7" s="5">
        <v>98131</v>
      </c>
      <c r="H7" s="16">
        <f t="shared" si="1"/>
        <v>1.1530173426704893</v>
      </c>
    </row>
    <row r="8" spans="1:11" x14ac:dyDescent="0.25">
      <c r="A8" s="34"/>
      <c r="B8" s="21" t="s">
        <v>6</v>
      </c>
      <c r="C8" s="21"/>
      <c r="D8" s="21"/>
      <c r="E8" s="5">
        <v>19188</v>
      </c>
      <c r="F8" s="52">
        <f t="shared" si="0"/>
        <v>2.7260870677089107E-2</v>
      </c>
      <c r="G8" s="5">
        <v>27742</v>
      </c>
      <c r="H8" s="16">
        <f t="shared" si="1"/>
        <v>1.4457994579945799</v>
      </c>
    </row>
    <row r="9" spans="1:11" x14ac:dyDescent="0.25">
      <c r="A9" s="34"/>
      <c r="B9" s="21" t="s">
        <v>7</v>
      </c>
      <c r="C9" s="21"/>
      <c r="D9" s="21"/>
      <c r="E9" s="5">
        <v>15608</v>
      </c>
      <c r="F9" s="52">
        <f t="shared" si="0"/>
        <v>2.217467529330867E-2</v>
      </c>
      <c r="G9" s="5">
        <v>14482</v>
      </c>
      <c r="H9" s="16">
        <f t="shared" si="1"/>
        <v>0.92785750896975905</v>
      </c>
    </row>
    <row r="10" spans="1:11" ht="15.75" thickBot="1" x14ac:dyDescent="0.3">
      <c r="A10" s="27"/>
      <c r="B10" s="27"/>
      <c r="C10" s="27"/>
      <c r="D10" s="27"/>
      <c r="E10" s="27"/>
      <c r="F10" s="28"/>
      <c r="G10" s="27"/>
      <c r="H10" s="27"/>
    </row>
    <row r="11" spans="1:11" ht="15.75" thickBot="1" x14ac:dyDescent="0.3">
      <c r="A11" s="42" t="s">
        <v>8</v>
      </c>
      <c r="B11" s="43"/>
      <c r="C11" s="43"/>
      <c r="D11" s="43"/>
      <c r="E11" s="13">
        <f>SUM(E12:E15)</f>
        <v>150773</v>
      </c>
      <c r="F11" s="14">
        <f>E11/$E$17</f>
        <v>0.21420696553037083</v>
      </c>
      <c r="G11" s="13">
        <f>SUM(G12:G15)</f>
        <v>177856</v>
      </c>
      <c r="H11" s="20">
        <f>G11/E11</f>
        <v>1.1796276521658386</v>
      </c>
      <c r="K11" s="60"/>
    </row>
    <row r="12" spans="1:11" x14ac:dyDescent="0.25">
      <c r="A12" s="39"/>
      <c r="B12" s="26" t="s">
        <v>9</v>
      </c>
      <c r="C12" s="26"/>
      <c r="D12" s="26"/>
      <c r="E12" s="6">
        <v>15116</v>
      </c>
      <c r="F12" s="51">
        <f>E12/$E$17</f>
        <v>2.1475678609280745E-2</v>
      </c>
      <c r="G12" s="6">
        <v>12013</v>
      </c>
      <c r="H12" s="16">
        <f>G12/E12</f>
        <v>0.79472082561524215</v>
      </c>
    </row>
    <row r="13" spans="1:11" x14ac:dyDescent="0.25">
      <c r="A13" s="34"/>
      <c r="B13" s="21" t="s">
        <v>10</v>
      </c>
      <c r="C13" s="21"/>
      <c r="D13" s="21"/>
      <c r="E13" s="5" t="s">
        <v>47</v>
      </c>
      <c r="F13" s="52" t="s">
        <v>47</v>
      </c>
      <c r="G13" s="5" t="s">
        <v>47</v>
      </c>
      <c r="H13" s="16" t="s">
        <v>47</v>
      </c>
    </row>
    <row r="14" spans="1:11" x14ac:dyDescent="0.25">
      <c r="A14" s="34"/>
      <c r="B14" s="21" t="s">
        <v>11</v>
      </c>
      <c r="C14" s="21"/>
      <c r="D14" s="21"/>
      <c r="E14" s="5">
        <v>68543</v>
      </c>
      <c r="F14" s="52">
        <f>E14/$E$17</f>
        <v>9.7380751449849826E-2</v>
      </c>
      <c r="G14" s="5">
        <v>75767</v>
      </c>
      <c r="H14" s="16">
        <f t="shared" ref="H14:H15" si="2">G14/E14</f>
        <v>1.1053936944691654</v>
      </c>
    </row>
    <row r="15" spans="1:11" x14ac:dyDescent="0.25">
      <c r="A15" s="34"/>
      <c r="B15" s="21" t="s">
        <v>12</v>
      </c>
      <c r="C15" s="21"/>
      <c r="D15" s="21"/>
      <c r="E15" s="5">
        <v>67114</v>
      </c>
      <c r="F15" s="52">
        <f>E15/$E$17</f>
        <v>9.5350535471240269E-2</v>
      </c>
      <c r="G15" s="5">
        <v>90076</v>
      </c>
      <c r="H15" s="16">
        <f t="shared" si="2"/>
        <v>1.3421342789879906</v>
      </c>
    </row>
    <row r="16" spans="1:11" ht="15.75" thickBot="1" x14ac:dyDescent="0.3">
      <c r="A16" s="27"/>
      <c r="B16" s="27"/>
      <c r="C16" s="27"/>
      <c r="D16" s="27"/>
      <c r="E16" s="27"/>
      <c r="F16" s="28"/>
      <c r="G16" s="27"/>
      <c r="H16" s="27"/>
    </row>
    <row r="17" spans="1:8" ht="15.75" thickBot="1" x14ac:dyDescent="0.3">
      <c r="A17" s="23" t="s">
        <v>13</v>
      </c>
      <c r="B17" s="24"/>
      <c r="C17" s="24"/>
      <c r="D17" s="24"/>
      <c r="E17" s="13">
        <f>SUM(E3,E11)</f>
        <v>703866</v>
      </c>
      <c r="F17" s="14">
        <f>E17/$E$17</f>
        <v>1</v>
      </c>
      <c r="G17" s="13">
        <f>SUM(G3,G11)</f>
        <v>796509</v>
      </c>
      <c r="H17" s="20">
        <f>G17/E17</f>
        <v>1.1316202231674779</v>
      </c>
    </row>
    <row r="18" spans="1:8" ht="15.75" thickBot="1" x14ac:dyDescent="0.3">
      <c r="A18" s="28"/>
      <c r="B18" s="28"/>
      <c r="C18" s="28"/>
      <c r="D18" s="28"/>
      <c r="E18" s="28"/>
      <c r="F18" s="28"/>
      <c r="G18" s="28"/>
      <c r="H18" s="28"/>
    </row>
    <row r="19" spans="1:8" ht="15.75" thickBot="1" x14ac:dyDescent="0.3">
      <c r="A19" s="40" t="s">
        <v>16</v>
      </c>
      <c r="B19" s="41"/>
      <c r="C19" s="41"/>
      <c r="D19" s="41"/>
      <c r="E19" s="7">
        <v>2013</v>
      </c>
      <c r="F19" s="8" t="s">
        <v>14</v>
      </c>
      <c r="G19" s="7">
        <v>2014</v>
      </c>
      <c r="H19" s="9" t="s">
        <v>15</v>
      </c>
    </row>
    <row r="20" spans="1:8" ht="15.75" thickBot="1" x14ac:dyDescent="0.3">
      <c r="A20" s="23" t="s">
        <v>17</v>
      </c>
      <c r="B20" s="24"/>
      <c r="C20" s="24"/>
      <c r="D20" s="24"/>
      <c r="E20" s="13">
        <f>SUM(E21:E25)</f>
        <v>143860</v>
      </c>
      <c r="F20" s="14">
        <f t="shared" ref="F20:F25" si="3">E20/$E$41</f>
        <v>0.20438549382979146</v>
      </c>
      <c r="G20" s="13">
        <f>SUM(G21:G25)</f>
        <v>178803</v>
      </c>
      <c r="H20" s="15">
        <f>G20/E20</f>
        <v>1.2428958709856806</v>
      </c>
    </row>
    <row r="21" spans="1:8" x14ac:dyDescent="0.25">
      <c r="A21" s="37"/>
      <c r="B21" s="39" t="s">
        <v>18</v>
      </c>
      <c r="C21" s="39"/>
      <c r="D21" s="39"/>
      <c r="E21" s="6">
        <v>59835</v>
      </c>
      <c r="F21" s="51">
        <f t="shared" si="3"/>
        <v>8.5009078432542559E-2</v>
      </c>
      <c r="G21" s="6">
        <v>65081</v>
      </c>
      <c r="H21" s="16">
        <f>G21/E21</f>
        <v>1.0876744380379377</v>
      </c>
    </row>
    <row r="22" spans="1:8" x14ac:dyDescent="0.25">
      <c r="A22" s="38"/>
      <c r="B22" s="34" t="s">
        <v>19</v>
      </c>
      <c r="C22" s="34"/>
      <c r="D22" s="34"/>
      <c r="E22" s="5">
        <v>34859</v>
      </c>
      <c r="F22" s="52">
        <f t="shared" si="3"/>
        <v>4.9525051643352573E-2</v>
      </c>
      <c r="G22" s="5">
        <v>70315</v>
      </c>
      <c r="H22" s="16">
        <f t="shared" ref="H22:H25" si="4">G22/E22</f>
        <v>2.017126136722224</v>
      </c>
    </row>
    <row r="23" spans="1:8" x14ac:dyDescent="0.25">
      <c r="A23" s="38"/>
      <c r="B23" s="34" t="s">
        <v>20</v>
      </c>
      <c r="C23" s="34"/>
      <c r="D23" s="34"/>
      <c r="E23" s="5">
        <v>18154</v>
      </c>
      <c r="F23" s="52">
        <f t="shared" si="3"/>
        <v>2.5791841060656431E-2</v>
      </c>
      <c r="G23" s="5">
        <v>14891</v>
      </c>
      <c r="H23" s="16">
        <f t="shared" si="4"/>
        <v>0.82025999779662884</v>
      </c>
    </row>
    <row r="24" spans="1:8" x14ac:dyDescent="0.25">
      <c r="A24" s="38"/>
      <c r="B24" s="34" t="s">
        <v>21</v>
      </c>
      <c r="C24" s="34"/>
      <c r="D24" s="34"/>
      <c r="E24" s="5">
        <v>13568</v>
      </c>
      <c r="F24" s="52">
        <f t="shared" si="3"/>
        <v>1.9276396359534344E-2</v>
      </c>
      <c r="G24" s="5">
        <v>17105</v>
      </c>
      <c r="H24" s="16">
        <f t="shared" si="4"/>
        <v>1.2606869103773586</v>
      </c>
    </row>
    <row r="25" spans="1:8" x14ac:dyDescent="0.25">
      <c r="A25" s="38"/>
      <c r="B25" s="34" t="s">
        <v>22</v>
      </c>
      <c r="C25" s="34"/>
      <c r="D25" s="34"/>
      <c r="E25" s="5">
        <v>17444</v>
      </c>
      <c r="F25" s="52">
        <f t="shared" si="3"/>
        <v>2.4783126333705562E-2</v>
      </c>
      <c r="G25" s="5">
        <v>11411</v>
      </c>
      <c r="H25" s="16">
        <f t="shared" si="4"/>
        <v>0.65415042421462966</v>
      </c>
    </row>
    <row r="26" spans="1:8" ht="15.75" thickBot="1" x14ac:dyDescent="0.3">
      <c r="A26" s="35"/>
      <c r="B26" s="35"/>
      <c r="C26" s="35"/>
      <c r="D26" s="35"/>
      <c r="E26" s="35"/>
      <c r="F26" s="36"/>
      <c r="G26" s="35"/>
      <c r="H26" s="35"/>
    </row>
    <row r="27" spans="1:8" ht="15.75" thickBot="1" x14ac:dyDescent="0.3">
      <c r="A27" s="23" t="s">
        <v>8</v>
      </c>
      <c r="B27" s="24"/>
      <c r="C27" s="24"/>
      <c r="D27" s="24"/>
      <c r="E27" s="13">
        <f>SUM(E28:E33)</f>
        <v>45464</v>
      </c>
      <c r="F27" s="14">
        <f t="shared" ref="F27:F33" si="5">E27/$E$41</f>
        <v>6.4591839924076452E-2</v>
      </c>
      <c r="G27" s="13">
        <f>SUM(G28:G33)</f>
        <v>41413</v>
      </c>
      <c r="H27" s="15">
        <f>G27/E27</f>
        <v>0.91089653352102762</v>
      </c>
    </row>
    <row r="28" spans="1:8" x14ac:dyDescent="0.25">
      <c r="A28" s="37"/>
      <c r="B28" s="39" t="s">
        <v>23</v>
      </c>
      <c r="C28" s="39"/>
      <c r="D28" s="39"/>
      <c r="E28" s="6">
        <v>38583</v>
      </c>
      <c r="F28" s="51">
        <f t="shared" si="5"/>
        <v>5.4815831422458251E-2</v>
      </c>
      <c r="G28" s="6">
        <v>34329</v>
      </c>
      <c r="H28" s="16">
        <f>G28/E28</f>
        <v>0.88974418785475473</v>
      </c>
    </row>
    <row r="29" spans="1:8" x14ac:dyDescent="0.25">
      <c r="A29" s="38"/>
      <c r="B29" s="34" t="s">
        <v>24</v>
      </c>
      <c r="C29" s="34"/>
      <c r="D29" s="34"/>
      <c r="E29" s="5">
        <v>873</v>
      </c>
      <c r="F29" s="52">
        <f t="shared" si="5"/>
        <v>1.2402928966593074E-3</v>
      </c>
      <c r="G29" s="5">
        <v>950</v>
      </c>
      <c r="H29" s="16">
        <f t="shared" ref="H29:H33" si="6">G29/E29</f>
        <v>1.0882016036655211</v>
      </c>
    </row>
    <row r="30" spans="1:8" ht="15" customHeight="1" x14ac:dyDescent="0.25">
      <c r="A30" s="38"/>
      <c r="B30" s="49" t="s">
        <v>25</v>
      </c>
      <c r="C30" s="49"/>
      <c r="D30" s="49"/>
      <c r="E30" s="50">
        <v>4843</v>
      </c>
      <c r="F30" s="61">
        <f t="shared" si="5"/>
        <v>6.8805710177789522E-3</v>
      </c>
      <c r="G30" s="50">
        <v>5317</v>
      </c>
      <c r="H30" s="44">
        <f t="shared" si="6"/>
        <v>1.0978732190790832</v>
      </c>
    </row>
    <row r="31" spans="1:8" ht="15" customHeight="1" x14ac:dyDescent="0.25">
      <c r="A31" s="38"/>
      <c r="B31" s="49"/>
      <c r="C31" s="49"/>
      <c r="D31" s="49"/>
      <c r="E31" s="50"/>
      <c r="F31" s="62"/>
      <c r="G31" s="50"/>
      <c r="H31" s="45"/>
    </row>
    <row r="32" spans="1:8" x14ac:dyDescent="0.25">
      <c r="A32" s="38"/>
      <c r="B32" s="49"/>
      <c r="C32" s="49"/>
      <c r="D32" s="49"/>
      <c r="E32" s="50"/>
      <c r="F32" s="63"/>
      <c r="G32" s="50"/>
      <c r="H32" s="46"/>
    </row>
    <row r="33" spans="1:8" x14ac:dyDescent="0.25">
      <c r="A33" s="38"/>
      <c r="B33" s="34" t="s">
        <v>22</v>
      </c>
      <c r="C33" s="34"/>
      <c r="D33" s="34"/>
      <c r="E33" s="5">
        <v>1165</v>
      </c>
      <c r="F33" s="52">
        <f t="shared" si="5"/>
        <v>1.6551445871799463E-3</v>
      </c>
      <c r="G33" s="5">
        <v>817</v>
      </c>
      <c r="H33" s="16">
        <f t="shared" si="6"/>
        <v>0.70128755364806872</v>
      </c>
    </row>
    <row r="34" spans="1:8" ht="15.75" thickBot="1" x14ac:dyDescent="0.3">
      <c r="A34" s="35"/>
      <c r="B34" s="35"/>
      <c r="C34" s="35"/>
      <c r="D34" s="35"/>
      <c r="E34" s="35"/>
      <c r="F34" s="36"/>
      <c r="G34" s="35"/>
      <c r="H34" s="35"/>
    </row>
    <row r="35" spans="1:8" ht="15.75" thickBot="1" x14ac:dyDescent="0.3">
      <c r="A35" s="23" t="s">
        <v>26</v>
      </c>
      <c r="B35" s="24"/>
      <c r="C35" s="24"/>
      <c r="D35" s="24"/>
      <c r="E35" s="13">
        <f>SUM(E36:E39)</f>
        <v>514542</v>
      </c>
      <c r="F35" s="14">
        <f>E35/$E$41</f>
        <v>0.7310226662461321</v>
      </c>
      <c r="G35" s="13">
        <f>SUM(G36:G39)</f>
        <v>576293</v>
      </c>
      <c r="H35" s="15">
        <f>G35/E35</f>
        <v>1.1200115831166357</v>
      </c>
    </row>
    <row r="36" spans="1:8" x14ac:dyDescent="0.25">
      <c r="A36" s="39"/>
      <c r="B36" s="26" t="s">
        <v>48</v>
      </c>
      <c r="C36" s="26"/>
      <c r="D36" s="26"/>
      <c r="E36" s="6">
        <v>157186</v>
      </c>
      <c r="F36" s="51">
        <f>E36/$E$41</f>
        <v>0.22331807474718199</v>
      </c>
      <c r="G36" s="6">
        <v>220086</v>
      </c>
      <c r="H36" s="16">
        <f>G36/E36</f>
        <v>1.4001628643772346</v>
      </c>
    </row>
    <row r="37" spans="1:8" x14ac:dyDescent="0.25">
      <c r="A37" s="34"/>
      <c r="B37" s="21" t="s">
        <v>27</v>
      </c>
      <c r="C37" s="21"/>
      <c r="D37" s="21"/>
      <c r="E37" s="5">
        <v>128288</v>
      </c>
      <c r="F37" s="52">
        <f>E37/$E$41</f>
        <v>0.18226196463531411</v>
      </c>
      <c r="G37" s="5">
        <v>70739</v>
      </c>
      <c r="H37" s="16">
        <f t="shared" ref="H37:H38" si="7">G37/E37</f>
        <v>0.55140777001746066</v>
      </c>
    </row>
    <row r="38" spans="1:8" x14ac:dyDescent="0.25">
      <c r="A38" s="34"/>
      <c r="B38" s="21" t="s">
        <v>28</v>
      </c>
      <c r="C38" s="21"/>
      <c r="D38" s="21"/>
      <c r="E38" s="5">
        <v>208174</v>
      </c>
      <c r="F38" s="52">
        <f>E38/$E$41</f>
        <v>0.2957579993919297</v>
      </c>
      <c r="G38" s="5">
        <v>250120</v>
      </c>
      <c r="H38" s="16">
        <f t="shared" si="7"/>
        <v>1.2014949033020454</v>
      </c>
    </row>
    <row r="39" spans="1:8" x14ac:dyDescent="0.25">
      <c r="A39" s="34"/>
      <c r="B39" s="21" t="s">
        <v>29</v>
      </c>
      <c r="C39" s="21"/>
      <c r="D39" s="21"/>
      <c r="E39" s="5">
        <v>20894</v>
      </c>
      <c r="F39" s="52">
        <f>E39/$E$41</f>
        <v>2.9684627471706262E-2</v>
      </c>
      <c r="G39" s="5">
        <v>35348</v>
      </c>
      <c r="H39" s="16">
        <f>G39/E39</f>
        <v>1.6917775437924762</v>
      </c>
    </row>
    <row r="40" spans="1:8" ht="15.75" thickBot="1" x14ac:dyDescent="0.3">
      <c r="A40" s="35"/>
      <c r="B40" s="35"/>
      <c r="C40" s="35"/>
      <c r="D40" s="35"/>
      <c r="E40" s="35"/>
      <c r="F40" s="36"/>
      <c r="G40" s="35"/>
      <c r="H40" s="35"/>
    </row>
    <row r="41" spans="1:8" ht="15.75" thickBot="1" x14ac:dyDescent="0.3">
      <c r="A41" s="23" t="s">
        <v>30</v>
      </c>
      <c r="B41" s="24"/>
      <c r="C41" s="24"/>
      <c r="D41" s="24"/>
      <c r="E41" s="13">
        <f>E20+E27+E35</f>
        <v>703866</v>
      </c>
      <c r="F41" s="14">
        <f>E41/$E$41</f>
        <v>1</v>
      </c>
      <c r="G41" s="13">
        <f>G20+G27+G35</f>
        <v>796509</v>
      </c>
      <c r="H41" s="15">
        <f>G41/E41</f>
        <v>1.1316202231674779</v>
      </c>
    </row>
    <row r="42" spans="1:8" x14ac:dyDescent="0.25">
      <c r="A42" s="1"/>
      <c r="B42" s="1"/>
      <c r="C42" s="1"/>
      <c r="D42" s="1"/>
      <c r="E42" s="3"/>
      <c r="F42" s="2"/>
      <c r="G42" s="3"/>
      <c r="H42" s="2"/>
    </row>
    <row r="43" spans="1:8" x14ac:dyDescent="0.25">
      <c r="A43" s="1"/>
      <c r="B43" s="1"/>
      <c r="C43" s="1"/>
      <c r="D43" s="1"/>
      <c r="E43" s="3"/>
      <c r="F43" s="2"/>
      <c r="G43" s="3"/>
      <c r="H43" s="2"/>
    </row>
    <row r="44" spans="1:8" x14ac:dyDescent="0.25">
      <c r="A44" s="1"/>
      <c r="B44" s="1"/>
      <c r="C44" s="1"/>
      <c r="D44" s="1"/>
      <c r="E44" s="3"/>
      <c r="F44" s="2"/>
      <c r="G44" s="3"/>
      <c r="H44" s="2"/>
    </row>
    <row r="45" spans="1:8" ht="15.75" thickBot="1" x14ac:dyDescent="0.3">
      <c r="A45" s="1"/>
      <c r="B45" s="1"/>
      <c r="C45" s="1"/>
      <c r="D45" s="1"/>
      <c r="E45" s="3"/>
      <c r="F45" s="2"/>
      <c r="G45" s="3"/>
      <c r="H45" s="2"/>
    </row>
    <row r="46" spans="1:8" ht="16.5" thickBot="1" x14ac:dyDescent="0.3">
      <c r="A46" s="29" t="s">
        <v>31</v>
      </c>
      <c r="B46" s="30"/>
      <c r="C46" s="30"/>
      <c r="D46" s="30"/>
      <c r="E46" s="30"/>
      <c r="F46" s="30"/>
      <c r="G46" s="30"/>
      <c r="H46" s="31"/>
    </row>
    <row r="47" spans="1:8" ht="15.75" thickBot="1" x14ac:dyDescent="0.3">
      <c r="A47" s="32"/>
      <c r="B47" s="32"/>
      <c r="C47" s="32"/>
      <c r="D47" s="33"/>
      <c r="E47" s="10">
        <v>2013</v>
      </c>
      <c r="F47" s="11" t="s">
        <v>14</v>
      </c>
      <c r="G47" s="10">
        <v>2014</v>
      </c>
      <c r="H47" s="12" t="s">
        <v>15</v>
      </c>
    </row>
    <row r="48" spans="1:8" ht="15.75" thickBot="1" x14ac:dyDescent="0.3">
      <c r="A48" s="23" t="s">
        <v>32</v>
      </c>
      <c r="B48" s="24"/>
      <c r="C48" s="24"/>
      <c r="D48" s="24"/>
      <c r="E48" s="13">
        <v>962950</v>
      </c>
      <c r="F48" s="19">
        <f t="shared" ref="F48:F61" si="8">E48/$E$48</f>
        <v>1</v>
      </c>
      <c r="G48" s="13">
        <v>1052909</v>
      </c>
      <c r="H48" s="20">
        <f t="shared" ref="H48:H61" si="9">G48/E48</f>
        <v>1.0934202191183342</v>
      </c>
    </row>
    <row r="49" spans="1:8" ht="15.75" thickBot="1" x14ac:dyDescent="0.3">
      <c r="A49" s="25" t="s">
        <v>33</v>
      </c>
      <c r="B49" s="25"/>
      <c r="C49" s="25"/>
      <c r="D49" s="25"/>
      <c r="E49" s="17">
        <v>-537221</v>
      </c>
      <c r="F49" s="53">
        <f t="shared" si="8"/>
        <v>-0.55789085622306456</v>
      </c>
      <c r="G49" s="17">
        <v>-603610</v>
      </c>
      <c r="H49" s="56">
        <f t="shared" si="9"/>
        <v>1.1235785645013876</v>
      </c>
    </row>
    <row r="50" spans="1:8" ht="15.75" thickBot="1" x14ac:dyDescent="0.3">
      <c r="A50" s="23" t="s">
        <v>34</v>
      </c>
      <c r="B50" s="24"/>
      <c r="C50" s="24"/>
      <c r="D50" s="24"/>
      <c r="E50" s="13">
        <f>E48+E49</f>
        <v>425729</v>
      </c>
      <c r="F50" s="19">
        <f t="shared" si="8"/>
        <v>0.44210914377693544</v>
      </c>
      <c r="G50" s="13">
        <f>G48+G49</f>
        <v>449299</v>
      </c>
      <c r="H50" s="20">
        <f t="shared" si="9"/>
        <v>1.0553638582290612</v>
      </c>
    </row>
    <row r="51" spans="1:8" x14ac:dyDescent="0.25">
      <c r="A51" s="26" t="s">
        <v>35</v>
      </c>
      <c r="B51" s="26"/>
      <c r="C51" s="26"/>
      <c r="D51" s="26"/>
      <c r="E51" s="6">
        <f>SUM(E52:E54)</f>
        <v>-277239</v>
      </c>
      <c r="F51" s="54">
        <f t="shared" si="8"/>
        <v>-0.28790591411807465</v>
      </c>
      <c r="G51" s="6">
        <f>SUM(G52:G54)</f>
        <v>-301229</v>
      </c>
      <c r="H51" s="57">
        <f t="shared" si="9"/>
        <v>1.0865318371513388</v>
      </c>
    </row>
    <row r="52" spans="1:8" x14ac:dyDescent="0.25">
      <c r="A52" s="27"/>
      <c r="B52" s="21" t="s">
        <v>36</v>
      </c>
      <c r="C52" s="21"/>
      <c r="D52" s="21"/>
      <c r="E52" s="5">
        <v>-204438</v>
      </c>
      <c r="F52" s="52">
        <f t="shared" si="8"/>
        <v>-0.21230385793654916</v>
      </c>
      <c r="G52" s="5">
        <v>-221352</v>
      </c>
      <c r="H52" s="58">
        <f t="shared" si="9"/>
        <v>1.0827341296627828</v>
      </c>
    </row>
    <row r="53" spans="1:8" x14ac:dyDescent="0.25">
      <c r="A53" s="28"/>
      <c r="B53" s="21" t="s">
        <v>37</v>
      </c>
      <c r="C53" s="21"/>
      <c r="D53" s="21"/>
      <c r="E53" s="5">
        <v>-73812</v>
      </c>
      <c r="F53" s="52">
        <f t="shared" si="8"/>
        <v>-7.6651954930162525E-2</v>
      </c>
      <c r="G53" s="5">
        <v>-76169</v>
      </c>
      <c r="H53" s="58">
        <f t="shared" si="9"/>
        <v>1.0319324771039939</v>
      </c>
    </row>
    <row r="54" spans="1:8" ht="15.75" thickBot="1" x14ac:dyDescent="0.3">
      <c r="A54" s="28"/>
      <c r="B54" s="22" t="s">
        <v>38</v>
      </c>
      <c r="C54" s="22"/>
      <c r="D54" s="22"/>
      <c r="E54" s="18">
        <v>1011</v>
      </c>
      <c r="F54" s="55">
        <f t="shared" si="8"/>
        <v>1.049898748637001E-3</v>
      </c>
      <c r="G54" s="18">
        <v>-3708</v>
      </c>
      <c r="H54" s="59">
        <f t="shared" si="9"/>
        <v>-3.6676557863501484</v>
      </c>
    </row>
    <row r="55" spans="1:8" ht="15.75" thickBot="1" x14ac:dyDescent="0.3">
      <c r="A55" s="23" t="s">
        <v>43</v>
      </c>
      <c r="B55" s="24"/>
      <c r="C55" s="24"/>
      <c r="D55" s="24"/>
      <c r="E55" s="13">
        <f>E50+E51</f>
        <v>148490</v>
      </c>
      <c r="F55" s="19">
        <f t="shared" si="8"/>
        <v>0.1542032296588608</v>
      </c>
      <c r="G55" s="13">
        <f>G50+G51</f>
        <v>148070</v>
      </c>
      <c r="H55" s="20">
        <f t="shared" si="9"/>
        <v>0.99717152670213483</v>
      </c>
    </row>
    <row r="56" spans="1:8" x14ac:dyDescent="0.25">
      <c r="A56" s="26" t="s">
        <v>39</v>
      </c>
      <c r="B56" s="26"/>
      <c r="C56" s="26"/>
      <c r="D56" s="26"/>
      <c r="E56" s="6">
        <v>20457</v>
      </c>
      <c r="F56" s="54">
        <f t="shared" si="8"/>
        <v>2.124409367049172E-2</v>
      </c>
      <c r="G56" s="6">
        <v>25874</v>
      </c>
      <c r="H56" s="57">
        <f t="shared" si="9"/>
        <v>1.2647993351908882</v>
      </c>
    </row>
    <row r="57" spans="1:8" x14ac:dyDescent="0.25">
      <c r="A57" s="21" t="s">
        <v>40</v>
      </c>
      <c r="B57" s="21"/>
      <c r="C57" s="21"/>
      <c r="D57" s="21"/>
      <c r="E57" s="5">
        <v>-12374</v>
      </c>
      <c r="F57" s="52">
        <f t="shared" si="8"/>
        <v>-1.2850096058985409E-2</v>
      </c>
      <c r="G57" s="5">
        <v>-14976</v>
      </c>
      <c r="H57" s="58">
        <f t="shared" si="9"/>
        <v>1.2102796185550349</v>
      </c>
    </row>
    <row r="58" spans="1:8" ht="15.75" thickBot="1" x14ac:dyDescent="0.3">
      <c r="A58" s="22" t="s">
        <v>41</v>
      </c>
      <c r="B58" s="22"/>
      <c r="C58" s="22"/>
      <c r="D58" s="22"/>
      <c r="E58" s="18">
        <v>-456</v>
      </c>
      <c r="F58" s="55">
        <f t="shared" si="8"/>
        <v>-4.7354483618048705E-4</v>
      </c>
      <c r="G58" s="18">
        <v>2519</v>
      </c>
      <c r="H58" s="59">
        <f t="shared" si="9"/>
        <v>-5.5241228070175437</v>
      </c>
    </row>
    <row r="59" spans="1:8" ht="15.75" thickBot="1" x14ac:dyDescent="0.3">
      <c r="A59" s="23" t="s">
        <v>44</v>
      </c>
      <c r="B59" s="24"/>
      <c r="C59" s="24"/>
      <c r="D59" s="24"/>
      <c r="E59" s="13">
        <f>SUM(E55:E58)</f>
        <v>156117</v>
      </c>
      <c r="F59" s="19">
        <f t="shared" si="8"/>
        <v>0.16212368243418662</v>
      </c>
      <c r="G59" s="13">
        <f>SUM(G55:G58)</f>
        <v>161487</v>
      </c>
      <c r="H59" s="20">
        <f t="shared" si="9"/>
        <v>1.034397278963854</v>
      </c>
    </row>
    <row r="60" spans="1:8" ht="15.75" thickBot="1" x14ac:dyDescent="0.3">
      <c r="A60" s="25" t="s">
        <v>45</v>
      </c>
      <c r="B60" s="25"/>
      <c r="C60" s="25"/>
      <c r="D60" s="25"/>
      <c r="E60" s="17">
        <v>-45562</v>
      </c>
      <c r="F60" s="53">
        <f t="shared" si="8"/>
        <v>-4.7315021548366996E-2</v>
      </c>
      <c r="G60" s="17">
        <v>-48735</v>
      </c>
      <c r="H60" s="56">
        <f t="shared" si="9"/>
        <v>1.0696413678065053</v>
      </c>
    </row>
    <row r="61" spans="1:8" ht="15.75" thickBot="1" x14ac:dyDescent="0.3">
      <c r="A61" s="23" t="s">
        <v>42</v>
      </c>
      <c r="B61" s="24"/>
      <c r="C61" s="24"/>
      <c r="D61" s="24"/>
      <c r="E61" s="13">
        <f>E59+E60</f>
        <v>110555</v>
      </c>
      <c r="F61" s="19">
        <f t="shared" si="8"/>
        <v>0.11480866088581962</v>
      </c>
      <c r="G61" s="13">
        <f>G59+G60</f>
        <v>112752</v>
      </c>
      <c r="H61" s="20">
        <f t="shared" si="9"/>
        <v>1.0198724616706616</v>
      </c>
    </row>
  </sheetData>
  <mergeCells count="65">
    <mergeCell ref="A1:H1"/>
    <mergeCell ref="A2:D2"/>
    <mergeCell ref="A3:D3"/>
    <mergeCell ref="B4:D4"/>
    <mergeCell ref="B5:D5"/>
    <mergeCell ref="A10:H10"/>
    <mergeCell ref="A16:H16"/>
    <mergeCell ref="A4:A9"/>
    <mergeCell ref="A12:A15"/>
    <mergeCell ref="A18:H18"/>
    <mergeCell ref="B12:D12"/>
    <mergeCell ref="B13:D13"/>
    <mergeCell ref="B14:D14"/>
    <mergeCell ref="B15:D15"/>
    <mergeCell ref="A11:D11"/>
    <mergeCell ref="A17:D17"/>
    <mergeCell ref="B6:D6"/>
    <mergeCell ref="B7:D7"/>
    <mergeCell ref="B8:D8"/>
    <mergeCell ref="B9:D9"/>
    <mergeCell ref="A19:D19"/>
    <mergeCell ref="A20:D20"/>
    <mergeCell ref="A27:D27"/>
    <mergeCell ref="A35:D35"/>
    <mergeCell ref="A41:D41"/>
    <mergeCell ref="A28:A33"/>
    <mergeCell ref="A36:A39"/>
    <mergeCell ref="B30:D32"/>
    <mergeCell ref="B37:D37"/>
    <mergeCell ref="B38:D38"/>
    <mergeCell ref="B39:D39"/>
    <mergeCell ref="A40:H40"/>
    <mergeCell ref="A21:A25"/>
    <mergeCell ref="B21:D21"/>
    <mergeCell ref="B22:D22"/>
    <mergeCell ref="B23:D23"/>
    <mergeCell ref="B24:D24"/>
    <mergeCell ref="B25:D25"/>
    <mergeCell ref="B28:D28"/>
    <mergeCell ref="H30:H32"/>
    <mergeCell ref="E30:E32"/>
    <mergeCell ref="G30:G32"/>
    <mergeCell ref="F30:F32"/>
    <mergeCell ref="B29:D29"/>
    <mergeCell ref="B33:D33"/>
    <mergeCell ref="B36:D36"/>
    <mergeCell ref="A26:H26"/>
    <mergeCell ref="A34:H34"/>
    <mergeCell ref="A56:D56"/>
    <mergeCell ref="A52:A54"/>
    <mergeCell ref="A46:H46"/>
    <mergeCell ref="A47:D47"/>
    <mergeCell ref="A48:D48"/>
    <mergeCell ref="A49:D49"/>
    <mergeCell ref="A50:D50"/>
    <mergeCell ref="A51:D51"/>
    <mergeCell ref="B52:D52"/>
    <mergeCell ref="B53:D53"/>
    <mergeCell ref="B54:D54"/>
    <mergeCell ref="A55:D55"/>
    <mergeCell ref="A57:D57"/>
    <mergeCell ref="A58:D58"/>
    <mergeCell ref="A59:D59"/>
    <mergeCell ref="A60:D60"/>
    <mergeCell ref="A61:D61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3:F9 F11:F15 F17 F20:F25 F27:F30 F35:F39 F41 F55 F50:F51 F59 F61 F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AV6  Lista de 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cp:lastPrinted>2021-06-29T22:35:58Z</cp:lastPrinted>
  <dcterms:created xsi:type="dcterms:W3CDTF">2021-06-29T21:09:53Z</dcterms:created>
  <dcterms:modified xsi:type="dcterms:W3CDTF">2021-06-29T22:36:42Z</dcterms:modified>
</cp:coreProperties>
</file>