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6" l="1"/>
  <c r="J12" i="6" s="1"/>
  <c r="H12" i="6"/>
  <c r="D12" i="6"/>
  <c r="F8" i="6"/>
  <c r="J8" i="6" s="1"/>
  <c r="F9" i="6"/>
  <c r="F10" i="6" s="1"/>
  <c r="F7" i="6"/>
  <c r="J7" i="6"/>
  <c r="J6" i="6"/>
  <c r="M16" i="5"/>
  <c r="M7" i="5"/>
  <c r="M8" i="5"/>
  <c r="M9" i="5"/>
  <c r="M10" i="5"/>
  <c r="M11" i="5"/>
  <c r="M12" i="5"/>
  <c r="M13" i="5"/>
  <c r="M14" i="5"/>
  <c r="M15" i="5"/>
  <c r="M6" i="5"/>
  <c r="K16" i="5"/>
  <c r="I16" i="5"/>
  <c r="G16" i="5"/>
  <c r="K7" i="5"/>
  <c r="K8" i="5"/>
  <c r="K9" i="5"/>
  <c r="K10" i="5"/>
  <c r="K11" i="5"/>
  <c r="K12" i="5"/>
  <c r="K13" i="5"/>
  <c r="K14" i="5"/>
  <c r="K15" i="5"/>
  <c r="K6" i="5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D6" i="3"/>
  <c r="F11" i="6" l="1"/>
  <c r="J11" i="6" s="1"/>
  <c r="J10" i="6"/>
  <c r="J9" i="6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J6" i="1"/>
  <c r="J7" i="1"/>
  <c r="J8" i="1"/>
  <c r="J9" i="1"/>
  <c r="J10" i="1"/>
  <c r="J11" i="1"/>
  <c r="J12" i="1"/>
  <c r="J13" i="1"/>
  <c r="J14" i="1"/>
  <c r="J15" i="1"/>
  <c r="H7" i="1"/>
  <c r="H8" i="1"/>
  <c r="H9" i="1"/>
  <c r="H10" i="1"/>
  <c r="H11" i="1"/>
  <c r="H12" i="1"/>
  <c r="H13" i="1"/>
  <c r="H14" i="1"/>
  <c r="H15" i="1"/>
  <c r="H6" i="1"/>
</calcChain>
</file>

<file path=xl/sharedStrings.xml><?xml version="1.0" encoding="utf-8"?>
<sst xmlns="http://schemas.openxmlformats.org/spreadsheetml/2006/main" count="96" uniqueCount="82">
  <si>
    <t>Наименование</t>
  </si>
  <si>
    <t>Лифтинг-крем</t>
  </si>
  <si>
    <t>Крем успокаивающий</t>
  </si>
  <si>
    <t>Крем с экстрактом трав</t>
  </si>
  <si>
    <t>Маска с фруктовыми кислотами</t>
  </si>
  <si>
    <t>Гидромаска с морскими экстрактами</t>
  </si>
  <si>
    <t>Освежающая аромамаска с геранью</t>
  </si>
  <si>
    <t>Шампунь питательный</t>
  </si>
  <si>
    <t>Биотоник для ослабленных волос</t>
  </si>
  <si>
    <t>Фитолосьон очищающий</t>
  </si>
  <si>
    <t>Тоник с минералами</t>
  </si>
  <si>
    <t>Стоиммость единицы товара, $</t>
  </si>
  <si>
    <t>Стоимость единицы товара, руб.</t>
  </si>
  <si>
    <t>Стоимость единицы товара с учётом НДС, руб.</t>
  </si>
  <si>
    <t xml:space="preserve">НДС </t>
  </si>
  <si>
    <t>Курс доллара</t>
  </si>
  <si>
    <t>ФИО</t>
  </si>
  <si>
    <t>Стаж работы</t>
  </si>
  <si>
    <t>Оклад</t>
  </si>
  <si>
    <t>Доплата за стаж</t>
  </si>
  <si>
    <t>Месячная премия</t>
  </si>
  <si>
    <t>Итого</t>
  </si>
  <si>
    <t>Антонов Д.В</t>
  </si>
  <si>
    <t>Аскеров А.В</t>
  </si>
  <si>
    <t>Епифанов Д.Е</t>
  </si>
  <si>
    <t>Прохоров Д.С</t>
  </si>
  <si>
    <t>Бикмурзин В.С</t>
  </si>
  <si>
    <t>Галиев Р.А</t>
  </si>
  <si>
    <t>Смирнов О.Д</t>
  </si>
  <si>
    <t>Белый А.А</t>
  </si>
  <si>
    <t>Черняев С.Д</t>
  </si>
  <si>
    <t>Логвинов А.В</t>
  </si>
  <si>
    <t>Шевцов А.С</t>
  </si>
  <si>
    <t>Пешков С.К</t>
  </si>
  <si>
    <t>Куданова Д.В</t>
  </si>
  <si>
    <t>Таранова Д.Л</t>
  </si>
  <si>
    <t>Амелин М.Е</t>
  </si>
  <si>
    <t>Польдяева В.А</t>
  </si>
  <si>
    <r>
      <t>y=x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</si>
  <si>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y</t>
  </si>
  <si>
    <t>x</t>
  </si>
  <si>
    <t>x1</t>
  </si>
  <si>
    <t>x2</t>
  </si>
  <si>
    <t>x3</t>
  </si>
  <si>
    <t>x4</t>
  </si>
  <si>
    <t>x5</t>
  </si>
  <si>
    <t>x6</t>
  </si>
  <si>
    <t>x7</t>
  </si>
  <si>
    <t xml:space="preserve">x8 </t>
  </si>
  <si>
    <t xml:space="preserve">x9 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</si>
  <si>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</si>
  <si>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</si>
  <si>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</si>
  <si>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</si>
  <si>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</si>
  <si>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</si>
  <si>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</si>
  <si>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</si>
  <si>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</si>
  <si>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</si>
  <si>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№</t>
  </si>
  <si>
    <t>Заработная плата сотрудника</t>
  </si>
  <si>
    <t>Фамилия и инициалы сотрудника</t>
  </si>
  <si>
    <t>Крюкова Г.А</t>
  </si>
  <si>
    <t>Иванов В.И</t>
  </si>
  <si>
    <t>Малков А.Г</t>
  </si>
  <si>
    <t>Яровая Г.С</t>
  </si>
  <si>
    <t>Лисицын А.Г</t>
  </si>
  <si>
    <t>Дягилева Н.В</t>
  </si>
  <si>
    <t>Горлова Ф.К</t>
  </si>
  <si>
    <t>Иванов Ф.М</t>
  </si>
  <si>
    <t>Неустроева Н.К</t>
  </si>
  <si>
    <t>Селезнёва А.И</t>
  </si>
  <si>
    <t>Объём партии</t>
  </si>
  <si>
    <t>Стоимость партии,$</t>
  </si>
  <si>
    <t>стоимость доставки</t>
  </si>
  <si>
    <t>Стоимость единицы товара с учётом доставки, $.</t>
  </si>
  <si>
    <t>Год</t>
  </si>
  <si>
    <t>Товары для женщин, руб.</t>
  </si>
  <si>
    <t>Товары для мужчин, руб.</t>
  </si>
  <si>
    <t>Товары для детей, руб.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</si>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</sst>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2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" fontId="0" fillId="0" borderId="12" xfId="0" applyNumberForma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topLeftCell="B1" workbookViewId="0">
      <selection activeCell="J15" sqref="B3:K15"/>
    </sheetView>
  </sheetViews>
  <sheetFormatPr defaultRowHeight="15" x14ac:dyDescent="0.25"/>
  <sheetData>
    <row r="3" spans="2:11" x14ac:dyDescent="0.25">
      <c r="B3" s="11" t="s">
        <v>0</v>
      </c>
      <c r="C3" s="12"/>
      <c r="D3" s="12"/>
      <c r="E3" s="12"/>
      <c r="F3" s="15" t="s">
        <v>11</v>
      </c>
      <c r="G3" s="16"/>
      <c r="H3" s="15" t="s">
        <v>12</v>
      </c>
      <c r="I3" s="16"/>
      <c r="J3" s="21" t="s">
        <v>13</v>
      </c>
      <c r="K3" s="22"/>
    </row>
    <row r="4" spans="2:11" x14ac:dyDescent="0.25">
      <c r="B4" s="13"/>
      <c r="C4" s="14"/>
      <c r="D4" s="14"/>
      <c r="E4" s="14"/>
      <c r="F4" s="17"/>
      <c r="G4" s="18"/>
      <c r="H4" s="17"/>
      <c r="I4" s="18"/>
      <c r="J4" s="23"/>
      <c r="K4" s="24"/>
    </row>
    <row r="5" spans="2:11" x14ac:dyDescent="0.25">
      <c r="B5" s="13"/>
      <c r="C5" s="14"/>
      <c r="D5" s="14"/>
      <c r="E5" s="14"/>
      <c r="F5" s="19"/>
      <c r="G5" s="20"/>
      <c r="H5" s="19"/>
      <c r="I5" s="20"/>
      <c r="J5" s="25"/>
      <c r="K5" s="26"/>
    </row>
    <row r="6" spans="2:11" x14ac:dyDescent="0.25">
      <c r="B6" s="27" t="s">
        <v>1</v>
      </c>
      <c r="C6" s="28"/>
      <c r="D6" s="28"/>
      <c r="E6" s="29"/>
      <c r="F6" s="32">
        <v>11.9</v>
      </c>
      <c r="G6" s="34"/>
      <c r="H6" s="30">
        <f>F6*$D$20</f>
        <v>867.62900000000002</v>
      </c>
      <c r="I6" s="31"/>
      <c r="J6" s="30">
        <f>H6+(H6*$D$21)</f>
        <v>1041.1548</v>
      </c>
      <c r="K6" s="31"/>
    </row>
    <row r="7" spans="2:11" x14ac:dyDescent="0.25">
      <c r="B7" s="27" t="s">
        <v>2</v>
      </c>
      <c r="C7" s="28"/>
      <c r="D7" s="28"/>
      <c r="E7" s="29"/>
      <c r="F7" s="32">
        <v>7.74</v>
      </c>
      <c r="G7" s="34"/>
      <c r="H7" s="30">
        <f t="shared" ref="H7:H15" si="0">F7*$D$20</f>
        <v>564.32339999999999</v>
      </c>
      <c r="I7" s="31"/>
      <c r="J7" s="30">
        <f t="shared" ref="J7:J15" si="1">H7+(H7*$D$21)</f>
        <v>677.18808000000001</v>
      </c>
      <c r="K7" s="31"/>
    </row>
    <row r="8" spans="2:11" x14ac:dyDescent="0.25">
      <c r="B8" s="27" t="s">
        <v>3</v>
      </c>
      <c r="C8" s="28"/>
      <c r="D8" s="28"/>
      <c r="E8" s="29"/>
      <c r="F8" s="32">
        <v>14.1</v>
      </c>
      <c r="G8" s="34"/>
      <c r="H8" s="30">
        <f t="shared" si="0"/>
        <v>1028.0309999999999</v>
      </c>
      <c r="I8" s="31"/>
      <c r="J8" s="30">
        <f t="shared" si="1"/>
        <v>1233.6371999999999</v>
      </c>
      <c r="K8" s="31"/>
    </row>
    <row r="9" spans="2:11" x14ac:dyDescent="0.25">
      <c r="B9" s="27" t="s">
        <v>4</v>
      </c>
      <c r="C9" s="28"/>
      <c r="D9" s="28"/>
      <c r="E9" s="29"/>
      <c r="F9" s="32">
        <v>7.51</v>
      </c>
      <c r="G9" s="34"/>
      <c r="H9" s="30">
        <f t="shared" si="0"/>
        <v>547.55409999999995</v>
      </c>
      <c r="I9" s="31"/>
      <c r="J9" s="30">
        <f t="shared" si="1"/>
        <v>657.06491999999992</v>
      </c>
      <c r="K9" s="31"/>
    </row>
    <row r="10" spans="2:11" x14ac:dyDescent="0.25">
      <c r="B10" s="27" t="s">
        <v>5</v>
      </c>
      <c r="C10" s="28"/>
      <c r="D10" s="28"/>
      <c r="E10" s="29"/>
      <c r="F10" s="32">
        <v>7.5</v>
      </c>
      <c r="G10" s="34"/>
      <c r="H10" s="30">
        <f t="shared" si="0"/>
        <v>546.82499999999993</v>
      </c>
      <c r="I10" s="31"/>
      <c r="J10" s="30">
        <f t="shared" si="1"/>
        <v>656.18999999999994</v>
      </c>
      <c r="K10" s="31"/>
    </row>
    <row r="11" spans="2:11" x14ac:dyDescent="0.25">
      <c r="B11" s="27" t="s">
        <v>6</v>
      </c>
      <c r="C11" s="28"/>
      <c r="D11" s="28"/>
      <c r="E11" s="29"/>
      <c r="F11" s="32">
        <v>8</v>
      </c>
      <c r="G11" s="34"/>
      <c r="H11" s="30">
        <f t="shared" si="0"/>
        <v>583.28</v>
      </c>
      <c r="I11" s="31"/>
      <c r="J11" s="30">
        <f t="shared" si="1"/>
        <v>699.93599999999992</v>
      </c>
      <c r="K11" s="31"/>
    </row>
    <row r="12" spans="2:11" x14ac:dyDescent="0.25">
      <c r="B12" s="27" t="s">
        <v>7</v>
      </c>
      <c r="C12" s="28"/>
      <c r="D12" s="28"/>
      <c r="E12" s="29"/>
      <c r="F12" s="32">
        <v>7.4</v>
      </c>
      <c r="G12" s="34"/>
      <c r="H12" s="30">
        <f t="shared" si="0"/>
        <v>539.53399999999999</v>
      </c>
      <c r="I12" s="31"/>
      <c r="J12" s="30">
        <f t="shared" si="1"/>
        <v>647.44079999999997</v>
      </c>
      <c r="K12" s="31"/>
    </row>
    <row r="13" spans="2:11" x14ac:dyDescent="0.25">
      <c r="B13" s="27" t="s">
        <v>8</v>
      </c>
      <c r="C13" s="28"/>
      <c r="D13" s="28"/>
      <c r="E13" s="29"/>
      <c r="F13" s="32">
        <v>7.4</v>
      </c>
      <c r="G13" s="34"/>
      <c r="H13" s="30">
        <f t="shared" si="0"/>
        <v>539.53399999999999</v>
      </c>
      <c r="I13" s="31"/>
      <c r="J13" s="30">
        <f t="shared" si="1"/>
        <v>647.44079999999997</v>
      </c>
      <c r="K13" s="31"/>
    </row>
    <row r="14" spans="2:11" x14ac:dyDescent="0.25">
      <c r="B14" s="27" t="s">
        <v>9</v>
      </c>
      <c r="C14" s="28"/>
      <c r="D14" s="28"/>
      <c r="E14" s="29"/>
      <c r="F14" s="32">
        <v>9</v>
      </c>
      <c r="G14" s="34"/>
      <c r="H14" s="30">
        <f t="shared" si="0"/>
        <v>656.18999999999994</v>
      </c>
      <c r="I14" s="31"/>
      <c r="J14" s="30">
        <f t="shared" si="1"/>
        <v>787.42799999999988</v>
      </c>
      <c r="K14" s="31"/>
    </row>
    <row r="15" spans="2:11" x14ac:dyDescent="0.25">
      <c r="B15" s="32" t="s">
        <v>10</v>
      </c>
      <c r="C15" s="33"/>
      <c r="D15" s="33"/>
      <c r="E15" s="34"/>
      <c r="F15" s="32">
        <v>5.29</v>
      </c>
      <c r="G15" s="34"/>
      <c r="H15" s="30">
        <f t="shared" si="0"/>
        <v>385.69389999999999</v>
      </c>
      <c r="I15" s="31"/>
      <c r="J15" s="30">
        <f t="shared" si="1"/>
        <v>462.83267999999998</v>
      </c>
      <c r="K15" s="31"/>
    </row>
    <row r="16" spans="2:1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2:1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</row>
    <row r="20" spans="2:11" x14ac:dyDescent="0.25">
      <c r="B20" s="1" t="s">
        <v>15</v>
      </c>
      <c r="C20" s="1"/>
      <c r="D20">
        <v>72.91</v>
      </c>
    </row>
    <row r="21" spans="2:11" x14ac:dyDescent="0.25">
      <c r="B21" t="s">
        <v>14</v>
      </c>
      <c r="D21" s="4">
        <v>0.2</v>
      </c>
    </row>
  </sheetData>
  <mergeCells count="44">
    <mergeCell ref="J13:K13"/>
    <mergeCell ref="J14:K14"/>
    <mergeCell ref="J15:K15"/>
    <mergeCell ref="J7:K7"/>
    <mergeCell ref="J8:K8"/>
    <mergeCell ref="J9:K9"/>
    <mergeCell ref="J10:K10"/>
    <mergeCell ref="J11:K11"/>
    <mergeCell ref="J12:K12"/>
    <mergeCell ref="F13:G13"/>
    <mergeCell ref="F14:G14"/>
    <mergeCell ref="F15:G1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B13:E13"/>
    <mergeCell ref="B14:E14"/>
    <mergeCell ref="B15:E15"/>
    <mergeCell ref="F6:G6"/>
    <mergeCell ref="F7:G7"/>
    <mergeCell ref="F8:G8"/>
    <mergeCell ref="F9:G9"/>
    <mergeCell ref="F10:G10"/>
    <mergeCell ref="F11:G11"/>
    <mergeCell ref="B7:E7"/>
    <mergeCell ref="B8:E8"/>
    <mergeCell ref="B9:E9"/>
    <mergeCell ref="B10:E10"/>
    <mergeCell ref="B11:E11"/>
    <mergeCell ref="B12:E12"/>
    <mergeCell ref="F12:G12"/>
    <mergeCell ref="B3:E5"/>
    <mergeCell ref="F3:G5"/>
    <mergeCell ref="H3:I5"/>
    <mergeCell ref="J3:K5"/>
    <mergeCell ref="B6:E6"/>
    <mergeCell ref="J6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zoomScaleNormal="100" workbookViewId="0">
      <selection activeCell="P18" sqref="P18"/>
    </sheetView>
  </sheetViews>
  <sheetFormatPr defaultRowHeight="15" x14ac:dyDescent="0.25"/>
  <cols>
    <col min="7" max="7" width="13.140625" bestFit="1" customWidth="1"/>
    <col min="9" max="9" width="11" customWidth="1"/>
    <col min="10" max="10" width="14.28515625" customWidth="1"/>
  </cols>
  <sheetData>
    <row r="3" spans="2:10" ht="30" x14ac:dyDescent="0.25">
      <c r="B3" s="36" t="s">
        <v>16</v>
      </c>
      <c r="C3" s="36"/>
      <c r="D3" s="36"/>
      <c r="E3" s="36" t="s">
        <v>17</v>
      </c>
      <c r="F3" s="36"/>
      <c r="G3" s="5" t="s">
        <v>18</v>
      </c>
      <c r="H3" s="6" t="s">
        <v>19</v>
      </c>
      <c r="I3" s="7" t="s">
        <v>20</v>
      </c>
      <c r="J3" s="5" t="s">
        <v>21</v>
      </c>
    </row>
    <row r="4" spans="2:10" x14ac:dyDescent="0.25">
      <c r="B4" s="35" t="s">
        <v>22</v>
      </c>
      <c r="C4" s="35"/>
      <c r="D4" s="35"/>
      <c r="E4" s="35">
        <v>8</v>
      </c>
      <c r="F4" s="35"/>
      <c r="G4" s="10">
        <v>7000</v>
      </c>
      <c r="H4" s="4">
        <f>E4%</f>
        <v>0.08</v>
      </c>
      <c r="I4" s="10">
        <v>5000</v>
      </c>
      <c r="J4" s="9">
        <f>G4+I4+(G4*H4)</f>
        <v>12560</v>
      </c>
    </row>
    <row r="5" spans="2:10" x14ac:dyDescent="0.25">
      <c r="B5" s="35" t="s">
        <v>23</v>
      </c>
      <c r="C5" s="35"/>
      <c r="D5" s="35"/>
      <c r="E5" s="35">
        <v>10</v>
      </c>
      <c r="F5" s="35"/>
      <c r="G5" s="10">
        <v>6000</v>
      </c>
      <c r="H5" s="4">
        <f t="shared" ref="H5:H19" si="0">E5%</f>
        <v>0.1</v>
      </c>
      <c r="I5" s="10">
        <v>5000</v>
      </c>
      <c r="J5" s="9">
        <f t="shared" ref="J5:J19" si="1">G5+I5+(G5*H5)</f>
        <v>11600</v>
      </c>
    </row>
    <row r="6" spans="2:10" x14ac:dyDescent="0.25">
      <c r="B6" s="35" t="s">
        <v>24</v>
      </c>
      <c r="C6" s="35"/>
      <c r="D6" s="35"/>
      <c r="E6" s="35">
        <v>8</v>
      </c>
      <c r="F6" s="35"/>
      <c r="G6" s="10">
        <v>122000</v>
      </c>
      <c r="H6" s="4">
        <f t="shared" si="0"/>
        <v>0.08</v>
      </c>
      <c r="I6" s="10">
        <v>5000</v>
      </c>
      <c r="J6" s="9">
        <f t="shared" si="1"/>
        <v>136760</v>
      </c>
    </row>
    <row r="7" spans="2:10" x14ac:dyDescent="0.25">
      <c r="B7" s="35" t="s">
        <v>25</v>
      </c>
      <c r="C7" s="35"/>
      <c r="D7" s="35"/>
      <c r="E7" s="35">
        <v>4</v>
      </c>
      <c r="F7" s="35"/>
      <c r="G7" s="10">
        <v>100000</v>
      </c>
      <c r="H7" s="4">
        <f t="shared" si="0"/>
        <v>0.04</v>
      </c>
      <c r="I7" s="10">
        <v>5000</v>
      </c>
      <c r="J7" s="9">
        <f t="shared" si="1"/>
        <v>109000</v>
      </c>
    </row>
    <row r="8" spans="2:10" x14ac:dyDescent="0.25">
      <c r="B8" s="35" t="s">
        <v>26</v>
      </c>
      <c r="C8" s="35"/>
      <c r="D8" s="35"/>
      <c r="E8" s="35">
        <v>6</v>
      </c>
      <c r="F8" s="35"/>
      <c r="G8" s="10">
        <v>6666</v>
      </c>
      <c r="H8" s="4">
        <f t="shared" si="0"/>
        <v>0.06</v>
      </c>
      <c r="I8" s="10">
        <v>5000</v>
      </c>
      <c r="J8" s="9">
        <f t="shared" si="1"/>
        <v>12065.96</v>
      </c>
    </row>
    <row r="9" spans="2:10" x14ac:dyDescent="0.25">
      <c r="B9" s="35" t="s">
        <v>27</v>
      </c>
      <c r="C9" s="35"/>
      <c r="D9" s="35"/>
      <c r="E9" s="35">
        <v>3</v>
      </c>
      <c r="F9" s="35"/>
      <c r="G9" s="10">
        <v>500</v>
      </c>
      <c r="H9" s="4">
        <f t="shared" si="0"/>
        <v>0.03</v>
      </c>
      <c r="I9" s="10">
        <v>5000</v>
      </c>
      <c r="J9" s="9">
        <f t="shared" si="1"/>
        <v>5515</v>
      </c>
    </row>
    <row r="10" spans="2:10" x14ac:dyDescent="0.25">
      <c r="B10" s="35" t="s">
        <v>28</v>
      </c>
      <c r="C10" s="35"/>
      <c r="D10" s="35"/>
      <c r="E10" s="35">
        <v>8</v>
      </c>
      <c r="F10" s="35"/>
      <c r="G10" s="10">
        <v>5000</v>
      </c>
      <c r="H10" s="4">
        <f t="shared" si="0"/>
        <v>0.08</v>
      </c>
      <c r="I10" s="10">
        <v>5000</v>
      </c>
      <c r="J10" s="9">
        <f t="shared" si="1"/>
        <v>10400</v>
      </c>
    </row>
    <row r="11" spans="2:10" x14ac:dyDescent="0.25">
      <c r="B11" s="35" t="s">
        <v>29</v>
      </c>
      <c r="C11" s="35"/>
      <c r="D11" s="35"/>
      <c r="E11" s="35">
        <v>7</v>
      </c>
      <c r="F11" s="35"/>
      <c r="G11" s="10">
        <v>6500</v>
      </c>
      <c r="H11" s="4">
        <f t="shared" si="0"/>
        <v>7.0000000000000007E-2</v>
      </c>
      <c r="I11" s="10">
        <v>5000</v>
      </c>
      <c r="J11" s="9">
        <f t="shared" si="1"/>
        <v>11955</v>
      </c>
    </row>
    <row r="12" spans="2:10" x14ac:dyDescent="0.25">
      <c r="B12" s="35" t="s">
        <v>30</v>
      </c>
      <c r="C12" s="35"/>
      <c r="D12" s="35"/>
      <c r="E12" s="35">
        <v>3</v>
      </c>
      <c r="F12" s="35"/>
      <c r="G12" s="10">
        <v>1234</v>
      </c>
      <c r="H12" s="4">
        <f t="shared" si="0"/>
        <v>0.03</v>
      </c>
      <c r="I12" s="10">
        <v>5000</v>
      </c>
      <c r="J12" s="9">
        <f t="shared" si="1"/>
        <v>6271.02</v>
      </c>
    </row>
    <row r="13" spans="2:10" x14ac:dyDescent="0.25">
      <c r="B13" s="35" t="s">
        <v>31</v>
      </c>
      <c r="C13" s="35"/>
      <c r="D13" s="35"/>
      <c r="E13" s="35">
        <v>9</v>
      </c>
      <c r="F13" s="35"/>
      <c r="G13" s="10">
        <v>89413</v>
      </c>
      <c r="H13" s="4">
        <f t="shared" si="0"/>
        <v>0.09</v>
      </c>
      <c r="I13" s="10">
        <v>5000</v>
      </c>
      <c r="J13" s="9">
        <f t="shared" si="1"/>
        <v>102460.17</v>
      </c>
    </row>
    <row r="14" spans="2:10" x14ac:dyDescent="0.25">
      <c r="B14" s="35" t="s">
        <v>32</v>
      </c>
      <c r="C14" s="35"/>
      <c r="D14" s="35"/>
      <c r="E14" s="35">
        <v>4</v>
      </c>
      <c r="F14" s="35"/>
      <c r="G14" s="10">
        <v>45648</v>
      </c>
      <c r="H14" s="4">
        <f t="shared" si="0"/>
        <v>0.04</v>
      </c>
      <c r="I14" s="10">
        <v>5000</v>
      </c>
      <c r="J14" s="9">
        <f t="shared" si="1"/>
        <v>52473.919999999998</v>
      </c>
    </row>
    <row r="15" spans="2:10" x14ac:dyDescent="0.25">
      <c r="B15" s="35" t="s">
        <v>33</v>
      </c>
      <c r="C15" s="35"/>
      <c r="D15" s="35"/>
      <c r="E15" s="35">
        <v>1</v>
      </c>
      <c r="F15" s="35"/>
      <c r="G15" s="10">
        <v>48489</v>
      </c>
      <c r="H15" s="4">
        <f t="shared" si="0"/>
        <v>0.01</v>
      </c>
      <c r="I15" s="10">
        <v>5000</v>
      </c>
      <c r="J15" s="9">
        <f t="shared" si="1"/>
        <v>53973.89</v>
      </c>
    </row>
    <row r="16" spans="2:10" x14ac:dyDescent="0.25">
      <c r="B16" s="35" t="s">
        <v>34</v>
      </c>
      <c r="C16" s="35"/>
      <c r="D16" s="35"/>
      <c r="E16" s="35">
        <v>2</v>
      </c>
      <c r="F16" s="35"/>
      <c r="G16" s="10">
        <v>22222</v>
      </c>
      <c r="H16" s="4">
        <f t="shared" si="0"/>
        <v>0.02</v>
      </c>
      <c r="I16" s="10">
        <v>5000</v>
      </c>
      <c r="J16" s="9">
        <f t="shared" si="1"/>
        <v>27666.44</v>
      </c>
    </row>
    <row r="17" spans="2:10" x14ac:dyDescent="0.25">
      <c r="B17" s="35" t="s">
        <v>35</v>
      </c>
      <c r="C17" s="35"/>
      <c r="D17" s="35"/>
      <c r="E17" s="35">
        <v>6</v>
      </c>
      <c r="F17" s="35"/>
      <c r="G17" s="10">
        <v>28648</v>
      </c>
      <c r="H17" s="4">
        <f t="shared" si="0"/>
        <v>0.06</v>
      </c>
      <c r="I17" s="10">
        <v>5000</v>
      </c>
      <c r="J17" s="9">
        <f t="shared" si="1"/>
        <v>35366.879999999997</v>
      </c>
    </row>
    <row r="18" spans="2:10" x14ac:dyDescent="0.25">
      <c r="B18" s="35" t="s">
        <v>36</v>
      </c>
      <c r="C18" s="35"/>
      <c r="D18" s="35"/>
      <c r="E18" s="35">
        <v>8</v>
      </c>
      <c r="F18" s="35"/>
      <c r="G18" s="10">
        <v>13849</v>
      </c>
      <c r="H18" s="4">
        <f t="shared" si="0"/>
        <v>0.08</v>
      </c>
      <c r="I18" s="10">
        <v>5000</v>
      </c>
      <c r="J18" s="9">
        <f t="shared" si="1"/>
        <v>19956.919999999998</v>
      </c>
    </row>
    <row r="19" spans="2:10" x14ac:dyDescent="0.25">
      <c r="B19" s="35" t="s">
        <v>37</v>
      </c>
      <c r="C19" s="35"/>
      <c r="D19" s="35"/>
      <c r="E19" s="35">
        <v>7</v>
      </c>
      <c r="F19" s="35"/>
      <c r="G19" s="10">
        <v>45633</v>
      </c>
      <c r="H19" s="4">
        <f t="shared" si="0"/>
        <v>7.0000000000000007E-2</v>
      </c>
      <c r="I19" s="10">
        <v>5000</v>
      </c>
      <c r="J19" s="9">
        <f t="shared" si="1"/>
        <v>53827.31</v>
      </c>
    </row>
  </sheetData>
  <mergeCells count="34">
    <mergeCell ref="E19:F19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B19:D19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3:D3"/>
    <mergeCell ref="E3:F3"/>
    <mergeCell ref="B4:D4"/>
    <mergeCell ref="B5:D5"/>
    <mergeCell ref="B6:D6"/>
    <mergeCell ref="B7:D7"/>
    <mergeCell ref="E4:F4"/>
    <mergeCell ref="E5:F5"/>
    <mergeCell ref="E6:F6"/>
    <mergeCell ref="E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6"/>
  <sheetViews>
    <sheetView zoomScale="85" zoomScaleNormal="85" workbookViewId="0">
      <selection activeCell="F25" sqref="F25"/>
    </sheetView>
  </sheetViews>
  <sheetFormatPr defaultRowHeight="15" x14ac:dyDescent="0.25"/>
  <sheetData>
    <row r="4" spans="3:22" ht="17.25" x14ac:dyDescent="0.25">
      <c r="C4" s="37" t="s">
        <v>38</v>
      </c>
      <c r="D4" s="37" t="s">
        <v>41</v>
      </c>
      <c r="E4" s="37" t="s">
        <v>42</v>
      </c>
      <c r="F4" s="37" t="s">
        <v>43</v>
      </c>
      <c r="G4" s="37" t="s">
        <v>44</v>
      </c>
      <c r="H4" s="37" t="s">
        <v>45</v>
      </c>
      <c r="I4" s="37" t="s">
        <v>46</v>
      </c>
      <c r="J4" s="37" t="s">
        <v>47</v>
      </c>
      <c r="K4" s="37" t="s">
        <v>48</v>
      </c>
      <c r="L4" s="37" t="s">
        <v>49</v>
      </c>
      <c r="M4" s="37" t="s">
        <v>50</v>
      </c>
      <c r="N4" s="37" t="s">
        <v>51</v>
      </c>
      <c r="O4" s="37" t="s">
        <v>52</v>
      </c>
      <c r="P4" s="37" t="s">
        <v>53</v>
      </c>
      <c r="Q4" s="37" t="s">
        <v>54</v>
      </c>
      <c r="R4" s="37" t="s">
        <v>55</v>
      </c>
      <c r="S4" s="37" t="s">
        <v>56</v>
      </c>
      <c r="T4" s="37" t="s">
        <v>57</v>
      </c>
      <c r="U4" s="37" t="s">
        <v>58</v>
      </c>
      <c r="V4" s="37" t="s">
        <v>59</v>
      </c>
    </row>
    <row r="5" spans="3:22" x14ac:dyDescent="0.25">
      <c r="C5" s="37" t="s">
        <v>40</v>
      </c>
      <c r="D5" s="37">
        <v>-9</v>
      </c>
      <c r="E5" s="37">
        <v>-8</v>
      </c>
      <c r="F5" s="37">
        <v>-7</v>
      </c>
      <c r="G5" s="37">
        <v>-6</v>
      </c>
      <c r="H5" s="37">
        <v>-5</v>
      </c>
      <c r="I5" s="37">
        <v>-4</v>
      </c>
      <c r="J5" s="37">
        <v>-3</v>
      </c>
      <c r="K5" s="37">
        <v>-2</v>
      </c>
      <c r="L5" s="37">
        <v>-1</v>
      </c>
      <c r="M5" s="37">
        <v>0</v>
      </c>
      <c r="N5" s="37">
        <v>1</v>
      </c>
      <c r="O5" s="37">
        <v>2</v>
      </c>
      <c r="P5" s="37">
        <v>3</v>
      </c>
      <c r="Q5" s="37">
        <v>4</v>
      </c>
      <c r="R5" s="37">
        <v>5</v>
      </c>
      <c r="S5" s="37">
        <v>6</v>
      </c>
      <c r="T5" s="37">
        <v>7</v>
      </c>
      <c r="U5" s="37">
        <v>8</v>
      </c>
      <c r="V5" s="37">
        <v>9</v>
      </c>
    </row>
    <row r="6" spans="3:22" x14ac:dyDescent="0.25">
      <c r="C6" s="37" t="s">
        <v>39</v>
      </c>
      <c r="D6" s="37">
        <f>D5*D5*D5</f>
        <v>-729</v>
      </c>
      <c r="E6" s="37">
        <f t="shared" ref="E6:V6" si="0">E5*E5*E5</f>
        <v>-512</v>
      </c>
      <c r="F6" s="37">
        <f t="shared" si="0"/>
        <v>-343</v>
      </c>
      <c r="G6" s="37">
        <f t="shared" si="0"/>
        <v>-216</v>
      </c>
      <c r="H6" s="37">
        <f t="shared" si="0"/>
        <v>-125</v>
      </c>
      <c r="I6" s="37">
        <f t="shared" si="0"/>
        <v>-64</v>
      </c>
      <c r="J6" s="37">
        <f t="shared" si="0"/>
        <v>-27</v>
      </c>
      <c r="K6" s="37">
        <f t="shared" si="0"/>
        <v>-8</v>
      </c>
      <c r="L6" s="37">
        <f t="shared" si="0"/>
        <v>-1</v>
      </c>
      <c r="M6" s="37">
        <f t="shared" si="0"/>
        <v>0</v>
      </c>
      <c r="N6" s="37">
        <f t="shared" si="0"/>
        <v>1</v>
      </c>
      <c r="O6" s="37">
        <f t="shared" si="0"/>
        <v>8</v>
      </c>
      <c r="P6" s="37">
        <f t="shared" si="0"/>
        <v>27</v>
      </c>
      <c r="Q6" s="37">
        <f t="shared" si="0"/>
        <v>64</v>
      </c>
      <c r="R6" s="37">
        <f t="shared" si="0"/>
        <v>125</v>
      </c>
      <c r="S6" s="37">
        <f t="shared" si="0"/>
        <v>216</v>
      </c>
      <c r="T6" s="37">
        <f t="shared" si="0"/>
        <v>343</v>
      </c>
      <c r="U6" s="37">
        <f t="shared" si="0"/>
        <v>512</v>
      </c>
      <c r="V6" s="37">
        <f t="shared" si="0"/>
        <v>729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6"/>
  <sheetViews>
    <sheetView workbookViewId="0">
      <selection activeCell="F15" sqref="F15:G15"/>
    </sheetView>
  </sheetViews>
  <sheetFormatPr defaultRowHeight="15" x14ac:dyDescent="0.25"/>
  <cols>
    <col min="3" max="3" width="4.7109375" customWidth="1"/>
    <col min="5" max="5" width="13.7109375" customWidth="1"/>
    <col min="6" max="6" width="6.28515625" customWidth="1"/>
    <col min="7" max="7" width="9.140625" customWidth="1"/>
  </cols>
  <sheetData>
    <row r="3" spans="3:7" ht="15" customHeight="1" x14ac:dyDescent="0.25">
      <c r="C3" s="38" t="s">
        <v>60</v>
      </c>
      <c r="D3" s="39" t="s">
        <v>62</v>
      </c>
      <c r="E3" s="39"/>
      <c r="F3" s="39" t="s">
        <v>61</v>
      </c>
      <c r="G3" s="39"/>
    </row>
    <row r="4" spans="3:7" x14ac:dyDescent="0.25">
      <c r="C4" s="38"/>
      <c r="D4" s="39"/>
      <c r="E4" s="39"/>
      <c r="F4" s="39"/>
      <c r="G4" s="39"/>
    </row>
    <row r="5" spans="3:7" x14ac:dyDescent="0.25">
      <c r="C5" s="38"/>
      <c r="D5" s="39"/>
      <c r="E5" s="39"/>
      <c r="F5" s="39"/>
      <c r="G5" s="39"/>
    </row>
    <row r="6" spans="3:7" x14ac:dyDescent="0.25">
      <c r="C6" s="42">
        <v>1</v>
      </c>
      <c r="D6" s="47" t="s">
        <v>69</v>
      </c>
      <c r="E6" s="47"/>
      <c r="F6" s="44">
        <v>4813.62</v>
      </c>
      <c r="G6" s="44"/>
    </row>
    <row r="7" spans="3:7" x14ac:dyDescent="0.25">
      <c r="C7" s="42">
        <v>2</v>
      </c>
      <c r="D7" s="47" t="s">
        <v>68</v>
      </c>
      <c r="E7" s="47"/>
      <c r="F7" s="44">
        <v>4103.51</v>
      </c>
      <c r="G7" s="44"/>
    </row>
    <row r="8" spans="3:7" x14ac:dyDescent="0.25">
      <c r="C8" s="42">
        <v>3</v>
      </c>
      <c r="D8" s="47" t="s">
        <v>64</v>
      </c>
      <c r="E8" s="47"/>
      <c r="F8" s="44">
        <v>1336.69</v>
      </c>
      <c r="G8" s="44"/>
    </row>
    <row r="9" spans="3:7" x14ac:dyDescent="0.25">
      <c r="C9" s="42">
        <v>4</v>
      </c>
      <c r="D9" s="47" t="s">
        <v>70</v>
      </c>
      <c r="E9" s="47"/>
      <c r="F9" s="44">
        <v>5718.02</v>
      </c>
      <c r="G9" s="44"/>
    </row>
    <row r="10" spans="3:7" x14ac:dyDescent="0.25">
      <c r="C10" s="42">
        <v>5</v>
      </c>
      <c r="D10" s="47" t="s">
        <v>63</v>
      </c>
      <c r="E10" s="47"/>
      <c r="F10" s="44">
        <v>699.34</v>
      </c>
      <c r="G10" s="44"/>
    </row>
    <row r="11" spans="3:7" x14ac:dyDescent="0.25">
      <c r="C11" s="42">
        <v>6</v>
      </c>
      <c r="D11" s="47" t="s">
        <v>67</v>
      </c>
      <c r="E11" s="47"/>
      <c r="F11" s="44">
        <v>3671.11</v>
      </c>
      <c r="G11" s="44"/>
    </row>
    <row r="12" spans="3:7" x14ac:dyDescent="0.25">
      <c r="C12" s="42">
        <v>7</v>
      </c>
      <c r="D12" s="47" t="s">
        <v>65</v>
      </c>
      <c r="E12" s="47"/>
      <c r="F12" s="44">
        <v>1943.7</v>
      </c>
      <c r="G12" s="44"/>
    </row>
    <row r="13" spans="3:7" x14ac:dyDescent="0.25">
      <c r="C13" s="42">
        <v>8</v>
      </c>
      <c r="D13" s="47" t="s">
        <v>71</v>
      </c>
      <c r="E13" s="47"/>
      <c r="F13" s="44">
        <v>6029.99</v>
      </c>
      <c r="G13" s="44"/>
    </row>
    <row r="14" spans="3:7" x14ac:dyDescent="0.25">
      <c r="C14" s="42">
        <v>9</v>
      </c>
      <c r="D14" s="47" t="s">
        <v>72</v>
      </c>
      <c r="E14" s="47"/>
      <c r="F14" s="44">
        <v>7132.04</v>
      </c>
      <c r="G14" s="44"/>
    </row>
    <row r="15" spans="3:7" x14ac:dyDescent="0.25">
      <c r="C15" s="42">
        <v>10</v>
      </c>
      <c r="D15" s="47" t="s">
        <v>66</v>
      </c>
      <c r="E15" s="47"/>
      <c r="F15" s="44">
        <v>2302.8200000000002</v>
      </c>
      <c r="G15" s="44"/>
    </row>
    <row r="16" spans="3:7" x14ac:dyDescent="0.25">
      <c r="C16" s="8"/>
      <c r="D16" s="43"/>
      <c r="E16" s="43"/>
      <c r="F16" s="43"/>
      <c r="G16" s="43"/>
    </row>
  </sheetData>
  <sortState ref="D6:G15">
    <sortCondition ref="D6"/>
  </sortState>
  <mergeCells count="25">
    <mergeCell ref="F13:G13"/>
    <mergeCell ref="F14:G14"/>
    <mergeCell ref="F15:G15"/>
    <mergeCell ref="F16:G16"/>
    <mergeCell ref="D14:E14"/>
    <mergeCell ref="D15:E15"/>
    <mergeCell ref="D16:E16"/>
    <mergeCell ref="F6:G6"/>
    <mergeCell ref="F7:G7"/>
    <mergeCell ref="F8:G8"/>
    <mergeCell ref="F9:G9"/>
    <mergeCell ref="F10:G10"/>
    <mergeCell ref="F11:G11"/>
    <mergeCell ref="F12:G12"/>
    <mergeCell ref="D8:E8"/>
    <mergeCell ref="D9:E9"/>
    <mergeCell ref="D10:E10"/>
    <mergeCell ref="D11:E11"/>
    <mergeCell ref="D12:E12"/>
    <mergeCell ref="D13:E13"/>
    <mergeCell ref="D3:E5"/>
    <mergeCell ref="C3:C5"/>
    <mergeCell ref="F3:G5"/>
    <mergeCell ref="D6:E6"/>
    <mergeCell ref="D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9"/>
  <sheetViews>
    <sheetView workbookViewId="0">
      <selection activeCell="H30" sqref="H30"/>
    </sheetView>
  </sheetViews>
  <sheetFormatPr defaultRowHeight="15" x14ac:dyDescent="0.25"/>
  <cols>
    <col min="10" max="10" width="2" hidden="1" customWidth="1"/>
    <col min="12" max="12" width="7.140625" customWidth="1"/>
  </cols>
  <sheetData>
    <row r="3" spans="3:14" x14ac:dyDescent="0.25">
      <c r="C3" s="11" t="s">
        <v>0</v>
      </c>
      <c r="D3" s="12"/>
      <c r="E3" s="12"/>
      <c r="F3" s="12"/>
      <c r="G3" s="15" t="s">
        <v>11</v>
      </c>
      <c r="H3" s="16"/>
      <c r="I3" s="15" t="s">
        <v>73</v>
      </c>
      <c r="J3" s="16"/>
      <c r="K3" s="15" t="s">
        <v>74</v>
      </c>
      <c r="L3" s="16"/>
      <c r="M3" s="21" t="s">
        <v>76</v>
      </c>
      <c r="N3" s="22"/>
    </row>
    <row r="4" spans="3:14" x14ac:dyDescent="0.25">
      <c r="C4" s="13"/>
      <c r="D4" s="14"/>
      <c r="E4" s="14"/>
      <c r="F4" s="14"/>
      <c r="G4" s="17"/>
      <c r="H4" s="18"/>
      <c r="I4" s="17"/>
      <c r="J4" s="18"/>
      <c r="K4" s="17"/>
      <c r="L4" s="18"/>
      <c r="M4" s="23"/>
      <c r="N4" s="24"/>
    </row>
    <row r="5" spans="3:14" x14ac:dyDescent="0.25">
      <c r="C5" s="13"/>
      <c r="D5" s="14"/>
      <c r="E5" s="14"/>
      <c r="F5" s="14"/>
      <c r="G5" s="19"/>
      <c r="H5" s="20"/>
      <c r="I5" s="19"/>
      <c r="J5" s="20"/>
      <c r="K5" s="19"/>
      <c r="L5" s="20"/>
      <c r="M5" s="25"/>
      <c r="N5" s="26"/>
    </row>
    <row r="6" spans="3:14" x14ac:dyDescent="0.25">
      <c r="C6" s="27" t="s">
        <v>1</v>
      </c>
      <c r="D6" s="28"/>
      <c r="E6" s="28"/>
      <c r="F6" s="29"/>
      <c r="G6" s="32">
        <v>11.9</v>
      </c>
      <c r="H6" s="34"/>
      <c r="I6" s="51">
        <v>10</v>
      </c>
      <c r="J6" s="52"/>
      <c r="K6" s="32">
        <f>G6*I6</f>
        <v>119</v>
      </c>
      <c r="L6" s="34"/>
      <c r="M6" s="48">
        <f>K6+$E$18</f>
        <v>123</v>
      </c>
      <c r="N6" s="31"/>
    </row>
    <row r="7" spans="3:14" x14ac:dyDescent="0.25">
      <c r="C7" s="27" t="s">
        <v>2</v>
      </c>
      <c r="D7" s="28"/>
      <c r="E7" s="28"/>
      <c r="F7" s="29"/>
      <c r="G7" s="49">
        <v>7.74</v>
      </c>
      <c r="H7" s="50"/>
      <c r="I7" s="51">
        <v>15</v>
      </c>
      <c r="J7" s="52"/>
      <c r="K7" s="32">
        <f t="shared" ref="K7:K15" si="0">G7*I7</f>
        <v>116.10000000000001</v>
      </c>
      <c r="L7" s="34"/>
      <c r="M7" s="48">
        <f t="shared" ref="M7:M15" si="1">K7+$E$18</f>
        <v>120.10000000000001</v>
      </c>
      <c r="N7" s="31"/>
    </row>
    <row r="8" spans="3:14" x14ac:dyDescent="0.25">
      <c r="C8" s="27" t="s">
        <v>3</v>
      </c>
      <c r="D8" s="28"/>
      <c r="E8" s="28"/>
      <c r="F8" s="29"/>
      <c r="G8" s="49">
        <v>14.1</v>
      </c>
      <c r="H8" s="50"/>
      <c r="I8" s="51">
        <v>7</v>
      </c>
      <c r="J8" s="52"/>
      <c r="K8" s="32">
        <f t="shared" si="0"/>
        <v>98.7</v>
      </c>
      <c r="L8" s="34"/>
      <c r="M8" s="48">
        <f t="shared" si="1"/>
        <v>102.7</v>
      </c>
      <c r="N8" s="31"/>
    </row>
    <row r="9" spans="3:14" x14ac:dyDescent="0.25">
      <c r="C9" s="27" t="s">
        <v>4</v>
      </c>
      <c r="D9" s="28"/>
      <c r="E9" s="28"/>
      <c r="F9" s="29"/>
      <c r="G9" s="49">
        <v>7.51</v>
      </c>
      <c r="H9" s="50"/>
      <c r="I9" s="51">
        <v>22</v>
      </c>
      <c r="J9" s="52"/>
      <c r="K9" s="32">
        <f t="shared" si="0"/>
        <v>165.22</v>
      </c>
      <c r="L9" s="34"/>
      <c r="M9" s="48">
        <f t="shared" si="1"/>
        <v>169.22</v>
      </c>
      <c r="N9" s="31"/>
    </row>
    <row r="10" spans="3:14" x14ac:dyDescent="0.25">
      <c r="C10" s="27" t="s">
        <v>5</v>
      </c>
      <c r="D10" s="28"/>
      <c r="E10" s="28"/>
      <c r="F10" s="29"/>
      <c r="G10" s="49">
        <v>7.5</v>
      </c>
      <c r="H10" s="50"/>
      <c r="I10" s="51">
        <v>20</v>
      </c>
      <c r="J10" s="52"/>
      <c r="K10" s="32">
        <f t="shared" si="0"/>
        <v>150</v>
      </c>
      <c r="L10" s="34"/>
      <c r="M10" s="48">
        <f t="shared" si="1"/>
        <v>154</v>
      </c>
      <c r="N10" s="31"/>
    </row>
    <row r="11" spans="3:14" x14ac:dyDescent="0.25">
      <c r="C11" s="27" t="s">
        <v>6</v>
      </c>
      <c r="D11" s="28"/>
      <c r="E11" s="28"/>
      <c r="F11" s="29"/>
      <c r="G11" s="51">
        <v>8</v>
      </c>
      <c r="H11" s="52"/>
      <c r="I11" s="51">
        <v>15</v>
      </c>
      <c r="J11" s="52"/>
      <c r="K11" s="32">
        <f t="shared" si="0"/>
        <v>120</v>
      </c>
      <c r="L11" s="34"/>
      <c r="M11" s="48">
        <f t="shared" si="1"/>
        <v>124</v>
      </c>
      <c r="N11" s="31"/>
    </row>
    <row r="12" spans="3:14" x14ac:dyDescent="0.25">
      <c r="C12" s="27" t="s">
        <v>7</v>
      </c>
      <c r="D12" s="28"/>
      <c r="E12" s="28"/>
      <c r="F12" s="29"/>
      <c r="G12" s="49">
        <v>7.4</v>
      </c>
      <c r="H12" s="50"/>
      <c r="I12" s="51">
        <v>30</v>
      </c>
      <c r="J12" s="52"/>
      <c r="K12" s="32">
        <f t="shared" si="0"/>
        <v>222</v>
      </c>
      <c r="L12" s="34"/>
      <c r="M12" s="48">
        <f t="shared" si="1"/>
        <v>226</v>
      </c>
      <c r="N12" s="31"/>
    </row>
    <row r="13" spans="3:14" x14ac:dyDescent="0.25">
      <c r="C13" s="27" t="s">
        <v>8</v>
      </c>
      <c r="D13" s="28"/>
      <c r="E13" s="28"/>
      <c r="F13" s="29"/>
      <c r="G13" s="49">
        <v>7.4</v>
      </c>
      <c r="H13" s="50"/>
      <c r="I13" s="51">
        <v>11</v>
      </c>
      <c r="J13" s="52"/>
      <c r="K13" s="32">
        <f t="shared" si="0"/>
        <v>81.400000000000006</v>
      </c>
      <c r="L13" s="34"/>
      <c r="M13" s="48">
        <f t="shared" si="1"/>
        <v>85.4</v>
      </c>
      <c r="N13" s="31"/>
    </row>
    <row r="14" spans="3:14" x14ac:dyDescent="0.25">
      <c r="C14" s="27" t="s">
        <v>9</v>
      </c>
      <c r="D14" s="28"/>
      <c r="E14" s="28"/>
      <c r="F14" s="29"/>
      <c r="G14" s="51">
        <v>9</v>
      </c>
      <c r="H14" s="52"/>
      <c r="I14" s="51">
        <v>20</v>
      </c>
      <c r="J14" s="52"/>
      <c r="K14" s="32">
        <f t="shared" si="0"/>
        <v>180</v>
      </c>
      <c r="L14" s="34"/>
      <c r="M14" s="48">
        <f t="shared" si="1"/>
        <v>184</v>
      </c>
      <c r="N14" s="31"/>
    </row>
    <row r="15" spans="3:14" x14ac:dyDescent="0.25">
      <c r="C15" s="32" t="s">
        <v>10</v>
      </c>
      <c r="D15" s="33"/>
      <c r="E15" s="33"/>
      <c r="F15" s="34"/>
      <c r="G15" s="49">
        <v>5.29</v>
      </c>
      <c r="H15" s="50"/>
      <c r="I15" s="51">
        <v>30</v>
      </c>
      <c r="J15" s="52"/>
      <c r="K15" s="32">
        <f t="shared" si="0"/>
        <v>158.69999999999999</v>
      </c>
      <c r="L15" s="34"/>
      <c r="M15" s="48">
        <f t="shared" si="1"/>
        <v>162.69999999999999</v>
      </c>
      <c r="N15" s="31"/>
    </row>
    <row r="16" spans="3:14" x14ac:dyDescent="0.25">
      <c r="C16" s="53" t="s">
        <v>21</v>
      </c>
      <c r="D16" s="54"/>
      <c r="E16" s="54"/>
      <c r="F16" s="55"/>
      <c r="G16" s="45">
        <f>SUM(G6:H15)</f>
        <v>85.840000000000018</v>
      </c>
      <c r="H16" s="46"/>
      <c r="I16" s="56">
        <f>SUM(I6:J15)</f>
        <v>180</v>
      </c>
      <c r="J16" s="42"/>
      <c r="K16" s="45">
        <f>SUM(K6:L15)</f>
        <v>1411.1200000000001</v>
      </c>
      <c r="L16" s="46"/>
      <c r="M16" s="30">
        <f>SUM(M6:N15)</f>
        <v>1451.1200000000001</v>
      </c>
      <c r="N16" s="34"/>
    </row>
    <row r="18" spans="3:5" x14ac:dyDescent="0.25">
      <c r="C18" s="36" t="s">
        <v>75</v>
      </c>
      <c r="D18" s="36"/>
      <c r="E18" s="36">
        <v>4</v>
      </c>
    </row>
    <row r="19" spans="3:5" x14ac:dyDescent="0.25">
      <c r="C19" s="36"/>
      <c r="D19" s="36"/>
      <c r="E19" s="36"/>
    </row>
  </sheetData>
  <mergeCells count="61">
    <mergeCell ref="M16:N16"/>
    <mergeCell ref="K15:L15"/>
    <mergeCell ref="C18:D19"/>
    <mergeCell ref="E18:E19"/>
    <mergeCell ref="C16:F16"/>
    <mergeCell ref="G16:H16"/>
    <mergeCell ref="K16:L16"/>
    <mergeCell ref="C15:F15"/>
    <mergeCell ref="G15:H15"/>
    <mergeCell ref="I15:J15"/>
    <mergeCell ref="M15:N15"/>
    <mergeCell ref="K3:L5"/>
    <mergeCell ref="K6:L6"/>
    <mergeCell ref="K7:L7"/>
    <mergeCell ref="K8:L8"/>
    <mergeCell ref="K9:L9"/>
    <mergeCell ref="K10:L10"/>
    <mergeCell ref="C13:F13"/>
    <mergeCell ref="G13:H13"/>
    <mergeCell ref="I13:J13"/>
    <mergeCell ref="M13:N13"/>
    <mergeCell ref="C14:F14"/>
    <mergeCell ref="G14:H14"/>
    <mergeCell ref="I14:J14"/>
    <mergeCell ref="M14:N14"/>
    <mergeCell ref="K13:L13"/>
    <mergeCell ref="K14:L14"/>
    <mergeCell ref="C11:F11"/>
    <mergeCell ref="G11:H11"/>
    <mergeCell ref="I11:J11"/>
    <mergeCell ref="M11:N11"/>
    <mergeCell ref="C12:F12"/>
    <mergeCell ref="G12:H12"/>
    <mergeCell ref="I12:J12"/>
    <mergeCell ref="M12:N12"/>
    <mergeCell ref="K11:L11"/>
    <mergeCell ref="K12:L12"/>
    <mergeCell ref="C9:F9"/>
    <mergeCell ref="G9:H9"/>
    <mergeCell ref="I9:J9"/>
    <mergeCell ref="M9:N9"/>
    <mergeCell ref="C10:F10"/>
    <mergeCell ref="G10:H10"/>
    <mergeCell ref="I10:J10"/>
    <mergeCell ref="M10:N10"/>
    <mergeCell ref="C7:F7"/>
    <mergeCell ref="G7:H7"/>
    <mergeCell ref="I7:J7"/>
    <mergeCell ref="M7:N7"/>
    <mergeCell ref="C8:F8"/>
    <mergeCell ref="G8:H8"/>
    <mergeCell ref="I8:J8"/>
    <mergeCell ref="M8:N8"/>
    <mergeCell ref="C3:F5"/>
    <mergeCell ref="G3:H5"/>
    <mergeCell ref="I3:J5"/>
    <mergeCell ref="M3:N5"/>
    <mergeCell ref="C6:F6"/>
    <mergeCell ref="G6:H6"/>
    <mergeCell ref="I6:J6"/>
    <mergeCell ref="M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"/>
  <sheetViews>
    <sheetView tabSelected="1" workbookViewId="0">
      <selection activeCell="J11" sqref="J11"/>
    </sheetView>
  </sheetViews>
  <sheetFormatPr defaultRowHeight="15" x14ac:dyDescent="0.25"/>
  <sheetData>
    <row r="3" spans="3:10" x14ac:dyDescent="0.25">
      <c r="C3" s="38" t="s">
        <v>77</v>
      </c>
      <c r="D3" s="39" t="s">
        <v>78</v>
      </c>
      <c r="E3" s="39"/>
      <c r="F3" s="39" t="s">
        <v>79</v>
      </c>
      <c r="G3" s="39"/>
      <c r="H3" s="39" t="s">
        <v>80</v>
      </c>
      <c r="I3" s="39"/>
      <c r="J3" s="38" t="s">
        <v>81</v>
      </c>
    </row>
    <row r="4" spans="3:10" x14ac:dyDescent="0.25">
      <c r="C4" s="38"/>
      <c r="D4" s="39"/>
      <c r="E4" s="39"/>
      <c r="F4" s="39"/>
      <c r="G4" s="39"/>
      <c r="H4" s="39"/>
      <c r="I4" s="39"/>
      <c r="J4" s="38"/>
    </row>
    <row r="5" spans="3:10" x14ac:dyDescent="0.25">
      <c r="C5" s="38"/>
      <c r="D5" s="39"/>
      <c r="E5" s="39"/>
      <c r="F5" s="39"/>
      <c r="G5" s="39"/>
      <c r="H5" s="39"/>
      <c r="I5" s="39"/>
      <c r="J5" s="38"/>
    </row>
    <row r="6" spans="3:10" x14ac:dyDescent="0.25">
      <c r="C6" s="42">
        <v>2009</v>
      </c>
      <c r="D6" s="41">
        <v>35000</v>
      </c>
      <c r="E6" s="41"/>
      <c r="F6" s="41">
        <v>15400</v>
      </c>
      <c r="G6" s="41"/>
      <c r="H6" s="41">
        <v>9780</v>
      </c>
      <c r="I6" s="41"/>
      <c r="J6" s="40">
        <f>SUM(D6:I6)</f>
        <v>60180</v>
      </c>
    </row>
    <row r="7" spans="3:10" x14ac:dyDescent="0.25">
      <c r="C7" s="42">
        <v>2010</v>
      </c>
      <c r="D7" s="41">
        <v>36000</v>
      </c>
      <c r="E7" s="41"/>
      <c r="F7" s="41">
        <f>F6*1.2</f>
        <v>18480</v>
      </c>
      <c r="G7" s="41"/>
      <c r="H7" s="41">
        <v>9580</v>
      </c>
      <c r="I7" s="41"/>
      <c r="J7" s="40">
        <f t="shared" ref="J7:J12" si="0">SUM(D7:I7)</f>
        <v>64060</v>
      </c>
    </row>
    <row r="8" spans="3:10" x14ac:dyDescent="0.25">
      <c r="C8" s="42">
        <v>2011</v>
      </c>
      <c r="D8" s="41">
        <v>37000</v>
      </c>
      <c r="E8" s="41"/>
      <c r="F8" s="41">
        <f t="shared" ref="F8:F11" si="1">F7*1.2</f>
        <v>22176</v>
      </c>
      <c r="G8" s="41"/>
      <c r="H8" s="41">
        <v>9380</v>
      </c>
      <c r="I8" s="41"/>
      <c r="J8" s="40">
        <f t="shared" si="0"/>
        <v>68556</v>
      </c>
    </row>
    <row r="9" spans="3:10" x14ac:dyDescent="0.25">
      <c r="C9" s="42">
        <v>2012</v>
      </c>
      <c r="D9" s="41">
        <v>38000</v>
      </c>
      <c r="E9" s="41"/>
      <c r="F9" s="41">
        <f t="shared" si="1"/>
        <v>26611.200000000001</v>
      </c>
      <c r="G9" s="41"/>
      <c r="H9" s="41">
        <v>9180</v>
      </c>
      <c r="I9" s="41"/>
      <c r="J9" s="40">
        <f t="shared" si="0"/>
        <v>73791.199999999997</v>
      </c>
    </row>
    <row r="10" spans="3:10" x14ac:dyDescent="0.25">
      <c r="C10" s="42">
        <v>2013</v>
      </c>
      <c r="D10" s="41">
        <v>39000</v>
      </c>
      <c r="E10" s="41"/>
      <c r="F10" s="41">
        <f t="shared" si="1"/>
        <v>31933.439999999999</v>
      </c>
      <c r="G10" s="41"/>
      <c r="H10" s="41">
        <v>8980</v>
      </c>
      <c r="I10" s="41"/>
      <c r="J10" s="40">
        <f t="shared" si="0"/>
        <v>79913.440000000002</v>
      </c>
    </row>
    <row r="11" spans="3:10" x14ac:dyDescent="0.25">
      <c r="C11" s="42">
        <v>2014</v>
      </c>
      <c r="D11" s="41">
        <v>40000</v>
      </c>
      <c r="E11" s="41"/>
      <c r="F11" s="41">
        <f t="shared" si="1"/>
        <v>38320.127999999997</v>
      </c>
      <c r="G11" s="41"/>
      <c r="H11" s="41">
        <v>8780</v>
      </c>
      <c r="I11" s="41"/>
      <c r="J11" s="40">
        <f t="shared" si="0"/>
        <v>87100.127999999997</v>
      </c>
    </row>
    <row r="12" spans="3:10" x14ac:dyDescent="0.25">
      <c r="C12" s="42" t="s">
        <v>21</v>
      </c>
      <c r="D12" s="41">
        <f>SUM(D6:E11)</f>
        <v>225000</v>
      </c>
      <c r="E12" s="41"/>
      <c r="F12" s="41">
        <f t="shared" ref="F12:I12" si="2">SUM(F6:G11)</f>
        <v>152920.76799999998</v>
      </c>
      <c r="G12" s="41"/>
      <c r="H12" s="41">
        <f t="shared" ref="H12:I12" si="3">SUM(H6:I11)</f>
        <v>55680</v>
      </c>
      <c r="I12" s="41"/>
      <c r="J12" s="40">
        <f t="shared" si="0"/>
        <v>433600.76799999998</v>
      </c>
    </row>
  </sheetData>
  <mergeCells count="26">
    <mergeCell ref="H7:I7"/>
    <mergeCell ref="H8:I8"/>
    <mergeCell ref="H9:I9"/>
    <mergeCell ref="H10:I10"/>
    <mergeCell ref="H11:I11"/>
    <mergeCell ref="H12:I12"/>
    <mergeCell ref="F7:G7"/>
    <mergeCell ref="F8:G8"/>
    <mergeCell ref="F9:G9"/>
    <mergeCell ref="F10:G10"/>
    <mergeCell ref="F11:G11"/>
    <mergeCell ref="F12:G12"/>
    <mergeCell ref="D7:E7"/>
    <mergeCell ref="D8:E8"/>
    <mergeCell ref="D9:E9"/>
    <mergeCell ref="D10:E10"/>
    <mergeCell ref="D11:E11"/>
    <mergeCell ref="D12:E12"/>
    <mergeCell ref="C3:C5"/>
    <mergeCell ref="D3:E5"/>
    <mergeCell ref="F3:G5"/>
    <mergeCell ref="J3:J5"/>
    <mergeCell ref="H3:I5"/>
    <mergeCell ref="D6:E6"/>
    <mergeCell ref="F6:G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2021-10-11T09:17:42Z</dcterms:modified>
</cp:coreProperties>
</file>