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Ставка_премии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6" i="5"/>
  <c r="G7" i="5"/>
  <c r="G8" i="5"/>
  <c r="G9" i="5"/>
  <c r="G10" i="5"/>
  <c r="H10" i="5" s="1"/>
  <c r="I10" i="5" s="1"/>
  <c r="G11" i="5"/>
  <c r="G12" i="5"/>
  <c r="G13" i="5"/>
  <c r="G14" i="5"/>
  <c r="G15" i="5"/>
  <c r="G16" i="5"/>
  <c r="G17" i="5"/>
  <c r="G18" i="5"/>
  <c r="G19" i="5"/>
  <c r="G20" i="5"/>
  <c r="G21" i="5"/>
  <c r="G22" i="5"/>
  <c r="H22" i="5" s="1"/>
  <c r="I22" i="5" s="1"/>
  <c r="G23" i="5"/>
  <c r="G24" i="5"/>
  <c r="G25" i="5"/>
  <c r="G26" i="5"/>
  <c r="G27" i="5"/>
  <c r="G28" i="5"/>
  <c r="G29" i="5"/>
  <c r="G30" i="5"/>
  <c r="G5" i="5"/>
  <c r="H5" i="5" s="1"/>
  <c r="I5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H16" i="5"/>
  <c r="I16" i="5" s="1"/>
  <c r="H20" i="5"/>
  <c r="I20" i="5" s="1"/>
  <c r="H12" i="5"/>
  <c r="I12" i="5" s="1"/>
  <c r="H14" i="5"/>
  <c r="I14" i="5" s="1"/>
  <c r="H15" i="5"/>
  <c r="I15" i="5" s="1"/>
  <c r="H28" i="5"/>
  <c r="I28" i="5" s="1"/>
  <c r="H4" i="2"/>
  <c r="H5" i="2"/>
  <c r="I5" i="2" s="1"/>
  <c r="H6" i="2"/>
  <c r="H7" i="2"/>
  <c r="I7" i="2" s="1"/>
  <c r="H8" i="2"/>
  <c r="H9" i="2"/>
  <c r="I9" i="2" s="1"/>
  <c r="H10" i="2"/>
  <c r="H11" i="2"/>
  <c r="I11" i="2" s="1"/>
  <c r="H12" i="2"/>
  <c r="H13" i="2"/>
  <c r="I13" i="2" s="1"/>
  <c r="H14" i="2"/>
  <c r="H15" i="2"/>
  <c r="I15" i="2" s="1"/>
  <c r="H16" i="2"/>
  <c r="H3" i="2"/>
  <c r="G17" i="4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G17" i="2"/>
  <c r="I4" i="2"/>
  <c r="I6" i="2"/>
  <c r="I8" i="2"/>
  <c r="I10" i="2"/>
  <c r="I12" i="2"/>
  <c r="I14" i="2"/>
  <c r="I16" i="2"/>
  <c r="I3" i="2"/>
  <c r="H27" i="5" l="1"/>
  <c r="I27" i="5" s="1"/>
  <c r="H23" i="5"/>
  <c r="I23" i="5" s="1"/>
  <c r="H19" i="5"/>
  <c r="I19" i="5" s="1"/>
  <c r="H11" i="5"/>
  <c r="I11" i="5" s="1"/>
  <c r="H7" i="5"/>
  <c r="I7" i="5" s="1"/>
  <c r="H30" i="5"/>
  <c r="I30" i="5" s="1"/>
  <c r="H26" i="5"/>
  <c r="I26" i="5" s="1"/>
  <c r="H18" i="5"/>
  <c r="I18" i="5" s="1"/>
  <c r="H6" i="5"/>
  <c r="I6" i="5" s="1"/>
  <c r="H24" i="5"/>
  <c r="I24" i="5" s="1"/>
  <c r="H8" i="5"/>
  <c r="I8" i="5" s="1"/>
  <c r="H29" i="5"/>
  <c r="I29" i="5" s="1"/>
  <c r="H17" i="5"/>
  <c r="I17" i="5" s="1"/>
  <c r="H9" i="5"/>
  <c r="I9" i="5" s="1"/>
  <c r="H25" i="5"/>
  <c r="I25" i="5" s="1"/>
  <c r="H21" i="5"/>
  <c r="I21" i="5" s="1"/>
  <c r="H13" i="5"/>
  <c r="I13" i="5" s="1"/>
  <c r="H17" i="2"/>
  <c r="I17" i="2"/>
  <c r="H17" i="4"/>
  <c r="I3" i="4"/>
  <c r="I17" i="4" s="1"/>
</calcChain>
</file>

<file path=xl/sharedStrings.xml><?xml version="1.0" encoding="utf-8"?>
<sst xmlns="http://schemas.openxmlformats.org/spreadsheetml/2006/main" count="170" uniqueCount="85">
  <si>
    <t>№</t>
  </si>
  <si>
    <t>Фамилия</t>
  </si>
  <si>
    <t>Имя</t>
  </si>
  <si>
    <t>Отчество</t>
  </si>
  <si>
    <t>Оклад</t>
  </si>
  <si>
    <t>Премия</t>
  </si>
  <si>
    <t>Всего</t>
  </si>
  <si>
    <t>Итого</t>
  </si>
  <si>
    <t>Тихов</t>
  </si>
  <si>
    <t>Абаев</t>
  </si>
  <si>
    <t>Носов</t>
  </si>
  <si>
    <t>Деева</t>
  </si>
  <si>
    <t>Розов</t>
  </si>
  <si>
    <t>Яковлев</t>
  </si>
  <si>
    <t>Борисов</t>
  </si>
  <si>
    <t>Смиронов</t>
  </si>
  <si>
    <t>Кротов</t>
  </si>
  <si>
    <t>Дроздова</t>
  </si>
  <si>
    <t>Фролова</t>
  </si>
  <si>
    <t>Лыков</t>
  </si>
  <si>
    <t>Глазков</t>
  </si>
  <si>
    <t>Чистова</t>
  </si>
  <si>
    <t>Иван</t>
  </si>
  <si>
    <t>Альберт</t>
  </si>
  <si>
    <t>Юрий</t>
  </si>
  <si>
    <t>Ольга</t>
  </si>
  <si>
    <t>Игорь</t>
  </si>
  <si>
    <t>Лев</t>
  </si>
  <si>
    <t>Михаил</t>
  </si>
  <si>
    <t>Степан</t>
  </si>
  <si>
    <t>Пелагея</t>
  </si>
  <si>
    <t>Анжела</t>
  </si>
  <si>
    <t>Пётр</t>
  </si>
  <si>
    <t>Олег</t>
  </si>
  <si>
    <t>Диана</t>
  </si>
  <si>
    <t>Андреевич</t>
  </si>
  <si>
    <t>Павлович</t>
  </si>
  <si>
    <t>Игоревич</t>
  </si>
  <si>
    <t>Олеговна</t>
  </si>
  <si>
    <t>Юрьевич</t>
  </si>
  <si>
    <t>Семенович</t>
  </si>
  <si>
    <t>Витальевич</t>
  </si>
  <si>
    <t>Карпович</t>
  </si>
  <si>
    <t>Борисович</t>
  </si>
  <si>
    <t>Карповна</t>
  </si>
  <si>
    <t>Марковна</t>
  </si>
  <si>
    <t>Степанович</t>
  </si>
  <si>
    <t>Викторовна</t>
  </si>
  <si>
    <t>Ставка премии</t>
  </si>
  <si>
    <t>Город</t>
  </si>
  <si>
    <t>Время стоянок</t>
  </si>
  <si>
    <t>Общее время в пути, сутки</t>
  </si>
  <si>
    <t>Общее время в пути, ч.</t>
  </si>
  <si>
    <t>Время движения, ч.</t>
  </si>
  <si>
    <t>Расстояние до Москвы, ч.</t>
  </si>
  <si>
    <t>Время стоянок, ч.</t>
  </si>
  <si>
    <t>Алматы</t>
  </si>
  <si>
    <t>Архангельск</t>
  </si>
  <si>
    <t>Ашхабад</t>
  </si>
  <si>
    <t>Баку</t>
  </si>
  <si>
    <t>Бишкек</t>
  </si>
  <si>
    <t>Волгоград</t>
  </si>
  <si>
    <t>Вильнюс</t>
  </si>
  <si>
    <t>Владивосток</t>
  </si>
  <si>
    <t>Душанбе</t>
  </si>
  <si>
    <t>Ереван</t>
  </si>
  <si>
    <t>Екатеринбург</t>
  </si>
  <si>
    <t>Казань</t>
  </si>
  <si>
    <t>Калининград</t>
  </si>
  <si>
    <t>Киев</t>
  </si>
  <si>
    <t>Кишинёв</t>
  </si>
  <si>
    <t>Красноярск</t>
  </si>
  <si>
    <t>Минск</t>
  </si>
  <si>
    <t>Мурманск</t>
  </si>
  <si>
    <t>Новосибирск</t>
  </si>
  <si>
    <t>Нижний Новгород</t>
  </si>
  <si>
    <t>Рига</t>
  </si>
  <si>
    <t>Санкт-Петербург</t>
  </si>
  <si>
    <t>Ташкент</t>
  </si>
  <si>
    <t>Тбилиси</t>
  </si>
  <si>
    <t>Хабаровск</t>
  </si>
  <si>
    <t>Ростов-на-Дону</t>
  </si>
  <si>
    <t>Стоимость билета, руб.</t>
  </si>
  <si>
    <t>скорость поезда</t>
  </si>
  <si>
    <t>стоимость одного километра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</si>
</sst>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1" fillId="0" borderId="1" xfId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4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0" fontId="1" fillId="0" borderId="0" xfId="0" applyFont="1" applyBorder="1"/>
    <xf numFmtId="0" fontId="3" fillId="0" borderId="0" xfId="0" applyFont="1" applyBorder="1" applyAlignmen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Border="1"/>
    <xf numFmtId="4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9" fontId="0" fillId="0" borderId="2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B1"/>
    </sheetView>
  </sheetViews>
  <sheetFormatPr defaultRowHeight="15" x14ac:dyDescent="0.25"/>
  <cols>
    <col min="3" max="5" width="12.85546875" customWidth="1"/>
    <col min="6" max="7" width="10.7109375" customWidth="1"/>
    <col min="8" max="8" width="11.42578125" customWidth="1"/>
  </cols>
  <sheetData>
    <row r="1" spans="1:8" ht="44.25" customHeight="1" x14ac:dyDescent="0.25">
      <c r="A1" s="14" t="s">
        <v>48</v>
      </c>
      <c r="B1" s="15">
        <v>0.25</v>
      </c>
    </row>
    <row r="2" spans="1:8" x14ac:dyDescent="0.25">
      <c r="B2" s="8"/>
      <c r="C2" s="8"/>
      <c r="D2" s="8"/>
      <c r="E2" s="8"/>
      <c r="F2" s="8"/>
      <c r="G2" s="8"/>
      <c r="H2" s="8"/>
    </row>
    <row r="3" spans="1:8" x14ac:dyDescent="0.25">
      <c r="B3" s="8"/>
      <c r="C3" s="8"/>
      <c r="D3" s="8"/>
      <c r="E3" s="8"/>
      <c r="F3" s="9"/>
      <c r="G3" s="8"/>
      <c r="H3" s="8"/>
    </row>
    <row r="4" spans="1:8" x14ac:dyDescent="0.25">
      <c r="B4" s="8"/>
      <c r="C4" s="8"/>
      <c r="D4" s="8"/>
      <c r="E4" s="8"/>
      <c r="F4" s="9"/>
      <c r="G4" s="8"/>
      <c r="H4" s="8"/>
    </row>
    <row r="5" spans="1:8" x14ac:dyDescent="0.25">
      <c r="B5" s="8"/>
      <c r="C5" s="10"/>
      <c r="D5" s="10"/>
      <c r="E5" s="10"/>
      <c r="F5" s="11"/>
      <c r="G5" s="12"/>
      <c r="H5" s="12"/>
    </row>
    <row r="6" spans="1:8" x14ac:dyDescent="0.25">
      <c r="B6" s="8"/>
      <c r="C6" s="10"/>
      <c r="D6" s="10"/>
      <c r="E6" s="10"/>
      <c r="F6" s="11"/>
      <c r="G6" s="12"/>
      <c r="H6" s="12"/>
    </row>
    <row r="7" spans="1:8" x14ac:dyDescent="0.25">
      <c r="B7" s="8"/>
      <c r="C7" s="10"/>
      <c r="D7" s="10"/>
      <c r="E7" s="10"/>
      <c r="F7" s="11"/>
      <c r="G7" s="12"/>
      <c r="H7" s="12"/>
    </row>
    <row r="8" spans="1:8" x14ac:dyDescent="0.25">
      <c r="B8" s="8"/>
      <c r="C8" s="10"/>
      <c r="D8" s="10"/>
      <c r="E8" s="10"/>
      <c r="F8" s="11"/>
      <c r="G8" s="12"/>
      <c r="H8" s="12"/>
    </row>
    <row r="9" spans="1:8" x14ac:dyDescent="0.25">
      <c r="B9" s="8"/>
      <c r="C9" s="10"/>
      <c r="D9" s="8"/>
      <c r="E9" s="10"/>
      <c r="F9" s="11"/>
      <c r="G9" s="12"/>
      <c r="H9" s="12"/>
    </row>
    <row r="10" spans="1:8" x14ac:dyDescent="0.25">
      <c r="B10" s="8"/>
      <c r="C10" s="10"/>
      <c r="D10" s="8"/>
      <c r="E10" s="10"/>
      <c r="F10" s="11"/>
      <c r="G10" s="12"/>
      <c r="H10" s="12"/>
    </row>
    <row r="11" spans="1:8" x14ac:dyDescent="0.25">
      <c r="B11" s="8"/>
      <c r="C11" s="10"/>
      <c r="D11" s="8"/>
      <c r="E11" s="10"/>
      <c r="F11" s="11"/>
      <c r="G11" s="12"/>
      <c r="H11" s="12"/>
    </row>
    <row r="12" spans="1:8" x14ac:dyDescent="0.25">
      <c r="B12" s="8"/>
      <c r="C12" s="10"/>
      <c r="D12" s="8"/>
      <c r="E12" s="10"/>
      <c r="F12" s="11"/>
      <c r="G12" s="12"/>
      <c r="H12" s="12"/>
    </row>
    <row r="13" spans="1:8" x14ac:dyDescent="0.25">
      <c r="B13" s="8"/>
      <c r="C13" s="10"/>
      <c r="D13" s="8"/>
      <c r="E13" s="10"/>
      <c r="F13" s="11"/>
      <c r="G13" s="12"/>
      <c r="H13" s="12"/>
    </row>
    <row r="14" spans="1:8" x14ac:dyDescent="0.25">
      <c r="B14" s="8"/>
      <c r="C14" s="10"/>
      <c r="D14" s="8"/>
      <c r="E14" s="10"/>
      <c r="F14" s="11"/>
      <c r="G14" s="12"/>
      <c r="H14" s="12"/>
    </row>
    <row r="15" spans="1:8" x14ac:dyDescent="0.25">
      <c r="B15" s="8"/>
      <c r="C15" s="10"/>
      <c r="D15" s="8"/>
      <c r="E15" s="10"/>
      <c r="F15" s="11"/>
      <c r="G15" s="12"/>
      <c r="H15" s="12"/>
    </row>
    <row r="16" spans="1:8" x14ac:dyDescent="0.25">
      <c r="B16" s="8"/>
      <c r="C16" s="10"/>
      <c r="D16" s="8"/>
      <c r="E16" s="10"/>
      <c r="F16" s="11"/>
      <c r="G16" s="12"/>
      <c r="H16" s="12"/>
    </row>
    <row r="17" spans="2:8" ht="15.75" x14ac:dyDescent="0.25">
      <c r="B17" s="13"/>
      <c r="C17" s="13"/>
      <c r="D17" s="13"/>
      <c r="E17" s="13"/>
      <c r="F17" s="12"/>
      <c r="G17" s="12"/>
      <c r="H1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workbookViewId="0">
      <selection activeCell="I21" sqref="I21"/>
    </sheetView>
  </sheetViews>
  <sheetFormatPr defaultRowHeight="15" x14ac:dyDescent="0.25"/>
  <cols>
    <col min="4" max="4" width="11.140625" customWidth="1"/>
    <col min="5" max="5" width="11.28515625" customWidth="1"/>
    <col min="6" max="6" width="12.85546875" customWidth="1"/>
    <col min="7" max="7" width="12.140625" customWidth="1"/>
    <col min="8" max="8" width="13.28515625" customWidth="1"/>
    <col min="9" max="9" width="12.42578125" customWidth="1"/>
  </cols>
  <sheetData>
    <row r="2" spans="3:9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19" t="s">
        <v>6</v>
      </c>
    </row>
    <row r="3" spans="3:9" x14ac:dyDescent="0.25">
      <c r="C3" s="4">
        <v>1</v>
      </c>
      <c r="D3" s="4" t="s">
        <v>8</v>
      </c>
      <c r="E3" s="4" t="s">
        <v>22</v>
      </c>
      <c r="F3" s="4" t="s">
        <v>35</v>
      </c>
      <c r="G3" s="5">
        <v>5000</v>
      </c>
      <c r="H3" s="16">
        <f>G3*Лист1!$B$1</f>
        <v>1250</v>
      </c>
      <c r="I3" s="20">
        <f>G3+H3</f>
        <v>6250</v>
      </c>
    </row>
    <row r="4" spans="3:9" x14ac:dyDescent="0.25">
      <c r="C4" s="4">
        <v>2</v>
      </c>
      <c r="D4" s="4" t="s">
        <v>9</v>
      </c>
      <c r="E4" s="4" t="s">
        <v>23</v>
      </c>
      <c r="F4" s="4" t="s">
        <v>36</v>
      </c>
      <c r="G4" s="5">
        <v>4500</v>
      </c>
      <c r="H4" s="16">
        <f>G4*Лист1!$B$1</f>
        <v>1125</v>
      </c>
      <c r="I4" s="20">
        <f t="shared" ref="I4:I16" si="0">G4+H4</f>
        <v>5625</v>
      </c>
    </row>
    <row r="5" spans="3:9" x14ac:dyDescent="0.25">
      <c r="C5" s="4">
        <v>3</v>
      </c>
      <c r="D5" s="7" t="s">
        <v>10</v>
      </c>
      <c r="E5" s="7" t="s">
        <v>24</v>
      </c>
      <c r="F5" s="7" t="s">
        <v>37</v>
      </c>
      <c r="G5" s="6">
        <v>3500</v>
      </c>
      <c r="H5" s="16">
        <f>G5*Лист1!$B$1</f>
        <v>875</v>
      </c>
      <c r="I5" s="20">
        <f t="shared" si="0"/>
        <v>4375</v>
      </c>
    </row>
    <row r="6" spans="3:9" x14ac:dyDescent="0.25">
      <c r="C6" s="4">
        <v>4</v>
      </c>
      <c r="D6" s="7" t="s">
        <v>11</v>
      </c>
      <c r="E6" s="7" t="s">
        <v>25</v>
      </c>
      <c r="F6" s="7" t="s">
        <v>38</v>
      </c>
      <c r="G6" s="6">
        <v>4700</v>
      </c>
      <c r="H6" s="16">
        <f>G6*Лист1!$B$1</f>
        <v>1175</v>
      </c>
      <c r="I6" s="20">
        <f t="shared" si="0"/>
        <v>5875</v>
      </c>
    </row>
    <row r="7" spans="3:9" x14ac:dyDescent="0.25">
      <c r="C7" s="4">
        <v>5</v>
      </c>
      <c r="D7" s="7" t="s">
        <v>12</v>
      </c>
      <c r="E7" s="7" t="s">
        <v>26</v>
      </c>
      <c r="F7" s="7" t="s">
        <v>39</v>
      </c>
      <c r="G7" s="6">
        <v>3800</v>
      </c>
      <c r="H7" s="16">
        <f>G7*Лист1!$B$1</f>
        <v>950</v>
      </c>
      <c r="I7" s="20">
        <f t="shared" si="0"/>
        <v>4750</v>
      </c>
    </row>
    <row r="8" spans="3:9" x14ac:dyDescent="0.25">
      <c r="C8" s="4">
        <v>6</v>
      </c>
      <c r="D8" s="7" t="s">
        <v>13</v>
      </c>
      <c r="E8" s="7" t="s">
        <v>27</v>
      </c>
      <c r="F8" s="7" t="s">
        <v>40</v>
      </c>
      <c r="G8" s="6">
        <v>3400</v>
      </c>
      <c r="H8" s="16">
        <f>G8*Лист1!$B$1</f>
        <v>850</v>
      </c>
      <c r="I8" s="20">
        <f t="shared" si="0"/>
        <v>4250</v>
      </c>
    </row>
    <row r="9" spans="3:9" x14ac:dyDescent="0.25">
      <c r="C9" s="4">
        <v>7</v>
      </c>
      <c r="D9" s="7" t="s">
        <v>14</v>
      </c>
      <c r="E9" s="4" t="s">
        <v>26</v>
      </c>
      <c r="F9" s="7" t="s">
        <v>41</v>
      </c>
      <c r="G9" s="6">
        <v>4500</v>
      </c>
      <c r="H9" s="16">
        <f>G9*Лист1!$B$1</f>
        <v>1125</v>
      </c>
      <c r="I9" s="20">
        <f t="shared" si="0"/>
        <v>5625</v>
      </c>
    </row>
    <row r="10" spans="3:9" x14ac:dyDescent="0.25">
      <c r="C10" s="4">
        <v>8</v>
      </c>
      <c r="D10" s="7" t="s">
        <v>15</v>
      </c>
      <c r="E10" s="4" t="s">
        <v>28</v>
      </c>
      <c r="F10" s="7" t="s">
        <v>42</v>
      </c>
      <c r="G10" s="6">
        <v>3700</v>
      </c>
      <c r="H10" s="16">
        <f>G10*Лист1!$B$1</f>
        <v>925</v>
      </c>
      <c r="I10" s="20">
        <f t="shared" si="0"/>
        <v>4625</v>
      </c>
    </row>
    <row r="11" spans="3:9" x14ac:dyDescent="0.25">
      <c r="C11" s="4">
        <v>9</v>
      </c>
      <c r="D11" s="7" t="s">
        <v>16</v>
      </c>
      <c r="E11" s="4" t="s">
        <v>29</v>
      </c>
      <c r="F11" s="7" t="s">
        <v>43</v>
      </c>
      <c r="G11" s="6">
        <v>2000</v>
      </c>
      <c r="H11" s="16">
        <f>G11*Лист1!$B$1</f>
        <v>500</v>
      </c>
      <c r="I11" s="20">
        <f t="shared" si="0"/>
        <v>2500</v>
      </c>
    </row>
    <row r="12" spans="3:9" x14ac:dyDescent="0.25">
      <c r="C12" s="4">
        <v>10</v>
      </c>
      <c r="D12" s="7" t="s">
        <v>17</v>
      </c>
      <c r="E12" s="4" t="s">
        <v>30</v>
      </c>
      <c r="F12" s="7" t="s">
        <v>44</v>
      </c>
      <c r="G12" s="6">
        <v>3100</v>
      </c>
      <c r="H12" s="16">
        <f>G12*Лист1!$B$1</f>
        <v>775</v>
      </c>
      <c r="I12" s="20">
        <f t="shared" si="0"/>
        <v>3875</v>
      </c>
    </row>
    <row r="13" spans="3:9" x14ac:dyDescent="0.25">
      <c r="C13" s="4">
        <v>11</v>
      </c>
      <c r="D13" s="7" t="s">
        <v>18</v>
      </c>
      <c r="E13" s="4" t="s">
        <v>31</v>
      </c>
      <c r="F13" s="7" t="s">
        <v>45</v>
      </c>
      <c r="G13" s="6">
        <v>3700</v>
      </c>
      <c r="H13" s="16">
        <f>G13*Лист1!$B$1</f>
        <v>925</v>
      </c>
      <c r="I13" s="20">
        <f t="shared" si="0"/>
        <v>4625</v>
      </c>
    </row>
    <row r="14" spans="3:9" x14ac:dyDescent="0.25">
      <c r="C14" s="4">
        <v>12</v>
      </c>
      <c r="D14" s="7" t="s">
        <v>19</v>
      </c>
      <c r="E14" s="4" t="s">
        <v>32</v>
      </c>
      <c r="F14" s="7" t="s">
        <v>46</v>
      </c>
      <c r="G14" s="6">
        <v>1900</v>
      </c>
      <c r="H14" s="16">
        <f>G14*Лист1!$B$1</f>
        <v>475</v>
      </c>
      <c r="I14" s="20">
        <f t="shared" si="0"/>
        <v>2375</v>
      </c>
    </row>
    <row r="15" spans="3:9" x14ac:dyDescent="0.25">
      <c r="C15" s="4">
        <v>13</v>
      </c>
      <c r="D15" s="7" t="s">
        <v>20</v>
      </c>
      <c r="E15" s="4" t="s">
        <v>33</v>
      </c>
      <c r="F15" s="7" t="s">
        <v>41</v>
      </c>
      <c r="G15" s="6">
        <v>2700</v>
      </c>
      <c r="H15" s="16">
        <f>G15*Лист1!$B$1</f>
        <v>675</v>
      </c>
      <c r="I15" s="20">
        <f t="shared" si="0"/>
        <v>3375</v>
      </c>
    </row>
    <row r="16" spans="3:9" x14ac:dyDescent="0.25">
      <c r="C16" s="4">
        <v>14</v>
      </c>
      <c r="D16" s="7" t="s">
        <v>21</v>
      </c>
      <c r="E16" s="4" t="s">
        <v>34</v>
      </c>
      <c r="F16" s="7" t="s">
        <v>47</v>
      </c>
      <c r="G16" s="6">
        <v>4800</v>
      </c>
      <c r="H16" s="16">
        <f>G16*Лист1!$B$1</f>
        <v>1200</v>
      </c>
      <c r="I16" s="20">
        <f t="shared" si="0"/>
        <v>6000</v>
      </c>
    </row>
    <row r="17" spans="3:9" ht="15.75" x14ac:dyDescent="0.25">
      <c r="C17" s="3" t="s">
        <v>7</v>
      </c>
      <c r="D17" s="3"/>
      <c r="E17" s="3"/>
      <c r="F17" s="3"/>
      <c r="G17" s="17">
        <f>SUM(G3:G16)</f>
        <v>51300</v>
      </c>
      <c r="H17" s="17">
        <f>SUM(H3:H16)</f>
        <v>12825</v>
      </c>
      <c r="I17" s="18">
        <f>SUM(I3:I16)</f>
        <v>64125</v>
      </c>
    </row>
  </sheetData>
  <mergeCells count="1">
    <mergeCell ref="C17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ht="30" x14ac:dyDescent="0.25">
      <c r="A1" s="14" t="s">
        <v>48</v>
      </c>
      <c r="B1" s="15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workbookViewId="0">
      <selection activeCell="H3" sqref="H3"/>
    </sheetView>
  </sheetViews>
  <sheetFormatPr defaultRowHeight="15" x14ac:dyDescent="0.25"/>
  <cols>
    <col min="4" max="4" width="12.28515625" customWidth="1"/>
    <col min="5" max="5" width="10.5703125" customWidth="1"/>
    <col min="6" max="6" width="14" customWidth="1"/>
    <col min="7" max="7" width="12.28515625" customWidth="1"/>
    <col min="8" max="8" width="12.140625" customWidth="1"/>
    <col min="9" max="9" width="12.5703125" customWidth="1"/>
  </cols>
  <sheetData>
    <row r="2" spans="3:9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19" t="s">
        <v>6</v>
      </c>
    </row>
    <row r="3" spans="3:9" x14ac:dyDescent="0.25">
      <c r="C3" s="4">
        <v>1</v>
      </c>
      <c r="D3" s="4" t="s">
        <v>8</v>
      </c>
      <c r="E3" s="4" t="s">
        <v>22</v>
      </c>
      <c r="F3" s="4" t="s">
        <v>35</v>
      </c>
      <c r="G3" s="5">
        <v>5000</v>
      </c>
      <c r="H3" s="16">
        <f>G3*Ставка_премии</f>
        <v>1250</v>
      </c>
      <c r="I3" s="20">
        <f>G3+H3</f>
        <v>6250</v>
      </c>
    </row>
    <row r="4" spans="3:9" x14ac:dyDescent="0.25">
      <c r="C4" s="4">
        <v>2</v>
      </c>
      <c r="D4" s="4" t="s">
        <v>9</v>
      </c>
      <c r="E4" s="4" t="s">
        <v>23</v>
      </c>
      <c r="F4" s="4" t="s">
        <v>36</v>
      </c>
      <c r="G4" s="5">
        <v>4500</v>
      </c>
      <c r="H4" s="16">
        <f>G4*Ставка_премии</f>
        <v>1125</v>
      </c>
      <c r="I4" s="20">
        <f t="shared" ref="I4:I16" si="0">G4+H4</f>
        <v>5625</v>
      </c>
    </row>
    <row r="5" spans="3:9" x14ac:dyDescent="0.25">
      <c r="C5" s="4">
        <v>3</v>
      </c>
      <c r="D5" s="7" t="s">
        <v>10</v>
      </c>
      <c r="E5" s="7" t="s">
        <v>24</v>
      </c>
      <c r="F5" s="7" t="s">
        <v>37</v>
      </c>
      <c r="G5" s="6">
        <v>3500</v>
      </c>
      <c r="H5" s="16">
        <f>G5*Ставка_премии</f>
        <v>875</v>
      </c>
      <c r="I5" s="20">
        <f t="shared" si="0"/>
        <v>4375</v>
      </c>
    </row>
    <row r="6" spans="3:9" x14ac:dyDescent="0.25">
      <c r="C6" s="4">
        <v>4</v>
      </c>
      <c r="D6" s="7" t="s">
        <v>11</v>
      </c>
      <c r="E6" s="7" t="s">
        <v>25</v>
      </c>
      <c r="F6" s="7" t="s">
        <v>38</v>
      </c>
      <c r="G6" s="6">
        <v>4700</v>
      </c>
      <c r="H6" s="16">
        <f>G6*Ставка_премии</f>
        <v>1175</v>
      </c>
      <c r="I6" s="20">
        <f t="shared" si="0"/>
        <v>5875</v>
      </c>
    </row>
    <row r="7" spans="3:9" x14ac:dyDescent="0.25">
      <c r="C7" s="4">
        <v>5</v>
      </c>
      <c r="D7" s="7" t="s">
        <v>12</v>
      </c>
      <c r="E7" s="7" t="s">
        <v>26</v>
      </c>
      <c r="F7" s="7" t="s">
        <v>39</v>
      </c>
      <c r="G7" s="6">
        <v>3800</v>
      </c>
      <c r="H7" s="16">
        <f>G7*Ставка_премии</f>
        <v>950</v>
      </c>
      <c r="I7" s="20">
        <f t="shared" si="0"/>
        <v>4750</v>
      </c>
    </row>
    <row r="8" spans="3:9" x14ac:dyDescent="0.25">
      <c r="C8" s="4">
        <v>6</v>
      </c>
      <c r="D8" s="7" t="s">
        <v>13</v>
      </c>
      <c r="E8" s="7" t="s">
        <v>27</v>
      </c>
      <c r="F8" s="7" t="s">
        <v>40</v>
      </c>
      <c r="G8" s="6">
        <v>3400</v>
      </c>
      <c r="H8" s="16">
        <f>G8*Ставка_премии</f>
        <v>850</v>
      </c>
      <c r="I8" s="20">
        <f t="shared" si="0"/>
        <v>4250</v>
      </c>
    </row>
    <row r="9" spans="3:9" x14ac:dyDescent="0.25">
      <c r="C9" s="4">
        <v>7</v>
      </c>
      <c r="D9" s="7" t="s">
        <v>14</v>
      </c>
      <c r="E9" s="4" t="s">
        <v>26</v>
      </c>
      <c r="F9" s="7" t="s">
        <v>41</v>
      </c>
      <c r="G9" s="6">
        <v>4500</v>
      </c>
      <c r="H9" s="16">
        <f>G9*Ставка_премии</f>
        <v>1125</v>
      </c>
      <c r="I9" s="20">
        <f t="shared" si="0"/>
        <v>5625</v>
      </c>
    </row>
    <row r="10" spans="3:9" x14ac:dyDescent="0.25">
      <c r="C10" s="4">
        <v>8</v>
      </c>
      <c r="D10" s="7" t="s">
        <v>15</v>
      </c>
      <c r="E10" s="4" t="s">
        <v>28</v>
      </c>
      <c r="F10" s="7" t="s">
        <v>42</v>
      </c>
      <c r="G10" s="6">
        <v>3700</v>
      </c>
      <c r="H10" s="16">
        <f>G10*Ставка_премии</f>
        <v>925</v>
      </c>
      <c r="I10" s="20">
        <f t="shared" si="0"/>
        <v>4625</v>
      </c>
    </row>
    <row r="11" spans="3:9" x14ac:dyDescent="0.25">
      <c r="C11" s="4">
        <v>9</v>
      </c>
      <c r="D11" s="7" t="s">
        <v>16</v>
      </c>
      <c r="E11" s="4" t="s">
        <v>29</v>
      </c>
      <c r="F11" s="7" t="s">
        <v>43</v>
      </c>
      <c r="G11" s="6">
        <v>2000</v>
      </c>
      <c r="H11" s="16">
        <f>G11*Ставка_премии</f>
        <v>500</v>
      </c>
      <c r="I11" s="20">
        <f t="shared" si="0"/>
        <v>2500</v>
      </c>
    </row>
    <row r="12" spans="3:9" x14ac:dyDescent="0.25">
      <c r="C12" s="4">
        <v>10</v>
      </c>
      <c r="D12" s="7" t="s">
        <v>17</v>
      </c>
      <c r="E12" s="4" t="s">
        <v>30</v>
      </c>
      <c r="F12" s="7" t="s">
        <v>44</v>
      </c>
      <c r="G12" s="6">
        <v>3100</v>
      </c>
      <c r="H12" s="16">
        <f>G12*Ставка_премии</f>
        <v>775</v>
      </c>
      <c r="I12" s="20">
        <f t="shared" si="0"/>
        <v>3875</v>
      </c>
    </row>
    <row r="13" spans="3:9" x14ac:dyDescent="0.25">
      <c r="C13" s="4">
        <v>11</v>
      </c>
      <c r="D13" s="7" t="s">
        <v>18</v>
      </c>
      <c r="E13" s="4" t="s">
        <v>31</v>
      </c>
      <c r="F13" s="7" t="s">
        <v>45</v>
      </c>
      <c r="G13" s="6">
        <v>3700</v>
      </c>
      <c r="H13" s="16">
        <f>G13*Ставка_премии</f>
        <v>925</v>
      </c>
      <c r="I13" s="20">
        <f t="shared" si="0"/>
        <v>4625</v>
      </c>
    </row>
    <row r="14" spans="3:9" x14ac:dyDescent="0.25">
      <c r="C14" s="4">
        <v>12</v>
      </c>
      <c r="D14" s="7" t="s">
        <v>19</v>
      </c>
      <c r="E14" s="4" t="s">
        <v>32</v>
      </c>
      <c r="F14" s="7" t="s">
        <v>46</v>
      </c>
      <c r="G14" s="6">
        <v>1900</v>
      </c>
      <c r="H14" s="16">
        <f>G14*Ставка_премии</f>
        <v>475</v>
      </c>
      <c r="I14" s="20">
        <f t="shared" si="0"/>
        <v>2375</v>
      </c>
    </row>
    <row r="15" spans="3:9" x14ac:dyDescent="0.25">
      <c r="C15" s="4">
        <v>13</v>
      </c>
      <c r="D15" s="7" t="s">
        <v>20</v>
      </c>
      <c r="E15" s="4" t="s">
        <v>33</v>
      </c>
      <c r="F15" s="7" t="s">
        <v>41</v>
      </c>
      <c r="G15" s="6">
        <v>2700</v>
      </c>
      <c r="H15" s="16">
        <f>G15*Ставка_премии</f>
        <v>675</v>
      </c>
      <c r="I15" s="20">
        <f t="shared" si="0"/>
        <v>3375</v>
      </c>
    </row>
    <row r="16" spans="3:9" x14ac:dyDescent="0.25">
      <c r="C16" s="4">
        <v>14</v>
      </c>
      <c r="D16" s="7" t="s">
        <v>21</v>
      </c>
      <c r="E16" s="4" t="s">
        <v>34</v>
      </c>
      <c r="F16" s="7" t="s">
        <v>47</v>
      </c>
      <c r="G16" s="6">
        <v>4800</v>
      </c>
      <c r="H16" s="16">
        <f>G16*Ставка_премии</f>
        <v>1200</v>
      </c>
      <c r="I16" s="20">
        <f t="shared" si="0"/>
        <v>6000</v>
      </c>
    </row>
    <row r="17" spans="3:9" ht="15.75" x14ac:dyDescent="0.25">
      <c r="C17" s="3" t="s">
        <v>7</v>
      </c>
      <c r="D17" s="3"/>
      <c r="E17" s="3"/>
      <c r="F17" s="3"/>
      <c r="G17" s="17">
        <f>SUM(G3:G16)</f>
        <v>51300</v>
      </c>
      <c r="H17" s="17">
        <f>SUM(H3:H16)</f>
        <v>12825</v>
      </c>
      <c r="I17" s="18">
        <f>SUM(I3:I16)</f>
        <v>64125</v>
      </c>
    </row>
  </sheetData>
  <mergeCells count="1">
    <mergeCell ref="C17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5"/>
  <sheetViews>
    <sheetView topLeftCell="A4" workbookViewId="0">
      <selection activeCell="C32" sqref="C32:D33"/>
    </sheetView>
  </sheetViews>
  <sheetFormatPr defaultRowHeight="15" x14ac:dyDescent="0.25"/>
  <cols>
    <col min="4" max="4" width="15.5703125" customWidth="1"/>
    <col min="5" max="5" width="13.7109375" customWidth="1"/>
    <col min="6" max="6" width="12.85546875" customWidth="1"/>
    <col min="7" max="7" width="11.5703125" customWidth="1"/>
    <col min="8" max="8" width="8.85546875" customWidth="1"/>
    <col min="9" max="9" width="12.5703125" customWidth="1"/>
  </cols>
  <sheetData>
    <row r="2" spans="3:11" x14ac:dyDescent="0.25">
      <c r="C2" s="23" t="s">
        <v>0</v>
      </c>
      <c r="D2" s="24" t="s">
        <v>49</v>
      </c>
      <c r="E2" s="24" t="s">
        <v>54</v>
      </c>
      <c r="F2" s="24" t="s">
        <v>53</v>
      </c>
      <c r="G2" s="24" t="s">
        <v>55</v>
      </c>
      <c r="H2" s="24" t="s">
        <v>52</v>
      </c>
      <c r="I2" s="24" t="s">
        <v>51</v>
      </c>
      <c r="J2" s="1"/>
      <c r="K2" s="1"/>
    </row>
    <row r="3" spans="3:11" x14ac:dyDescent="0.25">
      <c r="C3" s="23"/>
      <c r="D3" s="24"/>
      <c r="E3" s="24"/>
      <c r="F3" s="24"/>
      <c r="G3" s="24"/>
      <c r="H3" s="24"/>
      <c r="I3" s="24"/>
    </row>
    <row r="4" spans="3:11" x14ac:dyDescent="0.25">
      <c r="C4" s="23"/>
      <c r="D4" s="24"/>
      <c r="E4" s="24"/>
      <c r="F4" s="24"/>
      <c r="G4" s="24"/>
      <c r="H4" s="24"/>
      <c r="I4" s="24"/>
    </row>
    <row r="5" spans="3:11" x14ac:dyDescent="0.25">
      <c r="C5" s="2">
        <v>1</v>
      </c>
      <c r="D5" s="2" t="s">
        <v>56</v>
      </c>
      <c r="E5" s="2">
        <v>3088</v>
      </c>
      <c r="F5" s="25">
        <f>E5/$D$32</f>
        <v>44.114285714285714</v>
      </c>
      <c r="G5" s="25">
        <f>F5*$D$34</f>
        <v>6.6171428571428565</v>
      </c>
      <c r="H5" s="25">
        <f>F5+G5</f>
        <v>50.731428571428573</v>
      </c>
      <c r="I5" s="26">
        <f>H5/24</f>
        <v>2.113809523809524</v>
      </c>
    </row>
    <row r="6" spans="3:11" x14ac:dyDescent="0.25">
      <c r="C6" s="2">
        <v>2</v>
      </c>
      <c r="D6" s="2" t="s">
        <v>57</v>
      </c>
      <c r="E6" s="2">
        <v>992</v>
      </c>
      <c r="F6" s="25">
        <f t="shared" ref="F6:F30" si="0">E6/$D$32</f>
        <v>14.171428571428571</v>
      </c>
      <c r="G6" s="25">
        <f t="shared" ref="G6:G30" si="1">F6*$D$34</f>
        <v>2.1257142857142854</v>
      </c>
      <c r="H6" s="25">
        <f t="shared" ref="H6:H30" si="2">F6+G6</f>
        <v>16.297142857142855</v>
      </c>
      <c r="I6" s="26">
        <f t="shared" ref="I6:I30" si="3">H6/24</f>
        <v>0.67904761904761901</v>
      </c>
    </row>
    <row r="7" spans="3:11" x14ac:dyDescent="0.25">
      <c r="C7" s="2">
        <v>3</v>
      </c>
      <c r="D7" s="2" t="s">
        <v>58</v>
      </c>
      <c r="E7" s="2">
        <v>2520</v>
      </c>
      <c r="F7" s="25">
        <f t="shared" si="0"/>
        <v>36</v>
      </c>
      <c r="G7" s="25">
        <f t="shared" si="1"/>
        <v>5.3999999999999995</v>
      </c>
      <c r="H7" s="25">
        <f t="shared" si="2"/>
        <v>41.4</v>
      </c>
      <c r="I7" s="26">
        <f t="shared" si="3"/>
        <v>1.7249999999999999</v>
      </c>
    </row>
    <row r="8" spans="3:11" x14ac:dyDescent="0.25">
      <c r="C8" s="2">
        <v>4</v>
      </c>
      <c r="D8" s="2" t="s">
        <v>59</v>
      </c>
      <c r="E8" s="2">
        <v>1928</v>
      </c>
      <c r="F8" s="25">
        <f t="shared" si="0"/>
        <v>27.542857142857144</v>
      </c>
      <c r="G8" s="25">
        <f t="shared" si="1"/>
        <v>4.1314285714285717</v>
      </c>
      <c r="H8" s="25">
        <f t="shared" si="2"/>
        <v>31.674285714285716</v>
      </c>
      <c r="I8" s="26">
        <f t="shared" si="3"/>
        <v>1.3197619047619049</v>
      </c>
    </row>
    <row r="9" spans="3:11" x14ac:dyDescent="0.25">
      <c r="C9" s="2">
        <v>5</v>
      </c>
      <c r="D9" s="2" t="s">
        <v>60</v>
      </c>
      <c r="E9" s="2">
        <v>3000</v>
      </c>
      <c r="F9" s="25">
        <f t="shared" si="0"/>
        <v>42.857142857142854</v>
      </c>
      <c r="G9" s="25">
        <f t="shared" si="1"/>
        <v>6.4285714285714279</v>
      </c>
      <c r="H9" s="25">
        <f t="shared" si="2"/>
        <v>49.285714285714285</v>
      </c>
      <c r="I9" s="26">
        <f t="shared" si="3"/>
        <v>2.0535714285714284</v>
      </c>
    </row>
    <row r="10" spans="3:11" x14ac:dyDescent="0.25">
      <c r="C10" s="2">
        <v>6</v>
      </c>
      <c r="D10" s="2" t="s">
        <v>61</v>
      </c>
      <c r="E10" s="2">
        <v>920</v>
      </c>
      <c r="F10" s="25">
        <f t="shared" si="0"/>
        <v>13.142857142857142</v>
      </c>
      <c r="G10" s="25">
        <f t="shared" si="1"/>
        <v>1.9714285714285713</v>
      </c>
      <c r="H10" s="25">
        <f t="shared" si="2"/>
        <v>15.114285714285714</v>
      </c>
      <c r="I10" s="26">
        <f t="shared" si="3"/>
        <v>0.62976190476190474</v>
      </c>
    </row>
    <row r="11" spans="3:11" x14ac:dyDescent="0.25">
      <c r="C11" s="2">
        <v>7</v>
      </c>
      <c r="D11" s="2" t="s">
        <v>62</v>
      </c>
      <c r="E11" s="2">
        <v>784</v>
      </c>
      <c r="F11" s="25">
        <f t="shared" si="0"/>
        <v>11.2</v>
      </c>
      <c r="G11" s="25">
        <f t="shared" si="1"/>
        <v>1.68</v>
      </c>
      <c r="H11" s="25">
        <f t="shared" si="2"/>
        <v>12.879999999999999</v>
      </c>
      <c r="I11" s="26">
        <f t="shared" si="3"/>
        <v>0.53666666666666663</v>
      </c>
    </row>
    <row r="12" spans="3:11" x14ac:dyDescent="0.25">
      <c r="C12" s="2">
        <v>8</v>
      </c>
      <c r="D12" s="2" t="s">
        <v>63</v>
      </c>
      <c r="E12" s="2">
        <v>6352</v>
      </c>
      <c r="F12" s="25">
        <f t="shared" si="0"/>
        <v>90.742857142857147</v>
      </c>
      <c r="G12" s="25">
        <f t="shared" si="1"/>
        <v>13.611428571428572</v>
      </c>
      <c r="H12" s="25">
        <f t="shared" si="2"/>
        <v>104.35428571428572</v>
      </c>
      <c r="I12" s="26">
        <f t="shared" si="3"/>
        <v>4.3480952380952385</v>
      </c>
    </row>
    <row r="13" spans="3:11" x14ac:dyDescent="0.25">
      <c r="C13" s="2">
        <v>9</v>
      </c>
      <c r="D13" s="2" t="s">
        <v>64</v>
      </c>
      <c r="E13" s="2">
        <v>3024</v>
      </c>
      <c r="F13" s="25">
        <f t="shared" si="0"/>
        <v>43.2</v>
      </c>
      <c r="G13" s="25">
        <f t="shared" si="1"/>
        <v>6.48</v>
      </c>
      <c r="H13" s="25">
        <f t="shared" si="2"/>
        <v>49.680000000000007</v>
      </c>
      <c r="I13" s="26">
        <f t="shared" si="3"/>
        <v>2.0700000000000003</v>
      </c>
    </row>
    <row r="14" spans="3:11" x14ac:dyDescent="0.25">
      <c r="C14" s="2">
        <v>10</v>
      </c>
      <c r="D14" s="2" t="s">
        <v>66</v>
      </c>
      <c r="E14" s="2">
        <v>1408</v>
      </c>
      <c r="F14" s="25">
        <f t="shared" si="0"/>
        <v>20.114285714285714</v>
      </c>
      <c r="G14" s="25">
        <f t="shared" si="1"/>
        <v>3.0171428571428569</v>
      </c>
      <c r="H14" s="25">
        <f t="shared" si="2"/>
        <v>23.131428571428572</v>
      </c>
      <c r="I14" s="26">
        <f t="shared" si="3"/>
        <v>0.96380952380952378</v>
      </c>
    </row>
    <row r="15" spans="3:11" x14ac:dyDescent="0.25">
      <c r="C15" s="2">
        <v>11</v>
      </c>
      <c r="D15" s="2" t="s">
        <v>65</v>
      </c>
      <c r="E15" s="2">
        <v>1808</v>
      </c>
      <c r="F15" s="25">
        <f t="shared" si="0"/>
        <v>25.828571428571429</v>
      </c>
      <c r="G15" s="25">
        <f t="shared" si="1"/>
        <v>3.8742857142857141</v>
      </c>
      <c r="H15" s="25">
        <f t="shared" si="2"/>
        <v>29.702857142857145</v>
      </c>
      <c r="I15" s="26">
        <f t="shared" si="3"/>
        <v>1.2376190476190476</v>
      </c>
    </row>
    <row r="16" spans="3:11" x14ac:dyDescent="0.25">
      <c r="C16" s="2">
        <v>12</v>
      </c>
      <c r="D16" s="2" t="s">
        <v>67</v>
      </c>
      <c r="E16" s="2">
        <v>720</v>
      </c>
      <c r="F16" s="25">
        <f t="shared" si="0"/>
        <v>10.285714285714286</v>
      </c>
      <c r="G16" s="25">
        <f t="shared" si="1"/>
        <v>1.5428571428571429</v>
      </c>
      <c r="H16" s="25">
        <f t="shared" si="2"/>
        <v>11.828571428571429</v>
      </c>
      <c r="I16" s="26">
        <f t="shared" si="3"/>
        <v>0.49285714285714288</v>
      </c>
    </row>
    <row r="17" spans="3:9" x14ac:dyDescent="0.25">
      <c r="C17" s="2">
        <v>13</v>
      </c>
      <c r="D17" s="2" t="s">
        <v>68</v>
      </c>
      <c r="E17" s="2">
        <v>1080</v>
      </c>
      <c r="F17" s="25">
        <f t="shared" si="0"/>
        <v>15.428571428571429</v>
      </c>
      <c r="G17" s="25">
        <f t="shared" si="1"/>
        <v>2.3142857142857141</v>
      </c>
      <c r="H17" s="25">
        <f t="shared" si="2"/>
        <v>17.742857142857144</v>
      </c>
      <c r="I17" s="26">
        <f t="shared" si="3"/>
        <v>0.73928571428571432</v>
      </c>
    </row>
    <row r="18" spans="3:9" x14ac:dyDescent="0.25">
      <c r="C18" s="2">
        <v>14</v>
      </c>
      <c r="D18" s="2" t="s">
        <v>69</v>
      </c>
      <c r="E18" s="2">
        <v>752</v>
      </c>
      <c r="F18" s="25">
        <f t="shared" si="0"/>
        <v>10.742857142857142</v>
      </c>
      <c r="G18" s="25">
        <f t="shared" si="1"/>
        <v>1.6114285714285712</v>
      </c>
      <c r="H18" s="25">
        <f t="shared" si="2"/>
        <v>12.354285714285712</v>
      </c>
      <c r="I18" s="26">
        <f t="shared" si="3"/>
        <v>0.51476190476190464</v>
      </c>
    </row>
    <row r="19" spans="3:9" x14ac:dyDescent="0.25">
      <c r="C19" s="2">
        <v>15</v>
      </c>
      <c r="D19" s="2" t="s">
        <v>70</v>
      </c>
      <c r="E19" s="2">
        <v>1144</v>
      </c>
      <c r="F19" s="25">
        <f t="shared" si="0"/>
        <v>16.342857142857142</v>
      </c>
      <c r="G19" s="25">
        <f t="shared" si="1"/>
        <v>2.4514285714285711</v>
      </c>
      <c r="H19" s="25">
        <f t="shared" si="2"/>
        <v>18.794285714285714</v>
      </c>
      <c r="I19" s="26">
        <f t="shared" si="3"/>
        <v>0.78309523809523807</v>
      </c>
    </row>
    <row r="20" spans="3:9" x14ac:dyDescent="0.25">
      <c r="C20" s="2">
        <v>16</v>
      </c>
      <c r="D20" s="2" t="s">
        <v>71</v>
      </c>
      <c r="E20" s="2">
        <v>3312</v>
      </c>
      <c r="F20" s="25">
        <f t="shared" si="0"/>
        <v>47.314285714285717</v>
      </c>
      <c r="G20" s="25">
        <f t="shared" si="1"/>
        <v>7.097142857142857</v>
      </c>
      <c r="H20" s="25">
        <f t="shared" si="2"/>
        <v>54.411428571428573</v>
      </c>
      <c r="I20" s="26">
        <f t="shared" si="3"/>
        <v>2.2671428571428573</v>
      </c>
    </row>
    <row r="21" spans="3:9" x14ac:dyDescent="0.25">
      <c r="C21" s="2">
        <v>17</v>
      </c>
      <c r="D21" s="2" t="s">
        <v>72</v>
      </c>
      <c r="E21" s="2">
        <v>664</v>
      </c>
      <c r="F21" s="25">
        <f t="shared" si="0"/>
        <v>9.4857142857142858</v>
      </c>
      <c r="G21" s="25">
        <f t="shared" si="1"/>
        <v>1.4228571428571428</v>
      </c>
      <c r="H21" s="25">
        <f t="shared" si="2"/>
        <v>10.908571428571429</v>
      </c>
      <c r="I21" s="26">
        <f t="shared" si="3"/>
        <v>0.45452380952380955</v>
      </c>
    </row>
    <row r="22" spans="3:9" x14ac:dyDescent="0.25">
      <c r="C22" s="2">
        <v>18</v>
      </c>
      <c r="D22" s="2" t="s">
        <v>73</v>
      </c>
      <c r="E22" s="2">
        <v>1480</v>
      </c>
      <c r="F22" s="25">
        <f t="shared" si="0"/>
        <v>21.142857142857142</v>
      </c>
      <c r="G22" s="25">
        <f t="shared" si="1"/>
        <v>3.1714285714285713</v>
      </c>
      <c r="H22" s="25">
        <f t="shared" si="2"/>
        <v>24.314285714285713</v>
      </c>
      <c r="I22" s="26">
        <f t="shared" si="3"/>
        <v>1.013095238095238</v>
      </c>
    </row>
    <row r="23" spans="3:9" x14ac:dyDescent="0.25">
      <c r="C23" s="2">
        <v>19</v>
      </c>
      <c r="D23" s="2" t="s">
        <v>74</v>
      </c>
      <c r="E23" s="2">
        <v>2776</v>
      </c>
      <c r="F23" s="25">
        <f t="shared" si="0"/>
        <v>39.657142857142858</v>
      </c>
      <c r="G23" s="25">
        <f t="shared" si="1"/>
        <v>5.9485714285714284</v>
      </c>
      <c r="H23" s="25">
        <f t="shared" si="2"/>
        <v>45.605714285714285</v>
      </c>
      <c r="I23" s="26">
        <f t="shared" si="3"/>
        <v>1.9002380952380953</v>
      </c>
    </row>
    <row r="24" spans="3:9" x14ac:dyDescent="0.25">
      <c r="C24" s="2">
        <v>20</v>
      </c>
      <c r="D24" s="2" t="s">
        <v>75</v>
      </c>
      <c r="E24" s="2">
        <v>400</v>
      </c>
      <c r="F24" s="25">
        <f t="shared" si="0"/>
        <v>5.7142857142857144</v>
      </c>
      <c r="G24" s="25">
        <f t="shared" si="1"/>
        <v>0.8571428571428571</v>
      </c>
      <c r="H24" s="25">
        <f t="shared" si="2"/>
        <v>6.5714285714285712</v>
      </c>
      <c r="I24" s="26">
        <f t="shared" si="3"/>
        <v>0.27380952380952378</v>
      </c>
    </row>
    <row r="25" spans="3:9" x14ac:dyDescent="0.25">
      <c r="C25" s="2">
        <v>21</v>
      </c>
      <c r="D25" s="2" t="s">
        <v>76</v>
      </c>
      <c r="E25" s="2">
        <v>824</v>
      </c>
      <c r="F25" s="25">
        <f t="shared" si="0"/>
        <v>11.771428571428572</v>
      </c>
      <c r="G25" s="25">
        <f t="shared" si="1"/>
        <v>1.7657142857142858</v>
      </c>
      <c r="H25" s="25">
        <f t="shared" si="2"/>
        <v>13.537142857142857</v>
      </c>
      <c r="I25" s="26">
        <f t="shared" si="3"/>
        <v>0.56404761904761902</v>
      </c>
    </row>
    <row r="26" spans="3:9" x14ac:dyDescent="0.25">
      <c r="C26" s="2">
        <v>22</v>
      </c>
      <c r="D26" s="2" t="s">
        <v>81</v>
      </c>
      <c r="E26" s="2">
        <v>960</v>
      </c>
      <c r="F26" s="25">
        <f t="shared" si="0"/>
        <v>13.714285714285714</v>
      </c>
      <c r="G26" s="25">
        <f t="shared" si="1"/>
        <v>2.0571428571428569</v>
      </c>
      <c r="H26" s="25">
        <f t="shared" si="2"/>
        <v>15.77142857142857</v>
      </c>
      <c r="I26" s="26">
        <f t="shared" si="3"/>
        <v>0.65714285714285714</v>
      </c>
    </row>
    <row r="27" spans="3:9" x14ac:dyDescent="0.25">
      <c r="C27" s="2">
        <v>23</v>
      </c>
      <c r="D27" s="2" t="s">
        <v>77</v>
      </c>
      <c r="E27" s="2">
        <v>600</v>
      </c>
      <c r="F27" s="25">
        <f t="shared" si="0"/>
        <v>8.5714285714285712</v>
      </c>
      <c r="G27" s="25">
        <f t="shared" si="1"/>
        <v>1.2857142857142856</v>
      </c>
      <c r="H27" s="25">
        <f t="shared" si="2"/>
        <v>9.8571428571428577</v>
      </c>
      <c r="I27" s="26">
        <f t="shared" si="3"/>
        <v>0.41071428571428575</v>
      </c>
    </row>
    <row r="28" spans="3:9" x14ac:dyDescent="0.25">
      <c r="C28" s="2">
        <v>24</v>
      </c>
      <c r="D28" s="2" t="s">
        <v>78</v>
      </c>
      <c r="E28" s="2">
        <v>2800</v>
      </c>
      <c r="F28" s="25">
        <f t="shared" si="0"/>
        <v>40</v>
      </c>
      <c r="G28" s="25">
        <f t="shared" si="1"/>
        <v>6</v>
      </c>
      <c r="H28" s="25">
        <f t="shared" si="2"/>
        <v>46</v>
      </c>
      <c r="I28" s="26">
        <f t="shared" si="3"/>
        <v>1.9166666666666667</v>
      </c>
    </row>
    <row r="29" spans="3:9" x14ac:dyDescent="0.25">
      <c r="C29" s="2">
        <v>25</v>
      </c>
      <c r="D29" s="2" t="s">
        <v>79</v>
      </c>
      <c r="E29" s="2">
        <v>1664</v>
      </c>
      <c r="F29" s="25">
        <f t="shared" si="0"/>
        <v>23.771428571428572</v>
      </c>
      <c r="G29" s="25">
        <f t="shared" si="1"/>
        <v>3.5657142857142858</v>
      </c>
      <c r="H29" s="25">
        <f t="shared" si="2"/>
        <v>27.337142857142858</v>
      </c>
      <c r="I29" s="26">
        <f t="shared" si="3"/>
        <v>1.1390476190476191</v>
      </c>
    </row>
    <row r="30" spans="3:9" x14ac:dyDescent="0.25">
      <c r="C30" s="2">
        <v>26</v>
      </c>
      <c r="D30" s="2" t="s">
        <v>80</v>
      </c>
      <c r="E30" s="2">
        <v>6080</v>
      </c>
      <c r="F30" s="25">
        <f t="shared" si="0"/>
        <v>86.857142857142861</v>
      </c>
      <c r="G30" s="25">
        <f t="shared" si="1"/>
        <v>13.028571428571428</v>
      </c>
      <c r="H30" s="25">
        <f t="shared" si="2"/>
        <v>99.885714285714286</v>
      </c>
      <c r="I30" s="26">
        <f t="shared" si="3"/>
        <v>4.1619047619047622</v>
      </c>
    </row>
    <row r="32" spans="3:9" x14ac:dyDescent="0.25">
      <c r="C32" s="32" t="s">
        <v>83</v>
      </c>
      <c r="D32" s="21">
        <v>70</v>
      </c>
    </row>
    <row r="33" spans="3:4" x14ac:dyDescent="0.25">
      <c r="C33" s="32"/>
      <c r="D33" s="21"/>
    </row>
    <row r="34" spans="3:4" x14ac:dyDescent="0.25">
      <c r="C34" s="22" t="s">
        <v>50</v>
      </c>
      <c r="D34" s="33">
        <v>0.15</v>
      </c>
    </row>
    <row r="35" spans="3:4" x14ac:dyDescent="0.25">
      <c r="C35" s="22"/>
      <c r="D35" s="21"/>
    </row>
  </sheetData>
  <mergeCells count="11">
    <mergeCell ref="I2:I4"/>
    <mergeCell ref="C32:C33"/>
    <mergeCell ref="D32:D33"/>
    <mergeCell ref="C34:C35"/>
    <mergeCell ref="D34:D35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topLeftCell="A7" workbookViewId="0">
      <selection activeCell="I18" sqref="I18"/>
    </sheetView>
  </sheetViews>
  <sheetFormatPr defaultRowHeight="15" x14ac:dyDescent="0.25"/>
  <cols>
    <col min="2" max="2" width="15" customWidth="1"/>
    <col min="4" max="4" width="18.85546875" customWidth="1"/>
    <col min="5" max="5" width="15.85546875" customWidth="1"/>
    <col min="6" max="6" width="12.140625" customWidth="1"/>
    <col min="7" max="7" width="12" customWidth="1"/>
    <col min="9" max="9" width="14.7109375" customWidth="1"/>
  </cols>
  <sheetData>
    <row r="2" spans="3:9" ht="15" customHeight="1" x14ac:dyDescent="0.25">
      <c r="C2" s="23" t="s">
        <v>0</v>
      </c>
      <c r="D2" s="24" t="s">
        <v>49</v>
      </c>
      <c r="E2" s="24" t="s">
        <v>54</v>
      </c>
      <c r="F2" s="27" t="s">
        <v>53</v>
      </c>
      <c r="G2" s="24" t="s">
        <v>82</v>
      </c>
      <c r="H2" s="31"/>
      <c r="I2" s="31"/>
    </row>
    <row r="3" spans="3:9" x14ac:dyDescent="0.25">
      <c r="C3" s="23"/>
      <c r="D3" s="24"/>
      <c r="E3" s="24"/>
      <c r="F3" s="27"/>
      <c r="G3" s="24"/>
      <c r="H3" s="31"/>
      <c r="I3" s="31"/>
    </row>
    <row r="4" spans="3:9" x14ac:dyDescent="0.25">
      <c r="C4" s="23"/>
      <c r="D4" s="24"/>
      <c r="E4" s="24"/>
      <c r="F4" s="27"/>
      <c r="G4" s="24"/>
      <c r="H4" s="31"/>
      <c r="I4" s="31"/>
    </row>
    <row r="5" spans="3:9" x14ac:dyDescent="0.25">
      <c r="C5" s="2">
        <v>1</v>
      </c>
      <c r="D5" s="2" t="s">
        <v>56</v>
      </c>
      <c r="E5" s="2">
        <v>3088</v>
      </c>
      <c r="F5" s="28">
        <f>E5/Лист6!$C$33</f>
        <v>44.114285714285714</v>
      </c>
      <c r="G5" s="35">
        <f>E5*Лист6!$C$35</f>
        <v>8955.1999999999989</v>
      </c>
      <c r="H5" s="29"/>
      <c r="I5" s="30"/>
    </row>
    <row r="6" spans="3:9" x14ac:dyDescent="0.25">
      <c r="C6" s="2">
        <v>2</v>
      </c>
      <c r="D6" s="2" t="s">
        <v>57</v>
      </c>
      <c r="E6" s="2">
        <v>992</v>
      </c>
      <c r="F6" s="28">
        <f>E6/Лист6!$C$33</f>
        <v>14.171428571428571</v>
      </c>
      <c r="G6" s="35">
        <f>E6*Лист6!$C$35</f>
        <v>2876.7999999999997</v>
      </c>
      <c r="H6" s="29"/>
      <c r="I6" s="30"/>
    </row>
    <row r="7" spans="3:9" x14ac:dyDescent="0.25">
      <c r="C7" s="2">
        <v>3</v>
      </c>
      <c r="D7" s="2" t="s">
        <v>58</v>
      </c>
      <c r="E7" s="2">
        <v>2520</v>
      </c>
      <c r="F7" s="28">
        <f>E7/Лист6!$C$33</f>
        <v>36</v>
      </c>
      <c r="G7" s="35">
        <f>E7*Лист6!$C$35</f>
        <v>7308</v>
      </c>
      <c r="H7" s="29"/>
      <c r="I7" s="30"/>
    </row>
    <row r="8" spans="3:9" x14ac:dyDescent="0.25">
      <c r="C8" s="2">
        <v>4</v>
      </c>
      <c r="D8" s="2" t="s">
        <v>59</v>
      </c>
      <c r="E8" s="2">
        <v>1928</v>
      </c>
      <c r="F8" s="28">
        <f>E8/Лист6!$C$33</f>
        <v>27.542857142857144</v>
      </c>
      <c r="G8" s="35">
        <f>E8*Лист6!$C$35</f>
        <v>5591.2</v>
      </c>
      <c r="H8" s="29"/>
      <c r="I8" s="30"/>
    </row>
    <row r="9" spans="3:9" x14ac:dyDescent="0.25">
      <c r="C9" s="2">
        <v>5</v>
      </c>
      <c r="D9" s="2" t="s">
        <v>60</v>
      </c>
      <c r="E9" s="2">
        <v>3000</v>
      </c>
      <c r="F9" s="28">
        <f>E9/Лист6!$C$33</f>
        <v>42.857142857142854</v>
      </c>
      <c r="G9" s="35">
        <f>E9*Лист6!$C$35</f>
        <v>8700</v>
      </c>
      <c r="H9" s="29"/>
      <c r="I9" s="30"/>
    </row>
    <row r="10" spans="3:9" x14ac:dyDescent="0.25">
      <c r="C10" s="2">
        <v>6</v>
      </c>
      <c r="D10" s="2" t="s">
        <v>61</v>
      </c>
      <c r="E10" s="2">
        <v>920</v>
      </c>
      <c r="F10" s="28">
        <f>E10/Лист6!$C$33</f>
        <v>13.142857142857142</v>
      </c>
      <c r="G10" s="35">
        <f>E10*Лист6!$C$35</f>
        <v>2668</v>
      </c>
      <c r="H10" s="29"/>
      <c r="I10" s="30"/>
    </row>
    <row r="11" spans="3:9" x14ac:dyDescent="0.25">
      <c r="C11" s="2">
        <v>7</v>
      </c>
      <c r="D11" s="2" t="s">
        <v>62</v>
      </c>
      <c r="E11" s="2">
        <v>784</v>
      </c>
      <c r="F11" s="28">
        <f>E11/Лист6!$C$33</f>
        <v>11.2</v>
      </c>
      <c r="G11" s="35">
        <f>E11*Лист6!$C$35</f>
        <v>2273.6</v>
      </c>
      <c r="H11" s="29"/>
      <c r="I11" s="30"/>
    </row>
    <row r="12" spans="3:9" x14ac:dyDescent="0.25">
      <c r="C12" s="2">
        <v>8</v>
      </c>
      <c r="D12" s="2" t="s">
        <v>63</v>
      </c>
      <c r="E12" s="2">
        <v>6352</v>
      </c>
      <c r="F12" s="28">
        <f>E12/Лист6!$C$33</f>
        <v>90.742857142857147</v>
      </c>
      <c r="G12" s="35">
        <f>E12*Лист6!$C$35</f>
        <v>18420.8</v>
      </c>
      <c r="H12" s="29"/>
      <c r="I12" s="30"/>
    </row>
    <row r="13" spans="3:9" x14ac:dyDescent="0.25">
      <c r="C13" s="2">
        <v>9</v>
      </c>
      <c r="D13" s="2" t="s">
        <v>64</v>
      </c>
      <c r="E13" s="2">
        <v>3024</v>
      </c>
      <c r="F13" s="28">
        <f>E13/Лист6!$C$33</f>
        <v>43.2</v>
      </c>
      <c r="G13" s="35">
        <f>E13*Лист6!$C$35</f>
        <v>8769.6</v>
      </c>
      <c r="H13" s="29"/>
      <c r="I13" s="30"/>
    </row>
    <row r="14" spans="3:9" x14ac:dyDescent="0.25">
      <c r="C14" s="2">
        <v>10</v>
      </c>
      <c r="D14" s="2" t="s">
        <v>66</v>
      </c>
      <c r="E14" s="2">
        <v>1408</v>
      </c>
      <c r="F14" s="28">
        <f>E14/Лист6!$C$33</f>
        <v>20.114285714285714</v>
      </c>
      <c r="G14" s="35">
        <f>E14*Лист6!$C$35</f>
        <v>4083.2</v>
      </c>
      <c r="H14" s="29"/>
      <c r="I14" s="30"/>
    </row>
    <row r="15" spans="3:9" x14ac:dyDescent="0.25">
      <c r="C15" s="2">
        <v>11</v>
      </c>
      <c r="D15" s="2" t="s">
        <v>65</v>
      </c>
      <c r="E15" s="2">
        <v>1808</v>
      </c>
      <c r="F15" s="28">
        <f>E15/Лист6!$C$33</f>
        <v>25.828571428571429</v>
      </c>
      <c r="G15" s="35">
        <f>E15*Лист6!$C$35</f>
        <v>5243.2</v>
      </c>
      <c r="H15" s="29"/>
      <c r="I15" s="30"/>
    </row>
    <row r="16" spans="3:9" x14ac:dyDescent="0.25">
      <c r="C16" s="2">
        <v>12</v>
      </c>
      <c r="D16" s="2" t="s">
        <v>67</v>
      </c>
      <c r="E16" s="2">
        <v>720</v>
      </c>
      <c r="F16" s="28">
        <f>E16/Лист6!$C$33</f>
        <v>10.285714285714286</v>
      </c>
      <c r="G16" s="35">
        <f>E16*Лист6!$C$35</f>
        <v>2088</v>
      </c>
      <c r="H16" s="29"/>
      <c r="I16" s="30"/>
    </row>
    <row r="17" spans="3:9" x14ac:dyDescent="0.25">
      <c r="C17" s="2">
        <v>13</v>
      </c>
      <c r="D17" s="2" t="s">
        <v>68</v>
      </c>
      <c r="E17" s="2">
        <v>1080</v>
      </c>
      <c r="F17" s="28">
        <f>E17/Лист6!$C$33</f>
        <v>15.428571428571429</v>
      </c>
      <c r="G17" s="35">
        <f>E17*Лист6!$C$35</f>
        <v>3132</v>
      </c>
      <c r="H17" s="29"/>
      <c r="I17" s="30"/>
    </row>
    <row r="18" spans="3:9" x14ac:dyDescent="0.25">
      <c r="C18" s="2">
        <v>14</v>
      </c>
      <c r="D18" s="2" t="s">
        <v>69</v>
      </c>
      <c r="E18" s="2">
        <v>752</v>
      </c>
      <c r="F18" s="28">
        <f>E18/Лист6!$C$33</f>
        <v>10.742857142857142</v>
      </c>
      <c r="G18" s="35">
        <f>E18*Лист6!$C$35</f>
        <v>2180.7999999999997</v>
      </c>
      <c r="H18" s="29"/>
      <c r="I18" s="30"/>
    </row>
    <row r="19" spans="3:9" x14ac:dyDescent="0.25">
      <c r="C19" s="2">
        <v>15</v>
      </c>
      <c r="D19" s="2" t="s">
        <v>70</v>
      </c>
      <c r="E19" s="2">
        <v>1144</v>
      </c>
      <c r="F19" s="28">
        <f>E19/Лист6!$C$33</f>
        <v>16.342857142857142</v>
      </c>
      <c r="G19" s="35">
        <f>E19*Лист6!$C$35</f>
        <v>3317.6</v>
      </c>
      <c r="H19" s="29"/>
      <c r="I19" s="30"/>
    </row>
    <row r="20" spans="3:9" x14ac:dyDescent="0.25">
      <c r="C20" s="2">
        <v>16</v>
      </c>
      <c r="D20" s="2" t="s">
        <v>71</v>
      </c>
      <c r="E20" s="2">
        <v>3312</v>
      </c>
      <c r="F20" s="28">
        <f>E20/Лист6!$C$33</f>
        <v>47.314285714285717</v>
      </c>
      <c r="G20" s="35">
        <f>E20*Лист6!$C$35</f>
        <v>9604.7999999999993</v>
      </c>
      <c r="H20" s="29"/>
      <c r="I20" s="30"/>
    </row>
    <row r="21" spans="3:9" x14ac:dyDescent="0.25">
      <c r="C21" s="2">
        <v>17</v>
      </c>
      <c r="D21" s="2" t="s">
        <v>72</v>
      </c>
      <c r="E21" s="2">
        <v>664</v>
      </c>
      <c r="F21" s="28">
        <f>E21/Лист6!$C$33</f>
        <v>9.4857142857142858</v>
      </c>
      <c r="G21" s="35">
        <f>E21*Лист6!$C$35</f>
        <v>1925.6</v>
      </c>
      <c r="H21" s="29"/>
      <c r="I21" s="30"/>
    </row>
    <row r="22" spans="3:9" x14ac:dyDescent="0.25">
      <c r="C22" s="2">
        <v>18</v>
      </c>
      <c r="D22" s="2" t="s">
        <v>73</v>
      </c>
      <c r="E22" s="2">
        <v>1480</v>
      </c>
      <c r="F22" s="28">
        <f>E22/Лист6!$C$33</f>
        <v>21.142857142857142</v>
      </c>
      <c r="G22" s="35">
        <f>E22*Лист6!$C$35</f>
        <v>4292</v>
      </c>
      <c r="H22" s="29"/>
      <c r="I22" s="30"/>
    </row>
    <row r="23" spans="3:9" x14ac:dyDescent="0.25">
      <c r="C23" s="2">
        <v>19</v>
      </c>
      <c r="D23" s="2" t="s">
        <v>74</v>
      </c>
      <c r="E23" s="2">
        <v>2776</v>
      </c>
      <c r="F23" s="28">
        <f>E23/Лист6!$C$33</f>
        <v>39.657142857142858</v>
      </c>
      <c r="G23" s="35">
        <f>E23*Лист6!$C$35</f>
        <v>8050.4</v>
      </c>
      <c r="H23" s="29"/>
      <c r="I23" s="30"/>
    </row>
    <row r="24" spans="3:9" x14ac:dyDescent="0.25">
      <c r="C24" s="2">
        <v>20</v>
      </c>
      <c r="D24" s="2" t="s">
        <v>75</v>
      </c>
      <c r="E24" s="2">
        <v>400</v>
      </c>
      <c r="F24" s="28">
        <f>E24/Лист6!$C$33</f>
        <v>5.7142857142857144</v>
      </c>
      <c r="G24" s="35">
        <f>E24*Лист6!$C$35</f>
        <v>1160</v>
      </c>
      <c r="H24" s="29"/>
      <c r="I24" s="30"/>
    </row>
    <row r="25" spans="3:9" x14ac:dyDescent="0.25">
      <c r="C25" s="2">
        <v>21</v>
      </c>
      <c r="D25" s="2" t="s">
        <v>76</v>
      </c>
      <c r="E25" s="2">
        <v>824</v>
      </c>
      <c r="F25" s="28">
        <f>E25/Лист6!$C$33</f>
        <v>11.771428571428572</v>
      </c>
      <c r="G25" s="35">
        <f>E25*Лист6!$C$35</f>
        <v>2389.6</v>
      </c>
      <c r="H25" s="29"/>
      <c r="I25" s="30"/>
    </row>
    <row r="26" spans="3:9" x14ac:dyDescent="0.25">
      <c r="C26" s="2">
        <v>22</v>
      </c>
      <c r="D26" s="2" t="s">
        <v>81</v>
      </c>
      <c r="E26" s="2">
        <v>960</v>
      </c>
      <c r="F26" s="28">
        <f>E26/Лист6!$C$33</f>
        <v>13.714285714285714</v>
      </c>
      <c r="G26" s="35">
        <f>E26*Лист6!$C$35</f>
        <v>2784</v>
      </c>
      <c r="H26" s="29"/>
      <c r="I26" s="30"/>
    </row>
    <row r="27" spans="3:9" x14ac:dyDescent="0.25">
      <c r="C27" s="2">
        <v>23</v>
      </c>
      <c r="D27" s="2" t="s">
        <v>77</v>
      </c>
      <c r="E27" s="2">
        <v>600</v>
      </c>
      <c r="F27" s="28">
        <f>E27/Лист6!$C$33</f>
        <v>8.5714285714285712</v>
      </c>
      <c r="G27" s="35">
        <f>E27*Лист6!$C$35</f>
        <v>1740</v>
      </c>
      <c r="H27" s="29"/>
      <c r="I27" s="30"/>
    </row>
    <row r="28" spans="3:9" x14ac:dyDescent="0.25">
      <c r="C28" s="2">
        <v>24</v>
      </c>
      <c r="D28" s="2" t="s">
        <v>78</v>
      </c>
      <c r="E28" s="2">
        <v>2800</v>
      </c>
      <c r="F28" s="28">
        <f>E28/Лист6!$C$33</f>
        <v>40</v>
      </c>
      <c r="G28" s="35">
        <f>E28*Лист6!$C$35</f>
        <v>8120</v>
      </c>
      <c r="H28" s="29"/>
      <c r="I28" s="30"/>
    </row>
    <row r="29" spans="3:9" x14ac:dyDescent="0.25">
      <c r="C29" s="2">
        <v>25</v>
      </c>
      <c r="D29" s="2" t="s">
        <v>79</v>
      </c>
      <c r="E29" s="2">
        <v>1664</v>
      </c>
      <c r="F29" s="28">
        <f>E29/Лист6!$C$33</f>
        <v>23.771428571428572</v>
      </c>
      <c r="G29" s="35">
        <f>E29*Лист6!$C$35</f>
        <v>4825.5999999999995</v>
      </c>
      <c r="H29" s="29"/>
      <c r="I29" s="30"/>
    </row>
    <row r="30" spans="3:9" x14ac:dyDescent="0.25">
      <c r="C30" s="2">
        <v>26</v>
      </c>
      <c r="D30" s="2" t="s">
        <v>80</v>
      </c>
      <c r="E30" s="2">
        <v>6080</v>
      </c>
      <c r="F30" s="28">
        <f>E30/Лист6!$C$33</f>
        <v>86.857142857142861</v>
      </c>
      <c r="G30" s="35">
        <f>E30*Лист6!$C$35</f>
        <v>17632</v>
      </c>
      <c r="H30" s="29"/>
      <c r="I30" s="30"/>
    </row>
    <row r="33" spans="2:3" x14ac:dyDescent="0.25">
      <c r="B33" s="32" t="s">
        <v>83</v>
      </c>
      <c r="C33" s="21">
        <v>70</v>
      </c>
    </row>
    <row r="34" spans="2:3" x14ac:dyDescent="0.25">
      <c r="B34" s="32"/>
      <c r="C34" s="21"/>
    </row>
    <row r="35" spans="2:3" x14ac:dyDescent="0.25">
      <c r="B35" s="34" t="s">
        <v>84</v>
      </c>
      <c r="C35" s="21">
        <v>2.9</v>
      </c>
    </row>
    <row r="36" spans="2:3" ht="36.75" customHeight="1" x14ac:dyDescent="0.25">
      <c r="B36" s="34"/>
      <c r="C36" s="21"/>
    </row>
  </sheetData>
  <mergeCells count="9">
    <mergeCell ref="B33:B34"/>
    <mergeCell ref="C33:C34"/>
    <mergeCell ref="B35:B36"/>
    <mergeCell ref="C35:C36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Ставка_премии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2021-10-11T10:00:10Z</dcterms:modified>
</cp:coreProperties>
</file>