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O:\SCD\230\232-Fuel\06. Reports\03 Minerba Report\2025\Prediction Result\"/>
    </mc:Choice>
  </mc:AlternateContent>
  <xr:revisionPtr revIDLastSave="0" documentId="13_ncr:1_{30389148-DF5F-424D-9A11-2D3A5C7367A5}" xr6:coauthVersionLast="47" xr6:coauthVersionMax="47" xr10:uidLastSave="{00000000-0000-0000-0000-000000000000}"/>
  <bookViews>
    <workbookView xWindow="-120" yWindow="-120" windowWidth="20730" windowHeight="11310" xr2:uid="{4E76C50F-1106-4FB8-BED2-E6E8ED73DFBA}"/>
  </bookViews>
  <sheets>
    <sheet name="BGLData_Pandas13062024A" sheetId="1" r:id="rId1"/>
    <sheet name="Predi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K3" i="2" s="1"/>
  <c r="J6" i="2"/>
  <c r="K6" i="2" s="1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2" i="1"/>
  <c r="H2" i="1" s="1"/>
  <c r="I2" i="1" s="1"/>
  <c r="J5" i="2" l="1"/>
  <c r="K5" i="2" s="1"/>
  <c r="J4" i="2"/>
  <c r="K4" i="2" s="1"/>
  <c r="J7" i="2"/>
  <c r="K7" i="2" s="1"/>
</calcChain>
</file>

<file path=xl/sharedStrings.xml><?xml version="1.0" encoding="utf-8"?>
<sst xmlns="http://schemas.openxmlformats.org/spreadsheetml/2006/main" count="23" uniqueCount="18">
  <si>
    <t>Month</t>
  </si>
  <si>
    <t>OB (Bcm)</t>
  </si>
  <si>
    <t>Coal (Ton)</t>
  </si>
  <si>
    <t>Distance OB (KM)</t>
  </si>
  <si>
    <t>Distance Coal (KM)</t>
  </si>
  <si>
    <t>Fuel</t>
  </si>
  <si>
    <t>Intercept</t>
  </si>
  <si>
    <t>X1</t>
  </si>
  <si>
    <t>X2</t>
  </si>
  <si>
    <t>Forecast</t>
  </si>
  <si>
    <t>OB (BCM)</t>
  </si>
  <si>
    <t>OB Distance (Km)</t>
  </si>
  <si>
    <t>Coal Distance (Km)</t>
  </si>
  <si>
    <t>Fuel (Liter)</t>
  </si>
  <si>
    <t>HSD</t>
  </si>
  <si>
    <t>FAME</t>
  </si>
  <si>
    <t>Var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</si>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</sst>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_(* #,##0.000_);_(* \(#,##0.000\);_(* &quot;-&quot;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ar(--jp-code-font-family)"/>
    </font>
    <font>
      <b/>
      <sz val="12"/>
      <name val="Arial"/>
      <family val="2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7" fontId="0" fillId="0" borderId="0" xfId="0" applyNumberFormat="1"/>
    <xf numFmtId="0" fontId="0" fillId="33" borderId="10" xfId="0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1" fontId="18" fillId="34" borderId="10" xfId="0" applyNumberFormat="1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11" fontId="18" fillId="35" borderId="10" xfId="0" applyNumberFormat="1" applyFont="1" applyFill="1" applyBorder="1" applyAlignment="1">
      <alignment horizontal="center" vertical="center"/>
    </xf>
    <xf numFmtId="164" fontId="0" fillId="0" borderId="0" xfId="1" applyNumberFormat="1" applyFont="1"/>
    <xf numFmtId="0" fontId="19" fillId="0" borderId="10" xfId="0" applyFont="1" applyBorder="1"/>
    <xf numFmtId="0" fontId="19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center"/>
    </xf>
    <xf numFmtId="165" fontId="0" fillId="0" borderId="10" xfId="0" applyNumberFormat="1" applyBorder="1"/>
    <xf numFmtId="41" fontId="20" fillId="0" borderId="10" xfId="0" applyNumberFormat="1" applyFont="1" applyBorder="1" applyAlignment="1">
      <alignment horizontal="left"/>
    </xf>
    <xf numFmtId="166" fontId="20" fillId="0" borderId="10" xfId="0" applyNumberFormat="1" applyFont="1" applyBorder="1" applyAlignment="1">
      <alignment horizontal="left"/>
    </xf>
    <xf numFmtId="41" fontId="20" fillId="36" borderId="10" xfId="0" applyNumberFormat="1" applyFont="1" applyFill="1" applyBorder="1" applyAlignment="1">
      <alignment horizontal="left"/>
    </xf>
    <xf numFmtId="164" fontId="0" fillId="0" borderId="10" xfId="1" applyNumberFormat="1" applyFont="1" applyBorder="1"/>
    <xf numFmtId="164" fontId="0" fillId="0" borderId="0" xfId="0" applyNumberFormat="1"/>
    <xf numFmtId="10" fontId="0" fillId="0" borderId="0" xfId="2" applyNumberFormat="1" applyFont="1"/>
    <xf numFmtId="43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BGLData_Pandas13062024A!$I$1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BGLData_Pandas13062024A!$I$2:$I$30</c:f>
              <c:numCache>
                <c:formatCode>0.00%</c:formatCode>
                <c:ptCount val="29"/>
                <c:pt idx="0">
                  <c:v>-1.2745611871748675E-2</c:v>
                </c:pt>
                <c:pt idx="1">
                  <c:v>-3.4550788623779312E-2</c:v>
                </c:pt>
                <c:pt idx="2">
                  <c:v>2.4309543676156446E-2</c:v>
                </c:pt>
                <c:pt idx="3">
                  <c:v>3.5213001381989364E-2</c:v>
                </c:pt>
                <c:pt idx="4">
                  <c:v>-5.2836221109764797E-2</c:v>
                </c:pt>
                <c:pt idx="5">
                  <c:v>-1.0368981522386345E-2</c:v>
                </c:pt>
                <c:pt idx="6">
                  <c:v>6.6700325025774596E-2</c:v>
                </c:pt>
                <c:pt idx="7">
                  <c:v>0.14500273900895408</c:v>
                </c:pt>
                <c:pt idx="8">
                  <c:v>-2.3597709269304368E-2</c:v>
                </c:pt>
                <c:pt idx="9">
                  <c:v>-1.6548871722443056E-2</c:v>
                </c:pt>
                <c:pt idx="10">
                  <c:v>-8.1944756757832971E-2</c:v>
                </c:pt>
                <c:pt idx="11">
                  <c:v>-8.7140092690127513E-3</c:v>
                </c:pt>
                <c:pt idx="12">
                  <c:v>2.9169668313830492E-2</c:v>
                </c:pt>
                <c:pt idx="13">
                  <c:v>-1.3954177209882073E-2</c:v>
                </c:pt>
                <c:pt idx="14">
                  <c:v>1.6018248655765538E-2</c:v>
                </c:pt>
                <c:pt idx="15">
                  <c:v>-1.5442264566250722E-2</c:v>
                </c:pt>
                <c:pt idx="16">
                  <c:v>-8.6523886616220527E-2</c:v>
                </c:pt>
                <c:pt idx="17">
                  <c:v>-2.9733522353630304E-2</c:v>
                </c:pt>
                <c:pt idx="18">
                  <c:v>-6.9974176765976046E-2</c:v>
                </c:pt>
                <c:pt idx="19">
                  <c:v>-6.5396419343045076E-2</c:v>
                </c:pt>
                <c:pt idx="20">
                  <c:v>-2.6369337602990075E-3</c:v>
                </c:pt>
                <c:pt idx="21">
                  <c:v>1.1368217438684878E-2</c:v>
                </c:pt>
                <c:pt idx="22">
                  <c:v>6.9572297245119333E-2</c:v>
                </c:pt>
                <c:pt idx="23">
                  <c:v>0.10354959103866686</c:v>
                </c:pt>
                <c:pt idx="24">
                  <c:v>6.4392869191238168E-3</c:v>
                </c:pt>
                <c:pt idx="25">
                  <c:v>1.4945443155446924E-2</c:v>
                </c:pt>
                <c:pt idx="26">
                  <c:v>-7.3810903639265235E-2</c:v>
                </c:pt>
                <c:pt idx="27">
                  <c:v>-5.4951493202757391E-2</c:v>
                </c:pt>
                <c:pt idx="28">
                  <c:v>3.1246992402178958E-2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8-441C-ABF0-1FF63912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574911"/>
        <c:axId val="1791576351"/>
      </c:lineChart>
      <c:catAx>
        <c:axId val="179157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76351"/>
        <c:crosses val="autoZero"/>
        <c:auto val="1"/>
        <c:lblAlgn val="ctr"/>
        <c:lblOffset val="100"/>
        <c:noMultiLvlLbl val="0"/>
      </c:catAx>
      <c:valAx>
        <c:axId val="1791576351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7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5</xdr:row>
      <xdr:rowOff>160020</xdr:rowOff>
    </xdr:from>
    <xdr:to>
      <xdr:col>24</xdr:col>
      <xdr:colOff>220286</xdr:colOff>
      <xdr:row>39</xdr:row>
      <xdr:rowOff>10372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AC9E17-3780-535B-B040-68C8221FA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5960" y="1074420"/>
          <a:ext cx="8678486" cy="6068272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40</xdr:row>
      <xdr:rowOff>163830</xdr:rowOff>
    </xdr:from>
    <xdr:to>
      <xdr:col>23</xdr:col>
      <xdr:colOff>228600</xdr:colOff>
      <xdr:row>60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BC9528-CC59-5A63-314C-77DA82682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864E-1581-4CC2-A51F-CCD8D22E7073}">
  <dimension ref="A1:P37"/>
  <sheetViews>
    <sheetView tabSelected="1" workbookViewId="0">
      <selection activeCell="F26" sqref="F26:F37"/>
    </sheetView>
  </sheetViews>
  <sheetFormatPr defaultRowHeight="15"/>
  <cols>
    <col min="3" max="3" width="12" bestFit="1" customWidth="1"/>
    <col min="7" max="7" width="13.7109375" bestFit="1" customWidth="1"/>
    <col min="8" max="8" width="10.5703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16</v>
      </c>
      <c r="I1" t="s">
        <v>17</v>
      </c>
      <c r="J1" s="2" t="s">
        <v>6</v>
      </c>
      <c r="K1" s="3">
        <v>4982062.966</v>
      </c>
      <c r="L1" s="4"/>
      <c r="M1" s="5" t="s">
        <v>7</v>
      </c>
      <c r="N1" s="6">
        <v>0.73299999999999998</v>
      </c>
      <c r="O1" s="7" t="s">
        <v>8</v>
      </c>
      <c r="P1" s="8">
        <v>1.8560000000000001</v>
      </c>
    </row>
    <row r="2" spans="1:16">
      <c r="A2" s="1">
        <v>44562</v>
      </c>
      <c r="B2">
        <v>6342140.0800000001</v>
      </c>
      <c r="C2">
        <v>605234.24129999999</v>
      </c>
      <c r="D2">
        <v>3.11212</v>
      </c>
      <c r="E2">
        <v>3.2184599999999999</v>
      </c>
      <c r="F2">
        <v>10618823</v>
      </c>
      <c r="G2" s="9">
        <f>$K$1+B2*$N$1+C2*$P$1</f>
        <v>10754166.396492798</v>
      </c>
      <c r="H2" s="18">
        <f>F2-G2</f>
        <v>-135343.39649279788</v>
      </c>
      <c r="I2" s="19">
        <f>H2/F2</f>
        <v>-1.2745611871748675E-2</v>
      </c>
    </row>
    <row r="3" spans="1:16">
      <c r="A3" s="1">
        <v>44593</v>
      </c>
      <c r="B3">
        <v>5823270.8969999999</v>
      </c>
      <c r="C3">
        <v>618762.35750000004</v>
      </c>
      <c r="D3">
        <v>2.9614600000000002</v>
      </c>
      <c r="E3">
        <v>3.1136400000000002</v>
      </c>
      <c r="F3">
        <v>10051651</v>
      </c>
      <c r="G3" s="9">
        <f t="shared" ref="G3:G30" si="0">$K$1+B3*$N$1+C3*$P$1</f>
        <v>10398943.469021</v>
      </c>
      <c r="H3" s="18">
        <f t="shared" ref="H3:H30" si="1">F3-G3</f>
        <v>-347292.46902099997</v>
      </c>
      <c r="I3" s="19">
        <f t="shared" ref="I3:I30" si="2">H3/F3</f>
        <v>-3.4550788623779312E-2</v>
      </c>
    </row>
    <row r="4" spans="1:16">
      <c r="A4" s="1">
        <v>44621</v>
      </c>
      <c r="B4">
        <v>6933576.8210000005</v>
      </c>
      <c r="C4">
        <v>698839.39280000003</v>
      </c>
      <c r="D4">
        <v>2.8681100000000002</v>
      </c>
      <c r="E4">
        <v>2.7508599999999999</v>
      </c>
      <c r="F4">
        <v>11644493</v>
      </c>
      <c r="G4" s="9">
        <f t="shared" si="0"/>
        <v>11361420.688829802</v>
      </c>
      <c r="H4" s="18">
        <f t="shared" si="1"/>
        <v>283072.31117019802</v>
      </c>
      <c r="I4" s="19">
        <f t="shared" si="2"/>
        <v>2.4309543676156446E-2</v>
      </c>
    </row>
    <row r="5" spans="1:16">
      <c r="A5" s="1">
        <v>44652</v>
      </c>
      <c r="B5">
        <v>6871894.2359999996</v>
      </c>
      <c r="C5">
        <v>768925.39800000004</v>
      </c>
      <c r="D5">
        <v>2.7520099999999998</v>
      </c>
      <c r="E5">
        <v>2.9929399999999999</v>
      </c>
      <c r="F5">
        <v>11864056</v>
      </c>
      <c r="G5" s="9">
        <f t="shared" si="0"/>
        <v>11446286.979676001</v>
      </c>
      <c r="H5" s="18">
        <f t="shared" si="1"/>
        <v>417769.02032399923</v>
      </c>
      <c r="I5" s="19">
        <f t="shared" si="2"/>
        <v>3.5213001381989364E-2</v>
      </c>
    </row>
    <row r="6" spans="1:16">
      <c r="A6" s="1">
        <v>44682</v>
      </c>
      <c r="B6">
        <v>6855367.1440000003</v>
      </c>
      <c r="C6">
        <v>763376.66269999999</v>
      </c>
      <c r="D6">
        <v>2.7747299999999999</v>
      </c>
      <c r="E6">
        <v>2.9895499999999999</v>
      </c>
      <c r="F6">
        <v>10850571</v>
      </c>
      <c r="G6" s="9">
        <f t="shared" si="0"/>
        <v>11423874.168523202</v>
      </c>
      <c r="H6" s="18">
        <f t="shared" si="1"/>
        <v>-573303.16852320172</v>
      </c>
      <c r="I6" s="19">
        <f t="shared" si="2"/>
        <v>-5.2836221109764797E-2</v>
      </c>
    </row>
    <row r="7" spans="1:16">
      <c r="A7" s="1">
        <v>44713</v>
      </c>
      <c r="B7">
        <v>7877077.9709999999</v>
      </c>
      <c r="C7">
        <v>792467.70929999999</v>
      </c>
      <c r="D7">
        <v>3.0465300000000002</v>
      </c>
      <c r="E7">
        <v>2.9939</v>
      </c>
      <c r="F7">
        <v>12101303</v>
      </c>
      <c r="G7" s="9">
        <f t="shared" si="0"/>
        <v>12226781.187203798</v>
      </c>
      <c r="H7" s="18">
        <f t="shared" si="1"/>
        <v>-125478.18720379844</v>
      </c>
      <c r="I7" s="19">
        <f t="shared" si="2"/>
        <v>-1.0368981522386345E-2</v>
      </c>
    </row>
    <row r="8" spans="1:16">
      <c r="A8" s="1">
        <v>44743</v>
      </c>
      <c r="B8">
        <v>8027302.3399999999</v>
      </c>
      <c r="C8">
        <v>862138.23979999998</v>
      </c>
      <c r="D8">
        <v>3.1362100000000002</v>
      </c>
      <c r="E8">
        <v>2.72403</v>
      </c>
      <c r="F8">
        <v>13357129</v>
      </c>
      <c r="G8" s="9">
        <f t="shared" si="0"/>
        <v>12466204.1542888</v>
      </c>
      <c r="H8" s="18">
        <f t="shared" si="1"/>
        <v>890924.84571119957</v>
      </c>
      <c r="I8" s="19">
        <f t="shared" si="2"/>
        <v>6.6700325025774596E-2</v>
      </c>
    </row>
    <row r="9" spans="1:16">
      <c r="A9" s="1">
        <v>44774</v>
      </c>
      <c r="B9">
        <v>8272035.5499999998</v>
      </c>
      <c r="C9">
        <v>845467.94420000003</v>
      </c>
      <c r="D9">
        <v>3.34009</v>
      </c>
      <c r="E9">
        <v>2.8621799999999999</v>
      </c>
      <c r="F9">
        <v>14754028</v>
      </c>
      <c r="G9" s="9">
        <f t="shared" si="0"/>
        <v>12614653.528585199</v>
      </c>
      <c r="H9" s="18">
        <f t="shared" si="1"/>
        <v>2139374.4714148007</v>
      </c>
      <c r="I9" s="19">
        <f t="shared" si="2"/>
        <v>0.14500273900895408</v>
      </c>
    </row>
    <row r="10" spans="1:16">
      <c r="A10" s="1">
        <v>44805</v>
      </c>
      <c r="B10">
        <v>7265423.0669999998</v>
      </c>
      <c r="C10">
        <v>680511.36600000004</v>
      </c>
      <c r="D10">
        <v>3.4301400000000002</v>
      </c>
      <c r="E10">
        <v>3.3069099999999998</v>
      </c>
      <c r="F10">
        <v>11303901</v>
      </c>
      <c r="G10" s="9">
        <f t="shared" si="0"/>
        <v>11570647.169406999</v>
      </c>
      <c r="H10" s="18">
        <f t="shared" si="1"/>
        <v>-266746.1694069989</v>
      </c>
      <c r="I10" s="19">
        <f t="shared" si="2"/>
        <v>-2.3597709269304368E-2</v>
      </c>
    </row>
    <row r="11" spans="1:16">
      <c r="A11" s="1">
        <v>44835</v>
      </c>
      <c r="B11">
        <v>6042218.6780000003</v>
      </c>
      <c r="C11">
        <v>697972.49939999997</v>
      </c>
      <c r="D11">
        <v>3.49193</v>
      </c>
      <c r="E11">
        <v>3.4564900000000001</v>
      </c>
      <c r="F11">
        <v>10532151</v>
      </c>
      <c r="G11" s="9">
        <f t="shared" si="0"/>
        <v>10706446.2158604</v>
      </c>
      <c r="H11" s="18">
        <f t="shared" si="1"/>
        <v>-174295.21586040035</v>
      </c>
      <c r="I11" s="19">
        <f t="shared" si="2"/>
        <v>-1.6548871722443056E-2</v>
      </c>
    </row>
    <row r="12" spans="1:16">
      <c r="A12" s="1">
        <v>44866</v>
      </c>
      <c r="B12">
        <v>5037992.8360000001</v>
      </c>
      <c r="C12">
        <v>467933.03610000003</v>
      </c>
      <c r="D12">
        <v>3.7322000000000002</v>
      </c>
      <c r="E12">
        <v>3.4651200000000002</v>
      </c>
      <c r="F12">
        <v>8820594</v>
      </c>
      <c r="G12" s="9">
        <f t="shared" si="0"/>
        <v>9543395.4297896009</v>
      </c>
      <c r="H12" s="18">
        <f t="shared" si="1"/>
        <v>-722801.42978960089</v>
      </c>
      <c r="I12" s="19">
        <f t="shared" si="2"/>
        <v>-8.1944756757832971E-2</v>
      </c>
    </row>
    <row r="13" spans="1:16">
      <c r="A13" s="1">
        <v>44896</v>
      </c>
      <c r="B13">
        <v>6863154.858</v>
      </c>
      <c r="C13">
        <v>625552.15969999996</v>
      </c>
      <c r="D13">
        <v>3.5196700000000001</v>
      </c>
      <c r="E13">
        <v>3.6023499999999999</v>
      </c>
      <c r="F13">
        <v>11077253</v>
      </c>
      <c r="G13" s="9">
        <f t="shared" si="0"/>
        <v>11173780.285317199</v>
      </c>
      <c r="H13" s="18">
        <f t="shared" si="1"/>
        <v>-96527.285317199305</v>
      </c>
      <c r="I13" s="19">
        <f t="shared" si="2"/>
        <v>-8.7140092690127513E-3</v>
      </c>
    </row>
    <row r="14" spans="1:16">
      <c r="A14" s="1">
        <v>44927</v>
      </c>
      <c r="B14">
        <v>8523431.3080000002</v>
      </c>
      <c r="C14">
        <v>655324.60490000003</v>
      </c>
      <c r="D14">
        <v>3.2195323560000002</v>
      </c>
      <c r="E14">
        <v>3.1245035880000001</v>
      </c>
      <c r="F14">
        <v>12819975</v>
      </c>
      <c r="G14" s="9">
        <f t="shared" si="0"/>
        <v>12446020.581458401</v>
      </c>
      <c r="H14" s="18">
        <f t="shared" si="1"/>
        <v>373954.41854159907</v>
      </c>
      <c r="I14" s="19">
        <f t="shared" si="2"/>
        <v>2.9169668313830492E-2</v>
      </c>
    </row>
    <row r="15" spans="1:16">
      <c r="A15" s="1">
        <v>44958</v>
      </c>
      <c r="B15">
        <v>7283259.7699999996</v>
      </c>
      <c r="C15">
        <v>638536.23049999995</v>
      </c>
      <c r="D15">
        <v>3.1814426180000002</v>
      </c>
      <c r="E15">
        <v>3.5281521439999999</v>
      </c>
      <c r="F15">
        <v>11347471</v>
      </c>
      <c r="G15" s="9">
        <f t="shared" si="0"/>
        <v>11505815.621217998</v>
      </c>
      <c r="H15" s="18">
        <f t="shared" si="1"/>
        <v>-158344.62121799774</v>
      </c>
      <c r="I15" s="19">
        <f t="shared" si="2"/>
        <v>-1.3954177209882073E-2</v>
      </c>
    </row>
    <row r="16" spans="1:16">
      <c r="A16" s="1">
        <v>44986</v>
      </c>
      <c r="B16">
        <v>8437724.4979999997</v>
      </c>
      <c r="C16">
        <v>654022.69310000003</v>
      </c>
      <c r="D16">
        <v>3.0986759020000001</v>
      </c>
      <c r="E16">
        <v>3.3183232970000001</v>
      </c>
      <c r="F16">
        <v>12582328</v>
      </c>
      <c r="G16" s="9">
        <f t="shared" si="0"/>
        <v>12380781.141427599</v>
      </c>
      <c r="H16" s="18">
        <f t="shared" si="1"/>
        <v>201546.85857240111</v>
      </c>
      <c r="I16" s="19">
        <f t="shared" si="2"/>
        <v>1.6018248655765538E-2</v>
      </c>
    </row>
    <row r="17" spans="1:9">
      <c r="A17" s="1">
        <v>45017</v>
      </c>
      <c r="B17">
        <v>8497519.1129999999</v>
      </c>
      <c r="C17">
        <v>668734.99069999997</v>
      </c>
      <c r="D17">
        <v>2.8183993100000002</v>
      </c>
      <c r="E17">
        <v>3.2066943600000002</v>
      </c>
      <c r="F17">
        <v>12262555</v>
      </c>
      <c r="G17" s="9">
        <f t="shared" si="0"/>
        <v>12451916.618568201</v>
      </c>
      <c r="H17" s="18">
        <f t="shared" si="1"/>
        <v>-189361.61856820062</v>
      </c>
      <c r="I17" s="19">
        <f t="shared" si="2"/>
        <v>-1.5442264566250722E-2</v>
      </c>
    </row>
    <row r="18" spans="1:9">
      <c r="A18" s="1">
        <v>45047</v>
      </c>
      <c r="B18">
        <v>9241841.4149999991</v>
      </c>
      <c r="C18">
        <v>799089.85750000004</v>
      </c>
      <c r="D18">
        <v>2.7438141800000002</v>
      </c>
      <c r="E18">
        <v>3.3252294</v>
      </c>
      <c r="F18">
        <v>12185138</v>
      </c>
      <c r="G18" s="9">
        <f t="shared" si="0"/>
        <v>13239443.498715</v>
      </c>
      <c r="H18" s="18">
        <f t="shared" si="1"/>
        <v>-1054305.4987150002</v>
      </c>
      <c r="I18" s="19">
        <f t="shared" si="2"/>
        <v>-8.6523886616220527E-2</v>
      </c>
    </row>
    <row r="19" spans="1:9">
      <c r="A19" s="1">
        <v>45078</v>
      </c>
      <c r="B19">
        <v>9346468.2479999997</v>
      </c>
      <c r="C19">
        <v>730889.43110000005</v>
      </c>
      <c r="D19">
        <v>2.4991991740000001</v>
      </c>
      <c r="E19">
        <v>3.2978805659999999</v>
      </c>
      <c r="F19">
        <v>12808707</v>
      </c>
      <c r="G19" s="9">
        <f t="shared" si="0"/>
        <v>13189554.975905601</v>
      </c>
      <c r="H19" s="18">
        <f t="shared" si="1"/>
        <v>-380847.97590560094</v>
      </c>
      <c r="I19" s="19">
        <f t="shared" si="2"/>
        <v>-2.9733522353630304E-2</v>
      </c>
    </row>
    <row r="20" spans="1:9">
      <c r="A20" s="1">
        <v>45108</v>
      </c>
      <c r="B20">
        <v>11355942.84</v>
      </c>
      <c r="C20">
        <v>886528.2378</v>
      </c>
      <c r="D20">
        <v>2.3316726239999999</v>
      </c>
      <c r="E20">
        <v>3.4340636670000002</v>
      </c>
      <c r="F20">
        <v>13973576</v>
      </c>
      <c r="G20" s="9">
        <f t="shared" si="0"/>
        <v>14951365.477076801</v>
      </c>
      <c r="H20" s="18">
        <f t="shared" si="1"/>
        <v>-977789.47707680054</v>
      </c>
      <c r="I20" s="19">
        <f t="shared" si="2"/>
        <v>-6.9974176765976046E-2</v>
      </c>
    </row>
    <row r="21" spans="1:9">
      <c r="A21" s="1">
        <v>45139</v>
      </c>
      <c r="B21">
        <v>11436752.4</v>
      </c>
      <c r="C21">
        <v>1022958.281</v>
      </c>
      <c r="D21">
        <v>2.4469061129999998</v>
      </c>
      <c r="E21">
        <v>3.1966449450000001</v>
      </c>
      <c r="F21">
        <v>14326886</v>
      </c>
      <c r="G21" s="9">
        <f t="shared" si="0"/>
        <v>15263813.044736002</v>
      </c>
      <c r="H21" s="18">
        <f t="shared" si="1"/>
        <v>-936927.04473600164</v>
      </c>
      <c r="I21" s="19">
        <f t="shared" si="2"/>
        <v>-6.5396419343045076E-2</v>
      </c>
    </row>
    <row r="22" spans="1:9">
      <c r="A22" s="1">
        <v>45170</v>
      </c>
      <c r="B22">
        <v>11753338.26</v>
      </c>
      <c r="C22">
        <v>1087563.3419999999</v>
      </c>
      <c r="D22">
        <v>3.0030761689999999</v>
      </c>
      <c r="E22">
        <v>3.3618299700000001</v>
      </c>
      <c r="F22">
        <v>15574708</v>
      </c>
      <c r="G22" s="9">
        <f t="shared" si="0"/>
        <v>15615777.473331999</v>
      </c>
      <c r="H22" s="18">
        <f t="shared" si="1"/>
        <v>-41069.473331999034</v>
      </c>
      <c r="I22" s="19">
        <f t="shared" si="2"/>
        <v>-2.6369337602990075E-3</v>
      </c>
    </row>
    <row r="23" spans="1:9">
      <c r="A23" s="1">
        <v>45200</v>
      </c>
      <c r="B23">
        <v>12668872.07</v>
      </c>
      <c r="C23">
        <v>1117502.7860000001</v>
      </c>
      <c r="D23">
        <v>3.3038759299999998</v>
      </c>
      <c r="E23">
        <v>3.6432105639999999</v>
      </c>
      <c r="F23">
        <v>16530352</v>
      </c>
      <c r="G23" s="9">
        <f t="shared" si="0"/>
        <v>16342431.364126001</v>
      </c>
      <c r="H23" s="18">
        <f t="shared" si="1"/>
        <v>187920.63587399945</v>
      </c>
      <c r="I23" s="19">
        <f t="shared" si="2"/>
        <v>1.1368217438684878E-2</v>
      </c>
    </row>
    <row r="24" spans="1:9">
      <c r="A24" s="1">
        <v>45231</v>
      </c>
      <c r="B24">
        <v>10201084.800000001</v>
      </c>
      <c r="C24">
        <v>988337.65789999999</v>
      </c>
      <c r="D24">
        <v>3.249623062</v>
      </c>
      <c r="E24">
        <v>3.719346501</v>
      </c>
      <c r="F24">
        <v>15362626</v>
      </c>
      <c r="G24" s="9">
        <f t="shared" si="0"/>
        <v>14293812.817462401</v>
      </c>
      <c r="H24" s="18">
        <f t="shared" si="1"/>
        <v>1068813.1825375985</v>
      </c>
      <c r="I24" s="19">
        <f t="shared" si="2"/>
        <v>6.9572297245119333E-2</v>
      </c>
    </row>
    <row r="25" spans="1:9">
      <c r="A25" s="1">
        <v>45261</v>
      </c>
      <c r="B25">
        <v>8489938.8399999999</v>
      </c>
      <c r="C25">
        <v>510512.1</v>
      </c>
      <c r="D25">
        <v>3.599777011</v>
      </c>
      <c r="E25">
        <v>3.9498915619999999</v>
      </c>
      <c r="F25">
        <v>13556465</v>
      </c>
      <c r="G25" s="9">
        <f t="shared" si="0"/>
        <v>12152698.593319999</v>
      </c>
      <c r="H25" s="18">
        <f t="shared" si="1"/>
        <v>1403766.4066800009</v>
      </c>
      <c r="I25" s="19">
        <f t="shared" si="2"/>
        <v>0.10354959103866686</v>
      </c>
    </row>
    <row r="26" spans="1:9">
      <c r="A26" s="1">
        <v>45292</v>
      </c>
      <c r="B26">
        <v>9812057.269995166</v>
      </c>
      <c r="C26">
        <v>1165022.8291666666</v>
      </c>
      <c r="D26">
        <v>3.484930416993135</v>
      </c>
      <c r="E26">
        <v>3.8431706151040648</v>
      </c>
      <c r="F26">
        <v>14429499</v>
      </c>
      <c r="G26" s="9">
        <f t="shared" si="0"/>
        <v>14336583.31583979</v>
      </c>
      <c r="H26" s="18">
        <f t="shared" si="1"/>
        <v>92915.684160210192</v>
      </c>
      <c r="I26" s="19">
        <f t="shared" si="2"/>
        <v>6.4392869191238168E-3</v>
      </c>
    </row>
    <row r="27" spans="1:9">
      <c r="A27" s="1">
        <v>45323</v>
      </c>
      <c r="B27">
        <v>8243764.1132892529</v>
      </c>
      <c r="C27">
        <v>953831.28111111128</v>
      </c>
      <c r="D27">
        <v>3.5559252424228052</v>
      </c>
      <c r="E27">
        <v>3.7446738505963135</v>
      </c>
      <c r="F27">
        <v>12989182</v>
      </c>
      <c r="G27" s="9">
        <f t="shared" si="0"/>
        <v>12795052.918783246</v>
      </c>
      <c r="H27" s="18">
        <f t="shared" si="1"/>
        <v>194129.08121675439</v>
      </c>
      <c r="I27" s="19">
        <f t="shared" si="2"/>
        <v>1.4945443155446924E-2</v>
      </c>
    </row>
    <row r="28" spans="1:9">
      <c r="A28" s="1">
        <v>45352</v>
      </c>
      <c r="B28">
        <v>8443628.4084045701</v>
      </c>
      <c r="C28">
        <v>973465.06517361081</v>
      </c>
      <c r="D28">
        <v>3.2353571986304375</v>
      </c>
      <c r="E28">
        <v>3.7374711389705908</v>
      </c>
      <c r="F28">
        <v>12085921</v>
      </c>
      <c r="G28" s="9">
        <f t="shared" si="0"/>
        <v>12977993.750322772</v>
      </c>
      <c r="H28" s="18">
        <f t="shared" si="1"/>
        <v>-892072.75032277219</v>
      </c>
      <c r="I28" s="19">
        <f t="shared" si="2"/>
        <v>-7.3810903639265235E-2</v>
      </c>
    </row>
    <row r="29" spans="1:9">
      <c r="A29" s="1">
        <v>45383</v>
      </c>
      <c r="B29">
        <v>8121844.5019632587</v>
      </c>
      <c r="C29">
        <v>825111.9261226852</v>
      </c>
      <c r="D29">
        <v>3.5927546994364215</v>
      </c>
      <c r="E29">
        <v>3.7839636320252756</v>
      </c>
      <c r="F29">
        <v>11817399</v>
      </c>
      <c r="G29" s="9">
        <f t="shared" si="0"/>
        <v>12466782.720822772</v>
      </c>
      <c r="H29" s="18">
        <f t="shared" si="1"/>
        <v>-649383.72082277201</v>
      </c>
      <c r="I29" s="19">
        <f t="shared" si="2"/>
        <v>-5.4951493202757391E-2</v>
      </c>
    </row>
    <row r="30" spans="1:9">
      <c r="A30" s="1">
        <v>45413</v>
      </c>
      <c r="B30">
        <v>8490362.1886157449</v>
      </c>
      <c r="C30">
        <v>881675.77115740732</v>
      </c>
      <c r="D30">
        <v>3.8056021150368231</v>
      </c>
      <c r="E30">
        <v>3.9744209144831051</v>
      </c>
      <c r="F30">
        <v>13256102</v>
      </c>
      <c r="G30" s="9">
        <f t="shared" si="0"/>
        <v>12841888.681523491</v>
      </c>
      <c r="H30" s="18">
        <f t="shared" si="1"/>
        <v>414213.3184765093</v>
      </c>
      <c r="I30" s="19">
        <f t="shared" si="2"/>
        <v>3.1246992402178958E-2</v>
      </c>
    </row>
    <row r="31" spans="1:9">
      <c r="A31" s="1">
        <v>45444</v>
      </c>
      <c r="B31">
        <v>7964269.3582691764</v>
      </c>
      <c r="C31">
        <v>858993.98446759291</v>
      </c>
      <c r="D31">
        <v>3.7006292874588036</v>
      </c>
      <c r="E31">
        <v>4.0148985936712629</v>
      </c>
      <c r="F31">
        <v>12238942</v>
      </c>
    </row>
    <row r="32" spans="1:9">
      <c r="A32" s="1">
        <v>45474</v>
      </c>
      <c r="B32">
        <v>9171888.1223346014</v>
      </c>
      <c r="C32">
        <v>871379.15703703696</v>
      </c>
      <c r="D32">
        <v>3.394898994489397</v>
      </c>
      <c r="E32">
        <v>4.5063937927733031</v>
      </c>
      <c r="F32">
        <v>13644858</v>
      </c>
    </row>
    <row r="33" spans="1:6">
      <c r="A33" s="1">
        <v>45505</v>
      </c>
      <c r="B33">
        <v>8620369.9460895658</v>
      </c>
      <c r="C33">
        <v>918959.17569444445</v>
      </c>
      <c r="D33">
        <v>3.5576880680283498</v>
      </c>
      <c r="E33">
        <v>4.0730759268098948</v>
      </c>
      <c r="F33">
        <v>13322561</v>
      </c>
    </row>
    <row r="34" spans="1:6">
      <c r="A34" s="1">
        <v>45536</v>
      </c>
      <c r="B34">
        <v>9267766.6984735578</v>
      </c>
      <c r="C34">
        <v>905966.34539930557</v>
      </c>
      <c r="D34">
        <v>3.5678638016065629</v>
      </c>
      <c r="E34">
        <v>3.933990466469631</v>
      </c>
      <c r="F34">
        <v>13757018</v>
      </c>
    </row>
    <row r="35" spans="1:6">
      <c r="A35" s="1">
        <v>45566</v>
      </c>
      <c r="B35">
        <v>8852148.864435181</v>
      </c>
      <c r="C35">
        <v>926384.26455439802</v>
      </c>
      <c r="D35">
        <v>3.398176360045015</v>
      </c>
      <c r="E35">
        <v>3.9211892275082776</v>
      </c>
      <c r="F35">
        <v>13652317</v>
      </c>
    </row>
    <row r="36" spans="1:6">
      <c r="A36" s="1">
        <v>45597</v>
      </c>
      <c r="B36">
        <v>9347025.468467202</v>
      </c>
      <c r="C36">
        <v>927616.45688657404</v>
      </c>
      <c r="D36">
        <v>3.2862529050474016</v>
      </c>
      <c r="E36">
        <v>3.7130113472322455</v>
      </c>
      <c r="F36">
        <v>14399326</v>
      </c>
    </row>
    <row r="37" spans="1:6">
      <c r="A37" s="1">
        <v>45627</v>
      </c>
      <c r="B37">
        <v>7018231.0723511176</v>
      </c>
      <c r="C37">
        <v>591405.60142361117</v>
      </c>
      <c r="D37">
        <v>3.5004152493722165</v>
      </c>
      <c r="E37">
        <v>3.9741504810291404</v>
      </c>
      <c r="F37">
        <v>14094803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DDBB-135C-47E7-93F8-8DE2A6B6D76A}">
  <dimension ref="A1:Q13"/>
  <sheetViews>
    <sheetView workbookViewId="0">
      <selection activeCell="F2" sqref="F2:H13"/>
    </sheetView>
  </sheetViews>
  <sheetFormatPr defaultRowHeight="15"/>
  <cols>
    <col min="2" max="2" width="11.5703125" bestFit="1" customWidth="1"/>
    <col min="3" max="3" width="12" bestFit="1" customWidth="1"/>
    <col min="4" max="4" width="20" bestFit="1" customWidth="1"/>
    <col min="5" max="5" width="21.42578125" bestFit="1" customWidth="1"/>
    <col min="6" max="6" width="12.42578125" bestFit="1" customWidth="1"/>
    <col min="7" max="8" width="11" bestFit="1" customWidth="1"/>
    <col min="10" max="10" width="11.5703125" bestFit="1" customWidth="1"/>
    <col min="11" max="11" width="13.28515625" bestFit="1" customWidth="1"/>
  </cols>
  <sheetData>
    <row r="1" spans="1:17" ht="15.75">
      <c r="A1" s="10" t="s">
        <v>0</v>
      </c>
      <c r="B1" s="11" t="s">
        <v>10</v>
      </c>
      <c r="C1" s="11" t="s">
        <v>2</v>
      </c>
      <c r="D1" s="11" t="s">
        <v>11</v>
      </c>
      <c r="E1" s="11" t="s">
        <v>12</v>
      </c>
      <c r="F1" s="12" t="s">
        <v>13</v>
      </c>
      <c r="G1" s="12" t="s">
        <v>14</v>
      </c>
      <c r="H1" s="12" t="s">
        <v>15</v>
      </c>
      <c r="K1" s="2" t="s">
        <v>6</v>
      </c>
      <c r="L1" s="3">
        <v>4982062.966</v>
      </c>
      <c r="M1" s="4"/>
      <c r="N1" s="5" t="s">
        <v>7</v>
      </c>
      <c r="O1" s="6">
        <v>0.73299999999999998</v>
      </c>
      <c r="P1" s="7" t="s">
        <v>8</v>
      </c>
      <c r="Q1" s="8">
        <v>1.8560000000000001</v>
      </c>
    </row>
    <row r="2" spans="1:17">
      <c r="A2" s="13">
        <v>45658</v>
      </c>
      <c r="B2" s="14">
        <v>9150066.1070159748</v>
      </c>
      <c r="C2" s="14">
        <v>1025000</v>
      </c>
      <c r="D2" s="15">
        <v>3.4333253846632661</v>
      </c>
      <c r="E2" s="15">
        <v>4.0764939086905008</v>
      </c>
      <c r="F2" s="16"/>
      <c r="G2" s="17"/>
      <c r="H2" s="17"/>
    </row>
    <row r="3" spans="1:17">
      <c r="A3" s="13">
        <v>45689</v>
      </c>
      <c r="B3" s="14">
        <v>8656267.7309698295</v>
      </c>
      <c r="C3" s="14">
        <v>1000000</v>
      </c>
      <c r="D3" s="15">
        <v>3.4261238286685085</v>
      </c>
      <c r="E3" s="15">
        <v>4.0952886814353668</v>
      </c>
      <c r="F3" s="16"/>
      <c r="G3" s="17"/>
      <c r="H3" s="17"/>
      <c r="J3" s="20">
        <f>F3/31</f>
        <v>0</v>
      </c>
      <c r="K3" s="20">
        <f>J3*(31-14)</f>
        <v>0</v>
      </c>
    </row>
    <row r="4" spans="1:17">
      <c r="A4" s="13">
        <v>45717</v>
      </c>
      <c r="B4" s="14">
        <v>8571022.204945391</v>
      </c>
      <c r="C4" s="14">
        <v>1010000.0000000002</v>
      </c>
      <c r="D4" s="15">
        <v>3.4240251951403615</v>
      </c>
      <c r="E4" s="15">
        <v>4.0290002345015976</v>
      </c>
      <c r="F4" s="16"/>
      <c r="G4" s="17"/>
      <c r="H4" s="17"/>
      <c r="J4" s="20">
        <f>F4/31</f>
        <v>0</v>
      </c>
      <c r="K4" s="20">
        <f>J4*14</f>
        <v>0</v>
      </c>
    </row>
    <row r="5" spans="1:17">
      <c r="A5" s="13">
        <v>45748</v>
      </c>
      <c r="B5" s="14">
        <v>9892906.8356022481</v>
      </c>
      <c r="C5" s="14">
        <v>1029999.9999999997</v>
      </c>
      <c r="D5" s="15">
        <v>3.2189940533518442</v>
      </c>
      <c r="E5" s="15">
        <v>4.0022195818201229</v>
      </c>
      <c r="F5" s="16"/>
      <c r="G5" s="17"/>
      <c r="H5" s="17"/>
      <c r="J5" s="20">
        <f>F5/30</f>
        <v>0</v>
      </c>
      <c r="K5" s="20">
        <f>J5*(30-14)</f>
        <v>0</v>
      </c>
    </row>
    <row r="6" spans="1:17">
      <c r="A6" s="13">
        <v>45778</v>
      </c>
      <c r="B6" s="14">
        <v>9723125.2443227582</v>
      </c>
      <c r="C6" s="14">
        <v>995000</v>
      </c>
      <c r="D6" s="15">
        <v>3.2301156638465378</v>
      </c>
      <c r="E6" s="15">
        <v>4.0225809190255006</v>
      </c>
      <c r="F6" s="16"/>
      <c r="G6" s="17"/>
      <c r="H6" s="17"/>
      <c r="J6" s="20">
        <f>F6/31</f>
        <v>0</v>
      </c>
      <c r="K6" s="20">
        <f>J6*(31-14)</f>
        <v>0</v>
      </c>
    </row>
    <row r="7" spans="1:17">
      <c r="A7" s="13">
        <v>45809</v>
      </c>
      <c r="B7" s="14">
        <v>9631394.7104889192</v>
      </c>
      <c r="C7" s="14">
        <v>1000000</v>
      </c>
      <c r="D7" s="15">
        <v>3.2089464614746936</v>
      </c>
      <c r="E7" s="15">
        <v>4.0129019696304988</v>
      </c>
      <c r="F7" s="16"/>
      <c r="G7" s="17"/>
      <c r="H7" s="17"/>
      <c r="J7" s="20">
        <f>F7/30</f>
        <v>0</v>
      </c>
      <c r="K7" s="20">
        <f>J7*(30-14)</f>
        <v>0</v>
      </c>
    </row>
    <row r="8" spans="1:17">
      <c r="A8" s="13">
        <v>45839</v>
      </c>
      <c r="B8" s="14">
        <v>10522012.011003008</v>
      </c>
      <c r="C8" s="14">
        <v>1030000.0000000001</v>
      </c>
      <c r="D8" s="15">
        <v>3.0922826803480659</v>
      </c>
      <c r="E8" s="15">
        <v>4.0326278431392462</v>
      </c>
      <c r="F8" s="16"/>
      <c r="G8" s="17"/>
      <c r="H8" s="17"/>
    </row>
    <row r="9" spans="1:17">
      <c r="A9" s="13">
        <v>45870</v>
      </c>
      <c r="B9">
        <v>10354980.985540953</v>
      </c>
      <c r="C9">
        <v>1050000</v>
      </c>
      <c r="D9">
        <v>3.0975326929353955</v>
      </c>
      <c r="E9">
        <v>4.0004267431603902</v>
      </c>
    </row>
    <row r="10" spans="1:17">
      <c r="A10" s="13">
        <v>45901</v>
      </c>
      <c r="B10">
        <v>9977475.0963545665</v>
      </c>
      <c r="C10">
        <v>1040000</v>
      </c>
      <c r="D10">
        <v>3.0853696242473982</v>
      </c>
      <c r="E10">
        <v>4.0423047880608802</v>
      </c>
    </row>
    <row r="11" spans="1:17">
      <c r="A11" s="13">
        <v>45931</v>
      </c>
      <c r="B11">
        <v>10323353.89040089</v>
      </c>
      <c r="C11">
        <v>1080000</v>
      </c>
      <c r="D11">
        <v>3.1857322184947945</v>
      </c>
      <c r="E11">
        <v>4.1705555555555556</v>
      </c>
    </row>
    <row r="12" spans="1:17">
      <c r="A12" s="13">
        <v>45962</v>
      </c>
      <c r="B12">
        <v>9876137.6539303511</v>
      </c>
      <c r="C12">
        <v>1070000</v>
      </c>
      <c r="D12">
        <v>3.1802299009183144</v>
      </c>
      <c r="E12">
        <v>4.1446750716669358</v>
      </c>
    </row>
    <row r="13" spans="1:17">
      <c r="A13" s="13">
        <v>45992</v>
      </c>
      <c r="B13">
        <v>9205257.5294251163</v>
      </c>
      <c r="C13">
        <v>1070000</v>
      </c>
      <c r="D13">
        <v>3.1894906704482802</v>
      </c>
      <c r="E13">
        <v>4.1161869158878508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BGLData_Pandas13062024A</vt:lpstr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Yudhi Afandi</dc:creator>
  <cp:lastModifiedBy>Afandi, Yudhi (KPC)</cp:lastModifiedBy>
  <dcterms:created xsi:type="dcterms:W3CDTF">2024-06-18T06:01:16Z</dcterms:created>
  <dcterms:modified xsi:type="dcterms:W3CDTF">2025-01-31T10:01:20Z</dcterms:modified>
</cp:coreProperties>
</file>