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<sst xmlns="http://schemas.openxmlformats.org/spreadsheetml/2006/main" count="464" uniqueCount="41">
  <si>
    <t>Date</t>
  </si>
  <si>
    <t>Time</t>
  </si>
  <si>
    <t>Name</t>
  </si>
  <si>
    <t>Level</t>
  </si>
  <si>
    <t>Text</t>
  </si>
  <si>
    <t>Headers</t>
  </si>
  <si>
    <t>Captions</t>
  </si>
  <si>
    <t>Total</t>
  </si>
  <si>
    <t>2016-04-01</t>
  </si>
  <si>
    <t>18:54:57</t>
  </si>
  <si>
    <t>thesis.tex</t>
  </si>
  <si>
    <t>Document</t>
  </si>
  <si>
    <t>Introduction</t>
  </si>
  <si>
    <t>Chapter</t>
  </si>
  <si>
    <t>The Original\\Trillogy</t>
  </si>
  <si>
    <t>Part</t>
  </si>
  <si>
    <t>A New Hope</t>
  </si>
  <si>
    <t>Section</t>
  </si>
  <si>
    <t>The Empire Strikes Back</t>
  </si>
  <si>
    <t>Return of the Jedi</t>
  </si>
  <si>
    <t>The Prequels</t>
  </si>
  <si>
    <t>The Phantom Menace</t>
  </si>
  <si>
    <t>Attack of the Clones</t>
  </si>
  <si>
    <t>Revenge of the Sith</t>
  </si>
  <si>
    <t>Conclusion</t>
  </si>
  <si>
    <t>Summary of Contributions</t>
  </si>
  <si>
    <t>Future Research</t>
  </si>
  <si>
    <t>The Making of...</t>
  </si>
  <si>
    <t>Behind the scenes</t>
  </si>
  <si>
    <t>\bibname</t>
  </si>
  <si>
    <t>2016-04-02</t>
  </si>
  <si>
    <t>19:54:57</t>
  </si>
  <si>
    <t>2016-04-03</t>
  </si>
  <si>
    <t>20:54:57</t>
  </si>
  <si>
    <t>2016-04-04</t>
  </si>
  <si>
    <t>21:54:57</t>
  </si>
  <si>
    <t>2016-04-05</t>
  </si>
  <si>
    <t>22:54:57</t>
  </si>
  <si>
    <t>Highlights</t>
  </si>
  <si>
    <t>The Sequels</t>
  </si>
  <si>
    <t>The Force Awakens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</si>
</sst>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5"/>
  <sheetViews>
    <sheetView windowProtection="false" showFormulas="false" showGridLines="true" showRowColHeaders="true" showZeros="true" rightToLeft="false" tabSelected="true" showOutlineSymbols="true" defaultGridColor="true" view="normal" topLeftCell="A88" colorId="64" zoomScale="120" zoomScaleNormal="120" zoomScalePageLayoutView="100" workbookViewId="0">
      <selection pane="topLeft" activeCell="C111" activeCellId="0" sqref="C111"/>
    </sheetView>
  </sheetViews>
  <sheetFormatPr defaultRowHeight="12.8"/>
  <cols>
    <col collapsed="false" hidden="false" max="1" min="1" style="0" width="10.4591836734694"/>
    <col collapsed="false" hidden="false" max="2" min="2" style="0" width="8.51530612244898"/>
    <col collapsed="false" hidden="false" max="3" min="3" style="0" width="22.5510204081633"/>
    <col collapsed="false" hidden="false" max="4" min="4" style="0" width="9.76530612244898"/>
    <col collapsed="false" hidden="false" max="5" min="5" style="0" width="4.9030612244898"/>
    <col collapsed="false" hidden="false" max="6" min="6" style="0" width="8.23469387755102"/>
    <col collapsed="false" hidden="false" max="7" min="7" style="0" width="8.65816326530612"/>
    <col collapsed="false" hidden="false" max="8" min="8" style="0" width="5.3163265306122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0" t="s">
        <v>10</v>
      </c>
      <c r="D2" s="0" t="s">
        <v>11</v>
      </c>
      <c r="E2" s="0" t="n">
        <v>290</v>
      </c>
      <c r="F2" s="0" t="n">
        <v>50</v>
      </c>
      <c r="G2" s="0" t="n">
        <v>0</v>
      </c>
      <c r="H2" s="0" t="n">
        <v>340</v>
      </c>
    </row>
    <row r="3" customFormat="false" ht="12.8" hidden="false" customHeight="false" outlineLevel="0" collapsed="false">
      <c r="A3" s="1" t="s">
        <v>8</v>
      </c>
      <c r="B3" s="1" t="s">
        <v>9</v>
      </c>
      <c r="C3" s="0" t="s">
        <v>12</v>
      </c>
      <c r="D3" s="0" t="s">
        <v>13</v>
      </c>
      <c r="E3" s="0" t="n">
        <v>11</v>
      </c>
      <c r="F3" s="0" t="n">
        <v>1</v>
      </c>
      <c r="G3" s="0" t="n">
        <v>0</v>
      </c>
      <c r="H3" s="0" t="n">
        <v>12</v>
      </c>
    </row>
    <row r="4" customFormat="false" ht="12.8" hidden="false" customHeight="false" outlineLevel="0" collapsed="false">
      <c r="A4" s="1" t="s">
        <v>8</v>
      </c>
      <c r="B4" s="1" t="s">
        <v>9</v>
      </c>
      <c r="C4" s="0" t="s">
        <v>14</v>
      </c>
      <c r="D4" s="0" t="s">
        <v>15</v>
      </c>
      <c r="E4" s="0" t="n">
        <v>78</v>
      </c>
      <c r="F4" s="0" t="n">
        <v>17</v>
      </c>
      <c r="G4" s="0" t="n">
        <v>0</v>
      </c>
      <c r="H4" s="0" t="n">
        <v>95</v>
      </c>
    </row>
    <row r="5" customFormat="false" ht="12.8" hidden="false" customHeight="false" outlineLevel="0" collapsed="false">
      <c r="A5" s="1" t="s">
        <v>8</v>
      </c>
      <c r="B5" s="1" t="s">
        <v>9</v>
      </c>
      <c r="C5" s="0" t="s">
        <v>16</v>
      </c>
      <c r="D5" s="0" t="s">
        <v>13</v>
      </c>
      <c r="E5" s="0" t="n">
        <v>24</v>
      </c>
      <c r="F5" s="0" t="n">
        <v>4</v>
      </c>
      <c r="G5" s="0" t="n">
        <v>0</v>
      </c>
      <c r="H5" s="0" t="n">
        <v>28</v>
      </c>
    </row>
    <row r="6" customFormat="false" ht="12.8" hidden="false" customHeight="false" outlineLevel="0" collapsed="false">
      <c r="A6" s="1" t="s">
        <v>8</v>
      </c>
      <c r="B6" s="1" t="s">
        <v>9</v>
      </c>
      <c r="C6" s="0" t="s">
        <v>12</v>
      </c>
      <c r="D6" s="0" t="s">
        <v>17</v>
      </c>
      <c r="E6" s="0" t="n">
        <v>19</v>
      </c>
      <c r="F6" s="0" t="n">
        <v>1</v>
      </c>
      <c r="G6" s="0" t="n">
        <v>0</v>
      </c>
      <c r="H6" s="0" t="n">
        <v>20</v>
      </c>
    </row>
    <row r="7" customFormat="false" ht="12.8" hidden="false" customHeight="false" outlineLevel="0" collapsed="false">
      <c r="A7" s="1" t="s">
        <v>8</v>
      </c>
      <c r="B7" s="1" t="s">
        <v>9</v>
      </c>
      <c r="C7" s="0" t="s">
        <v>18</v>
      </c>
      <c r="D7" s="0" t="s">
        <v>13</v>
      </c>
      <c r="E7" s="0" t="n">
        <v>7</v>
      </c>
      <c r="F7" s="0" t="n">
        <v>5</v>
      </c>
      <c r="G7" s="0" t="n">
        <v>0</v>
      </c>
      <c r="H7" s="0" t="n">
        <v>12</v>
      </c>
    </row>
    <row r="8" customFormat="false" ht="12.8" hidden="false" customHeight="false" outlineLevel="0" collapsed="false">
      <c r="A8" s="1" t="s">
        <v>8</v>
      </c>
      <c r="B8" s="1" t="s">
        <v>9</v>
      </c>
      <c r="C8" s="0" t="s">
        <v>12</v>
      </c>
      <c r="D8" s="0" t="s">
        <v>17</v>
      </c>
      <c r="E8" s="0" t="n">
        <v>4</v>
      </c>
      <c r="F8" s="0" t="n">
        <v>1</v>
      </c>
      <c r="G8" s="0" t="n">
        <v>0</v>
      </c>
      <c r="H8" s="0" t="n">
        <v>5</v>
      </c>
    </row>
    <row r="9" customFormat="false" ht="12.8" hidden="false" customHeight="false" outlineLevel="0" collapsed="false">
      <c r="A9" s="1" t="s">
        <v>8</v>
      </c>
      <c r="B9" s="1" t="s">
        <v>9</v>
      </c>
      <c r="C9" s="0" t="s">
        <v>19</v>
      </c>
      <c r="D9" s="0" t="s">
        <v>13</v>
      </c>
      <c r="E9" s="0" t="n">
        <v>7</v>
      </c>
      <c r="F9" s="0" t="n">
        <v>5</v>
      </c>
      <c r="G9" s="0" t="n">
        <v>0</v>
      </c>
      <c r="H9" s="0" t="n">
        <v>12</v>
      </c>
    </row>
    <row r="10" customFormat="false" ht="12.8" hidden="false" customHeight="false" outlineLevel="0" collapsed="false">
      <c r="A10" s="1" t="s">
        <v>8</v>
      </c>
      <c r="B10" s="1" t="s">
        <v>9</v>
      </c>
      <c r="C10" s="0" t="s">
        <v>12</v>
      </c>
      <c r="D10" s="0" t="s">
        <v>17</v>
      </c>
      <c r="E10" s="0" t="n">
        <v>4</v>
      </c>
      <c r="F10" s="0" t="n">
        <v>1</v>
      </c>
      <c r="G10" s="0" t="n">
        <v>0</v>
      </c>
      <c r="H10" s="0" t="n">
        <v>5</v>
      </c>
    </row>
    <row r="11" customFormat="false" ht="12.8" hidden="false" customHeight="false" outlineLevel="0" collapsed="false">
      <c r="A11" s="1" t="s">
        <v>8</v>
      </c>
      <c r="B11" s="1" t="s">
        <v>9</v>
      </c>
      <c r="C11" s="0" t="s">
        <v>20</v>
      </c>
      <c r="D11" s="0" t="s">
        <v>15</v>
      </c>
      <c r="E11" s="0" t="n">
        <v>95</v>
      </c>
      <c r="F11" s="0" t="n">
        <v>28</v>
      </c>
      <c r="G11" s="0" t="n">
        <v>0</v>
      </c>
      <c r="H11" s="0" t="n">
        <v>123</v>
      </c>
    </row>
    <row r="12" customFormat="false" ht="12.8" hidden="false" customHeight="false" outlineLevel="0" collapsed="false">
      <c r="A12" s="1" t="s">
        <v>8</v>
      </c>
      <c r="B12" s="1" t="s">
        <v>9</v>
      </c>
      <c r="C12" s="0" t="s">
        <v>21</v>
      </c>
      <c r="D12" s="0" t="s">
        <v>13</v>
      </c>
      <c r="E12" s="0" t="n">
        <v>7</v>
      </c>
      <c r="F12" s="0" t="n">
        <v>4</v>
      </c>
      <c r="G12" s="0" t="n">
        <v>0</v>
      </c>
      <c r="H12" s="0" t="n">
        <v>11</v>
      </c>
    </row>
    <row r="13" customFormat="false" ht="12.8" hidden="false" customHeight="false" outlineLevel="0" collapsed="false">
      <c r="A13" s="1" t="s">
        <v>8</v>
      </c>
      <c r="B13" s="1" t="s">
        <v>9</v>
      </c>
      <c r="C13" s="0" t="s">
        <v>12</v>
      </c>
      <c r="D13" s="0" t="s">
        <v>17</v>
      </c>
      <c r="E13" s="0" t="n">
        <v>4</v>
      </c>
      <c r="F13" s="0" t="n">
        <v>1</v>
      </c>
      <c r="G13" s="0" t="n">
        <v>0</v>
      </c>
      <c r="H13" s="0" t="n">
        <v>5</v>
      </c>
    </row>
    <row r="14" customFormat="false" ht="12.8" hidden="false" customHeight="false" outlineLevel="0" collapsed="false">
      <c r="A14" s="1" t="s">
        <v>8</v>
      </c>
      <c r="B14" s="1" t="s">
        <v>9</v>
      </c>
      <c r="C14" s="0" t="s">
        <v>22</v>
      </c>
      <c r="D14" s="0" t="s">
        <v>13</v>
      </c>
      <c r="E14" s="0" t="n">
        <v>7</v>
      </c>
      <c r="F14" s="0" t="n">
        <v>5</v>
      </c>
      <c r="G14" s="0" t="n">
        <v>0</v>
      </c>
      <c r="H14" s="0" t="n">
        <v>12</v>
      </c>
    </row>
    <row r="15" customFormat="false" ht="12.8" hidden="false" customHeight="false" outlineLevel="0" collapsed="false">
      <c r="A15" s="1" t="s">
        <v>8</v>
      </c>
      <c r="B15" s="1" t="s">
        <v>9</v>
      </c>
      <c r="C15" s="0" t="s">
        <v>12</v>
      </c>
      <c r="D15" s="0" t="s">
        <v>17</v>
      </c>
      <c r="E15" s="0" t="n">
        <v>4</v>
      </c>
      <c r="F15" s="0" t="n">
        <v>1</v>
      </c>
      <c r="G15" s="0" t="n">
        <v>0</v>
      </c>
      <c r="H15" s="0" t="n">
        <v>5</v>
      </c>
    </row>
    <row r="16" customFormat="false" ht="12.8" hidden="false" customHeight="false" outlineLevel="0" collapsed="false">
      <c r="A16" s="1" t="s">
        <v>8</v>
      </c>
      <c r="B16" s="1" t="s">
        <v>9</v>
      </c>
      <c r="C16" s="0" t="s">
        <v>23</v>
      </c>
      <c r="D16" s="0" t="s">
        <v>13</v>
      </c>
      <c r="E16" s="0" t="n">
        <v>7</v>
      </c>
      <c r="F16" s="0" t="n">
        <v>5</v>
      </c>
      <c r="G16" s="0" t="n">
        <v>0</v>
      </c>
      <c r="H16" s="0" t="n">
        <v>12</v>
      </c>
    </row>
    <row r="17" customFormat="false" ht="12.8" hidden="false" customHeight="false" outlineLevel="0" collapsed="false">
      <c r="A17" s="1" t="s">
        <v>8</v>
      </c>
      <c r="B17" s="1" t="s">
        <v>9</v>
      </c>
      <c r="C17" s="0" t="s">
        <v>12</v>
      </c>
      <c r="D17" s="0" t="s">
        <v>17</v>
      </c>
      <c r="E17" s="0" t="n">
        <v>4</v>
      </c>
      <c r="F17" s="0" t="n">
        <v>1</v>
      </c>
      <c r="G17" s="0" t="n">
        <v>0</v>
      </c>
      <c r="H17" s="0" t="n">
        <v>5</v>
      </c>
    </row>
    <row r="18" customFormat="false" ht="12.8" hidden="false" customHeight="false" outlineLevel="0" collapsed="false">
      <c r="A18" s="1" t="s">
        <v>8</v>
      </c>
      <c r="B18" s="1" t="s">
        <v>9</v>
      </c>
      <c r="C18" s="0" t="s">
        <v>24</v>
      </c>
      <c r="D18" s="0" t="s">
        <v>13</v>
      </c>
      <c r="E18" s="0" t="n">
        <v>25</v>
      </c>
      <c r="F18" s="0" t="n">
        <v>6</v>
      </c>
      <c r="G18" s="0" t="n">
        <v>0</v>
      </c>
      <c r="H18" s="0" t="n">
        <v>31</v>
      </c>
    </row>
    <row r="19" customFormat="false" ht="12.8" hidden="false" customHeight="false" outlineLevel="0" collapsed="false">
      <c r="A19" s="1" t="s">
        <v>8</v>
      </c>
      <c r="B19" s="1" t="s">
        <v>9</v>
      </c>
      <c r="C19" s="0" t="s">
        <v>25</v>
      </c>
      <c r="D19" s="0" t="s">
        <v>17</v>
      </c>
      <c r="E19" s="0" t="n">
        <v>16</v>
      </c>
      <c r="F19" s="0" t="n">
        <v>3</v>
      </c>
      <c r="G19" s="0" t="n">
        <v>0</v>
      </c>
      <c r="H19" s="0" t="n">
        <v>19</v>
      </c>
    </row>
    <row r="20" customFormat="false" ht="12.8" hidden="false" customHeight="false" outlineLevel="0" collapsed="false">
      <c r="A20" s="1" t="s">
        <v>8</v>
      </c>
      <c r="B20" s="1" t="s">
        <v>9</v>
      </c>
      <c r="C20" s="0" t="s">
        <v>26</v>
      </c>
      <c r="D20" s="0" t="s">
        <v>17</v>
      </c>
      <c r="E20" s="0" t="n">
        <v>9</v>
      </c>
      <c r="F20" s="0" t="n">
        <v>2</v>
      </c>
      <c r="G20" s="0" t="n">
        <v>0</v>
      </c>
      <c r="H20" s="0" t="n">
        <v>11</v>
      </c>
    </row>
    <row r="21" customFormat="false" ht="12.8" hidden="false" customHeight="false" outlineLevel="0" collapsed="false">
      <c r="A21" s="1" t="s">
        <v>8</v>
      </c>
      <c r="B21" s="1" t="s">
        <v>9</v>
      </c>
      <c r="C21" s="0" t="s">
        <v>27</v>
      </c>
      <c r="D21" s="0" t="s">
        <v>13</v>
      </c>
      <c r="E21" s="0" t="n">
        <v>10</v>
      </c>
      <c r="F21" s="0" t="n">
        <v>6</v>
      </c>
      <c r="G21" s="0" t="n">
        <v>0</v>
      </c>
      <c r="H21" s="0" t="n">
        <v>16</v>
      </c>
    </row>
    <row r="22" customFormat="false" ht="12.8" hidden="false" customHeight="false" outlineLevel="0" collapsed="false">
      <c r="A22" s="1" t="s">
        <v>8</v>
      </c>
      <c r="B22" s="1" t="s">
        <v>9</v>
      </c>
      <c r="C22" s="0" t="s">
        <v>28</v>
      </c>
      <c r="D22" s="0" t="s">
        <v>17</v>
      </c>
      <c r="E22" s="0" t="n">
        <v>10</v>
      </c>
      <c r="F22" s="0" t="n">
        <v>3</v>
      </c>
      <c r="G22" s="0" t="n">
        <v>0</v>
      </c>
      <c r="H22" s="0" t="n">
        <v>13</v>
      </c>
    </row>
    <row r="23" customFormat="false" ht="12.8" hidden="false" customHeight="false" outlineLevel="0" collapsed="false">
      <c r="A23" s="1" t="s">
        <v>8</v>
      </c>
      <c r="B23" s="1" t="s">
        <v>9</v>
      </c>
      <c r="C23" s="0" t="s">
        <v>29</v>
      </c>
      <c r="D23" s="0" t="s">
        <v>13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1" t="s">
        <v>30</v>
      </c>
      <c r="B24" s="1" t="s">
        <v>31</v>
      </c>
      <c r="C24" s="0" t="s">
        <v>10</v>
      </c>
      <c r="D24" s="0" t="s">
        <v>11</v>
      </c>
      <c r="E24" s="0" t="n">
        <f aca="false">E25+E26+E33+111</f>
        <v>403</v>
      </c>
      <c r="F24" s="0" t="n">
        <f aca="false">F25+F26+F33+6</f>
        <v>128</v>
      </c>
      <c r="G24" s="0" t="n">
        <f aca="false">G25+G26+G33+1</f>
        <v>63</v>
      </c>
      <c r="H24" s="0" t="n">
        <f aca="false">E24+F24+G24</f>
        <v>594</v>
      </c>
    </row>
    <row r="25" customFormat="false" ht="12.8" hidden="false" customHeight="false" outlineLevel="0" collapsed="false">
      <c r="A25" s="1" t="s">
        <v>30</v>
      </c>
      <c r="B25" s="1" t="s">
        <v>31</v>
      </c>
      <c r="C25" s="0" t="s">
        <v>12</v>
      </c>
      <c r="D25" s="0" t="s">
        <v>13</v>
      </c>
      <c r="E25" s="0" t="n">
        <v>15</v>
      </c>
      <c r="F25" s="0" t="n">
        <v>7</v>
      </c>
      <c r="G25" s="0" t="n">
        <v>2</v>
      </c>
      <c r="H25" s="0" t="n">
        <f aca="false">E25+F25+G25</f>
        <v>24</v>
      </c>
    </row>
    <row r="26" customFormat="false" ht="12.8" hidden="false" customHeight="false" outlineLevel="0" collapsed="false">
      <c r="A26" s="1" t="s">
        <v>30</v>
      </c>
      <c r="B26" s="1" t="s">
        <v>31</v>
      </c>
      <c r="C26" s="0" t="s">
        <v>14</v>
      </c>
      <c r="D26" s="0" t="s">
        <v>15</v>
      </c>
      <c r="E26" s="0" t="n">
        <f aca="false">E27+E29+E31+46</f>
        <v>116</v>
      </c>
      <c r="F26" s="0" t="n">
        <f aca="false">F27+F29+F31+8</f>
        <v>50</v>
      </c>
      <c r="G26" s="0" t="n">
        <f aca="false">G27+G29+G31+3</f>
        <v>19</v>
      </c>
      <c r="H26" s="0" t="n">
        <f aca="false">E26+F26+G26</f>
        <v>185</v>
      </c>
    </row>
    <row r="27" customFormat="false" ht="12.8" hidden="false" customHeight="false" outlineLevel="0" collapsed="false">
      <c r="A27" s="1" t="s">
        <v>30</v>
      </c>
      <c r="B27" s="1" t="s">
        <v>31</v>
      </c>
      <c r="C27" s="0" t="s">
        <v>16</v>
      </c>
      <c r="D27" s="0" t="s">
        <v>13</v>
      </c>
      <c r="E27" s="0" t="n">
        <f aca="false">E28+12</f>
        <v>37</v>
      </c>
      <c r="F27" s="0" t="n">
        <f aca="false">F28+5</f>
        <v>17</v>
      </c>
      <c r="G27" s="0" t="n">
        <f aca="false">G28+2</f>
        <v>5</v>
      </c>
      <c r="H27" s="0" t="n">
        <f aca="false">E27+F27+G27</f>
        <v>59</v>
      </c>
    </row>
    <row r="28" customFormat="false" ht="12.8" hidden="false" customHeight="false" outlineLevel="0" collapsed="false">
      <c r="A28" s="1" t="s">
        <v>30</v>
      </c>
      <c r="B28" s="1" t="s">
        <v>31</v>
      </c>
      <c r="C28" s="0" t="s">
        <v>12</v>
      </c>
      <c r="D28" s="0" t="s">
        <v>17</v>
      </c>
      <c r="E28" s="0" t="n">
        <v>25</v>
      </c>
      <c r="F28" s="0" t="n">
        <v>12</v>
      </c>
      <c r="G28" s="0" t="n">
        <v>3</v>
      </c>
      <c r="H28" s="0" t="n">
        <f aca="false">E28+F28+G28</f>
        <v>40</v>
      </c>
    </row>
    <row r="29" customFormat="false" ht="12.8" hidden="false" customHeight="false" outlineLevel="0" collapsed="false">
      <c r="A29" s="1" t="s">
        <v>30</v>
      </c>
      <c r="B29" s="1" t="s">
        <v>31</v>
      </c>
      <c r="C29" s="0" t="s">
        <v>18</v>
      </c>
      <c r="D29" s="0" t="s">
        <v>13</v>
      </c>
      <c r="E29" s="0" t="n">
        <f aca="false">E30+10</f>
        <v>17</v>
      </c>
      <c r="F29" s="0" t="n">
        <f aca="false">F30+11</f>
        <v>14</v>
      </c>
      <c r="G29" s="0" t="n">
        <f aca="false">G30+4</f>
        <v>5</v>
      </c>
      <c r="H29" s="0" t="n">
        <f aca="false">E29+F29+G29</f>
        <v>36</v>
      </c>
    </row>
    <row r="30" customFormat="false" ht="12.8" hidden="false" customHeight="false" outlineLevel="0" collapsed="false">
      <c r="A30" s="1" t="s">
        <v>30</v>
      </c>
      <c r="B30" s="1" t="s">
        <v>31</v>
      </c>
      <c r="C30" s="0" t="s">
        <v>12</v>
      </c>
      <c r="D30" s="0" t="s">
        <v>17</v>
      </c>
      <c r="E30" s="0" t="n">
        <v>7</v>
      </c>
      <c r="F30" s="0" t="n">
        <v>3</v>
      </c>
      <c r="G30" s="0" t="n">
        <v>1</v>
      </c>
      <c r="H30" s="0" t="n">
        <f aca="false">E30+F30+G30</f>
        <v>11</v>
      </c>
    </row>
    <row r="31" customFormat="false" ht="12.8" hidden="false" customHeight="false" outlineLevel="0" collapsed="false">
      <c r="A31" s="1" t="s">
        <v>30</v>
      </c>
      <c r="B31" s="1" t="s">
        <v>31</v>
      </c>
      <c r="C31" s="0" t="s">
        <v>19</v>
      </c>
      <c r="D31" s="0" t="s">
        <v>13</v>
      </c>
      <c r="E31" s="0" t="n">
        <f aca="false">E32+8</f>
        <v>16</v>
      </c>
      <c r="F31" s="0" t="n">
        <f aca="false">F32+7</f>
        <v>11</v>
      </c>
      <c r="G31" s="0" t="n">
        <f aca="false">G32+3</f>
        <v>6</v>
      </c>
      <c r="H31" s="0" t="n">
        <f aca="false">E31+F31+G31</f>
        <v>33</v>
      </c>
    </row>
    <row r="32" customFormat="false" ht="12.8" hidden="false" customHeight="false" outlineLevel="0" collapsed="false">
      <c r="A32" s="1" t="s">
        <v>30</v>
      </c>
      <c r="B32" s="1" t="s">
        <v>31</v>
      </c>
      <c r="C32" s="0" t="s">
        <v>12</v>
      </c>
      <c r="D32" s="0" t="s">
        <v>17</v>
      </c>
      <c r="E32" s="0" t="n">
        <v>8</v>
      </c>
      <c r="F32" s="0" t="n">
        <v>4</v>
      </c>
      <c r="G32" s="0" t="n">
        <v>3</v>
      </c>
      <c r="H32" s="0" t="n">
        <f aca="false">E32+F32+G32</f>
        <v>15</v>
      </c>
    </row>
    <row r="33" customFormat="false" ht="12.8" hidden="false" customHeight="false" outlineLevel="0" collapsed="false">
      <c r="A33" s="1" t="s">
        <v>30</v>
      </c>
      <c r="B33" s="1" t="s">
        <v>31</v>
      </c>
      <c r="C33" s="0" t="s">
        <v>20</v>
      </c>
      <c r="D33" s="0" t="s">
        <v>15</v>
      </c>
      <c r="E33" s="0" t="n">
        <f aca="false">E34+E36+E38+E40+E43+E45+45</f>
        <v>161</v>
      </c>
      <c r="F33" s="0" t="n">
        <f aca="false">F34+F36+F38+F40+F43+F45+8</f>
        <v>65</v>
      </c>
      <c r="G33" s="0" t="n">
        <f aca="false">G34+G36+G38+G40+G43+G45+4</f>
        <v>41</v>
      </c>
      <c r="H33" s="0" t="n">
        <f aca="false">E33+F33+G33</f>
        <v>267</v>
      </c>
    </row>
    <row r="34" customFormat="false" ht="12.8" hidden="false" customHeight="false" outlineLevel="0" collapsed="false">
      <c r="A34" s="1" t="s">
        <v>30</v>
      </c>
      <c r="B34" s="1" t="s">
        <v>31</v>
      </c>
      <c r="C34" s="0" t="s">
        <v>21</v>
      </c>
      <c r="D34" s="0" t="s">
        <v>13</v>
      </c>
      <c r="E34" s="0" t="n">
        <f aca="false">E35+7</f>
        <v>12</v>
      </c>
      <c r="F34" s="0" t="n">
        <f aca="false">F35+6</f>
        <v>9</v>
      </c>
      <c r="G34" s="0" t="n">
        <f aca="false">G35+2</f>
        <v>7</v>
      </c>
      <c r="H34" s="0" t="n">
        <f aca="false">E34+F34+G34</f>
        <v>28</v>
      </c>
    </row>
    <row r="35" customFormat="false" ht="12.8" hidden="false" customHeight="false" outlineLevel="0" collapsed="false">
      <c r="A35" s="1" t="s">
        <v>30</v>
      </c>
      <c r="B35" s="1" t="s">
        <v>31</v>
      </c>
      <c r="C35" s="0" t="s">
        <v>12</v>
      </c>
      <c r="D35" s="0" t="s">
        <v>17</v>
      </c>
      <c r="E35" s="0" t="n">
        <v>5</v>
      </c>
      <c r="F35" s="0" t="n">
        <v>3</v>
      </c>
      <c r="G35" s="0" t="n">
        <v>5</v>
      </c>
      <c r="H35" s="0" t="n">
        <f aca="false">E35+F35+G35</f>
        <v>13</v>
      </c>
    </row>
    <row r="36" customFormat="false" ht="12.8" hidden="false" customHeight="false" outlineLevel="0" collapsed="false">
      <c r="A36" s="1" t="s">
        <v>30</v>
      </c>
      <c r="B36" s="1" t="s">
        <v>31</v>
      </c>
      <c r="C36" s="0" t="s">
        <v>22</v>
      </c>
      <c r="D36" s="0" t="s">
        <v>13</v>
      </c>
      <c r="E36" s="0" t="n">
        <f aca="false">E37+9</f>
        <v>21</v>
      </c>
      <c r="F36" s="0" t="n">
        <f aca="false">F37+8</f>
        <v>11</v>
      </c>
      <c r="G36" s="0" t="n">
        <f aca="false">G37+4</f>
        <v>6</v>
      </c>
      <c r="H36" s="0" t="n">
        <f aca="false">E36+F36+G36</f>
        <v>38</v>
      </c>
    </row>
    <row r="37" customFormat="false" ht="12.8" hidden="false" customHeight="false" outlineLevel="0" collapsed="false">
      <c r="A37" s="1" t="s">
        <v>30</v>
      </c>
      <c r="B37" s="1" t="s">
        <v>31</v>
      </c>
      <c r="C37" s="0" t="s">
        <v>12</v>
      </c>
      <c r="D37" s="0" t="s">
        <v>17</v>
      </c>
      <c r="E37" s="0" t="n">
        <v>12</v>
      </c>
      <c r="F37" s="0" t="n">
        <v>3</v>
      </c>
      <c r="G37" s="0" t="n">
        <v>2</v>
      </c>
      <c r="H37" s="0" t="n">
        <f aca="false">E37+F37+G37</f>
        <v>17</v>
      </c>
    </row>
    <row r="38" customFormat="false" ht="12.8" hidden="false" customHeight="false" outlineLevel="0" collapsed="false">
      <c r="A38" s="1" t="s">
        <v>30</v>
      </c>
      <c r="B38" s="1" t="s">
        <v>31</v>
      </c>
      <c r="C38" s="0" t="s">
        <v>23</v>
      </c>
      <c r="D38" s="0" t="s">
        <v>13</v>
      </c>
      <c r="E38" s="0" t="n">
        <f aca="false">E39+5</f>
        <v>11</v>
      </c>
      <c r="F38" s="0" t="n">
        <f aca="false">F39+8</f>
        <v>10</v>
      </c>
      <c r="G38" s="0" t="n">
        <f aca="false">G39+1</f>
        <v>3</v>
      </c>
      <c r="H38" s="0" t="n">
        <f aca="false">E38+F38+G38</f>
        <v>24</v>
      </c>
    </row>
    <row r="39" customFormat="false" ht="12.8" hidden="false" customHeight="false" outlineLevel="0" collapsed="false">
      <c r="A39" s="1" t="s">
        <v>30</v>
      </c>
      <c r="B39" s="1" t="s">
        <v>31</v>
      </c>
      <c r="C39" s="0" t="s">
        <v>12</v>
      </c>
      <c r="D39" s="0" t="s">
        <v>17</v>
      </c>
      <c r="E39" s="0" t="n">
        <v>6</v>
      </c>
      <c r="F39" s="0" t="n">
        <v>2</v>
      </c>
      <c r="G39" s="0" t="n">
        <v>2</v>
      </c>
      <c r="H39" s="0" t="n">
        <f aca="false">E39+F39+G39</f>
        <v>10</v>
      </c>
    </row>
    <row r="40" customFormat="false" ht="12.8" hidden="false" customHeight="false" outlineLevel="0" collapsed="false">
      <c r="A40" s="1" t="s">
        <v>30</v>
      </c>
      <c r="B40" s="1" t="s">
        <v>31</v>
      </c>
      <c r="C40" s="0" t="s">
        <v>24</v>
      </c>
      <c r="D40" s="0" t="s">
        <v>13</v>
      </c>
      <c r="E40" s="0" t="n">
        <f aca="false">E41+E42+2</f>
        <v>50</v>
      </c>
      <c r="F40" s="0" t="n">
        <f aca="false">F41+F42+3</f>
        <v>11</v>
      </c>
      <c r="G40" s="0" t="n">
        <f aca="false">G41+G42+3</f>
        <v>12</v>
      </c>
      <c r="H40" s="0" t="n">
        <f aca="false">E40+F40+G40</f>
        <v>73</v>
      </c>
    </row>
    <row r="41" customFormat="false" ht="12.8" hidden="false" customHeight="false" outlineLevel="0" collapsed="false">
      <c r="A41" s="1" t="s">
        <v>30</v>
      </c>
      <c r="B41" s="1" t="s">
        <v>31</v>
      </c>
      <c r="C41" s="0" t="s">
        <v>25</v>
      </c>
      <c r="D41" s="0" t="s">
        <v>17</v>
      </c>
      <c r="E41" s="0" t="n">
        <v>25</v>
      </c>
      <c r="F41" s="0" t="n">
        <v>5</v>
      </c>
      <c r="G41" s="0" t="n">
        <v>4</v>
      </c>
      <c r="H41" s="0" t="n">
        <f aca="false">E41+F41+G41</f>
        <v>34</v>
      </c>
    </row>
    <row r="42" customFormat="false" ht="12.8" hidden="false" customHeight="false" outlineLevel="0" collapsed="false">
      <c r="A42" s="1" t="s">
        <v>30</v>
      </c>
      <c r="B42" s="1" t="s">
        <v>31</v>
      </c>
      <c r="C42" s="0" t="s">
        <v>26</v>
      </c>
      <c r="D42" s="0" t="s">
        <v>17</v>
      </c>
      <c r="E42" s="0" t="n">
        <v>23</v>
      </c>
      <c r="F42" s="0" t="n">
        <v>3</v>
      </c>
      <c r="G42" s="0" t="n">
        <v>5</v>
      </c>
      <c r="H42" s="0" t="n">
        <f aca="false">E42+F42+G42</f>
        <v>31</v>
      </c>
    </row>
    <row r="43" customFormat="false" ht="12.8" hidden="false" customHeight="false" outlineLevel="0" collapsed="false">
      <c r="A43" s="1" t="s">
        <v>30</v>
      </c>
      <c r="B43" s="1" t="s">
        <v>31</v>
      </c>
      <c r="C43" s="0" t="s">
        <v>27</v>
      </c>
      <c r="D43" s="0" t="s">
        <v>13</v>
      </c>
      <c r="E43" s="0" t="n">
        <f aca="false">E44+5</f>
        <v>20</v>
      </c>
      <c r="F43" s="0" t="n">
        <f aca="false">F44+7</f>
        <v>15</v>
      </c>
      <c r="G43" s="0" t="n">
        <f aca="false">G44+6</f>
        <v>8</v>
      </c>
      <c r="H43" s="0" t="n">
        <f aca="false">E43+F43+G43</f>
        <v>43</v>
      </c>
    </row>
    <row r="44" customFormat="false" ht="12.8" hidden="false" customHeight="false" outlineLevel="0" collapsed="false">
      <c r="A44" s="1" t="s">
        <v>30</v>
      </c>
      <c r="B44" s="1" t="s">
        <v>31</v>
      </c>
      <c r="C44" s="0" t="s">
        <v>28</v>
      </c>
      <c r="D44" s="0" t="s">
        <v>17</v>
      </c>
      <c r="E44" s="0" t="n">
        <v>15</v>
      </c>
      <c r="F44" s="0" t="n">
        <v>8</v>
      </c>
      <c r="G44" s="0" t="n">
        <v>2</v>
      </c>
      <c r="H44" s="0" t="n">
        <f aca="false">E44+F44+G44</f>
        <v>25</v>
      </c>
    </row>
    <row r="45" customFormat="false" ht="12.8" hidden="false" customHeight="false" outlineLevel="0" collapsed="false">
      <c r="A45" s="1" t="s">
        <v>30</v>
      </c>
      <c r="B45" s="1" t="s">
        <v>31</v>
      </c>
      <c r="C45" s="0" t="s">
        <v>29</v>
      </c>
      <c r="D45" s="0" t="s">
        <v>13</v>
      </c>
      <c r="E45" s="0" t="n">
        <v>2</v>
      </c>
      <c r="F45" s="0" t="n">
        <v>1</v>
      </c>
      <c r="G45" s="0" t="n">
        <v>1</v>
      </c>
      <c r="H45" s="0" t="n">
        <f aca="false">E45+F45+G45</f>
        <v>4</v>
      </c>
    </row>
    <row r="46" customFormat="false" ht="12.8" hidden="false" customHeight="false" outlineLevel="0" collapsed="false">
      <c r="A46" s="1" t="s">
        <v>32</v>
      </c>
      <c r="B46" s="1" t="s">
        <v>33</v>
      </c>
      <c r="C46" s="0" t="s">
        <v>10</v>
      </c>
      <c r="D46" s="0" t="s">
        <v>11</v>
      </c>
      <c r="E46" s="0" t="n">
        <f aca="false">E47+E48+E55+156</f>
        <v>1512</v>
      </c>
      <c r="F46" s="0" t="n">
        <f aca="false">F47+F48+F55+8</f>
        <v>192</v>
      </c>
      <c r="G46" s="0" t="n">
        <f aca="false">G47+G48+G55+10</f>
        <v>691</v>
      </c>
      <c r="H46" s="0" t="n">
        <f aca="false">E46+F46+G46</f>
        <v>2395</v>
      </c>
    </row>
    <row r="47" customFormat="false" ht="12.8" hidden="false" customHeight="false" outlineLevel="0" collapsed="false">
      <c r="A47" s="1" t="s">
        <v>32</v>
      </c>
      <c r="B47" s="1" t="s">
        <v>33</v>
      </c>
      <c r="C47" s="0" t="s">
        <v>12</v>
      </c>
      <c r="D47" s="0" t="s">
        <v>13</v>
      </c>
      <c r="E47" s="0" t="n">
        <v>45</v>
      </c>
      <c r="F47" s="0" t="n">
        <v>14</v>
      </c>
      <c r="G47" s="0" t="n">
        <v>24</v>
      </c>
      <c r="H47" s="0" t="n">
        <f aca="false">E47+F47+G47</f>
        <v>83</v>
      </c>
    </row>
    <row r="48" customFormat="false" ht="12.8" hidden="false" customHeight="false" outlineLevel="0" collapsed="false">
      <c r="A48" s="1" t="s">
        <v>32</v>
      </c>
      <c r="B48" s="1" t="s">
        <v>33</v>
      </c>
      <c r="C48" s="0" t="s">
        <v>14</v>
      </c>
      <c r="D48" s="0" t="s">
        <v>15</v>
      </c>
      <c r="E48" s="0" t="n">
        <f aca="false">E49+E51+E53+96</f>
        <v>514</v>
      </c>
      <c r="F48" s="0" t="n">
        <f aca="false">F49+F51+F53+16</f>
        <v>82</v>
      </c>
      <c r="G48" s="0" t="n">
        <f aca="false">G49+G51+G53+32</f>
        <v>216</v>
      </c>
      <c r="H48" s="0" t="n">
        <f aca="false">E48+F48+G48</f>
        <v>812</v>
      </c>
    </row>
    <row r="49" customFormat="false" ht="12.8" hidden="false" customHeight="false" outlineLevel="0" collapsed="false">
      <c r="A49" s="1" t="s">
        <v>32</v>
      </c>
      <c r="B49" s="1" t="s">
        <v>33</v>
      </c>
      <c r="C49" s="0" t="s">
        <v>16</v>
      </c>
      <c r="D49" s="0" t="s">
        <v>13</v>
      </c>
      <c r="E49" s="0" t="n">
        <f aca="false">E50+57</f>
        <v>160</v>
      </c>
      <c r="F49" s="0" t="n">
        <f aca="false">F50+9</f>
        <v>24</v>
      </c>
      <c r="G49" s="0" t="n">
        <f aca="false">G50+21</f>
        <v>55</v>
      </c>
      <c r="H49" s="0" t="n">
        <f aca="false">E49+F49+G49</f>
        <v>239</v>
      </c>
    </row>
    <row r="50" customFormat="false" ht="12.8" hidden="false" customHeight="false" outlineLevel="0" collapsed="false">
      <c r="A50" s="1" t="s">
        <v>32</v>
      </c>
      <c r="B50" s="1" t="s">
        <v>33</v>
      </c>
      <c r="C50" s="0" t="s">
        <v>12</v>
      </c>
      <c r="D50" s="0" t="s">
        <v>17</v>
      </c>
      <c r="E50" s="0" t="n">
        <v>103</v>
      </c>
      <c r="F50" s="0" t="n">
        <v>15</v>
      </c>
      <c r="G50" s="0" t="n">
        <v>34</v>
      </c>
      <c r="H50" s="0" t="n">
        <f aca="false">E50+F50+G50</f>
        <v>152</v>
      </c>
    </row>
    <row r="51" customFormat="false" ht="12.8" hidden="false" customHeight="false" outlineLevel="0" collapsed="false">
      <c r="A51" s="1" t="s">
        <v>32</v>
      </c>
      <c r="B51" s="1" t="s">
        <v>33</v>
      </c>
      <c r="C51" s="0" t="s">
        <v>18</v>
      </c>
      <c r="D51" s="0" t="s">
        <v>13</v>
      </c>
      <c r="E51" s="0" t="n">
        <f aca="false">E52+45</f>
        <v>112</v>
      </c>
      <c r="F51" s="0" t="n">
        <f aca="false">F52+16</f>
        <v>23</v>
      </c>
      <c r="G51" s="0" t="n">
        <f aca="false">G52+46</f>
        <v>58</v>
      </c>
      <c r="H51" s="0" t="n">
        <f aca="false">E51+F51+G51</f>
        <v>193</v>
      </c>
    </row>
    <row r="52" customFormat="false" ht="12.8" hidden="false" customHeight="false" outlineLevel="0" collapsed="false">
      <c r="A52" s="1" t="s">
        <v>32</v>
      </c>
      <c r="B52" s="1" t="s">
        <v>33</v>
      </c>
      <c r="C52" s="0" t="s">
        <v>12</v>
      </c>
      <c r="D52" s="0" t="s">
        <v>17</v>
      </c>
      <c r="E52" s="0" t="n">
        <v>67</v>
      </c>
      <c r="F52" s="0" t="n">
        <v>7</v>
      </c>
      <c r="G52" s="0" t="n">
        <v>12</v>
      </c>
      <c r="H52" s="0" t="n">
        <f aca="false">E52+F52+G52</f>
        <v>86</v>
      </c>
    </row>
    <row r="53" customFormat="false" ht="12.8" hidden="false" customHeight="false" outlineLevel="0" collapsed="false">
      <c r="A53" s="1" t="s">
        <v>32</v>
      </c>
      <c r="B53" s="1" t="s">
        <v>33</v>
      </c>
      <c r="C53" s="0" t="s">
        <v>19</v>
      </c>
      <c r="D53" s="0" t="s">
        <v>13</v>
      </c>
      <c r="E53" s="0" t="n">
        <f aca="false">E54+56</f>
        <v>146</v>
      </c>
      <c r="F53" s="0" t="n">
        <f aca="false">F54+12</f>
        <v>19</v>
      </c>
      <c r="G53" s="0" t="n">
        <f aca="false">G54+37</f>
        <v>71</v>
      </c>
      <c r="H53" s="0" t="n">
        <f aca="false">E53+F53+G53</f>
        <v>236</v>
      </c>
    </row>
    <row r="54" customFormat="false" ht="12.8" hidden="false" customHeight="false" outlineLevel="0" collapsed="false">
      <c r="A54" s="1" t="s">
        <v>32</v>
      </c>
      <c r="B54" s="1" t="s">
        <v>33</v>
      </c>
      <c r="C54" s="0" t="s">
        <v>12</v>
      </c>
      <c r="D54" s="0" t="s">
        <v>17</v>
      </c>
      <c r="E54" s="0" t="n">
        <v>90</v>
      </c>
      <c r="F54" s="0" t="n">
        <v>7</v>
      </c>
      <c r="G54" s="0" t="n">
        <v>34</v>
      </c>
      <c r="H54" s="0" t="n">
        <f aca="false">E54+F54+G54</f>
        <v>131</v>
      </c>
    </row>
    <row r="55" customFormat="false" ht="12.8" hidden="false" customHeight="false" outlineLevel="0" collapsed="false">
      <c r="A55" s="1" t="s">
        <v>32</v>
      </c>
      <c r="B55" s="1" t="s">
        <v>33</v>
      </c>
      <c r="C55" s="0" t="s">
        <v>20</v>
      </c>
      <c r="D55" s="0" t="s">
        <v>15</v>
      </c>
      <c r="E55" s="0" t="n">
        <f aca="false">E56+E58+E60+E62+E65+E67+78</f>
        <v>797</v>
      </c>
      <c r="F55" s="0" t="n">
        <f aca="false">F56+F58+F60+F62+F65+F67+8</f>
        <v>88</v>
      </c>
      <c r="G55" s="0" t="n">
        <f aca="false">G56+G58+G60+G62+G65+G67+42</f>
        <v>441</v>
      </c>
      <c r="H55" s="0" t="n">
        <f aca="false">E55+F55+G55</f>
        <v>1326</v>
      </c>
    </row>
    <row r="56" customFormat="false" ht="12.8" hidden="false" customHeight="false" outlineLevel="0" collapsed="false">
      <c r="A56" s="1" t="s">
        <v>32</v>
      </c>
      <c r="B56" s="1" t="s">
        <v>33</v>
      </c>
      <c r="C56" s="0" t="s">
        <v>21</v>
      </c>
      <c r="D56" s="0" t="s">
        <v>13</v>
      </c>
      <c r="E56" s="0" t="n">
        <f aca="false">E57+79</f>
        <v>135</v>
      </c>
      <c r="F56" s="0" t="n">
        <f aca="false">F57+8</f>
        <v>13</v>
      </c>
      <c r="G56" s="0" t="n">
        <f aca="false">G57+24</f>
        <v>75</v>
      </c>
      <c r="H56" s="0" t="n">
        <f aca="false">E56+F56+G56</f>
        <v>223</v>
      </c>
    </row>
    <row r="57" customFormat="false" ht="12.8" hidden="false" customHeight="false" outlineLevel="0" collapsed="false">
      <c r="A57" s="1" t="s">
        <v>32</v>
      </c>
      <c r="B57" s="1" t="s">
        <v>33</v>
      </c>
      <c r="C57" s="0" t="s">
        <v>12</v>
      </c>
      <c r="D57" s="0" t="s">
        <v>17</v>
      </c>
      <c r="E57" s="0" t="n">
        <v>56</v>
      </c>
      <c r="F57" s="0" t="n">
        <v>5</v>
      </c>
      <c r="G57" s="0" t="n">
        <v>51</v>
      </c>
      <c r="H57" s="0" t="n">
        <f aca="false">E57+F57+G57</f>
        <v>112</v>
      </c>
    </row>
    <row r="58" customFormat="false" ht="12.8" hidden="false" customHeight="false" outlineLevel="0" collapsed="false">
      <c r="A58" s="1" t="s">
        <v>32</v>
      </c>
      <c r="B58" s="1" t="s">
        <v>33</v>
      </c>
      <c r="C58" s="0" t="s">
        <v>22</v>
      </c>
      <c r="D58" s="0" t="s">
        <v>13</v>
      </c>
      <c r="E58" s="0" t="n">
        <f aca="false">E59+91</f>
        <v>213</v>
      </c>
      <c r="F58" s="0" t="n">
        <f aca="false">F59+11</f>
        <v>18</v>
      </c>
      <c r="G58" s="0" t="n">
        <f aca="false">G59+42</f>
        <v>64</v>
      </c>
      <c r="H58" s="0" t="n">
        <f aca="false">E58+F58+G58</f>
        <v>295</v>
      </c>
    </row>
    <row r="59" customFormat="false" ht="12.8" hidden="false" customHeight="false" outlineLevel="0" collapsed="false">
      <c r="A59" s="1" t="s">
        <v>32</v>
      </c>
      <c r="B59" s="1" t="s">
        <v>33</v>
      </c>
      <c r="C59" s="0" t="s">
        <v>12</v>
      </c>
      <c r="D59" s="0" t="s">
        <v>17</v>
      </c>
      <c r="E59" s="0" t="n">
        <v>122</v>
      </c>
      <c r="F59" s="0" t="n">
        <v>7</v>
      </c>
      <c r="G59" s="0" t="n">
        <v>22</v>
      </c>
      <c r="H59" s="0" t="n">
        <f aca="false">E59+F59+G59</f>
        <v>151</v>
      </c>
    </row>
    <row r="60" customFormat="false" ht="12.8" hidden="false" customHeight="false" outlineLevel="0" collapsed="false">
      <c r="A60" s="1" t="s">
        <v>32</v>
      </c>
      <c r="B60" s="1" t="s">
        <v>33</v>
      </c>
      <c r="C60" s="0" t="s">
        <v>23</v>
      </c>
      <c r="D60" s="0" t="s">
        <v>13</v>
      </c>
      <c r="E60" s="0" t="n">
        <f aca="false">E61+53</f>
        <v>115</v>
      </c>
      <c r="F60" s="0" t="n">
        <f aca="false">F61+6</f>
        <v>12</v>
      </c>
      <c r="G60" s="0" t="n">
        <f aca="false">G61+11</f>
        <v>33</v>
      </c>
      <c r="H60" s="0" t="n">
        <f aca="false">E60+F60+G60</f>
        <v>160</v>
      </c>
    </row>
    <row r="61" customFormat="false" ht="12.8" hidden="false" customHeight="false" outlineLevel="0" collapsed="false">
      <c r="A61" s="1" t="s">
        <v>32</v>
      </c>
      <c r="B61" s="1" t="s">
        <v>33</v>
      </c>
      <c r="C61" s="0" t="s">
        <v>12</v>
      </c>
      <c r="D61" s="0" t="s">
        <v>17</v>
      </c>
      <c r="E61" s="0" t="n">
        <v>62</v>
      </c>
      <c r="F61" s="0" t="n">
        <v>6</v>
      </c>
      <c r="G61" s="0" t="n">
        <v>22</v>
      </c>
      <c r="H61" s="0" t="n">
        <f aca="false">E61+F61+G61</f>
        <v>90</v>
      </c>
    </row>
    <row r="62" customFormat="false" ht="12.8" hidden="false" customHeight="false" outlineLevel="0" collapsed="false">
      <c r="A62" s="1" t="s">
        <v>32</v>
      </c>
      <c r="B62" s="1" t="s">
        <v>33</v>
      </c>
      <c r="C62" s="0" t="s">
        <v>24</v>
      </c>
      <c r="D62" s="0" t="s">
        <v>13</v>
      </c>
      <c r="E62" s="0" t="n">
        <f aca="false">E63+E64+25</f>
        <v>146</v>
      </c>
      <c r="F62" s="0" t="n">
        <f aca="false">F63+F64+5</f>
        <v>17</v>
      </c>
      <c r="G62" s="0" t="n">
        <f aca="false">G63+G64+33</f>
        <v>138</v>
      </c>
      <c r="H62" s="0" t="n">
        <f aca="false">E62+F62+G62</f>
        <v>301</v>
      </c>
    </row>
    <row r="63" customFormat="false" ht="12.8" hidden="false" customHeight="false" outlineLevel="0" collapsed="false">
      <c r="A63" s="1" t="s">
        <v>32</v>
      </c>
      <c r="B63" s="1" t="s">
        <v>33</v>
      </c>
      <c r="C63" s="0" t="s">
        <v>25</v>
      </c>
      <c r="D63" s="0" t="s">
        <v>17</v>
      </c>
      <c r="E63" s="0" t="n">
        <v>87</v>
      </c>
      <c r="F63" s="0" t="n">
        <v>7</v>
      </c>
      <c r="G63" s="0" t="n">
        <v>46</v>
      </c>
      <c r="H63" s="0" t="n">
        <f aca="false">E63+F63+G63</f>
        <v>140</v>
      </c>
    </row>
    <row r="64" customFormat="false" ht="12.8" hidden="false" customHeight="false" outlineLevel="0" collapsed="false">
      <c r="A64" s="1" t="s">
        <v>32</v>
      </c>
      <c r="B64" s="1" t="s">
        <v>33</v>
      </c>
      <c r="C64" s="0" t="s">
        <v>26</v>
      </c>
      <c r="D64" s="0" t="s">
        <v>17</v>
      </c>
      <c r="E64" s="0" t="n">
        <v>34</v>
      </c>
      <c r="F64" s="0" t="n">
        <v>5</v>
      </c>
      <c r="G64" s="0" t="n">
        <v>59</v>
      </c>
      <c r="H64" s="0" t="n">
        <f aca="false">E64+F64+G64</f>
        <v>98</v>
      </c>
    </row>
    <row r="65" customFormat="false" ht="12.8" hidden="false" customHeight="false" outlineLevel="0" collapsed="false">
      <c r="A65" s="1" t="s">
        <v>32</v>
      </c>
      <c r="B65" s="1" t="s">
        <v>33</v>
      </c>
      <c r="C65" s="0" t="s">
        <v>27</v>
      </c>
      <c r="D65" s="0" t="s">
        <v>13</v>
      </c>
      <c r="E65" s="0" t="n">
        <f aca="false">E66+59</f>
        <v>87</v>
      </c>
      <c r="F65" s="0" t="n">
        <f aca="false">F66+9</f>
        <v>18</v>
      </c>
      <c r="G65" s="0" t="n">
        <f aca="false">G66+62</f>
        <v>85</v>
      </c>
      <c r="H65" s="0" t="n">
        <f aca="false">E65+F65+G65</f>
        <v>190</v>
      </c>
    </row>
    <row r="66" customFormat="false" ht="12.8" hidden="false" customHeight="false" outlineLevel="0" collapsed="false">
      <c r="A66" s="1" t="s">
        <v>32</v>
      </c>
      <c r="B66" s="1" t="s">
        <v>33</v>
      </c>
      <c r="C66" s="0" t="s">
        <v>28</v>
      </c>
      <c r="D66" s="0" t="s">
        <v>17</v>
      </c>
      <c r="E66" s="0" t="n">
        <v>28</v>
      </c>
      <c r="F66" s="0" t="n">
        <v>9</v>
      </c>
      <c r="G66" s="0" t="n">
        <v>23</v>
      </c>
      <c r="H66" s="0" t="n">
        <f aca="false">E66+F66+G66</f>
        <v>60</v>
      </c>
    </row>
    <row r="67" customFormat="false" ht="12.8" hidden="false" customHeight="false" outlineLevel="0" collapsed="false">
      <c r="A67" s="1" t="s">
        <v>32</v>
      </c>
      <c r="B67" s="1" t="s">
        <v>33</v>
      </c>
      <c r="C67" s="0" t="s">
        <v>29</v>
      </c>
      <c r="D67" s="0" t="s">
        <v>13</v>
      </c>
      <c r="E67" s="0" t="n">
        <v>23</v>
      </c>
      <c r="F67" s="0" t="n">
        <v>2</v>
      </c>
      <c r="G67" s="0" t="n">
        <v>4</v>
      </c>
      <c r="H67" s="0" t="n">
        <f aca="false">E67+F67+G67</f>
        <v>29</v>
      </c>
    </row>
    <row r="68" customFormat="false" ht="12.8" hidden="false" customHeight="false" outlineLevel="0" collapsed="false">
      <c r="A68" s="1" t="s">
        <v>34</v>
      </c>
      <c r="B68" s="1" t="s">
        <v>35</v>
      </c>
      <c r="C68" s="0" t="s">
        <v>10</v>
      </c>
      <c r="D68" s="0" t="s">
        <v>11</v>
      </c>
      <c r="E68" s="0" t="n">
        <f aca="false">E69+E70+E77+186</f>
        <v>1860</v>
      </c>
      <c r="F68" s="0" t="n">
        <f aca="false">F69+F70+F77+10</f>
        <v>194</v>
      </c>
      <c r="G68" s="0" t="n">
        <f aca="false">G69+G70+G77+20</f>
        <v>911</v>
      </c>
      <c r="H68" s="0" t="n">
        <f aca="false">E68+F68+G68</f>
        <v>2965</v>
      </c>
    </row>
    <row r="69" customFormat="false" ht="12.8" hidden="false" customHeight="false" outlineLevel="0" collapsed="false">
      <c r="A69" s="1" t="s">
        <v>34</v>
      </c>
      <c r="B69" s="1" t="s">
        <v>35</v>
      </c>
      <c r="C69" s="0" t="s">
        <v>12</v>
      </c>
      <c r="D69" s="0" t="s">
        <v>13</v>
      </c>
      <c r="E69" s="0" t="n">
        <v>67</v>
      </c>
      <c r="F69" s="0" t="n">
        <v>12</v>
      </c>
      <c r="G69" s="0" t="n">
        <v>43</v>
      </c>
      <c r="H69" s="0" t="n">
        <f aca="false">E69+F69+G69</f>
        <v>122</v>
      </c>
    </row>
    <row r="70" customFormat="false" ht="12.8" hidden="false" customHeight="false" outlineLevel="0" collapsed="false">
      <c r="A70" s="1" t="s">
        <v>34</v>
      </c>
      <c r="B70" s="1" t="s">
        <v>35</v>
      </c>
      <c r="C70" s="0" t="s">
        <v>14</v>
      </c>
      <c r="D70" s="0" t="s">
        <v>15</v>
      </c>
      <c r="E70" s="0" t="n">
        <f aca="false">E71+E73+E75+64</f>
        <v>582</v>
      </c>
      <c r="F70" s="0" t="n">
        <f aca="false">F71+F73+F75+14</f>
        <v>81</v>
      </c>
      <c r="G70" s="0" t="n">
        <f aca="false">G71+G73+G75+34</f>
        <v>246</v>
      </c>
      <c r="H70" s="0" t="n">
        <f aca="false">E70+F70+G70</f>
        <v>909</v>
      </c>
    </row>
    <row r="71" customFormat="false" ht="12.8" hidden="false" customHeight="false" outlineLevel="0" collapsed="false">
      <c r="A71" s="1" t="s">
        <v>34</v>
      </c>
      <c r="B71" s="1" t="s">
        <v>35</v>
      </c>
      <c r="C71" s="0" t="s">
        <v>16</v>
      </c>
      <c r="D71" s="0" t="s">
        <v>13</v>
      </c>
      <c r="E71" s="0" t="n">
        <f aca="false">E72+67</f>
        <v>201</v>
      </c>
      <c r="F71" s="0" t="n">
        <f aca="false">F72+10</f>
        <v>25</v>
      </c>
      <c r="G71" s="0" t="n">
        <f aca="false">G72+11</f>
        <v>65</v>
      </c>
      <c r="H71" s="0" t="n">
        <f aca="false">E71+F71+G71</f>
        <v>291</v>
      </c>
    </row>
    <row r="72" customFormat="false" ht="12.8" hidden="false" customHeight="false" outlineLevel="0" collapsed="false">
      <c r="A72" s="1" t="s">
        <v>34</v>
      </c>
      <c r="B72" s="1" t="s">
        <v>35</v>
      </c>
      <c r="C72" s="0" t="s">
        <v>12</v>
      </c>
      <c r="D72" s="0" t="s">
        <v>17</v>
      </c>
      <c r="E72" s="0" t="n">
        <v>134</v>
      </c>
      <c r="F72" s="0" t="n">
        <v>15</v>
      </c>
      <c r="G72" s="0" t="n">
        <v>54</v>
      </c>
      <c r="H72" s="0" t="n">
        <f aca="false">E72+F72+G72</f>
        <v>203</v>
      </c>
    </row>
    <row r="73" customFormat="false" ht="12.8" hidden="false" customHeight="false" outlineLevel="0" collapsed="false">
      <c r="A73" s="1" t="s">
        <v>34</v>
      </c>
      <c r="B73" s="1" t="s">
        <v>35</v>
      </c>
      <c r="C73" s="0" t="s">
        <v>18</v>
      </c>
      <c r="D73" s="0" t="s">
        <v>13</v>
      </c>
      <c r="E73" s="0" t="n">
        <f aca="false">E74+67</f>
        <v>150</v>
      </c>
      <c r="F73" s="0" t="n">
        <f aca="false">F74+12</f>
        <v>24</v>
      </c>
      <c r="G73" s="0" t="n">
        <f aca="false">G74+57</f>
        <v>81</v>
      </c>
      <c r="H73" s="0" t="n">
        <f aca="false">E73+F73+G73</f>
        <v>255</v>
      </c>
    </row>
    <row r="74" customFormat="false" ht="12.8" hidden="false" customHeight="false" outlineLevel="0" collapsed="false">
      <c r="A74" s="1" t="s">
        <v>34</v>
      </c>
      <c r="B74" s="1" t="s">
        <v>35</v>
      </c>
      <c r="C74" s="0" t="s">
        <v>12</v>
      </c>
      <c r="D74" s="0" t="s">
        <v>17</v>
      </c>
      <c r="E74" s="0" t="n">
        <v>83</v>
      </c>
      <c r="F74" s="0" t="n">
        <v>12</v>
      </c>
      <c r="G74" s="0" t="n">
        <v>24</v>
      </c>
      <c r="H74" s="0" t="n">
        <f aca="false">E74+F74+G74</f>
        <v>119</v>
      </c>
    </row>
    <row r="75" customFormat="false" ht="12.8" hidden="false" customHeight="false" outlineLevel="0" collapsed="false">
      <c r="A75" s="1" t="s">
        <v>34</v>
      </c>
      <c r="B75" s="1" t="s">
        <v>35</v>
      </c>
      <c r="C75" s="0" t="s">
        <v>19</v>
      </c>
      <c r="D75" s="0" t="s">
        <v>13</v>
      </c>
      <c r="E75" s="0" t="n">
        <f aca="false">E76+43</f>
        <v>167</v>
      </c>
      <c r="F75" s="0" t="n">
        <f aca="false">F76+10</f>
        <v>18</v>
      </c>
      <c r="G75" s="0" t="n">
        <f aca="false">G76+30</f>
        <v>66</v>
      </c>
      <c r="H75" s="0" t="n">
        <f aca="false">E75+F75+G75</f>
        <v>251</v>
      </c>
    </row>
    <row r="76" customFormat="false" ht="12.8" hidden="false" customHeight="false" outlineLevel="0" collapsed="false">
      <c r="A76" s="1" t="s">
        <v>34</v>
      </c>
      <c r="B76" s="1" t="s">
        <v>35</v>
      </c>
      <c r="C76" s="0" t="s">
        <v>12</v>
      </c>
      <c r="D76" s="0" t="s">
        <v>17</v>
      </c>
      <c r="E76" s="0" t="n">
        <v>124</v>
      </c>
      <c r="F76" s="0" t="n">
        <v>8</v>
      </c>
      <c r="G76" s="0" t="n">
        <v>36</v>
      </c>
      <c r="H76" s="0" t="n">
        <f aca="false">E76+F76+G76</f>
        <v>168</v>
      </c>
    </row>
    <row r="77" customFormat="false" ht="12.8" hidden="false" customHeight="false" outlineLevel="0" collapsed="false">
      <c r="A77" s="1" t="s">
        <v>34</v>
      </c>
      <c r="B77" s="1" t="s">
        <v>35</v>
      </c>
      <c r="C77" s="0" t="s">
        <v>20</v>
      </c>
      <c r="D77" s="0" t="s">
        <v>15</v>
      </c>
      <c r="E77" s="0" t="n">
        <f aca="false">E78+E80+E82+E84+E87+E89+98</f>
        <v>1025</v>
      </c>
      <c r="F77" s="0" t="n">
        <f aca="false">F78+F80+F82+F84+F87+F89+9</f>
        <v>91</v>
      </c>
      <c r="G77" s="0" t="n">
        <f aca="false">G78+G80+G82+G84+G87+G89+56</f>
        <v>602</v>
      </c>
      <c r="H77" s="0" t="n">
        <f aca="false">E77+F77+G77</f>
        <v>1718</v>
      </c>
    </row>
    <row r="78" customFormat="false" ht="12.8" hidden="false" customHeight="false" outlineLevel="0" collapsed="false">
      <c r="A78" s="1" t="s">
        <v>34</v>
      </c>
      <c r="B78" s="1" t="s">
        <v>35</v>
      </c>
      <c r="C78" s="0" t="s">
        <v>21</v>
      </c>
      <c r="D78" s="0" t="s">
        <v>13</v>
      </c>
      <c r="E78" s="0" t="n">
        <f aca="false">E79+67</f>
        <v>156</v>
      </c>
      <c r="F78" s="0" t="n">
        <f aca="false">F79+12</f>
        <v>16</v>
      </c>
      <c r="G78" s="0" t="n">
        <f aca="false">G79+34</f>
        <v>77</v>
      </c>
      <c r="H78" s="0" t="n">
        <f aca="false">E78+F78+G78</f>
        <v>249</v>
      </c>
    </row>
    <row r="79" customFormat="false" ht="12.8" hidden="false" customHeight="false" outlineLevel="0" collapsed="false">
      <c r="A79" s="1" t="s">
        <v>34</v>
      </c>
      <c r="B79" s="1" t="s">
        <v>35</v>
      </c>
      <c r="C79" s="0" t="s">
        <v>12</v>
      </c>
      <c r="D79" s="0" t="s">
        <v>17</v>
      </c>
      <c r="E79" s="0" t="n">
        <v>89</v>
      </c>
      <c r="F79" s="0" t="n">
        <v>4</v>
      </c>
      <c r="G79" s="0" t="n">
        <v>43</v>
      </c>
      <c r="H79" s="0" t="n">
        <f aca="false">E79+F79+G79</f>
        <v>136</v>
      </c>
    </row>
    <row r="80" customFormat="false" ht="12.8" hidden="false" customHeight="false" outlineLevel="0" collapsed="false">
      <c r="A80" s="1" t="s">
        <v>34</v>
      </c>
      <c r="B80" s="1" t="s">
        <v>35</v>
      </c>
      <c r="C80" s="0" t="s">
        <v>22</v>
      </c>
      <c r="D80" s="0" t="s">
        <v>13</v>
      </c>
      <c r="E80" s="0" t="n">
        <f aca="false">E81+63</f>
        <v>219</v>
      </c>
      <c r="F80" s="0" t="n">
        <f aca="false">F81+10</f>
        <v>18</v>
      </c>
      <c r="G80" s="0" t="n">
        <f aca="false">G81+44</f>
        <v>80</v>
      </c>
      <c r="H80" s="0" t="n">
        <f aca="false">E80+F80+G80</f>
        <v>317</v>
      </c>
    </row>
    <row r="81" customFormat="false" ht="12.8" hidden="false" customHeight="false" outlineLevel="0" collapsed="false">
      <c r="A81" s="1" t="s">
        <v>34</v>
      </c>
      <c r="B81" s="1" t="s">
        <v>35</v>
      </c>
      <c r="C81" s="0" t="s">
        <v>12</v>
      </c>
      <c r="D81" s="0" t="s">
        <v>17</v>
      </c>
      <c r="E81" s="0" t="n">
        <v>156</v>
      </c>
      <c r="F81" s="0" t="n">
        <v>8</v>
      </c>
      <c r="G81" s="0" t="n">
        <v>36</v>
      </c>
      <c r="H81" s="0" t="n">
        <f aca="false">E81+F81+G81</f>
        <v>200</v>
      </c>
    </row>
    <row r="82" customFormat="false" ht="12.8" hidden="false" customHeight="false" outlineLevel="0" collapsed="false">
      <c r="A82" s="1" t="s">
        <v>34</v>
      </c>
      <c r="B82" s="1" t="s">
        <v>35</v>
      </c>
      <c r="C82" s="0" t="s">
        <v>23</v>
      </c>
      <c r="D82" s="0" t="s">
        <v>13</v>
      </c>
      <c r="E82" s="0" t="n">
        <f aca="false">E83+78</f>
        <v>176</v>
      </c>
      <c r="F82" s="0" t="n">
        <f aca="false">F83+5</f>
        <v>9</v>
      </c>
      <c r="G82" s="0" t="n">
        <f aca="false">G83+37</f>
        <v>93</v>
      </c>
      <c r="H82" s="0" t="n">
        <f aca="false">E82+F82+G82</f>
        <v>278</v>
      </c>
    </row>
    <row r="83" customFormat="false" ht="12.8" hidden="false" customHeight="false" outlineLevel="0" collapsed="false">
      <c r="A83" s="1" t="s">
        <v>34</v>
      </c>
      <c r="B83" s="1" t="s">
        <v>35</v>
      </c>
      <c r="C83" s="0" t="s">
        <v>12</v>
      </c>
      <c r="D83" s="0" t="s">
        <v>17</v>
      </c>
      <c r="E83" s="0" t="n">
        <v>98</v>
      </c>
      <c r="F83" s="0" t="n">
        <v>4</v>
      </c>
      <c r="G83" s="0" t="n">
        <v>56</v>
      </c>
      <c r="H83" s="0" t="n">
        <f aca="false">E83+F83+G83</f>
        <v>158</v>
      </c>
    </row>
    <row r="84" customFormat="false" ht="12.8" hidden="false" customHeight="false" outlineLevel="0" collapsed="false">
      <c r="A84" s="1" t="s">
        <v>34</v>
      </c>
      <c r="B84" s="1" t="s">
        <v>35</v>
      </c>
      <c r="C84" s="0" t="s">
        <v>24</v>
      </c>
      <c r="D84" s="0" t="s">
        <v>13</v>
      </c>
      <c r="E84" s="0" t="n">
        <f aca="false">E85+E86+56</f>
        <v>257</v>
      </c>
      <c r="F84" s="0" t="n">
        <f aca="false">F85+F86+5</f>
        <v>19</v>
      </c>
      <c r="G84" s="0" t="n">
        <f aca="false">G85+G86+45</f>
        <v>194</v>
      </c>
      <c r="H84" s="0" t="n">
        <f aca="false">E84+F84+G84</f>
        <v>470</v>
      </c>
    </row>
    <row r="85" customFormat="false" ht="12.8" hidden="false" customHeight="false" outlineLevel="0" collapsed="false">
      <c r="A85" s="1" t="s">
        <v>34</v>
      </c>
      <c r="B85" s="1" t="s">
        <v>35</v>
      </c>
      <c r="C85" s="0" t="s">
        <v>25</v>
      </c>
      <c r="D85" s="0" t="s">
        <v>17</v>
      </c>
      <c r="E85" s="0" t="n">
        <v>103</v>
      </c>
      <c r="F85" s="0" t="n">
        <v>8</v>
      </c>
      <c r="G85" s="0" t="n">
        <v>64</v>
      </c>
      <c r="H85" s="0" t="n">
        <f aca="false">E85+F85+G85</f>
        <v>175</v>
      </c>
    </row>
    <row r="86" customFormat="false" ht="12.8" hidden="false" customHeight="false" outlineLevel="0" collapsed="false">
      <c r="A86" s="1" t="s">
        <v>34</v>
      </c>
      <c r="B86" s="1" t="s">
        <v>35</v>
      </c>
      <c r="C86" s="0" t="s">
        <v>26</v>
      </c>
      <c r="D86" s="0" t="s">
        <v>17</v>
      </c>
      <c r="E86" s="0" t="n">
        <v>98</v>
      </c>
      <c r="F86" s="0" t="n">
        <v>6</v>
      </c>
      <c r="G86" s="0" t="n">
        <v>85</v>
      </c>
      <c r="H86" s="0" t="n">
        <f aca="false">E86+F86+G86</f>
        <v>189</v>
      </c>
    </row>
    <row r="87" customFormat="false" ht="12.8" hidden="false" customHeight="false" outlineLevel="0" collapsed="false">
      <c r="A87" s="1" t="s">
        <v>34</v>
      </c>
      <c r="B87" s="1" t="s">
        <v>35</v>
      </c>
      <c r="C87" s="0" t="s">
        <v>27</v>
      </c>
      <c r="D87" s="0" t="s">
        <v>13</v>
      </c>
      <c r="E87" s="0" t="n">
        <f aca="false">E88+35</f>
        <v>99</v>
      </c>
      <c r="F87" s="0" t="n">
        <f aca="false">F88+10</f>
        <v>18</v>
      </c>
      <c r="G87" s="0" t="n">
        <f aca="false">G88+46</f>
        <v>100</v>
      </c>
      <c r="H87" s="0" t="n">
        <f aca="false">E87+F87+G87</f>
        <v>217</v>
      </c>
    </row>
    <row r="88" customFormat="false" ht="12.8" hidden="false" customHeight="false" outlineLevel="0" collapsed="false">
      <c r="A88" s="1" t="s">
        <v>34</v>
      </c>
      <c r="B88" s="1" t="s">
        <v>35</v>
      </c>
      <c r="C88" s="0" t="s">
        <v>28</v>
      </c>
      <c r="D88" s="0" t="s">
        <v>17</v>
      </c>
      <c r="E88" s="0" t="n">
        <v>64</v>
      </c>
      <c r="F88" s="0" t="n">
        <v>8</v>
      </c>
      <c r="G88" s="0" t="n">
        <v>54</v>
      </c>
      <c r="H88" s="0" t="n">
        <f aca="false">E88+F88+G88</f>
        <v>126</v>
      </c>
    </row>
    <row r="89" customFormat="false" ht="12.8" hidden="false" customHeight="false" outlineLevel="0" collapsed="false">
      <c r="A89" s="1" t="s">
        <v>34</v>
      </c>
      <c r="B89" s="1" t="s">
        <v>35</v>
      </c>
      <c r="C89" s="0" t="s">
        <v>29</v>
      </c>
      <c r="D89" s="0" t="s">
        <v>13</v>
      </c>
      <c r="E89" s="0" t="n">
        <v>20</v>
      </c>
      <c r="F89" s="0" t="n">
        <v>2</v>
      </c>
      <c r="G89" s="0" t="n">
        <v>2</v>
      </c>
      <c r="H89" s="0" t="n">
        <f aca="false">E89+F89+G89</f>
        <v>24</v>
      </c>
    </row>
    <row r="90" customFormat="false" ht="12.8" hidden="false" customHeight="false" outlineLevel="0" collapsed="false">
      <c r="A90" s="1" t="s">
        <v>36</v>
      </c>
      <c r="B90" s="1" t="s">
        <v>37</v>
      </c>
      <c r="C90" s="0" t="s">
        <v>10</v>
      </c>
      <c r="D90" s="0" t="s">
        <v>11</v>
      </c>
      <c r="E90" s="0" t="n">
        <f aca="false">E91+E92+E100+201</f>
        <v>2087</v>
      </c>
      <c r="F90" s="0" t="n">
        <f aca="false">F91+F92+F100+18</f>
        <v>216</v>
      </c>
      <c r="G90" s="0" t="n">
        <f aca="false">G91+G92+G100+43</f>
        <v>987</v>
      </c>
      <c r="H90" s="0" t="n">
        <f aca="false">E90+F90+G90</f>
        <v>3290</v>
      </c>
    </row>
    <row r="91" customFormat="false" ht="12.8" hidden="false" customHeight="false" outlineLevel="0" collapsed="false">
      <c r="A91" s="1" t="s">
        <v>36</v>
      </c>
      <c r="B91" s="1" t="s">
        <v>37</v>
      </c>
      <c r="C91" s="0" t="s">
        <v>12</v>
      </c>
      <c r="D91" s="0" t="s">
        <v>13</v>
      </c>
      <c r="E91" s="0" t="n">
        <v>89</v>
      </c>
      <c r="F91" s="0" t="n">
        <v>14</v>
      </c>
      <c r="G91" s="0" t="n">
        <v>49</v>
      </c>
      <c r="H91" s="0" t="n">
        <f aca="false">E91+F91+G91</f>
        <v>152</v>
      </c>
    </row>
    <row r="92" customFormat="false" ht="12.8" hidden="false" customHeight="false" outlineLevel="0" collapsed="false">
      <c r="A92" s="1" t="s">
        <v>36</v>
      </c>
      <c r="B92" s="1" t="s">
        <v>37</v>
      </c>
      <c r="C92" s="0" t="s">
        <v>14</v>
      </c>
      <c r="D92" s="0" t="s">
        <v>15</v>
      </c>
      <c r="E92" s="0" t="n">
        <f aca="false">E93+E96+E98+62</f>
        <v>741</v>
      </c>
      <c r="F92" s="0" t="n">
        <f aca="false">F93+F96+F98+10</f>
        <v>81</v>
      </c>
      <c r="G92" s="0" t="n">
        <f aca="false">G93+G96+G98+43</f>
        <v>272</v>
      </c>
      <c r="H92" s="0" t="n">
        <f aca="false">E92+F92+G92</f>
        <v>1094</v>
      </c>
    </row>
    <row r="93" customFormat="false" ht="12.8" hidden="false" customHeight="false" outlineLevel="0" collapsed="false">
      <c r="A93" s="1" t="s">
        <v>36</v>
      </c>
      <c r="B93" s="1" t="s">
        <v>37</v>
      </c>
      <c r="C93" s="0" t="s">
        <v>16</v>
      </c>
      <c r="D93" s="0" t="s">
        <v>13</v>
      </c>
      <c r="E93" s="0" t="n">
        <f aca="false">E94+E95+89</f>
        <v>281</v>
      </c>
      <c r="F93" s="0" t="n">
        <f aca="false">F94+F95+12</f>
        <v>34</v>
      </c>
      <c r="G93" s="0" t="n">
        <f aca="false">G94+G95+22</f>
        <v>79</v>
      </c>
      <c r="H93" s="0" t="n">
        <f aca="false">E93+F93+G93</f>
        <v>394</v>
      </c>
    </row>
    <row r="94" customFormat="false" ht="12.8" hidden="false" customHeight="false" outlineLevel="0" collapsed="false">
      <c r="A94" s="1" t="s">
        <v>36</v>
      </c>
      <c r="B94" s="1" t="s">
        <v>37</v>
      </c>
      <c r="C94" s="0" t="s">
        <v>12</v>
      </c>
      <c r="D94" s="0" t="s">
        <v>17</v>
      </c>
      <c r="E94" s="0" t="n">
        <v>103</v>
      </c>
      <c r="F94" s="0" t="n">
        <v>12</v>
      </c>
      <c r="G94" s="0" t="n">
        <v>34</v>
      </c>
      <c r="H94" s="0" t="n">
        <f aca="false">E94+F94+G94</f>
        <v>149</v>
      </c>
    </row>
    <row r="95" customFormat="false" ht="12.8" hidden="false" customHeight="false" outlineLevel="0" collapsed="false">
      <c r="A95" s="1" t="s">
        <v>36</v>
      </c>
      <c r="B95" s="1" t="s">
        <v>37</v>
      </c>
      <c r="C95" s="0" t="s">
        <v>38</v>
      </c>
      <c r="D95" s="0" t="s">
        <v>17</v>
      </c>
      <c r="E95" s="0" t="n">
        <v>89</v>
      </c>
      <c r="F95" s="0" t="n">
        <v>10</v>
      </c>
      <c r="G95" s="0" t="n">
        <v>23</v>
      </c>
      <c r="H95" s="0" t="n">
        <f aca="false">SUM(E95:G95)</f>
        <v>122</v>
      </c>
    </row>
    <row r="96" customFormat="false" ht="12.8" hidden="false" customHeight="false" outlineLevel="0" collapsed="false">
      <c r="A96" s="1" t="s">
        <v>36</v>
      </c>
      <c r="B96" s="1" t="s">
        <v>37</v>
      </c>
      <c r="C96" s="0" t="s">
        <v>18</v>
      </c>
      <c r="D96" s="0" t="s">
        <v>13</v>
      </c>
      <c r="E96" s="0" t="n">
        <f aca="false">E97+83</f>
        <v>186</v>
      </c>
      <c r="F96" s="0" t="n">
        <f aca="false">F97+10</f>
        <v>19</v>
      </c>
      <c r="G96" s="0" t="n">
        <f aca="false">G97+50</f>
        <v>85</v>
      </c>
      <c r="H96" s="0" t="n">
        <f aca="false">E96+F96+G96</f>
        <v>290</v>
      </c>
    </row>
    <row r="97" customFormat="false" ht="12.8" hidden="false" customHeight="false" outlineLevel="0" collapsed="false">
      <c r="A97" s="1" t="s">
        <v>36</v>
      </c>
      <c r="B97" s="1" t="s">
        <v>37</v>
      </c>
      <c r="C97" s="0" t="s">
        <v>12</v>
      </c>
      <c r="D97" s="0" t="s">
        <v>17</v>
      </c>
      <c r="E97" s="0" t="n">
        <v>103</v>
      </c>
      <c r="F97" s="0" t="n">
        <v>9</v>
      </c>
      <c r="G97" s="0" t="n">
        <v>35</v>
      </c>
      <c r="H97" s="0" t="n">
        <f aca="false">E97+F97+G97</f>
        <v>147</v>
      </c>
    </row>
    <row r="98" customFormat="false" ht="12.8" hidden="false" customHeight="false" outlineLevel="0" collapsed="false">
      <c r="A98" s="1" t="s">
        <v>36</v>
      </c>
      <c r="B98" s="1" t="s">
        <v>37</v>
      </c>
      <c r="C98" s="0" t="s">
        <v>19</v>
      </c>
      <c r="D98" s="0" t="s">
        <v>13</v>
      </c>
      <c r="E98" s="0" t="n">
        <f aca="false">E99+67</f>
        <v>212</v>
      </c>
      <c r="F98" s="0" t="n">
        <f aca="false">F99+11</f>
        <v>18</v>
      </c>
      <c r="G98" s="0" t="n">
        <f aca="false">G99+35</f>
        <v>65</v>
      </c>
      <c r="H98" s="0" t="n">
        <f aca="false">E98+F98+G98</f>
        <v>295</v>
      </c>
    </row>
    <row r="99" customFormat="false" ht="12.8" hidden="false" customHeight="false" outlineLevel="0" collapsed="false">
      <c r="A99" s="1" t="s">
        <v>36</v>
      </c>
      <c r="B99" s="1" t="s">
        <v>37</v>
      </c>
      <c r="C99" s="0" t="s">
        <v>12</v>
      </c>
      <c r="D99" s="0" t="s">
        <v>17</v>
      </c>
      <c r="E99" s="0" t="n">
        <v>145</v>
      </c>
      <c r="F99" s="0" t="n">
        <v>7</v>
      </c>
      <c r="G99" s="0" t="n">
        <v>30</v>
      </c>
      <c r="H99" s="0" t="n">
        <f aca="false">E99+F99+G99</f>
        <v>182</v>
      </c>
    </row>
    <row r="100" customFormat="false" ht="12.8" hidden="false" customHeight="false" outlineLevel="0" collapsed="false">
      <c r="A100" s="1" t="s">
        <v>36</v>
      </c>
      <c r="B100" s="1" t="s">
        <v>37</v>
      </c>
      <c r="C100" s="0" t="s">
        <v>20</v>
      </c>
      <c r="D100" s="0" t="s">
        <v>15</v>
      </c>
      <c r="E100" s="0" t="n">
        <f aca="false">E101+E103+E105+E107+E113+E115+33</f>
        <v>1056</v>
      </c>
      <c r="F100" s="0" t="n">
        <f aca="false">F101+F103+F105+F107+F113+F115+12</f>
        <v>103</v>
      </c>
      <c r="G100" s="0" t="n">
        <f aca="false">G101+G103+G105+G107+G113+G115+32</f>
        <v>623</v>
      </c>
      <c r="H100" s="0" t="n">
        <f aca="false">E100+F100+G100</f>
        <v>1782</v>
      </c>
    </row>
    <row r="101" customFormat="false" ht="12.8" hidden="false" customHeight="false" outlineLevel="0" collapsed="false">
      <c r="A101" s="1" t="s">
        <v>36</v>
      </c>
      <c r="B101" s="1" t="s">
        <v>37</v>
      </c>
      <c r="C101" s="0" t="s">
        <v>21</v>
      </c>
      <c r="D101" s="0" t="s">
        <v>13</v>
      </c>
      <c r="E101" s="0" t="n">
        <f aca="false">E102+84</f>
        <v>106</v>
      </c>
      <c r="F101" s="0" t="n">
        <f aca="false">F102+13</f>
        <v>19</v>
      </c>
      <c r="G101" s="0" t="n">
        <f aca="false">G102+67</f>
        <v>121</v>
      </c>
      <c r="H101" s="0" t="n">
        <f aca="false">E101+F101+G101</f>
        <v>246</v>
      </c>
    </row>
    <row r="102" customFormat="false" ht="12.8" hidden="false" customHeight="false" outlineLevel="0" collapsed="false">
      <c r="A102" s="1" t="s">
        <v>36</v>
      </c>
      <c r="B102" s="1" t="s">
        <v>37</v>
      </c>
      <c r="C102" s="0" t="s">
        <v>12</v>
      </c>
      <c r="D102" s="0" t="s">
        <v>17</v>
      </c>
      <c r="E102" s="0" t="n">
        <v>22</v>
      </c>
      <c r="F102" s="0" t="n">
        <v>6</v>
      </c>
      <c r="G102" s="0" t="n">
        <v>54</v>
      </c>
      <c r="H102" s="0" t="n">
        <f aca="false">E102+F102+G102</f>
        <v>82</v>
      </c>
    </row>
    <row r="103" customFormat="false" ht="12.8" hidden="false" customHeight="false" outlineLevel="0" collapsed="false">
      <c r="A103" s="1" t="s">
        <v>36</v>
      </c>
      <c r="B103" s="1" t="s">
        <v>37</v>
      </c>
      <c r="C103" s="0" t="s">
        <v>22</v>
      </c>
      <c r="D103" s="0" t="s">
        <v>13</v>
      </c>
      <c r="E103" s="0" t="n">
        <f aca="false">E104+87</f>
        <v>254</v>
      </c>
      <c r="F103" s="0" t="n">
        <f aca="false">F104+8</f>
        <v>18</v>
      </c>
      <c r="G103" s="0" t="n">
        <f aca="false">G104+54</f>
        <v>99</v>
      </c>
      <c r="H103" s="0" t="n">
        <f aca="false">E103+F103+G103</f>
        <v>371</v>
      </c>
    </row>
    <row r="104" customFormat="false" ht="12.8" hidden="false" customHeight="false" outlineLevel="0" collapsed="false">
      <c r="A104" s="1" t="s">
        <v>36</v>
      </c>
      <c r="B104" s="1" t="s">
        <v>37</v>
      </c>
      <c r="C104" s="0" t="s">
        <v>12</v>
      </c>
      <c r="D104" s="0" t="s">
        <v>17</v>
      </c>
      <c r="E104" s="0" t="n">
        <v>167</v>
      </c>
      <c r="F104" s="0" t="n">
        <v>10</v>
      </c>
      <c r="G104" s="0" t="n">
        <v>45</v>
      </c>
      <c r="H104" s="0" t="n">
        <f aca="false">E104+F104+G104</f>
        <v>222</v>
      </c>
    </row>
    <row r="105" customFormat="false" ht="12.8" hidden="false" customHeight="false" outlineLevel="0" collapsed="false">
      <c r="A105" s="1" t="s">
        <v>36</v>
      </c>
      <c r="B105" s="1" t="s">
        <v>37</v>
      </c>
      <c r="C105" s="0" t="s">
        <v>23</v>
      </c>
      <c r="D105" s="0" t="s">
        <v>13</v>
      </c>
      <c r="E105" s="0" t="n">
        <f aca="false">E106+45</f>
        <v>168</v>
      </c>
      <c r="F105" s="0" t="n">
        <f aca="false">F106+4</f>
        <v>7</v>
      </c>
      <c r="G105" s="0" t="n">
        <f aca="false">G106+42</f>
        <v>87</v>
      </c>
      <c r="H105" s="0" t="n">
        <f aca="false">E105+F105+G105</f>
        <v>262</v>
      </c>
    </row>
    <row r="106" customFormat="false" ht="12.8" hidden="false" customHeight="false" outlineLevel="0" collapsed="false">
      <c r="A106" s="1" t="s">
        <v>36</v>
      </c>
      <c r="B106" s="1" t="s">
        <v>37</v>
      </c>
      <c r="C106" s="0" t="s">
        <v>12</v>
      </c>
      <c r="D106" s="0" t="s">
        <v>17</v>
      </c>
      <c r="E106" s="0" t="n">
        <v>123</v>
      </c>
      <c r="F106" s="0" t="n">
        <v>3</v>
      </c>
      <c r="G106" s="0" t="n">
        <v>45</v>
      </c>
      <c r="H106" s="0" t="n">
        <f aca="false">E106+F106+G106</f>
        <v>171</v>
      </c>
    </row>
    <row r="107" customFormat="false" ht="12.8" hidden="false" customHeight="false" outlineLevel="0" collapsed="false">
      <c r="A107" s="1" t="s">
        <v>36</v>
      </c>
      <c r="B107" s="1" t="s">
        <v>37</v>
      </c>
      <c r="C107" s="0" t="s">
        <v>24</v>
      </c>
      <c r="D107" s="0" t="s">
        <v>13</v>
      </c>
      <c r="E107" s="0" t="n">
        <f aca="false">E111+E112+67</f>
        <v>342</v>
      </c>
      <c r="F107" s="0" t="n">
        <f aca="false">F111+F112+6</f>
        <v>22</v>
      </c>
      <c r="G107" s="0" t="n">
        <f aca="false">G111+G112+32</f>
        <v>151</v>
      </c>
      <c r="H107" s="0" t="n">
        <f aca="false">E107+F107+G107</f>
        <v>515</v>
      </c>
    </row>
    <row r="108" customFormat="false" ht="12.8" hidden="false" customHeight="false" outlineLevel="0" collapsed="false">
      <c r="A108" s="1" t="s">
        <v>36</v>
      </c>
      <c r="B108" s="1" t="s">
        <v>37</v>
      </c>
      <c r="C108" s="0" t="s">
        <v>39</v>
      </c>
      <c r="D108" s="0" t="s">
        <v>15</v>
      </c>
      <c r="E108" s="0" t="n">
        <f aca="false">E109+111</f>
        <v>321</v>
      </c>
      <c r="F108" s="0" t="n">
        <f aca="false">F109+11</f>
        <v>31</v>
      </c>
      <c r="G108" s="0" t="n">
        <f aca="false">G109+34</f>
        <v>133</v>
      </c>
      <c r="H108" s="0" t="n">
        <f aca="false">SUM(E108:G108)</f>
        <v>485</v>
      </c>
    </row>
    <row r="109" customFormat="false" ht="12.8" hidden="false" customHeight="false" outlineLevel="0" collapsed="false">
      <c r="A109" s="1" t="s">
        <v>36</v>
      </c>
      <c r="B109" s="1" t="s">
        <v>37</v>
      </c>
      <c r="C109" s="0" t="s">
        <v>40</v>
      </c>
      <c r="D109" s="0" t="s">
        <v>13</v>
      </c>
      <c r="E109" s="0" t="n">
        <f aca="false">E110+67</f>
        <v>210</v>
      </c>
      <c r="F109" s="0" t="n">
        <f aca="false">F110+12</f>
        <v>20</v>
      </c>
      <c r="G109" s="0" t="n">
        <f aca="false">G110+56</f>
        <v>99</v>
      </c>
      <c r="H109" s="0" t="n">
        <f aca="false">SUM(E109:G109)</f>
        <v>329</v>
      </c>
    </row>
    <row r="110" customFormat="false" ht="12.8" hidden="false" customHeight="false" outlineLevel="0" collapsed="false">
      <c r="A110" s="1" t="s">
        <v>36</v>
      </c>
      <c r="B110" s="1" t="s">
        <v>37</v>
      </c>
      <c r="C110" s="0" t="s">
        <v>12</v>
      </c>
      <c r="D110" s="0" t="s">
        <v>17</v>
      </c>
      <c r="E110" s="0" t="n">
        <v>143</v>
      </c>
      <c r="F110" s="0" t="n">
        <v>8</v>
      </c>
      <c r="G110" s="0" t="n">
        <v>43</v>
      </c>
      <c r="H110" s="0" t="n">
        <f aca="false">SUM(E110:G110)</f>
        <v>194</v>
      </c>
    </row>
    <row r="111" customFormat="false" ht="12.8" hidden="false" customHeight="false" outlineLevel="0" collapsed="false">
      <c r="A111" s="1" t="s">
        <v>36</v>
      </c>
      <c r="B111" s="1" t="s">
        <v>37</v>
      </c>
      <c r="C111" s="0" t="s">
        <v>25</v>
      </c>
      <c r="D111" s="0" t="s">
        <v>17</v>
      </c>
      <c r="E111" s="0" t="n">
        <v>143</v>
      </c>
      <c r="F111" s="0" t="n">
        <v>9</v>
      </c>
      <c r="G111" s="0" t="n">
        <v>54</v>
      </c>
      <c r="H111" s="0" t="n">
        <f aca="false">E111+F111+G111</f>
        <v>206</v>
      </c>
    </row>
    <row r="112" customFormat="false" ht="12.8" hidden="false" customHeight="false" outlineLevel="0" collapsed="false">
      <c r="A112" s="1" t="s">
        <v>36</v>
      </c>
      <c r="B112" s="1" t="s">
        <v>37</v>
      </c>
      <c r="C112" s="0" t="s">
        <v>26</v>
      </c>
      <c r="D112" s="0" t="s">
        <v>17</v>
      </c>
      <c r="E112" s="0" t="n">
        <v>132</v>
      </c>
      <c r="F112" s="0" t="n">
        <v>7</v>
      </c>
      <c r="G112" s="0" t="n">
        <v>65</v>
      </c>
      <c r="H112" s="0" t="n">
        <f aca="false">E112+F112+G112</f>
        <v>204</v>
      </c>
    </row>
    <row r="113" customFormat="false" ht="12.8" hidden="false" customHeight="false" outlineLevel="0" collapsed="false">
      <c r="A113" s="1" t="s">
        <v>36</v>
      </c>
      <c r="B113" s="1" t="s">
        <v>37</v>
      </c>
      <c r="C113" s="0" t="s">
        <v>27</v>
      </c>
      <c r="D113" s="0" t="s">
        <v>13</v>
      </c>
      <c r="E113" s="0" t="n">
        <f aca="false">E114+38</f>
        <v>137</v>
      </c>
      <c r="F113" s="0" t="n">
        <f aca="false">F114+12</f>
        <v>22</v>
      </c>
      <c r="G113" s="0" t="n">
        <f aca="false">G114+66</f>
        <v>130</v>
      </c>
      <c r="H113" s="0" t="n">
        <f aca="false">E113+F113+G113</f>
        <v>289</v>
      </c>
    </row>
    <row r="114" customFormat="false" ht="12.8" hidden="false" customHeight="false" outlineLevel="0" collapsed="false">
      <c r="A114" s="1" t="s">
        <v>36</v>
      </c>
      <c r="B114" s="1" t="s">
        <v>37</v>
      </c>
      <c r="C114" s="0" t="s">
        <v>28</v>
      </c>
      <c r="D114" s="0" t="s">
        <v>17</v>
      </c>
      <c r="E114" s="0" t="n">
        <v>99</v>
      </c>
      <c r="F114" s="0" t="n">
        <v>10</v>
      </c>
      <c r="G114" s="0" t="n">
        <v>64</v>
      </c>
      <c r="H114" s="0" t="n">
        <f aca="false">E114+F114+G114</f>
        <v>173</v>
      </c>
    </row>
    <row r="115" customFormat="false" ht="12.8" hidden="false" customHeight="false" outlineLevel="0" collapsed="false">
      <c r="A115" s="1" t="s">
        <v>36</v>
      </c>
      <c r="B115" s="1" t="s">
        <v>37</v>
      </c>
      <c r="C115" s="0" t="s">
        <v>29</v>
      </c>
      <c r="D115" s="0" t="s">
        <v>13</v>
      </c>
      <c r="E115" s="0" t="n">
        <v>16</v>
      </c>
      <c r="F115" s="0" t="n">
        <v>3</v>
      </c>
      <c r="G115" s="0" t="n">
        <v>3</v>
      </c>
      <c r="H115" s="0" t="n">
        <f aca="false">E115+F115+G115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cp:revision>0</cp:revision>
</cp:coreProperties>
</file>