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zit\Desktop\Fiverr Mathi\"/>
    </mc:Choice>
  </mc:AlternateContent>
  <xr:revisionPtr revIDLastSave="0" documentId="13_ncr:1_{9AD415E1-0041-49A0-B42F-6BC4F12E969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rodu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AC4" i="1" s="1"/>
  <c r="AE4" i="1" s="1"/>
  <c r="U5" i="1"/>
  <c r="AC5" i="1" s="1"/>
  <c r="AE5" i="1" s="1"/>
  <c r="U6" i="1"/>
  <c r="AC6" i="1" s="1"/>
  <c r="AE6" i="1" s="1"/>
  <c r="U7" i="1"/>
  <c r="AC7" i="1" s="1"/>
  <c r="AE7" i="1" s="1"/>
  <c r="U8" i="1"/>
  <c r="AC8" i="1" s="1"/>
  <c r="AE8" i="1" s="1"/>
  <c r="U9" i="1"/>
  <c r="AC9" i="1" s="1"/>
  <c r="AE9" i="1" s="1"/>
  <c r="U10" i="1"/>
  <c r="AC10" i="1" s="1"/>
  <c r="AE10" i="1" s="1"/>
  <c r="U11" i="1"/>
  <c r="AC11" i="1" s="1"/>
  <c r="AE11" i="1" s="1"/>
  <c r="U12" i="1"/>
  <c r="AC12" i="1" s="1"/>
  <c r="AE12" i="1" s="1"/>
  <c r="U13" i="1"/>
  <c r="AC13" i="1" s="1"/>
  <c r="AE13" i="1" s="1"/>
  <c r="U14" i="1"/>
  <c r="AC14" i="1" s="1"/>
  <c r="AE14" i="1" s="1"/>
  <c r="U15" i="1"/>
  <c r="AC15" i="1" s="1"/>
  <c r="AE15" i="1" s="1"/>
  <c r="U3" i="1"/>
  <c r="AC3" i="1" s="1"/>
  <c r="AE3" i="1" s="1"/>
  <c r="Q6" i="1"/>
  <c r="R6" i="1" s="1"/>
  <c r="Q10" i="1"/>
  <c r="R10" i="1" s="1"/>
  <c r="Q14" i="1"/>
  <c r="R14" i="1" s="1"/>
  <c r="O6" i="1"/>
  <c r="W6" i="1" s="1"/>
  <c r="Y6" i="1" s="1"/>
  <c r="O10" i="1"/>
  <c r="W10" i="1" s="1"/>
  <c r="Y10" i="1" s="1"/>
  <c r="O14" i="1"/>
  <c r="W14" i="1" s="1"/>
  <c r="Y14" i="1" s="1"/>
  <c r="N4" i="1"/>
  <c r="Q4" i="1" s="1"/>
  <c r="R4" i="1" s="1"/>
  <c r="N5" i="1"/>
  <c r="O5" i="1" s="1"/>
  <c r="N6" i="1"/>
  <c r="N7" i="1"/>
  <c r="O7" i="1" s="1"/>
  <c r="N8" i="1"/>
  <c r="Q8" i="1" s="1"/>
  <c r="R8" i="1" s="1"/>
  <c r="N9" i="1"/>
  <c r="Q9" i="1" s="1"/>
  <c r="R9" i="1" s="1"/>
  <c r="N10" i="1"/>
  <c r="N11" i="1"/>
  <c r="O11" i="1" s="1"/>
  <c r="N12" i="1"/>
  <c r="Q12" i="1" s="1"/>
  <c r="R12" i="1" s="1"/>
  <c r="N13" i="1"/>
  <c r="O13" i="1" s="1"/>
  <c r="N14" i="1"/>
  <c r="N15" i="1"/>
  <c r="O15" i="1" s="1"/>
  <c r="N3" i="1"/>
  <c r="Q3" i="1" s="1"/>
  <c r="R3" i="1" s="1"/>
  <c r="Z3" i="1" l="1"/>
  <c r="S3" i="1"/>
  <c r="Z4" i="1"/>
  <c r="S4" i="1"/>
  <c r="P15" i="1"/>
  <c r="W15" i="1"/>
  <c r="W7" i="1"/>
  <c r="P7" i="1"/>
  <c r="Z10" i="1"/>
  <c r="S10" i="1"/>
  <c r="Z8" i="1"/>
  <c r="S8" i="1"/>
  <c r="W11" i="1"/>
  <c r="P11" i="1"/>
  <c r="Z6" i="1"/>
  <c r="S6" i="1"/>
  <c r="Z12" i="1"/>
  <c r="S12" i="1"/>
  <c r="Z14" i="1"/>
  <c r="S14" i="1"/>
  <c r="W13" i="1"/>
  <c r="P13" i="1"/>
  <c r="Z9" i="1"/>
  <c r="S9" i="1"/>
  <c r="W5" i="1"/>
  <c r="P5" i="1"/>
  <c r="P14" i="1"/>
  <c r="P10" i="1"/>
  <c r="P6" i="1"/>
  <c r="Q15" i="1"/>
  <c r="R15" i="1" s="1"/>
  <c r="Q11" i="1"/>
  <c r="R11" i="1" s="1"/>
  <c r="Q7" i="1"/>
  <c r="R7" i="1" s="1"/>
  <c r="V13" i="1"/>
  <c r="V9" i="1"/>
  <c r="V5" i="1"/>
  <c r="X14" i="1"/>
  <c r="X10" i="1"/>
  <c r="X6" i="1"/>
  <c r="AD15" i="1"/>
  <c r="AD11" i="1"/>
  <c r="AD7" i="1"/>
  <c r="V3" i="1"/>
  <c r="V12" i="1"/>
  <c r="V8" i="1"/>
  <c r="V4" i="1"/>
  <c r="AD14" i="1"/>
  <c r="AD10" i="1"/>
  <c r="AD6" i="1"/>
  <c r="O9" i="1"/>
  <c r="O3" i="1"/>
  <c r="O12" i="1"/>
  <c r="O8" i="1"/>
  <c r="O4" i="1"/>
  <c r="Q13" i="1"/>
  <c r="R13" i="1" s="1"/>
  <c r="Q5" i="1"/>
  <c r="R5" i="1" s="1"/>
  <c r="V15" i="1"/>
  <c r="V11" i="1"/>
  <c r="V7" i="1"/>
  <c r="AD3" i="1"/>
  <c r="AD13" i="1"/>
  <c r="AD9" i="1"/>
  <c r="AD5" i="1"/>
  <c r="V14" i="1"/>
  <c r="V10" i="1"/>
  <c r="V6" i="1"/>
  <c r="AD12" i="1"/>
  <c r="AD8" i="1"/>
  <c r="AD4" i="1"/>
  <c r="Y15" i="1"/>
  <c r="X15" i="1"/>
  <c r="W12" i="1" l="1"/>
  <c r="P12" i="1"/>
  <c r="Z11" i="1"/>
  <c r="S11" i="1"/>
  <c r="AA9" i="1"/>
  <c r="AB9" i="1"/>
  <c r="AB14" i="1"/>
  <c r="AA14" i="1"/>
  <c r="AB6" i="1"/>
  <c r="AA6" i="1"/>
  <c r="AA8" i="1"/>
  <c r="AB8" i="1"/>
  <c r="X7" i="1"/>
  <c r="Y7" i="1"/>
  <c r="AA4" i="1"/>
  <c r="AB4" i="1"/>
  <c r="Z5" i="1"/>
  <c r="S5" i="1"/>
  <c r="Z13" i="1"/>
  <c r="S13" i="1"/>
  <c r="W3" i="1"/>
  <c r="P3" i="1"/>
  <c r="S15" i="1"/>
  <c r="Z15" i="1"/>
  <c r="W8" i="1"/>
  <c r="P8" i="1"/>
  <c r="Z7" i="1"/>
  <c r="S7" i="1"/>
  <c r="W4" i="1"/>
  <c r="P4" i="1"/>
  <c r="W9" i="1"/>
  <c r="P9" i="1"/>
  <c r="X5" i="1"/>
  <c r="Y5" i="1"/>
  <c r="X13" i="1"/>
  <c r="Y13" i="1"/>
  <c r="AA12" i="1"/>
  <c r="AB12" i="1"/>
  <c r="X11" i="1"/>
  <c r="Y11" i="1"/>
  <c r="AB10" i="1"/>
  <c r="AA10" i="1"/>
  <c r="AB3" i="1"/>
  <c r="AA3" i="1"/>
  <c r="AA13" i="1" l="1"/>
  <c r="AB13" i="1"/>
  <c r="AA11" i="1"/>
  <c r="AB11" i="1"/>
  <c r="AA7" i="1"/>
  <c r="AB7" i="1"/>
  <c r="AB15" i="1"/>
  <c r="AA15" i="1"/>
  <c r="X9" i="1"/>
  <c r="Y9" i="1"/>
  <c r="X4" i="1"/>
  <c r="Y4" i="1"/>
  <c r="X8" i="1"/>
  <c r="Y8" i="1"/>
  <c r="Y3" i="1"/>
  <c r="X3" i="1"/>
  <c r="AA5" i="1"/>
  <c r="AB5" i="1"/>
  <c r="X12" i="1"/>
  <c r="Y12" i="1"/>
</calcChain>
</file>

<file path=xl/sharedStrings.xml><?xml version="1.0" encoding="utf-8"?>
<sst xmlns="http://schemas.openxmlformats.org/spreadsheetml/2006/main" count="102" uniqueCount="65">
  <si>
    <t>UNIT PRICE</t>
  </si>
  <si>
    <t>TOTAL AMOUNT</t>
  </si>
  <si>
    <t>10983391</t>
  </si>
  <si>
    <t>10983413</t>
  </si>
  <si>
    <t>10983372</t>
  </si>
  <si>
    <t>10046253</t>
  </si>
  <si>
    <t>10020555</t>
  </si>
  <si>
    <t>10020575</t>
  </si>
  <si>
    <t>10020536</t>
  </si>
  <si>
    <t>10020662</t>
  </si>
  <si>
    <t>10032829</t>
  </si>
  <si>
    <t>10032948</t>
  </si>
  <si>
    <t>10982625</t>
  </si>
  <si>
    <t>10032889</t>
  </si>
  <si>
    <t>10981940</t>
  </si>
  <si>
    <t>59300 502875</t>
  </si>
  <si>
    <t>59300 500956</t>
  </si>
  <si>
    <t>59300 503100</t>
  </si>
  <si>
    <t>59300 558773</t>
  </si>
  <si>
    <t>59300 553426</t>
  </si>
  <si>
    <t>59300 529087</t>
  </si>
  <si>
    <t>59300 529131</t>
  </si>
  <si>
    <t>59300 529117</t>
  </si>
  <si>
    <t>59300 524815</t>
  </si>
  <si>
    <t>59300 554874</t>
  </si>
  <si>
    <t>59300 501182</t>
  </si>
  <si>
    <t>59300 524761</t>
  </si>
  <si>
    <t>59300 529681</t>
  </si>
  <si>
    <t>du Maurier Signature KS 8x25</t>
  </si>
  <si>
    <t>du Maurier Distinct Silver KS 8x25</t>
  </si>
  <si>
    <t>du Maurier Distinct Silver RG 8x25</t>
  </si>
  <si>
    <t>JP Plus Full Flavour KS 8X25</t>
  </si>
  <si>
    <t>John Player Rich Taste KS 8x25</t>
  </si>
  <si>
    <t>John Player Rich Taste KS 10x20</t>
  </si>
  <si>
    <t>John Player Smooth Taste KS 8x25</t>
  </si>
  <si>
    <t>John Player Smooth Taste RG 8x25</t>
  </si>
  <si>
    <t>Pall Mall BLUE KS 8x25</t>
  </si>
  <si>
    <t>Pall Mall BLUE RG 8x25</t>
  </si>
  <si>
    <t>Player's Blue RG 8x25</t>
  </si>
  <si>
    <t>Pall Mall RED KS 10x20</t>
  </si>
  <si>
    <t>Vogue DS Perle Rosée 90mm 20x10</t>
  </si>
  <si>
    <t>4CAR</t>
  </si>
  <si>
    <t>2CAR</t>
  </si>
  <si>
    <t>3CAR</t>
  </si>
  <si>
    <t>6CAR</t>
  </si>
  <si>
    <t>SUPPLIER CODE</t>
  </si>
  <si>
    <t>UPC</t>
  </si>
  <si>
    <t>DESCRIPTION</t>
  </si>
  <si>
    <t>ORDER</t>
  </si>
  <si>
    <t>DELIVERY</t>
  </si>
  <si>
    <t>TAX</t>
  </si>
  <si>
    <t>TRADE PROGRAM</t>
  </si>
  <si>
    <t>NET UNIT PRICE</t>
  </si>
  <si>
    <t>DISCOUNT</t>
  </si>
  <si>
    <t>FINAL PRICE</t>
  </si>
  <si>
    <t>P</t>
  </si>
  <si>
    <t>SINGLE</t>
  </si>
  <si>
    <t>2 PACK</t>
  </si>
  <si>
    <t>CARTON</t>
  </si>
  <si>
    <t>COST</t>
  </si>
  <si>
    <t>PRICE</t>
  </si>
  <si>
    <t>PRICE INCL TAX</t>
  </si>
  <si>
    <t>PROFIT</t>
  </si>
  <si>
    <t>CT SHARE (65%)</t>
  </si>
  <si>
    <t>SITE SHARE (35%)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</si>
</sst>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44" fontId="0" fillId="0" borderId="0" xfId="1" applyFont="1"/>
    <xf numFmtId="44" fontId="1" fillId="0" borderId="0" xfId="1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"/>
  <sheetViews>
    <sheetView tabSelected="1" topLeftCell="I1" zoomScale="70" zoomScaleNormal="70" workbookViewId="0">
      <selection activeCell="K6" sqref="K6"/>
    </sheetView>
  </sheetViews>
  <sheetFormatPr defaultRowHeight="15" x14ac:dyDescent="0.25"/>
  <cols>
    <col min="1" max="1" width="13.7109375" customWidth="1"/>
    <col min="2" max="2" width="17.7109375" customWidth="1"/>
    <col min="3" max="3" width="39.7109375" customWidth="1"/>
    <col min="4" max="4" width="5.7109375" customWidth="1"/>
    <col min="5" max="6" width="9.7109375" customWidth="1"/>
    <col min="7" max="7" width="15.7109375" style="1" customWidth="1"/>
    <col min="8" max="8" width="21.7109375" customWidth="1"/>
    <col min="9" max="10" width="19.7109375" customWidth="1"/>
    <col min="11" max="12" width="17.7109375" customWidth="1"/>
    <col min="13" max="13" width="21.7109375" customWidth="1"/>
    <col min="14" max="14" width="13" customWidth="1"/>
    <col min="20" max="20" width="10.7109375" customWidth="1"/>
    <col min="21" max="21" width="11.140625" customWidth="1"/>
    <col min="22" max="22" width="10.7109375" customWidth="1"/>
  </cols>
  <sheetData>
    <row r="1" spans="1:31" x14ac:dyDescent="0.25">
      <c r="A1" s="5" t="s">
        <v>45</v>
      </c>
      <c r="B1" s="5" t="s">
        <v>46</v>
      </c>
      <c r="C1" s="5" t="s">
        <v>47</v>
      </c>
      <c r="D1" s="6" t="s">
        <v>55</v>
      </c>
      <c r="E1" s="5" t="s">
        <v>48</v>
      </c>
      <c r="F1" s="5" t="s">
        <v>49</v>
      </c>
      <c r="G1" s="5" t="s">
        <v>0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53</v>
      </c>
      <c r="M1" s="5" t="s">
        <v>54</v>
      </c>
      <c r="N1" s="5" t="s">
        <v>56</v>
      </c>
      <c r="O1" s="5"/>
      <c r="P1" s="5"/>
      <c r="Q1" s="5" t="s">
        <v>57</v>
      </c>
      <c r="R1" s="5"/>
      <c r="S1" s="5"/>
      <c r="T1" s="5" t="s">
        <v>58</v>
      </c>
      <c r="U1" s="5"/>
      <c r="V1" s="5"/>
      <c r="W1" s="5" t="s">
        <v>56</v>
      </c>
      <c r="X1" s="5"/>
      <c r="Y1" s="5"/>
      <c r="Z1" s="5" t="s">
        <v>57</v>
      </c>
      <c r="AA1" s="5"/>
      <c r="AB1" s="5"/>
      <c r="AC1" s="5" t="s">
        <v>58</v>
      </c>
      <c r="AD1" s="5"/>
      <c r="AE1" s="5"/>
    </row>
    <row r="2" spans="1:31" ht="45" x14ac:dyDescent="0.25">
      <c r="A2" s="5"/>
      <c r="B2" s="5"/>
      <c r="C2" s="5"/>
      <c r="D2" s="7"/>
      <c r="E2" s="5"/>
      <c r="F2" s="5"/>
      <c r="G2" s="5"/>
      <c r="H2" s="5"/>
      <c r="I2" s="5"/>
      <c r="J2" s="5"/>
      <c r="K2" s="5"/>
      <c r="L2" s="5"/>
      <c r="M2" s="5"/>
      <c r="N2" s="2" t="s">
        <v>59</v>
      </c>
      <c r="O2" s="2" t="s">
        <v>60</v>
      </c>
      <c r="P2" s="2" t="s">
        <v>61</v>
      </c>
      <c r="Q2" s="2" t="s">
        <v>59</v>
      </c>
      <c r="R2" s="2" t="s">
        <v>60</v>
      </c>
      <c r="S2" s="2" t="s">
        <v>61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62</v>
      </c>
      <c r="AA2" s="2" t="s">
        <v>63</v>
      </c>
      <c r="AB2" s="2" t="s">
        <v>64</v>
      </c>
      <c r="AC2" s="2" t="s">
        <v>62</v>
      </c>
      <c r="AD2" s="2" t="s">
        <v>63</v>
      </c>
      <c r="AE2" s="2" t="s">
        <v>64</v>
      </c>
    </row>
    <row r="3" spans="1:31" x14ac:dyDescent="0.25">
      <c r="A3" t="s">
        <v>2</v>
      </c>
      <c r="B3" t="s">
        <v>15</v>
      </c>
      <c r="C3" t="s">
        <v>28</v>
      </c>
      <c r="D3">
        <v>8</v>
      </c>
      <c r="E3" t="s">
        <v>41</v>
      </c>
      <c r="F3" t="s">
        <v>41</v>
      </c>
      <c r="G3" s="1">
        <v>70.709999999999994</v>
      </c>
      <c r="H3" s="1">
        <v>36.950000000000003</v>
      </c>
      <c r="I3" s="1">
        <v>-7.76</v>
      </c>
      <c r="J3" s="1">
        <v>99.9</v>
      </c>
      <c r="K3" s="1">
        <v>399.6</v>
      </c>
      <c r="L3" s="1">
        <v>0</v>
      </c>
      <c r="M3" s="1">
        <v>99.9</v>
      </c>
      <c r="N3" s="3">
        <f>M3/D3</f>
        <v>12.487500000000001</v>
      </c>
      <c r="O3" s="3">
        <f>N3*9%+N3</f>
        <v>13.611375000000001</v>
      </c>
      <c r="P3" s="3">
        <f>O3*1.13</f>
        <v>15.38085375</v>
      </c>
      <c r="Q3" s="3">
        <f>N3*2</f>
        <v>24.975000000000001</v>
      </c>
      <c r="R3" s="3">
        <f>Q3*8%+Q3</f>
        <v>26.973000000000003</v>
      </c>
      <c r="S3" s="3">
        <f>R3*1.13</f>
        <v>30.479489999999998</v>
      </c>
      <c r="T3" s="4">
        <v>99.9</v>
      </c>
      <c r="U3" s="3">
        <f>T3*6%+T3</f>
        <v>105.89400000000001</v>
      </c>
      <c r="V3" s="3">
        <f>U3*1.13</f>
        <v>119.66022</v>
      </c>
      <c r="W3" s="3">
        <f>O3-N3</f>
        <v>1.123875</v>
      </c>
      <c r="X3" s="3">
        <f>W3*0.65</f>
        <v>0.73051874999999999</v>
      </c>
      <c r="Y3" s="3">
        <f>W3*0.35</f>
        <v>0.39335624999999996</v>
      </c>
      <c r="Z3" s="3">
        <f>R3-Q3</f>
        <v>1.9980000000000011</v>
      </c>
      <c r="AA3" s="3">
        <f>Z3*0.65</f>
        <v>1.2987000000000009</v>
      </c>
      <c r="AB3" s="3">
        <f>Z3*0.35</f>
        <v>0.69930000000000037</v>
      </c>
      <c r="AC3" s="3">
        <f>U3-T3</f>
        <v>5.9939999999999998</v>
      </c>
      <c r="AD3" s="3">
        <f>AC3*0.65</f>
        <v>3.8961000000000001</v>
      </c>
      <c r="AE3" s="3">
        <f>AC3*0.35</f>
        <v>2.0978999999999997</v>
      </c>
    </row>
    <row r="4" spans="1:31" x14ac:dyDescent="0.25">
      <c r="A4" t="s">
        <v>3</v>
      </c>
      <c r="B4" t="s">
        <v>16</v>
      </c>
      <c r="C4" t="s">
        <v>29</v>
      </c>
      <c r="D4">
        <v>8</v>
      </c>
      <c r="E4" t="s">
        <v>42</v>
      </c>
      <c r="F4" t="s">
        <v>42</v>
      </c>
      <c r="G4" s="1">
        <v>70.709999999999994</v>
      </c>
      <c r="H4" s="1">
        <v>36.950000000000003</v>
      </c>
      <c r="I4" s="1">
        <v>-7.76</v>
      </c>
      <c r="J4" s="1">
        <v>99.9</v>
      </c>
      <c r="K4" s="1">
        <v>199.8</v>
      </c>
      <c r="L4" s="1">
        <v>0</v>
      </c>
      <c r="M4" s="1">
        <v>99.9</v>
      </c>
      <c r="N4" s="3">
        <f t="shared" ref="N4:N15" si="0">M4/D4</f>
        <v>12.487500000000001</v>
      </c>
      <c r="O4" s="3">
        <f t="shared" ref="O4:O15" si="1">N4*9%+N4</f>
        <v>13.611375000000001</v>
      </c>
      <c r="P4" s="3">
        <f t="shared" ref="P4:P15" si="2">O4*1.13</f>
        <v>15.38085375</v>
      </c>
      <c r="Q4" s="3">
        <f t="shared" ref="Q4:Q15" si="3">N4*2</f>
        <v>24.975000000000001</v>
      </c>
      <c r="R4" s="3">
        <f t="shared" ref="R4:R15" si="4">Q4*8%+Q4</f>
        <v>26.973000000000003</v>
      </c>
      <c r="S4" s="3">
        <f t="shared" ref="S4:S15" si="5">R4*1.13</f>
        <v>30.479489999999998</v>
      </c>
      <c r="T4" s="4">
        <v>99.9</v>
      </c>
      <c r="U4" s="3">
        <f t="shared" ref="U4:U15" si="6">T4*6%+T4</f>
        <v>105.89400000000001</v>
      </c>
      <c r="V4" s="3">
        <f t="shared" ref="V4:V15" si="7">U4*1.13</f>
        <v>119.66022</v>
      </c>
      <c r="W4" s="3">
        <f t="shared" ref="W4:W15" si="8">O4-N4</f>
        <v>1.123875</v>
      </c>
      <c r="X4" s="3">
        <f t="shared" ref="X4:X15" si="9">W4*0.65</f>
        <v>0.73051874999999999</v>
      </c>
      <c r="Y4" s="3">
        <f t="shared" ref="Y4:Y15" si="10">W4*0.35</f>
        <v>0.39335624999999996</v>
      </c>
      <c r="Z4" s="3">
        <f t="shared" ref="Z4:Z15" si="11">R4-Q4</f>
        <v>1.9980000000000011</v>
      </c>
      <c r="AA4" s="3">
        <f t="shared" ref="AA4:AA15" si="12">Z4*0.65</f>
        <v>1.2987000000000009</v>
      </c>
      <c r="AB4" s="3">
        <f t="shared" ref="AB4:AB15" si="13">Z4*0.35</f>
        <v>0.69930000000000037</v>
      </c>
      <c r="AC4" s="3">
        <f t="shared" ref="AC4:AC15" si="14">U4-T4</f>
        <v>5.9939999999999998</v>
      </c>
      <c r="AD4" s="3">
        <f t="shared" ref="AD4:AD15" si="15">AC4*0.65</f>
        <v>3.8961000000000001</v>
      </c>
      <c r="AE4" s="3">
        <f t="shared" ref="AE4:AE15" si="16">AC4*0.35</f>
        <v>2.0978999999999997</v>
      </c>
    </row>
    <row r="5" spans="1:31" x14ac:dyDescent="0.25">
      <c r="A5" t="s">
        <v>4</v>
      </c>
      <c r="B5" t="s">
        <v>17</v>
      </c>
      <c r="C5" t="s">
        <v>30</v>
      </c>
      <c r="D5">
        <v>8</v>
      </c>
      <c r="E5" t="s">
        <v>43</v>
      </c>
      <c r="F5" t="s">
        <v>43</v>
      </c>
      <c r="G5" s="1">
        <v>70.709999999999994</v>
      </c>
      <c r="H5" s="1">
        <v>36.950000000000003</v>
      </c>
      <c r="I5" s="1">
        <v>-7.76</v>
      </c>
      <c r="J5" s="1">
        <v>99.9</v>
      </c>
      <c r="K5" s="1">
        <v>299.7</v>
      </c>
      <c r="L5" s="1">
        <v>0</v>
      </c>
      <c r="M5" s="1">
        <v>99.9</v>
      </c>
      <c r="N5" s="3">
        <f t="shared" si="0"/>
        <v>12.487500000000001</v>
      </c>
      <c r="O5" s="3">
        <f t="shared" si="1"/>
        <v>13.611375000000001</v>
      </c>
      <c r="P5" s="3">
        <f t="shared" si="2"/>
        <v>15.38085375</v>
      </c>
      <c r="Q5" s="3">
        <f t="shared" si="3"/>
        <v>24.975000000000001</v>
      </c>
      <c r="R5" s="3">
        <f t="shared" si="4"/>
        <v>26.973000000000003</v>
      </c>
      <c r="S5" s="3">
        <f t="shared" si="5"/>
        <v>30.479489999999998</v>
      </c>
      <c r="T5" s="4">
        <v>99.9</v>
      </c>
      <c r="U5" s="3">
        <f t="shared" si="6"/>
        <v>105.89400000000001</v>
      </c>
      <c r="V5" s="3">
        <f t="shared" si="7"/>
        <v>119.66022</v>
      </c>
      <c r="W5" s="3">
        <f t="shared" si="8"/>
        <v>1.123875</v>
      </c>
      <c r="X5" s="3">
        <f t="shared" si="9"/>
        <v>0.73051874999999999</v>
      </c>
      <c r="Y5" s="3">
        <f t="shared" si="10"/>
        <v>0.39335624999999996</v>
      </c>
      <c r="Z5" s="3">
        <f t="shared" si="11"/>
        <v>1.9980000000000011</v>
      </c>
      <c r="AA5" s="3">
        <f t="shared" si="12"/>
        <v>1.2987000000000009</v>
      </c>
      <c r="AB5" s="3">
        <f t="shared" si="13"/>
        <v>0.69930000000000037</v>
      </c>
      <c r="AC5" s="3">
        <f t="shared" si="14"/>
        <v>5.9939999999999998</v>
      </c>
      <c r="AD5" s="3">
        <f t="shared" si="15"/>
        <v>3.8961000000000001</v>
      </c>
      <c r="AE5" s="3">
        <f t="shared" si="16"/>
        <v>2.0978999999999997</v>
      </c>
    </row>
    <row r="6" spans="1:31" x14ac:dyDescent="0.25">
      <c r="A6" t="s">
        <v>5</v>
      </c>
      <c r="B6" t="s">
        <v>18</v>
      </c>
      <c r="C6" t="s">
        <v>31</v>
      </c>
      <c r="D6">
        <v>8</v>
      </c>
      <c r="E6" t="s">
        <v>42</v>
      </c>
      <c r="F6" t="s">
        <v>42</v>
      </c>
      <c r="G6" s="1">
        <v>61.98</v>
      </c>
      <c r="H6" s="1">
        <v>36.950000000000003</v>
      </c>
      <c r="I6" s="1">
        <v>-6.18</v>
      </c>
      <c r="J6" s="1">
        <v>92.75</v>
      </c>
      <c r="K6" s="1">
        <v>185.5</v>
      </c>
      <c r="L6" s="1">
        <v>0</v>
      </c>
      <c r="M6" s="1">
        <v>92.75</v>
      </c>
      <c r="N6" s="3">
        <f t="shared" si="0"/>
        <v>11.59375</v>
      </c>
      <c r="O6" s="3">
        <f t="shared" si="1"/>
        <v>12.6371875</v>
      </c>
      <c r="P6" s="3">
        <f t="shared" si="2"/>
        <v>14.280021874999997</v>
      </c>
      <c r="Q6" s="3">
        <f t="shared" si="3"/>
        <v>23.1875</v>
      </c>
      <c r="R6" s="3">
        <f t="shared" si="4"/>
        <v>25.0425</v>
      </c>
      <c r="S6" s="3">
        <f t="shared" si="5"/>
        <v>28.298024999999999</v>
      </c>
      <c r="T6" s="4">
        <v>92.75</v>
      </c>
      <c r="U6" s="3">
        <f t="shared" si="6"/>
        <v>98.314999999999998</v>
      </c>
      <c r="V6" s="3">
        <f t="shared" si="7"/>
        <v>111.09594999999999</v>
      </c>
      <c r="W6" s="3">
        <f t="shared" si="8"/>
        <v>1.0434374999999996</v>
      </c>
      <c r="X6" s="3">
        <f t="shared" si="9"/>
        <v>0.67823437499999972</v>
      </c>
      <c r="Y6" s="3">
        <f t="shared" si="10"/>
        <v>0.36520312499999985</v>
      </c>
      <c r="Z6" s="3">
        <f t="shared" si="11"/>
        <v>1.8550000000000004</v>
      </c>
      <c r="AA6" s="3">
        <f t="shared" si="12"/>
        <v>1.2057500000000003</v>
      </c>
      <c r="AB6" s="3">
        <f t="shared" si="13"/>
        <v>0.6492500000000001</v>
      </c>
      <c r="AC6" s="3">
        <f t="shared" si="14"/>
        <v>5.5649999999999977</v>
      </c>
      <c r="AD6" s="3">
        <f t="shared" si="15"/>
        <v>3.6172499999999985</v>
      </c>
      <c r="AE6" s="3">
        <f t="shared" si="16"/>
        <v>1.947749999999999</v>
      </c>
    </row>
    <row r="7" spans="1:31" x14ac:dyDescent="0.25">
      <c r="A7" t="s">
        <v>6</v>
      </c>
      <c r="B7" t="s">
        <v>19</v>
      </c>
      <c r="C7" t="s">
        <v>32</v>
      </c>
      <c r="D7">
        <v>8</v>
      </c>
      <c r="E7" t="s">
        <v>43</v>
      </c>
      <c r="F7" t="s">
        <v>43</v>
      </c>
      <c r="G7" s="1">
        <v>60.17</v>
      </c>
      <c r="H7" s="1">
        <v>36.950000000000003</v>
      </c>
      <c r="I7" s="1">
        <v>-11.46</v>
      </c>
      <c r="J7" s="1">
        <v>85.66</v>
      </c>
      <c r="K7" s="1">
        <v>256.98</v>
      </c>
      <c r="L7" s="1">
        <v>0</v>
      </c>
      <c r="M7" s="1">
        <v>85.66</v>
      </c>
      <c r="N7" s="3">
        <f t="shared" si="0"/>
        <v>10.7075</v>
      </c>
      <c r="O7" s="3">
        <f t="shared" si="1"/>
        <v>11.671175</v>
      </c>
      <c r="P7" s="3">
        <f t="shared" si="2"/>
        <v>13.188427749999999</v>
      </c>
      <c r="Q7" s="3">
        <f t="shared" si="3"/>
        <v>21.414999999999999</v>
      </c>
      <c r="R7" s="3">
        <f t="shared" si="4"/>
        <v>23.1282</v>
      </c>
      <c r="S7" s="3">
        <f t="shared" si="5"/>
        <v>26.134865999999999</v>
      </c>
      <c r="T7" s="4">
        <v>85.66</v>
      </c>
      <c r="U7" s="3">
        <f t="shared" si="6"/>
        <v>90.799599999999998</v>
      </c>
      <c r="V7" s="3">
        <f t="shared" si="7"/>
        <v>102.60354799999999</v>
      </c>
      <c r="W7" s="3">
        <f t="shared" si="8"/>
        <v>0.96367500000000028</v>
      </c>
      <c r="X7" s="3">
        <f t="shared" si="9"/>
        <v>0.62638875000000016</v>
      </c>
      <c r="Y7" s="3">
        <f t="shared" si="10"/>
        <v>0.33728625000000007</v>
      </c>
      <c r="Z7" s="3">
        <f t="shared" si="11"/>
        <v>1.7132000000000005</v>
      </c>
      <c r="AA7" s="3">
        <f t="shared" si="12"/>
        <v>1.1135800000000005</v>
      </c>
      <c r="AB7" s="3">
        <f t="shared" si="13"/>
        <v>0.59962000000000015</v>
      </c>
      <c r="AC7" s="3">
        <f t="shared" si="14"/>
        <v>5.1396000000000015</v>
      </c>
      <c r="AD7" s="3">
        <f t="shared" si="15"/>
        <v>3.3407400000000012</v>
      </c>
      <c r="AE7" s="3">
        <f t="shared" si="16"/>
        <v>1.7988600000000003</v>
      </c>
    </row>
    <row r="8" spans="1:31" x14ac:dyDescent="0.25">
      <c r="A8" t="s">
        <v>7</v>
      </c>
      <c r="B8" t="s">
        <v>20</v>
      </c>
      <c r="C8" t="s">
        <v>33</v>
      </c>
      <c r="D8">
        <v>10</v>
      </c>
      <c r="E8" t="s">
        <v>42</v>
      </c>
      <c r="F8" t="s">
        <v>42</v>
      </c>
      <c r="G8" s="1">
        <v>60.17</v>
      </c>
      <c r="H8" s="1">
        <v>36.950000000000003</v>
      </c>
      <c r="I8" s="1">
        <v>-11.46</v>
      </c>
      <c r="J8" s="1">
        <v>85.66</v>
      </c>
      <c r="K8" s="1">
        <v>171.32</v>
      </c>
      <c r="L8" s="1">
        <v>0</v>
      </c>
      <c r="M8" s="1">
        <v>85.66</v>
      </c>
      <c r="N8" s="3">
        <f t="shared" si="0"/>
        <v>8.5659999999999989</v>
      </c>
      <c r="O8" s="3">
        <f t="shared" si="1"/>
        <v>9.3369399999999985</v>
      </c>
      <c r="P8" s="3">
        <f t="shared" si="2"/>
        <v>10.550742199999997</v>
      </c>
      <c r="Q8" s="3">
        <f t="shared" si="3"/>
        <v>17.131999999999998</v>
      </c>
      <c r="R8" s="3">
        <f t="shared" si="4"/>
        <v>18.502559999999999</v>
      </c>
      <c r="S8" s="3">
        <f t="shared" si="5"/>
        <v>20.907892799999996</v>
      </c>
      <c r="T8" s="4">
        <v>85.66</v>
      </c>
      <c r="U8" s="3">
        <f t="shared" si="6"/>
        <v>90.799599999999998</v>
      </c>
      <c r="V8" s="3">
        <f t="shared" si="7"/>
        <v>102.60354799999999</v>
      </c>
      <c r="W8" s="3">
        <f t="shared" si="8"/>
        <v>0.77093999999999951</v>
      </c>
      <c r="X8" s="3">
        <f t="shared" si="9"/>
        <v>0.50111099999999975</v>
      </c>
      <c r="Y8" s="3">
        <f t="shared" si="10"/>
        <v>0.26982899999999982</v>
      </c>
      <c r="Z8" s="3">
        <f t="shared" si="11"/>
        <v>1.3705600000000011</v>
      </c>
      <c r="AA8" s="3">
        <f t="shared" si="12"/>
        <v>0.89086400000000077</v>
      </c>
      <c r="AB8" s="3">
        <f t="shared" si="13"/>
        <v>0.47969600000000034</v>
      </c>
      <c r="AC8" s="3">
        <f t="shared" si="14"/>
        <v>5.1396000000000015</v>
      </c>
      <c r="AD8" s="3">
        <f t="shared" si="15"/>
        <v>3.3407400000000012</v>
      </c>
      <c r="AE8" s="3">
        <f t="shared" si="16"/>
        <v>1.7988600000000003</v>
      </c>
    </row>
    <row r="9" spans="1:31" x14ac:dyDescent="0.25">
      <c r="A9" t="s">
        <v>8</v>
      </c>
      <c r="B9" t="s">
        <v>21</v>
      </c>
      <c r="C9" t="s">
        <v>34</v>
      </c>
      <c r="D9">
        <v>8</v>
      </c>
      <c r="E9" t="s">
        <v>43</v>
      </c>
      <c r="F9" t="s">
        <v>43</v>
      </c>
      <c r="G9" s="1">
        <v>60.17</v>
      </c>
      <c r="H9" s="1">
        <v>36.950000000000003</v>
      </c>
      <c r="I9" s="1">
        <v>-11.46</v>
      </c>
      <c r="J9" s="1">
        <v>85.66</v>
      </c>
      <c r="K9" s="1">
        <v>256.98</v>
      </c>
      <c r="L9" s="1">
        <v>0</v>
      </c>
      <c r="M9" s="1">
        <v>85.66</v>
      </c>
      <c r="N9" s="3">
        <f t="shared" si="0"/>
        <v>10.7075</v>
      </c>
      <c r="O9" s="3">
        <f t="shared" si="1"/>
        <v>11.671175</v>
      </c>
      <c r="P9" s="3">
        <f t="shared" si="2"/>
        <v>13.188427749999999</v>
      </c>
      <c r="Q9" s="3">
        <f t="shared" si="3"/>
        <v>21.414999999999999</v>
      </c>
      <c r="R9" s="3">
        <f t="shared" si="4"/>
        <v>23.1282</v>
      </c>
      <c r="S9" s="3">
        <f t="shared" si="5"/>
        <v>26.134865999999999</v>
      </c>
      <c r="T9" s="4">
        <v>85.66</v>
      </c>
      <c r="U9" s="3">
        <f t="shared" si="6"/>
        <v>90.799599999999998</v>
      </c>
      <c r="V9" s="3">
        <f t="shared" si="7"/>
        <v>102.60354799999999</v>
      </c>
      <c r="W9" s="3">
        <f t="shared" si="8"/>
        <v>0.96367500000000028</v>
      </c>
      <c r="X9" s="3">
        <f t="shared" si="9"/>
        <v>0.62638875000000016</v>
      </c>
      <c r="Y9" s="3">
        <f t="shared" si="10"/>
        <v>0.33728625000000007</v>
      </c>
      <c r="Z9" s="3">
        <f t="shared" si="11"/>
        <v>1.7132000000000005</v>
      </c>
      <c r="AA9" s="3">
        <f t="shared" si="12"/>
        <v>1.1135800000000005</v>
      </c>
      <c r="AB9" s="3">
        <f t="shared" si="13"/>
        <v>0.59962000000000015</v>
      </c>
      <c r="AC9" s="3">
        <f t="shared" si="14"/>
        <v>5.1396000000000015</v>
      </c>
      <c r="AD9" s="3">
        <f t="shared" si="15"/>
        <v>3.3407400000000012</v>
      </c>
      <c r="AE9" s="3">
        <f t="shared" si="16"/>
        <v>1.7988600000000003</v>
      </c>
    </row>
    <row r="10" spans="1:31" x14ac:dyDescent="0.25">
      <c r="A10" t="s">
        <v>9</v>
      </c>
      <c r="B10" t="s">
        <v>22</v>
      </c>
      <c r="C10" t="s">
        <v>35</v>
      </c>
      <c r="D10">
        <v>8</v>
      </c>
      <c r="E10" t="s">
        <v>41</v>
      </c>
      <c r="F10" t="s">
        <v>41</v>
      </c>
      <c r="G10" s="1">
        <v>60.17</v>
      </c>
      <c r="H10" s="1">
        <v>36.950000000000003</v>
      </c>
      <c r="I10" s="1">
        <v>-11.46</v>
      </c>
      <c r="J10" s="1">
        <v>85.66</v>
      </c>
      <c r="K10" s="1">
        <v>342.64</v>
      </c>
      <c r="L10" s="1">
        <v>0</v>
      </c>
      <c r="M10" s="1">
        <v>85.66</v>
      </c>
      <c r="N10" s="3">
        <f t="shared" si="0"/>
        <v>10.7075</v>
      </c>
      <c r="O10" s="3">
        <f t="shared" si="1"/>
        <v>11.671175</v>
      </c>
      <c r="P10" s="3">
        <f t="shared" si="2"/>
        <v>13.188427749999999</v>
      </c>
      <c r="Q10" s="3">
        <f t="shared" si="3"/>
        <v>21.414999999999999</v>
      </c>
      <c r="R10" s="3">
        <f t="shared" si="4"/>
        <v>23.1282</v>
      </c>
      <c r="S10" s="3">
        <f t="shared" si="5"/>
        <v>26.134865999999999</v>
      </c>
      <c r="T10" s="4">
        <v>85.66</v>
      </c>
      <c r="U10" s="3">
        <f t="shared" si="6"/>
        <v>90.799599999999998</v>
      </c>
      <c r="V10" s="3">
        <f t="shared" si="7"/>
        <v>102.60354799999999</v>
      </c>
      <c r="W10" s="3">
        <f t="shared" si="8"/>
        <v>0.96367500000000028</v>
      </c>
      <c r="X10" s="3">
        <f t="shared" si="9"/>
        <v>0.62638875000000016</v>
      </c>
      <c r="Y10" s="3">
        <f t="shared" si="10"/>
        <v>0.33728625000000007</v>
      </c>
      <c r="Z10" s="3">
        <f t="shared" si="11"/>
        <v>1.7132000000000005</v>
      </c>
      <c r="AA10" s="3">
        <f t="shared" si="12"/>
        <v>1.1135800000000005</v>
      </c>
      <c r="AB10" s="3">
        <f t="shared" si="13"/>
        <v>0.59962000000000015</v>
      </c>
      <c r="AC10" s="3">
        <f t="shared" si="14"/>
        <v>5.1396000000000015</v>
      </c>
      <c r="AD10" s="3">
        <f t="shared" si="15"/>
        <v>3.3407400000000012</v>
      </c>
      <c r="AE10" s="3">
        <f t="shared" si="16"/>
        <v>1.7988600000000003</v>
      </c>
    </row>
    <row r="11" spans="1:31" x14ac:dyDescent="0.25">
      <c r="A11" t="s">
        <v>10</v>
      </c>
      <c r="B11" t="s">
        <v>23</v>
      </c>
      <c r="C11" t="s">
        <v>36</v>
      </c>
      <c r="D11">
        <v>8</v>
      </c>
      <c r="E11" t="s">
        <v>42</v>
      </c>
      <c r="F11" t="s">
        <v>42</v>
      </c>
      <c r="G11" s="1">
        <v>48.71</v>
      </c>
      <c r="H11" s="1">
        <v>36.950000000000003</v>
      </c>
      <c r="I11" s="1">
        <v>-0.15</v>
      </c>
      <c r="J11" s="1">
        <v>85.51</v>
      </c>
      <c r="K11" s="1">
        <v>171.02</v>
      </c>
      <c r="L11" s="1">
        <v>0</v>
      </c>
      <c r="M11" s="1">
        <v>85.51</v>
      </c>
      <c r="N11" s="3">
        <f t="shared" si="0"/>
        <v>10.688750000000001</v>
      </c>
      <c r="O11" s="3">
        <f t="shared" si="1"/>
        <v>11.6507375</v>
      </c>
      <c r="P11" s="3">
        <f t="shared" si="2"/>
        <v>13.165333374999999</v>
      </c>
      <c r="Q11" s="3">
        <f t="shared" si="3"/>
        <v>21.377500000000001</v>
      </c>
      <c r="R11" s="3">
        <f t="shared" si="4"/>
        <v>23.087700000000002</v>
      </c>
      <c r="S11" s="3">
        <f t="shared" si="5"/>
        <v>26.089100999999999</v>
      </c>
      <c r="T11" s="4">
        <v>85.51</v>
      </c>
      <c r="U11" s="3">
        <f t="shared" si="6"/>
        <v>90.640600000000006</v>
      </c>
      <c r="V11" s="3">
        <f t="shared" si="7"/>
        <v>102.423878</v>
      </c>
      <c r="W11" s="3">
        <f t="shared" si="8"/>
        <v>0.96198749999999933</v>
      </c>
      <c r="X11" s="3">
        <f t="shared" si="9"/>
        <v>0.62529187499999961</v>
      </c>
      <c r="Y11" s="3">
        <f t="shared" si="10"/>
        <v>0.33669562499999972</v>
      </c>
      <c r="Z11" s="3">
        <f t="shared" si="11"/>
        <v>1.7102000000000004</v>
      </c>
      <c r="AA11" s="3">
        <f t="shared" si="12"/>
        <v>1.1116300000000003</v>
      </c>
      <c r="AB11" s="3">
        <f t="shared" si="13"/>
        <v>0.59857000000000005</v>
      </c>
      <c r="AC11" s="3">
        <f t="shared" si="14"/>
        <v>5.1306000000000012</v>
      </c>
      <c r="AD11" s="3">
        <f t="shared" si="15"/>
        <v>3.334890000000001</v>
      </c>
      <c r="AE11" s="3">
        <f t="shared" si="16"/>
        <v>1.7957100000000004</v>
      </c>
    </row>
    <row r="12" spans="1:31" x14ac:dyDescent="0.25">
      <c r="A12" t="s">
        <v>11</v>
      </c>
      <c r="B12" t="s">
        <v>24</v>
      </c>
      <c r="C12" t="s">
        <v>37</v>
      </c>
      <c r="D12">
        <v>8</v>
      </c>
      <c r="E12" t="s">
        <v>41</v>
      </c>
      <c r="F12" t="s">
        <v>41</v>
      </c>
      <c r="G12" s="1">
        <v>48.71</v>
      </c>
      <c r="H12" s="1">
        <v>36.950000000000003</v>
      </c>
      <c r="I12" s="1">
        <v>-0.15</v>
      </c>
      <c r="J12" s="1">
        <v>85.51</v>
      </c>
      <c r="K12" s="1">
        <v>342.04</v>
      </c>
      <c r="L12" s="1">
        <v>0</v>
      </c>
      <c r="M12" s="1">
        <v>85.51</v>
      </c>
      <c r="N12" s="3">
        <f t="shared" si="0"/>
        <v>10.688750000000001</v>
      </c>
      <c r="O12" s="3">
        <f t="shared" si="1"/>
        <v>11.6507375</v>
      </c>
      <c r="P12" s="3">
        <f t="shared" si="2"/>
        <v>13.165333374999999</v>
      </c>
      <c r="Q12" s="3">
        <f t="shared" si="3"/>
        <v>21.377500000000001</v>
      </c>
      <c r="R12" s="3">
        <f t="shared" si="4"/>
        <v>23.087700000000002</v>
      </c>
      <c r="S12" s="3">
        <f t="shared" si="5"/>
        <v>26.089100999999999</v>
      </c>
      <c r="T12" s="4">
        <v>85.51</v>
      </c>
      <c r="U12" s="3">
        <f t="shared" si="6"/>
        <v>90.640600000000006</v>
      </c>
      <c r="V12" s="3">
        <f t="shared" si="7"/>
        <v>102.423878</v>
      </c>
      <c r="W12" s="3">
        <f t="shared" si="8"/>
        <v>0.96198749999999933</v>
      </c>
      <c r="X12" s="3">
        <f t="shared" si="9"/>
        <v>0.62529187499999961</v>
      </c>
      <c r="Y12" s="3">
        <f t="shared" si="10"/>
        <v>0.33669562499999972</v>
      </c>
      <c r="Z12" s="3">
        <f t="shared" si="11"/>
        <v>1.7102000000000004</v>
      </c>
      <c r="AA12" s="3">
        <f t="shared" si="12"/>
        <v>1.1116300000000003</v>
      </c>
      <c r="AB12" s="3">
        <f t="shared" si="13"/>
        <v>0.59857000000000005</v>
      </c>
      <c r="AC12" s="3">
        <f t="shared" si="14"/>
        <v>5.1306000000000012</v>
      </c>
      <c r="AD12" s="3">
        <f t="shared" si="15"/>
        <v>3.334890000000001</v>
      </c>
      <c r="AE12" s="3">
        <f t="shared" si="16"/>
        <v>1.7957100000000004</v>
      </c>
    </row>
    <row r="13" spans="1:31" x14ac:dyDescent="0.25">
      <c r="A13" t="s">
        <v>12</v>
      </c>
      <c r="B13" t="s">
        <v>25</v>
      </c>
      <c r="C13" t="s">
        <v>38</v>
      </c>
      <c r="D13">
        <v>8</v>
      </c>
      <c r="E13" t="s">
        <v>41</v>
      </c>
      <c r="F13" t="s">
        <v>41</v>
      </c>
      <c r="G13" s="1">
        <v>70.709999999999994</v>
      </c>
      <c r="H13" s="1">
        <v>36.950000000000003</v>
      </c>
      <c r="I13" s="1">
        <v>-4.76</v>
      </c>
      <c r="J13" s="1">
        <v>102.9</v>
      </c>
      <c r="K13" s="1">
        <v>411.6</v>
      </c>
      <c r="L13" s="1">
        <v>0</v>
      </c>
      <c r="M13" s="1">
        <v>102.9</v>
      </c>
      <c r="N13" s="3">
        <f t="shared" si="0"/>
        <v>12.862500000000001</v>
      </c>
      <c r="O13" s="3">
        <f t="shared" si="1"/>
        <v>14.020125</v>
      </c>
      <c r="P13" s="3">
        <f t="shared" si="2"/>
        <v>15.84274125</v>
      </c>
      <c r="Q13" s="3">
        <f t="shared" si="3"/>
        <v>25.725000000000001</v>
      </c>
      <c r="R13" s="3">
        <f t="shared" si="4"/>
        <v>27.783000000000001</v>
      </c>
      <c r="S13" s="3">
        <f t="shared" si="5"/>
        <v>31.394789999999997</v>
      </c>
      <c r="T13" s="4">
        <v>102.9</v>
      </c>
      <c r="U13" s="3">
        <f t="shared" si="6"/>
        <v>109.07400000000001</v>
      </c>
      <c r="V13" s="3">
        <f t="shared" si="7"/>
        <v>123.25362</v>
      </c>
      <c r="W13" s="3">
        <f t="shared" si="8"/>
        <v>1.1576249999999995</v>
      </c>
      <c r="X13" s="3">
        <f t="shared" si="9"/>
        <v>0.75245624999999972</v>
      </c>
      <c r="Y13" s="3">
        <f t="shared" si="10"/>
        <v>0.4051687499999998</v>
      </c>
      <c r="Z13" s="3">
        <f t="shared" si="11"/>
        <v>2.0579999999999998</v>
      </c>
      <c r="AA13" s="3">
        <f t="shared" si="12"/>
        <v>1.3376999999999999</v>
      </c>
      <c r="AB13" s="3">
        <f t="shared" si="13"/>
        <v>0.72029999999999994</v>
      </c>
      <c r="AC13" s="3">
        <f t="shared" si="14"/>
        <v>6.1740000000000066</v>
      </c>
      <c r="AD13" s="3">
        <f t="shared" si="15"/>
        <v>4.0131000000000041</v>
      </c>
      <c r="AE13" s="3">
        <f t="shared" si="16"/>
        <v>2.160900000000002</v>
      </c>
    </row>
    <row r="14" spans="1:31" x14ac:dyDescent="0.25">
      <c r="A14" t="s">
        <v>13</v>
      </c>
      <c r="B14" t="s">
        <v>26</v>
      </c>
      <c r="C14" t="s">
        <v>39</v>
      </c>
      <c r="D14">
        <v>10</v>
      </c>
      <c r="E14" t="s">
        <v>42</v>
      </c>
      <c r="F14" t="s">
        <v>42</v>
      </c>
      <c r="G14" s="1">
        <v>48.71</v>
      </c>
      <c r="H14" s="1">
        <v>36.950000000000003</v>
      </c>
      <c r="I14" s="1">
        <v>-0.15</v>
      </c>
      <c r="J14" s="1">
        <v>85.51</v>
      </c>
      <c r="K14" s="1">
        <v>171.02</v>
      </c>
      <c r="L14" s="1">
        <v>0</v>
      </c>
      <c r="M14" s="1">
        <v>85.51</v>
      </c>
      <c r="N14" s="3">
        <f t="shared" si="0"/>
        <v>8.5510000000000002</v>
      </c>
      <c r="O14" s="3">
        <f t="shared" si="1"/>
        <v>9.3205899999999993</v>
      </c>
      <c r="P14" s="3">
        <f t="shared" si="2"/>
        <v>10.532266699999997</v>
      </c>
      <c r="Q14" s="3">
        <f t="shared" si="3"/>
        <v>17.102</v>
      </c>
      <c r="R14" s="3">
        <f t="shared" si="4"/>
        <v>18.47016</v>
      </c>
      <c r="S14" s="3">
        <f t="shared" si="5"/>
        <v>20.871280799999997</v>
      </c>
      <c r="T14" s="4">
        <v>85.51</v>
      </c>
      <c r="U14" s="3">
        <f t="shared" si="6"/>
        <v>90.640600000000006</v>
      </c>
      <c r="V14" s="3">
        <f t="shared" si="7"/>
        <v>102.423878</v>
      </c>
      <c r="W14" s="3">
        <f t="shared" si="8"/>
        <v>0.76958999999999911</v>
      </c>
      <c r="X14" s="3">
        <f t="shared" si="9"/>
        <v>0.50023349999999944</v>
      </c>
      <c r="Y14" s="3">
        <f t="shared" si="10"/>
        <v>0.26935649999999967</v>
      </c>
      <c r="Z14" s="3">
        <f t="shared" si="11"/>
        <v>1.3681599999999996</v>
      </c>
      <c r="AA14" s="3">
        <f t="shared" si="12"/>
        <v>0.88930399999999976</v>
      </c>
      <c r="AB14" s="3">
        <f t="shared" si="13"/>
        <v>0.47885599999999984</v>
      </c>
      <c r="AC14" s="3">
        <f t="shared" si="14"/>
        <v>5.1306000000000012</v>
      </c>
      <c r="AD14" s="3">
        <f t="shared" si="15"/>
        <v>3.334890000000001</v>
      </c>
      <c r="AE14" s="3">
        <f t="shared" si="16"/>
        <v>1.7957100000000004</v>
      </c>
    </row>
    <row r="15" spans="1:31" x14ac:dyDescent="0.25">
      <c r="A15" t="s">
        <v>14</v>
      </c>
      <c r="B15" t="s">
        <v>27</v>
      </c>
      <c r="C15" t="s">
        <v>40</v>
      </c>
      <c r="D15">
        <v>10</v>
      </c>
      <c r="E15" t="s">
        <v>44</v>
      </c>
      <c r="F15" t="s">
        <v>44</v>
      </c>
      <c r="G15" s="1">
        <v>78.45</v>
      </c>
      <c r="H15" s="1">
        <v>36.950000000000003</v>
      </c>
      <c r="I15" s="1">
        <v>-4.5</v>
      </c>
      <c r="J15" s="1">
        <v>110.9</v>
      </c>
      <c r="K15" s="1">
        <v>665.4</v>
      </c>
      <c r="L15" s="1">
        <v>0</v>
      </c>
      <c r="M15" s="1">
        <v>110.9</v>
      </c>
      <c r="N15" s="3">
        <f t="shared" si="0"/>
        <v>11.09</v>
      </c>
      <c r="O15" s="3">
        <f t="shared" si="1"/>
        <v>12.088100000000001</v>
      </c>
      <c r="P15" s="3">
        <f t="shared" si="2"/>
        <v>13.659552999999999</v>
      </c>
      <c r="Q15" s="3">
        <f t="shared" si="3"/>
        <v>22.18</v>
      </c>
      <c r="R15" s="3">
        <f t="shared" si="4"/>
        <v>23.9544</v>
      </c>
      <c r="S15" s="3">
        <f t="shared" si="5"/>
        <v>27.068471999999996</v>
      </c>
      <c r="T15" s="4">
        <v>110.9</v>
      </c>
      <c r="U15" s="3">
        <f t="shared" si="6"/>
        <v>117.554</v>
      </c>
      <c r="V15" s="3">
        <f t="shared" si="7"/>
        <v>132.83601999999999</v>
      </c>
      <c r="W15" s="3">
        <f t="shared" si="8"/>
        <v>0.99810000000000088</v>
      </c>
      <c r="X15" s="3">
        <f t="shared" si="9"/>
        <v>0.64876500000000059</v>
      </c>
      <c r="Y15" s="3">
        <f t="shared" si="10"/>
        <v>0.34933500000000028</v>
      </c>
      <c r="Z15" s="3">
        <f t="shared" si="11"/>
        <v>1.7744</v>
      </c>
      <c r="AA15" s="3">
        <f t="shared" si="12"/>
        <v>1.1533599999999999</v>
      </c>
      <c r="AB15" s="3">
        <f t="shared" si="13"/>
        <v>0.62103999999999993</v>
      </c>
      <c r="AC15" s="3">
        <f t="shared" si="14"/>
        <v>6.6539999999999964</v>
      </c>
      <c r="AD15" s="3">
        <f t="shared" si="15"/>
        <v>4.3250999999999982</v>
      </c>
      <c r="AE15" s="3">
        <f t="shared" si="16"/>
        <v>2.3288999999999986</v>
      </c>
    </row>
  </sheetData>
  <mergeCells count="19">
    <mergeCell ref="A1:A2"/>
    <mergeCell ref="B1:B2"/>
    <mergeCell ref="C1:C2"/>
    <mergeCell ref="E1:E2"/>
    <mergeCell ref="F1:F2"/>
    <mergeCell ref="L1:L2"/>
    <mergeCell ref="M1:M2"/>
    <mergeCell ref="D1:D2"/>
    <mergeCell ref="N1:P1"/>
    <mergeCell ref="G1:G2"/>
    <mergeCell ref="H1:H2"/>
    <mergeCell ref="I1:I2"/>
    <mergeCell ref="J1:J2"/>
    <mergeCell ref="K1:K2"/>
    <mergeCell ref="Q1:S1"/>
    <mergeCell ref="T1:V1"/>
    <mergeCell ref="W1:Y1"/>
    <mergeCell ref="Z1:AB1"/>
    <mergeCell ref="AC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Lasith Herath</cp:lastModifiedBy>
  <dcterms:created xsi:type="dcterms:W3CDTF">2019-06-12T18:49:36Z</dcterms:created>
  <dcterms:modified xsi:type="dcterms:W3CDTF">2020-06-25T20:20:54Z</dcterms:modified>
</cp:coreProperties>
</file>