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D6" i="5" l="1"/>
  <c r="D4" i="5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21" i="1"/>
  <c r="N11" i="1"/>
  <c r="N24" i="1"/>
  <c r="N15" i="1"/>
  <c r="N8" i="1"/>
  <c r="N25" i="1"/>
  <c r="N7" i="1"/>
  <c r="N23" i="1"/>
  <c r="N9" i="1"/>
  <c r="N18" i="1"/>
  <c r="N16" i="1"/>
  <c r="N10" i="1"/>
  <c r="N22" i="1"/>
  <c r="N13" i="1"/>
  <c r="N19" i="1"/>
  <c r="N17" i="1"/>
  <c r="N14" i="1"/>
  <c r="N26" i="1"/>
  <c r="N20" i="1"/>
  <c r="N12" i="1"/>
  <c r="H4" i="10" l="1"/>
  <c r="L3" i="1"/>
  <c r="D40" i="1"/>
  <c r="C40" i="1" s="1"/>
  <c r="C1" i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I3" i="1"/>
  <c r="E21" i="1"/>
  <c r="I10" i="1"/>
  <c r="I19" i="1"/>
  <c r="E3" i="1"/>
  <c r="I21" i="1"/>
  <c r="E11" i="1"/>
  <c r="I9" i="1"/>
  <c r="E19" i="1"/>
  <c r="I31" i="1"/>
  <c r="E10" i="1"/>
  <c r="I11" i="1"/>
  <c r="E31" i="1"/>
  <c r="E4" i="1"/>
  <c r="I4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H4" i="1" s="1"/>
  <c r="G4" i="1" s="1"/>
  <c r="D33" i="1"/>
  <c r="D42" i="1"/>
  <c r="H33" i="1"/>
  <c r="L4" i="1"/>
  <c r="L5" i="1" s="1"/>
  <c r="C42" i="1" l="1"/>
  <c r="G33" i="1"/>
  <c r="C33" i="1"/>
  <c r="D34" i="1"/>
  <c r="H34" i="1"/>
  <c r="L6" i="1"/>
  <c r="N5" i="1"/>
  <c r="N4" i="1"/>
  <c r="C34" i="1" l="1"/>
  <c r="G34" i="1"/>
  <c r="N6" i="1"/>
  <c r="D7" i="1" l="1"/>
  <c r="C7" i="1" s="1"/>
  <c r="H7" i="1" s="1"/>
  <c r="G7" i="1" s="1"/>
  <c r="E8" i="1"/>
  <c r="I8" i="1"/>
  <c r="L27" i="1"/>
  <c r="H8" i="1" l="1"/>
  <c r="G8" i="1" s="1"/>
  <c r="D8" i="1"/>
  <c r="C8" i="1" s="1"/>
  <c r="N27" i="1"/>
  <c r="H14" i="1"/>
  <c r="D14" i="1"/>
  <c r="G14" i="1" l="1"/>
  <c r="B1" i="8" s="1"/>
  <c r="C14" i="1"/>
  <c r="B1" i="10" s="1"/>
  <c r="B4" i="8" a="1"/>
  <c r="F1" i="8"/>
  <c r="F1" i="10"/>
  <c r="B4" i="10" a="1"/>
  <c r="I5" i="8" l="1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F102" i="8" s="1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F108" i="8" s="1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F97" i="8" s="1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D13" i="8" s="1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D87" i="8" s="1"/>
  <c r="B26" i="8"/>
  <c r="F25" i="8" s="1"/>
  <c r="B66" i="8"/>
  <c r="F65" i="8" s="1"/>
  <c r="B63" i="8"/>
  <c r="F62" i="8" s="1"/>
  <c r="B58" i="8"/>
  <c r="D57" i="8" s="1"/>
  <c r="B44" i="8"/>
  <c r="D43" i="8" s="1"/>
  <c r="B91" i="8"/>
  <c r="D90" i="8" s="1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D82" i="8" s="1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D99" i="8" s="1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102" i="8" l="1"/>
  <c r="D45" i="8"/>
  <c r="F87" i="8"/>
  <c r="D97" i="8"/>
  <c r="D108" i="8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10"/>
  <c r="I1" i="8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H28" i="1"/>
  <c r="E4" i="10" l="1" a="1"/>
  <c r="E13" i="10" s="1"/>
  <c r="E4" i="8" a="1"/>
  <c r="E74" i="8" s="1"/>
  <c r="G28" i="1"/>
  <c r="J4" i="1" s="1"/>
  <c r="G35" i="1"/>
  <c r="D28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N28" i="1"/>
  <c r="M28" i="1" l="1"/>
  <c r="J5" i="1" s="1"/>
  <c r="C29" i="1"/>
  <c r="B2" i="3" a="1"/>
  <c r="C43" i="1"/>
  <c r="C45" i="1" s="1"/>
  <c r="B2" i="4" a="1"/>
  <c r="C50" i="1"/>
  <c r="C47" i="1"/>
  <c r="G50" i="1"/>
  <c r="C51" i="1"/>
  <c r="G51" i="1"/>
  <c r="M50" i="1"/>
  <c r="M51" i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G49" i="1"/>
  <c r="C49" i="1"/>
  <c r="A3" i="3" l="1" a="1"/>
  <c r="A51" i="3"/>
  <c r="A69" i="3"/>
  <c r="A11" i="3"/>
  <c r="A59" i="3"/>
  <c r="A114" i="3"/>
  <c r="A61" i="3"/>
  <c r="A68" i="3"/>
  <c r="A20" i="3"/>
  <c r="A19" i="3"/>
  <c r="A95" i="3"/>
  <c r="A29" i="3"/>
  <c r="A88" i="3"/>
  <c r="A106" i="3"/>
  <c r="A78" i="3"/>
  <c r="A109" i="3"/>
  <c r="A111" i="3"/>
  <c r="A27" i="3"/>
  <c r="A48" i="3"/>
  <c r="A55" i="3"/>
  <c r="A89" i="3"/>
  <c r="A36" i="3"/>
  <c r="A39" i="3"/>
  <c r="A71" i="3"/>
  <c r="A97" i="3"/>
  <c r="A18" i="3"/>
  <c r="A24" i="3"/>
  <c r="A118" i="3"/>
  <c r="A77" i="3"/>
  <c r="A26" i="3"/>
  <c r="A40" i="3"/>
  <c r="A53" i="3"/>
  <c r="A74" i="3"/>
  <c r="A83" i="3"/>
  <c r="A91" i="3"/>
  <c r="A105" i="3"/>
  <c r="A7" i="3"/>
  <c r="A117" i="3"/>
  <c r="A58" i="3"/>
  <c r="A96" i="3"/>
  <c r="A116" i="3"/>
  <c r="A113" i="3"/>
  <c r="A98" i="3"/>
  <c r="A14" i="3"/>
  <c r="A23" i="3"/>
  <c r="A9" i="3"/>
  <c r="A12" i="3"/>
  <c r="A31" i="3"/>
  <c r="A64" i="3"/>
  <c r="A92" i="3"/>
  <c r="A43" i="3"/>
  <c r="A115" i="3"/>
  <c r="A102" i="3"/>
  <c r="A108" i="3"/>
  <c r="A10" i="3"/>
  <c r="A37" i="3"/>
  <c r="A62" i="3"/>
  <c r="A75" i="3"/>
  <c r="A28" i="3"/>
  <c r="A79" i="3"/>
  <c r="A101" i="3"/>
  <c r="A100" i="3"/>
  <c r="A82" i="3"/>
  <c r="A103" i="3"/>
  <c r="A47" i="3"/>
  <c r="A13" i="3"/>
  <c r="A99" i="3"/>
  <c r="A67" i="3"/>
  <c r="A22" i="3"/>
  <c r="A25" i="3"/>
  <c r="A30" i="3"/>
  <c r="A121" i="3"/>
  <c r="A73" i="3"/>
  <c r="A76" i="3"/>
  <c r="A63" i="3"/>
  <c r="A33" i="3"/>
  <c r="A41" i="3"/>
  <c r="A87" i="3"/>
  <c r="A66" i="3"/>
  <c r="A50" i="3"/>
  <c r="A6" i="3"/>
  <c r="A60" i="3"/>
  <c r="A8" i="3"/>
  <c r="A110" i="3"/>
  <c r="A44" i="3"/>
  <c r="A52" i="3"/>
  <c r="A93" i="3"/>
  <c r="A15" i="3"/>
  <c r="A112" i="3"/>
  <c r="A80" i="3"/>
  <c r="A49" i="3"/>
  <c r="A34" i="3"/>
  <c r="A16" i="3"/>
  <c r="A94" i="3"/>
  <c r="A54" i="3"/>
  <c r="A104" i="3"/>
  <c r="A46" i="3"/>
  <c r="A107" i="3"/>
  <c r="A72" i="3"/>
  <c r="A42" i="3"/>
  <c r="A21" i="3"/>
  <c r="A86" i="3"/>
  <c r="A70" i="3"/>
  <c r="A57" i="3"/>
  <c r="A3" i="3"/>
  <c r="A122" i="3"/>
  <c r="A4" i="3"/>
  <c r="A81" i="3"/>
  <c r="A120" i="3"/>
  <c r="A45" i="3"/>
  <c r="A90" i="3"/>
  <c r="A5" i="3"/>
  <c r="A65" i="3"/>
  <c r="A35" i="3"/>
  <c r="A84" i="3"/>
  <c r="A38" i="3"/>
  <c r="A85" i="3"/>
  <c r="A56" i="3"/>
  <c r="A119" i="3"/>
  <c r="A17" i="3"/>
  <c r="A32" i="3"/>
  <c r="A3" i="4" a="1"/>
  <c r="A43" i="4"/>
  <c r="A8" i="4"/>
  <c r="A102" i="4"/>
  <c r="A86" i="4"/>
  <c r="A32" i="4"/>
  <c r="A25" i="4"/>
  <c r="A56" i="4"/>
  <c r="A114" i="4"/>
  <c r="A60" i="4"/>
  <c r="A20" i="4"/>
  <c r="A68" i="4"/>
  <c r="A122" i="4"/>
  <c r="A95" i="4"/>
  <c r="A62" i="4"/>
  <c r="A24" i="4"/>
  <c r="A108" i="4"/>
  <c r="A54" i="4"/>
  <c r="A36" i="4"/>
  <c r="A119" i="4"/>
  <c r="A110" i="4"/>
  <c r="A82" i="4"/>
  <c r="A14" i="4"/>
  <c r="A44" i="4"/>
  <c r="A46" i="4"/>
  <c r="A22" i="4"/>
  <c r="A31" i="4"/>
  <c r="A53" i="4"/>
  <c r="A107" i="4"/>
  <c r="A23" i="4"/>
  <c r="A11" i="4"/>
  <c r="A85" i="4"/>
  <c r="A33" i="4"/>
  <c r="A117" i="4"/>
  <c r="A59" i="4"/>
  <c r="A52" i="4"/>
  <c r="A101" i="4"/>
  <c r="A73" i="4"/>
  <c r="A5" i="4"/>
  <c r="A3" i="4"/>
  <c r="A27" i="4"/>
  <c r="A69" i="4"/>
  <c r="A71" i="4"/>
  <c r="A17" i="4"/>
  <c r="A111" i="4"/>
  <c r="A39" i="4"/>
  <c r="A92" i="4"/>
  <c r="A7" i="4"/>
  <c r="A89" i="4"/>
  <c r="A28" i="4"/>
  <c r="A13" i="4"/>
  <c r="A115" i="4"/>
  <c r="A90" i="4"/>
  <c r="A29" i="4"/>
  <c r="A30" i="4"/>
  <c r="A81" i="4"/>
  <c r="A120" i="4"/>
  <c r="A38" i="4"/>
  <c r="A48" i="4"/>
  <c r="A19" i="4"/>
  <c r="A83" i="4"/>
  <c r="A88" i="4"/>
  <c r="A70" i="4"/>
  <c r="A103" i="4"/>
  <c r="A64" i="4"/>
  <c r="A97" i="4"/>
  <c r="A112" i="4"/>
  <c r="A116" i="4"/>
  <c r="A6" i="4"/>
  <c r="A65" i="4"/>
  <c r="A9" i="4"/>
  <c r="A67" i="4"/>
  <c r="A75" i="4"/>
  <c r="A105" i="4"/>
  <c r="A41" i="4"/>
  <c r="A76" i="4"/>
  <c r="A99" i="4"/>
  <c r="A121" i="4"/>
  <c r="A40" i="4"/>
  <c r="A47" i="4"/>
  <c r="A87" i="4"/>
  <c r="A50" i="4"/>
  <c r="A61" i="4"/>
  <c r="A79" i="4"/>
  <c r="A35" i="4"/>
  <c r="A113" i="4"/>
  <c r="A18" i="4"/>
  <c r="A106" i="4"/>
  <c r="A72" i="4"/>
  <c r="A16" i="4"/>
  <c r="A45" i="4"/>
  <c r="A55" i="4"/>
  <c r="A63" i="4"/>
  <c r="A42" i="4"/>
  <c r="A34" i="4"/>
  <c r="A74" i="4"/>
  <c r="A80" i="4"/>
  <c r="A58" i="4"/>
  <c r="A4" i="4"/>
  <c r="A93" i="4"/>
  <c r="A100" i="4"/>
  <c r="A66" i="4"/>
  <c r="A104" i="4"/>
  <c r="A94" i="4"/>
  <c r="A91" i="4"/>
  <c r="A21" i="4"/>
  <c r="A26" i="4"/>
  <c r="A15" i="4"/>
  <c r="A51" i="4"/>
  <c r="A98" i="4"/>
  <c r="A118" i="4"/>
  <c r="A96" i="4"/>
  <c r="A78" i="4"/>
  <c r="A77" i="4"/>
  <c r="A12" i="4"/>
  <c r="A37" i="4"/>
  <c r="A84" i="4"/>
  <c r="A109" i="4"/>
  <c r="A57" i="4"/>
  <c r="A10" i="4"/>
  <c r="A49" i="4"/>
</calcChain>
</file>

<file path=xl/sharedStrings.xml><?xml version="1.0" encoding="utf-8"?>
<sst xmlns="http://schemas.openxmlformats.org/spreadsheetml/2006/main" count="90" uniqueCount="70">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</sst>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241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EURTOM3F1_Quote</v>
          </cell>
        </row>
      </sheetData>
      <sheetData sheetId="9">
        <row r="6">
          <cell r="D6" t="str">
            <v>F5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F5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APR15</v>
          </cell>
        </row>
      </sheetData>
      <sheetData sheetId="15">
        <row r="6">
          <cell r="D6" t="str">
            <v>X1S</v>
          </cell>
        </row>
      </sheetData>
      <sheetData sheetId="16">
        <row r="6">
          <cell r="D6">
            <v>12</v>
          </cell>
        </row>
      </sheetData>
      <sheetData sheetId="17">
        <row r="6">
          <cell r="D6" t="str">
            <v>3E</v>
          </cell>
        </row>
      </sheetData>
      <sheetData sheetId="18"/>
      <sheetData sheetId="19">
        <row r="6">
          <cell r="D6" t="str">
            <v>6E</v>
          </cell>
        </row>
      </sheetData>
      <sheetData sheetId="20">
        <row r="6">
          <cell r="D6" t="str">
            <v>EUR1F2Y_Quote</v>
          </cell>
        </row>
      </sheetData>
      <sheetData sheetId="21">
        <row r="6">
          <cell r="D6" t="str">
            <v>1E</v>
          </cell>
        </row>
      </sheetData>
      <sheetData sheetId="22">
        <row r="6">
          <cell r="D6" t="str">
            <v>3E</v>
          </cell>
        </row>
      </sheetData>
      <sheetData sheetId="23">
        <row r="6">
          <cell r="D6" t="str">
            <v>3E</v>
          </cell>
        </row>
      </sheetData>
      <sheetData sheetId="24">
        <row r="6">
          <cell r="D6" t="str">
            <v>6E</v>
          </cell>
        </row>
      </sheetData>
      <sheetData sheetId="25">
        <row r="6">
          <cell r="D6" t="str">
            <v>12E</v>
          </cell>
        </row>
      </sheetData>
      <sheetData sheetId="26">
        <row r="6">
          <cell r="D6">
            <v>42013</v>
          </cell>
        </row>
      </sheetData>
      <sheetData sheetId="27">
        <row r="6">
          <cell r="D6">
            <v>42013</v>
          </cell>
        </row>
      </sheetData>
      <sheetData sheetId="28">
        <row r="6">
          <cell r="D6">
            <v>42013</v>
          </cell>
        </row>
      </sheetData>
      <sheetData sheetId="29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tabSelected="1" workbookViewId="0">
      <selection activeCell="D3" sqref="D3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/>
      <c r="E3" s="224"/>
    </row>
    <row r="4" spans="2:5" x14ac:dyDescent="0.2">
      <c r="B4" s="223"/>
      <c r="C4" s="64" t="s">
        <v>21</v>
      </c>
      <c r="D4" s="228">
        <f>_xll.qlSettingsEvaluationDate(Trigger)</f>
        <v>42016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241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workbookViewId="0">
      <selection activeCell="B1" sqref="B1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hidden="1" customWidth="1" outlineLevel="1"/>
    <col min="5" max="5" width="26.33203125" style="24" hidden="1" customWidth="1" outlineLevel="1"/>
    <col min="6" max="6" width="20" style="25" customWidth="1" collapsed="1"/>
    <col min="7" max="7" width="26.33203125" style="25" bestFit="1" customWidth="1"/>
    <col min="8" max="9" width="22.66406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1" t="s">
        <v>53</v>
      </c>
      <c r="C2" s="232"/>
      <c r="D2" s="60" t="s">
        <v>46</v>
      </c>
      <c r="E2" s="61" t="s">
        <v>44</v>
      </c>
      <c r="F2" s="231" t="s">
        <v>54</v>
      </c>
      <c r="G2" s="232"/>
      <c r="H2" s="58" t="s">
        <v>46</v>
      </c>
      <c r="I2" s="57" t="s">
        <v>44</v>
      </c>
      <c r="J2" s="62" t="s">
        <v>17</v>
      </c>
      <c r="K2" s="63" t="s">
        <v>18</v>
      </c>
      <c r="L2" s="231" t="s">
        <v>52</v>
      </c>
      <c r="M2" s="232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_xll.qlIndexFixingCalendar(G$24)</f>
        <v>TARGET</v>
      </c>
      <c r="J3" s="103" t="str">
        <f>FirstLegCF</f>
        <v>obj_00eb1#0069</v>
      </c>
      <c r="K3" s="29" t="b">
        <f>C27</f>
        <v>1</v>
      </c>
      <c r="L3" s="140">
        <f>EvaluationDate</f>
        <v>42016</v>
      </c>
      <c r="M3" s="141">
        <v>0</v>
      </c>
      <c r="N3" s="1" t="str">
        <f>_xll.qlLeg(,M3,L3,,,EvaluationDate)</f>
        <v>obj_00eb5#0006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42018</v>
      </c>
      <c r="D4" s="134">
        <f t="shared" si="1"/>
        <v>42018</v>
      </c>
      <c r="E4" s="135">
        <f>_xll.qlInterestRateIndexValueDate(C24,EvaluationDate)</f>
        <v>42018</v>
      </c>
      <c r="F4" s="145"/>
      <c r="G4" s="66">
        <f>IF(ISBLANK(F4),H4,F4)</f>
        <v>42018</v>
      </c>
      <c r="H4" s="134">
        <f t="shared" ref="H4:H13" si="2">IF(ISBLANK(B4),I4,C4)</f>
        <v>42018</v>
      </c>
      <c r="I4" s="135">
        <f>_xll.qlInterestRateIndexValueDate(G24,EvaluationDate)</f>
        <v>42018</v>
      </c>
      <c r="J4" s="21" t="str">
        <f>SecondLegCF</f>
        <v>obj_00eb3#0068</v>
      </c>
      <c r="K4" s="27" t="b">
        <f>G27</f>
        <v>0</v>
      </c>
      <c r="L4" s="142">
        <f>_xll.qlCalendarAdvance($C$3,L3,"1D","f")</f>
        <v>42017</v>
      </c>
      <c r="M4" s="143">
        <v>0</v>
      </c>
      <c r="N4" s="1" t="str">
        <f>_xll.qlLeg(,M4,L4,,,EvaluationDate)</f>
        <v>obj_00ead#0058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obj_00eb6#0060</v>
      </c>
      <c r="K5" s="30" t="b">
        <v>0</v>
      </c>
      <c r="L5" s="142">
        <f>_xll.qlCalendarAdvance($C$3,L4,"1D","f")</f>
        <v>42018</v>
      </c>
      <c r="M5" s="143">
        <v>0</v>
      </c>
      <c r="N5" s="1" t="str">
        <f>_xll.qlLeg(,M5,L5,,,EvaluationDate)</f>
        <v>obj_00eac#0058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42019</v>
      </c>
      <c r="M6" s="143">
        <v>0</v>
      </c>
      <c r="N6" s="1" t="str">
        <f>_xll.qlLeg(,M6,L6,,,EvaluationDate)</f>
        <v>obj_00eae#0058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45671</v>
      </c>
      <c r="D8" s="134">
        <f t="shared" si="1"/>
        <v>45671</v>
      </c>
      <c r="E8" s="135">
        <f>_xll.qlCalendarAdvance("NULLCALENDAR",C$4,C$7,"Unadjusted")</f>
        <v>45671</v>
      </c>
      <c r="F8" s="145"/>
      <c r="G8" s="66">
        <f t="shared" si="4"/>
        <v>45671</v>
      </c>
      <c r="H8" s="134">
        <f t="shared" si="2"/>
        <v>45671</v>
      </c>
      <c r="I8" s="135">
        <f>_xll.qlCalendarAdvance("NULLCALENDAR",G$4,G$7,"Unadjusted")</f>
        <v>45671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IF(G23,_xll.qlInterestRateIndexTenor(G$24),IF(Currency="GBP","6M","1Y"))</f>
        <v>6M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_xll.qlIborIndexBusinessDayConv(C$24)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_xll.qlIborIndexBusinessDayConv(G$24)</f>
        <v>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_xll.qlIborIndexBusinessDayConv(C$24)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_xll.qlIborIndexBusinessDayConv(G$24)</f>
        <v>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obj_00eb0#0072</v>
      </c>
      <c r="D14" s="138" t="str">
        <f>_xll.qlSchedule(,C4,C8,C9,C3,C10,C11,C12,C13,C5,C6)</f>
        <v>obj_00eb0#0072</v>
      </c>
      <c r="E14" s="139"/>
      <c r="F14" s="115"/>
      <c r="G14" s="70" t="str">
        <f>IF(ISBLANK(F14),H14,F14)</f>
        <v>obj_00eb2#0071</v>
      </c>
      <c r="H14" s="138" t="str">
        <f>_xll.qlSchedule(,G4,G8,G9,G3,G10,G11,G12,G13,G5,G6)</f>
        <v>obj_00eb2#0071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_xll.qlInterestRateIndexFixingDays(G$24)</f>
        <v>2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45671</v>
      </c>
      <c r="M27" s="143">
        <v>0</v>
      </c>
      <c r="N27" s="1" t="str">
        <f>_xll.qlLeg(,M27,L27,,,EvaluationDate)</f>
        <v>obj_00eaf#0069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 t="shared" si="5"/>
        <v>obj_00eb1#0069</v>
      </c>
      <c r="D28" s="130" t="str">
        <f>_xll.qlIborLeg(B28,C16,_xll.ohPack(FirstLegAdmortization!Effective),C14,C19,C20,C21,C22,C23,C24,C25,C26)</f>
        <v>obj_00eb1#0069</v>
      </c>
      <c r="E28" s="15"/>
      <c r="F28" s="115"/>
      <c r="G28" s="75" t="str">
        <f t="shared" si="6"/>
        <v>obj_00eb3#0068</v>
      </c>
      <c r="H28" s="130" t="str">
        <f>_xll.qlIborLeg(F28,G16,_xll.ohPack(SecondLegAdmortization!Effective),G14,G19,G20,G21,G22,G23,G24,G25,G26)</f>
        <v>obj_00eb3#0068</v>
      </c>
      <c r="I28" s="15"/>
      <c r="J28" s="5"/>
      <c r="K28" s="5"/>
      <c r="L28" s="144"/>
      <c r="M28" s="65" t="str">
        <f>IF(ISBLANK(L28),N28,L28)</f>
        <v>obj_00eb6#0060</v>
      </c>
      <c r="N28" s="26" t="str">
        <f>_xll.qlMultiPhaseLeg(,_xll.ohFilter(N3:N27,O3:O27),FALSE)</f>
        <v>obj_00eb6#0060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obj_00eb7#0061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42016</v>
      </c>
      <c r="D40" s="148">
        <f>EvaluationDate</f>
        <v>42016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42018</v>
      </c>
      <c r="D41" s="148">
        <f>E4</f>
        <v>42018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obj_00eb4#0052</v>
      </c>
      <c r="D42" s="149" t="str">
        <f>_xll.qlDiscountingSwapEngine(,DiscountCurve,IncludeSettlementDate,SettlementDate,NPVDate)</f>
        <v>obj_00eb4#0052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>
        <f>_xll.ohTrigger(AllTriggers,C43,ISERROR(C35),ISERROR(G35))</f>
        <v>2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>_xll.qlInstrumentNPV(SwapID,C45)</f>
        <v>76671.5113437369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>
        <f>C$25-NPV/C$51/10000</f>
        <v>7.7412834943322781E-3</v>
      </c>
      <c r="D49" s="156"/>
      <c r="E49" s="156"/>
      <c r="F49" s="152"/>
      <c r="G49" s="153">
        <f>G$25-NPV/G$51/10000</f>
        <v>-7.6290591973535871E-3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>
        <f>_xll.qlSwapLegNPV(SwapID,0,$C$45)</f>
        <v>0</v>
      </c>
      <c r="D50" s="158"/>
      <c r="E50" s="158"/>
      <c r="F50" s="92"/>
      <c r="G50" s="157">
        <f>_xll.qlSwapLegNPV(SwapID,1,$C$45)</f>
        <v>76671.5113437369</v>
      </c>
      <c r="H50" s="5"/>
      <c r="I50" s="5"/>
      <c r="J50" s="5"/>
      <c r="K50" s="5"/>
      <c r="L50" s="91"/>
      <c r="M50" s="89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>
        <f>_xll.qlSwapLegBPS(SwapID,0,C45)</f>
        <v>-990.42376370625573</v>
      </c>
      <c r="D51" s="156"/>
      <c r="E51" s="156"/>
      <c r="F51" s="152"/>
      <c r="G51" s="159">
        <f>_xll.qlSwapLegBPS(SwapID,1,C45)</f>
        <v>1004.9930058261073</v>
      </c>
      <c r="H51" s="5"/>
      <c r="I51" s="5"/>
      <c r="J51" s="5"/>
      <c r="K51" s="5"/>
      <c r="L51" s="87"/>
      <c r="M51" s="90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obj_00eb0#0072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20</v>
      </c>
      <c r="G1" s="31">
        <f>FirstNominal/Payments</f>
        <v>50000</v>
      </c>
      <c r="H1" s="37">
        <f>Pricing!$C$25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42018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42199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42383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42565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42751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42930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43115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43297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43479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43661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43844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44026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44210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44391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44575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44756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44942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45121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45306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45488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45671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3" t="s">
        <v>31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5"/>
    </row>
    <row r="2" spans="1:21" ht="34.5" thickBot="1" x14ac:dyDescent="0.25">
      <c r="A2" s="193" t="s">
        <v>65</v>
      </c>
      <c r="B2" s="194" t="str">
        <f t="array" ref="B2:U122">_xll.qlSwapLegAnalysis(SwapID,0)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21" x14ac:dyDescent="0.2">
      <c r="A3" s="196">
        <f t="array" ref="A3:A122">_xll.qlYieldTSDiscount(DiscountCurve,_xll.ohPack(B3:B122))</f>
        <v>1.0003123458150966</v>
      </c>
      <c r="B3" s="197">
        <v>42199</v>
      </c>
      <c r="C3" s="198">
        <v>0</v>
      </c>
      <c r="D3" s="198">
        <v>1000000</v>
      </c>
      <c r="E3" s="197">
        <v>42018</v>
      </c>
      <c r="F3" s="197">
        <v>42199</v>
      </c>
      <c r="G3" s="199">
        <v>180</v>
      </c>
      <c r="H3" s="200" t="str">
        <v>#N/A</v>
      </c>
      <c r="I3" s="201" t="str">
        <v>#N/A</v>
      </c>
      <c r="J3" s="197" t="str">
        <v>#N/A</v>
      </c>
      <c r="K3" s="199" t="str">
        <v>30/360 (Bond Basis)</v>
      </c>
      <c r="L3" s="202">
        <v>0.5</v>
      </c>
      <c r="M3" s="203">
        <v>0</v>
      </c>
      <c r="N3" s="203" t="str">
        <v>#N/A</v>
      </c>
      <c r="O3" s="204" t="str">
        <v>#N/A</v>
      </c>
      <c r="P3" s="203" t="str">
        <v>#N/A</v>
      </c>
      <c r="Q3" s="203" t="str">
        <v>#N/A</v>
      </c>
      <c r="R3" s="203" t="str">
        <v>#N/A</v>
      </c>
      <c r="S3" s="203" t="str">
        <v>#N/A</v>
      </c>
      <c r="T3" s="203" t="str">
        <v>#N/A</v>
      </c>
      <c r="U3" s="205" t="str">
        <v>#N/A</v>
      </c>
    </row>
    <row r="4" spans="1:21" x14ac:dyDescent="0.2">
      <c r="A4" s="206">
        <v>1.0008173296321852</v>
      </c>
      <c r="B4" s="177">
        <v>42383</v>
      </c>
      <c r="C4" s="187">
        <v>0</v>
      </c>
      <c r="D4" s="187">
        <v>1000000</v>
      </c>
      <c r="E4" s="177">
        <v>42199</v>
      </c>
      <c r="F4" s="177">
        <v>42383</v>
      </c>
      <c r="G4" s="186">
        <v>180</v>
      </c>
      <c r="H4" s="188" t="str">
        <v>#N/A</v>
      </c>
      <c r="I4" s="189" t="str">
        <v>#N/A</v>
      </c>
      <c r="J4" s="177" t="str">
        <v>#N/A</v>
      </c>
      <c r="K4" s="186" t="str">
        <v>30/360 (Bond Basis)</v>
      </c>
      <c r="L4" s="190">
        <v>0.5</v>
      </c>
      <c r="M4" s="191">
        <v>0</v>
      </c>
      <c r="N4" s="191" t="str">
        <v>#N/A</v>
      </c>
      <c r="O4" s="192" t="str">
        <v>#N/A</v>
      </c>
      <c r="P4" s="191" t="str">
        <v>#N/A</v>
      </c>
      <c r="Q4" s="191" t="str">
        <v>#N/A</v>
      </c>
      <c r="R4" s="191" t="str">
        <v>#N/A</v>
      </c>
      <c r="S4" s="191" t="str">
        <v>#N/A</v>
      </c>
      <c r="T4" s="191" t="str">
        <v>#N/A</v>
      </c>
      <c r="U4" s="207" t="str">
        <v>#N/A</v>
      </c>
    </row>
    <row r="5" spans="1:21" x14ac:dyDescent="0.2">
      <c r="A5" s="206">
        <v>1.0013596998611072</v>
      </c>
      <c r="B5" s="177">
        <v>42565</v>
      </c>
      <c r="C5" s="187">
        <v>0</v>
      </c>
      <c r="D5" s="187">
        <v>1000000</v>
      </c>
      <c r="E5" s="177">
        <v>42383</v>
      </c>
      <c r="F5" s="177">
        <v>42565</v>
      </c>
      <c r="G5" s="186">
        <v>180</v>
      </c>
      <c r="H5" s="188" t="str">
        <v>#N/A</v>
      </c>
      <c r="I5" s="189" t="str">
        <v>#N/A</v>
      </c>
      <c r="J5" s="177" t="str">
        <v>#N/A</v>
      </c>
      <c r="K5" s="186" t="str">
        <v>30/360 (Bond Basis)</v>
      </c>
      <c r="L5" s="190">
        <v>0.5</v>
      </c>
      <c r="M5" s="191">
        <v>0</v>
      </c>
      <c r="N5" s="191" t="str">
        <v>#N/A</v>
      </c>
      <c r="O5" s="192" t="str">
        <v>#N/A</v>
      </c>
      <c r="P5" s="191" t="str">
        <v>#N/A</v>
      </c>
      <c r="Q5" s="191" t="str">
        <v>#N/A</v>
      </c>
      <c r="R5" s="191" t="str">
        <v>#N/A</v>
      </c>
      <c r="S5" s="191" t="str">
        <v>#N/A</v>
      </c>
      <c r="T5" s="191" t="str">
        <v>#N/A</v>
      </c>
      <c r="U5" s="207" t="str">
        <v>#N/A</v>
      </c>
    </row>
    <row r="6" spans="1:21" x14ac:dyDescent="0.2">
      <c r="A6" s="206">
        <v>1.0018005595563051</v>
      </c>
      <c r="B6" s="177">
        <v>42751</v>
      </c>
      <c r="C6" s="187">
        <v>0</v>
      </c>
      <c r="D6" s="187">
        <v>1000000</v>
      </c>
      <c r="E6" s="177">
        <v>42565</v>
      </c>
      <c r="F6" s="177">
        <v>42751</v>
      </c>
      <c r="G6" s="186">
        <v>182</v>
      </c>
      <c r="H6" s="188" t="str">
        <v>#N/A</v>
      </c>
      <c r="I6" s="189" t="str">
        <v>#N/A</v>
      </c>
      <c r="J6" s="177" t="str">
        <v>#N/A</v>
      </c>
      <c r="K6" s="186" t="str">
        <v>30/360 (Bond Basis)</v>
      </c>
      <c r="L6" s="190">
        <v>0.50555555555555554</v>
      </c>
      <c r="M6" s="191">
        <v>0</v>
      </c>
      <c r="N6" s="191" t="str">
        <v>#N/A</v>
      </c>
      <c r="O6" s="192" t="str">
        <v>#N/A</v>
      </c>
      <c r="P6" s="191" t="str">
        <v>#N/A</v>
      </c>
      <c r="Q6" s="191" t="str">
        <v>#N/A</v>
      </c>
      <c r="R6" s="191" t="str">
        <v>#N/A</v>
      </c>
      <c r="S6" s="191" t="str">
        <v>#N/A</v>
      </c>
      <c r="T6" s="191" t="str">
        <v>#N/A</v>
      </c>
      <c r="U6" s="207" t="str">
        <v>#N/A</v>
      </c>
    </row>
    <row r="7" spans="1:21" x14ac:dyDescent="0.2">
      <c r="A7" s="206">
        <v>1.0019394897313489</v>
      </c>
      <c r="B7" s="177">
        <v>42930</v>
      </c>
      <c r="C7" s="187">
        <v>0</v>
      </c>
      <c r="D7" s="187">
        <v>1000000</v>
      </c>
      <c r="E7" s="177">
        <v>42751</v>
      </c>
      <c r="F7" s="177">
        <v>42930</v>
      </c>
      <c r="G7" s="186">
        <v>178</v>
      </c>
      <c r="H7" s="188" t="str">
        <v>#N/A</v>
      </c>
      <c r="I7" s="189" t="str">
        <v>#N/A</v>
      </c>
      <c r="J7" s="177" t="str">
        <v>#N/A</v>
      </c>
      <c r="K7" s="186" t="str">
        <v>30/360 (Bond Basis)</v>
      </c>
      <c r="L7" s="190">
        <v>0.49444444444444446</v>
      </c>
      <c r="M7" s="191">
        <v>0</v>
      </c>
      <c r="N7" s="191" t="str">
        <v>#N/A</v>
      </c>
      <c r="O7" s="192" t="str">
        <v>#N/A</v>
      </c>
      <c r="P7" s="191" t="str">
        <v>#N/A</v>
      </c>
      <c r="Q7" s="191" t="str">
        <v>#N/A</v>
      </c>
      <c r="R7" s="191" t="str">
        <v>#N/A</v>
      </c>
      <c r="S7" s="191" t="str">
        <v>#N/A</v>
      </c>
      <c r="T7" s="191" t="str">
        <v>#N/A</v>
      </c>
      <c r="U7" s="207" t="str">
        <v>#N/A</v>
      </c>
    </row>
    <row r="8" spans="1:21" x14ac:dyDescent="0.2">
      <c r="A8" s="206">
        <v>1.0019595994525474</v>
      </c>
      <c r="B8" s="177">
        <v>43115</v>
      </c>
      <c r="C8" s="187">
        <v>0</v>
      </c>
      <c r="D8" s="187">
        <v>1000000</v>
      </c>
      <c r="E8" s="177">
        <v>42930</v>
      </c>
      <c r="F8" s="177">
        <v>43115</v>
      </c>
      <c r="G8" s="186">
        <v>181</v>
      </c>
      <c r="H8" s="188" t="str">
        <v>#N/A</v>
      </c>
      <c r="I8" s="189" t="str">
        <v>#N/A</v>
      </c>
      <c r="J8" s="177" t="str">
        <v>#N/A</v>
      </c>
      <c r="K8" s="186" t="str">
        <v>30/360 (Bond Basis)</v>
      </c>
      <c r="L8" s="190">
        <v>0.50277777777777777</v>
      </c>
      <c r="M8" s="191">
        <v>0</v>
      </c>
      <c r="N8" s="191" t="str">
        <v>#N/A</v>
      </c>
      <c r="O8" s="192" t="str">
        <v>#N/A</v>
      </c>
      <c r="P8" s="191" t="str">
        <v>#N/A</v>
      </c>
      <c r="Q8" s="191" t="str">
        <v>#N/A</v>
      </c>
      <c r="R8" s="191" t="str">
        <v>#N/A</v>
      </c>
      <c r="S8" s="191" t="str">
        <v>#N/A</v>
      </c>
      <c r="T8" s="191" t="str">
        <v>#N/A</v>
      </c>
      <c r="U8" s="207" t="str">
        <v>#N/A</v>
      </c>
    </row>
    <row r="9" spans="1:21" x14ac:dyDescent="0.2">
      <c r="A9" s="206">
        <v>1.0016603074628621</v>
      </c>
      <c r="B9" s="177">
        <v>43297</v>
      </c>
      <c r="C9" s="187">
        <v>0</v>
      </c>
      <c r="D9" s="187">
        <v>1000000</v>
      </c>
      <c r="E9" s="177">
        <v>43115</v>
      </c>
      <c r="F9" s="177">
        <v>43297</v>
      </c>
      <c r="G9" s="186">
        <v>181</v>
      </c>
      <c r="H9" s="188" t="str">
        <v>#N/A</v>
      </c>
      <c r="I9" s="189" t="str">
        <v>#N/A</v>
      </c>
      <c r="J9" s="177" t="str">
        <v>#N/A</v>
      </c>
      <c r="K9" s="186" t="str">
        <v>30/360 (Bond Basis)</v>
      </c>
      <c r="L9" s="190">
        <v>0.50277777777777777</v>
      </c>
      <c r="M9" s="191">
        <v>0</v>
      </c>
      <c r="N9" s="191" t="str">
        <v>#N/A</v>
      </c>
      <c r="O9" s="192" t="str">
        <v>#N/A</v>
      </c>
      <c r="P9" s="191" t="str">
        <v>#N/A</v>
      </c>
      <c r="Q9" s="191" t="str">
        <v>#N/A</v>
      </c>
      <c r="R9" s="191" t="str">
        <v>#N/A</v>
      </c>
      <c r="S9" s="191" t="str">
        <v>#N/A</v>
      </c>
      <c r="T9" s="191" t="str">
        <v>#N/A</v>
      </c>
      <c r="U9" s="207" t="str">
        <v>#N/A</v>
      </c>
    </row>
    <row r="10" spans="1:21" x14ac:dyDescent="0.2">
      <c r="A10" s="206">
        <v>1.001183865553694</v>
      </c>
      <c r="B10" s="177">
        <v>43479</v>
      </c>
      <c r="C10" s="187">
        <v>0</v>
      </c>
      <c r="D10" s="187">
        <v>1000000</v>
      </c>
      <c r="E10" s="177">
        <v>43297</v>
      </c>
      <c r="F10" s="177">
        <v>43479</v>
      </c>
      <c r="G10" s="186">
        <v>178</v>
      </c>
      <c r="H10" s="188" t="str">
        <v>#N/A</v>
      </c>
      <c r="I10" s="189" t="str">
        <v>#N/A</v>
      </c>
      <c r="J10" s="177" t="str">
        <v>#N/A</v>
      </c>
      <c r="K10" s="186" t="str">
        <v>30/360 (Bond Basis)</v>
      </c>
      <c r="L10" s="190">
        <v>0.49444444444444446</v>
      </c>
      <c r="M10" s="191">
        <v>0</v>
      </c>
      <c r="N10" s="191" t="str">
        <v>#N/A</v>
      </c>
      <c r="O10" s="192" t="str">
        <v>#N/A</v>
      </c>
      <c r="P10" s="191" t="str">
        <v>#N/A</v>
      </c>
      <c r="Q10" s="191" t="str">
        <v>#N/A</v>
      </c>
      <c r="R10" s="191" t="str">
        <v>#N/A</v>
      </c>
      <c r="S10" s="191" t="str">
        <v>#N/A</v>
      </c>
      <c r="T10" s="191" t="str">
        <v>#N/A</v>
      </c>
      <c r="U10" s="207" t="str">
        <v>#N/A</v>
      </c>
    </row>
    <row r="11" spans="1:21" x14ac:dyDescent="0.2">
      <c r="A11" s="206">
        <v>1.0001690720207081</v>
      </c>
      <c r="B11" s="177">
        <v>43661</v>
      </c>
      <c r="C11" s="187">
        <v>0</v>
      </c>
      <c r="D11" s="187">
        <v>1000000</v>
      </c>
      <c r="E11" s="177">
        <v>43479</v>
      </c>
      <c r="F11" s="177">
        <v>43661</v>
      </c>
      <c r="G11" s="186">
        <v>181</v>
      </c>
      <c r="H11" s="188" t="str">
        <v>#N/A</v>
      </c>
      <c r="I11" s="189" t="str">
        <v>#N/A</v>
      </c>
      <c r="J11" s="177" t="str">
        <v>#N/A</v>
      </c>
      <c r="K11" s="186" t="str">
        <v>30/360 (Bond Basis)</v>
      </c>
      <c r="L11" s="190">
        <v>0.50277777777777777</v>
      </c>
      <c r="M11" s="191">
        <v>0</v>
      </c>
      <c r="N11" s="191" t="str">
        <v>#N/A</v>
      </c>
      <c r="O11" s="192" t="str">
        <v>#N/A</v>
      </c>
      <c r="P11" s="191" t="str">
        <v>#N/A</v>
      </c>
      <c r="Q11" s="191" t="str">
        <v>#N/A</v>
      </c>
      <c r="R11" s="191" t="str">
        <v>#N/A</v>
      </c>
      <c r="S11" s="191" t="str">
        <v>#N/A</v>
      </c>
      <c r="T11" s="191" t="str">
        <v>#N/A</v>
      </c>
      <c r="U11" s="207" t="str">
        <v>#N/A</v>
      </c>
    </row>
    <row r="12" spans="1:21" x14ac:dyDescent="0.2">
      <c r="A12" s="206">
        <v>0.99889090431458916</v>
      </c>
      <c r="B12" s="177">
        <v>43844</v>
      </c>
      <c r="C12" s="187">
        <v>0</v>
      </c>
      <c r="D12" s="187">
        <v>1000000</v>
      </c>
      <c r="E12" s="177">
        <v>43661</v>
      </c>
      <c r="F12" s="177">
        <v>43844</v>
      </c>
      <c r="G12" s="186">
        <v>179</v>
      </c>
      <c r="H12" s="188" t="str">
        <v>#N/A</v>
      </c>
      <c r="I12" s="189" t="str">
        <v>#N/A</v>
      </c>
      <c r="J12" s="177" t="str">
        <v>#N/A</v>
      </c>
      <c r="K12" s="186" t="str">
        <v>30/360 (Bond Basis)</v>
      </c>
      <c r="L12" s="190">
        <v>0.49722222222222223</v>
      </c>
      <c r="M12" s="191">
        <v>0</v>
      </c>
      <c r="N12" s="191" t="str">
        <v>#N/A</v>
      </c>
      <c r="O12" s="192" t="str">
        <v>#N/A</v>
      </c>
      <c r="P12" s="191" t="str">
        <v>#N/A</v>
      </c>
      <c r="Q12" s="191" t="str">
        <v>#N/A</v>
      </c>
      <c r="R12" s="191" t="str">
        <v>#N/A</v>
      </c>
      <c r="S12" s="191" t="str">
        <v>#N/A</v>
      </c>
      <c r="T12" s="191" t="str">
        <v>#N/A</v>
      </c>
      <c r="U12" s="207" t="str">
        <v>#N/A</v>
      </c>
    </row>
    <row r="13" spans="1:21" x14ac:dyDescent="0.2">
      <c r="A13" s="206">
        <v>0.99679423387923594</v>
      </c>
      <c r="B13" s="177">
        <v>44026</v>
      </c>
      <c r="C13" s="187">
        <v>0</v>
      </c>
      <c r="D13" s="187">
        <v>1000000</v>
      </c>
      <c r="E13" s="177">
        <v>43844</v>
      </c>
      <c r="F13" s="177">
        <v>44026</v>
      </c>
      <c r="G13" s="186">
        <v>180</v>
      </c>
      <c r="H13" s="188" t="str">
        <v>#N/A</v>
      </c>
      <c r="I13" s="189" t="str">
        <v>#N/A</v>
      </c>
      <c r="J13" s="177" t="str">
        <v>#N/A</v>
      </c>
      <c r="K13" s="186" t="str">
        <v>30/360 (Bond Basis)</v>
      </c>
      <c r="L13" s="190">
        <v>0.5</v>
      </c>
      <c r="M13" s="191">
        <v>0</v>
      </c>
      <c r="N13" s="191" t="str">
        <v>#N/A</v>
      </c>
      <c r="O13" s="192" t="str">
        <v>#N/A</v>
      </c>
      <c r="P13" s="191" t="str">
        <v>#N/A</v>
      </c>
      <c r="Q13" s="191" t="str">
        <v>#N/A</v>
      </c>
      <c r="R13" s="191" t="str">
        <v>#N/A</v>
      </c>
      <c r="S13" s="191" t="str">
        <v>#N/A</v>
      </c>
      <c r="T13" s="191" t="str">
        <v>#N/A</v>
      </c>
      <c r="U13" s="207" t="str">
        <v>#N/A</v>
      </c>
    </row>
    <row r="14" spans="1:21" x14ac:dyDescent="0.2">
      <c r="A14" s="206">
        <v>0.99431454106046979</v>
      </c>
      <c r="B14" s="177">
        <v>44210</v>
      </c>
      <c r="C14" s="187">
        <v>0</v>
      </c>
      <c r="D14" s="187">
        <v>1000000</v>
      </c>
      <c r="E14" s="177">
        <v>44026</v>
      </c>
      <c r="F14" s="177">
        <v>44210</v>
      </c>
      <c r="G14" s="186">
        <v>180</v>
      </c>
      <c r="H14" s="188" t="str">
        <v>#N/A</v>
      </c>
      <c r="I14" s="189" t="str">
        <v>#N/A</v>
      </c>
      <c r="J14" s="177" t="str">
        <v>#N/A</v>
      </c>
      <c r="K14" s="186" t="str">
        <v>30/360 (Bond Basis)</v>
      </c>
      <c r="L14" s="190">
        <v>0.5</v>
      </c>
      <c r="M14" s="191">
        <v>0</v>
      </c>
      <c r="N14" s="191" t="str">
        <v>#N/A</v>
      </c>
      <c r="O14" s="192" t="str">
        <v>#N/A</v>
      </c>
      <c r="P14" s="191" t="str">
        <v>#N/A</v>
      </c>
      <c r="Q14" s="191" t="str">
        <v>#N/A</v>
      </c>
      <c r="R14" s="191" t="str">
        <v>#N/A</v>
      </c>
      <c r="S14" s="191" t="str">
        <v>#N/A</v>
      </c>
      <c r="T14" s="191" t="str">
        <v>#N/A</v>
      </c>
      <c r="U14" s="207" t="str">
        <v>#N/A</v>
      </c>
    </row>
    <row r="15" spans="1:21" x14ac:dyDescent="0.2">
      <c r="A15" s="206">
        <v>0.99127633846368146</v>
      </c>
      <c r="B15" s="177">
        <v>44391</v>
      </c>
      <c r="C15" s="187">
        <v>0</v>
      </c>
      <c r="D15" s="187">
        <v>1000000</v>
      </c>
      <c r="E15" s="177">
        <v>44210</v>
      </c>
      <c r="F15" s="177">
        <v>44391</v>
      </c>
      <c r="G15" s="186">
        <v>180</v>
      </c>
      <c r="H15" s="188" t="str">
        <v>#N/A</v>
      </c>
      <c r="I15" s="189" t="str">
        <v>#N/A</v>
      </c>
      <c r="J15" s="177" t="str">
        <v>#N/A</v>
      </c>
      <c r="K15" s="186" t="str">
        <v>30/360 (Bond Basis)</v>
      </c>
      <c r="L15" s="190">
        <v>0.5</v>
      </c>
      <c r="M15" s="191">
        <v>0</v>
      </c>
      <c r="N15" s="191" t="str">
        <v>#N/A</v>
      </c>
      <c r="O15" s="192" t="str">
        <v>#N/A</v>
      </c>
      <c r="P15" s="191" t="str">
        <v>#N/A</v>
      </c>
      <c r="Q15" s="191" t="str">
        <v>#N/A</v>
      </c>
      <c r="R15" s="191" t="str">
        <v>#N/A</v>
      </c>
      <c r="S15" s="191" t="str">
        <v>#N/A</v>
      </c>
      <c r="T15" s="191" t="str">
        <v>#N/A</v>
      </c>
      <c r="U15" s="207" t="str">
        <v>#N/A</v>
      </c>
    </row>
    <row r="16" spans="1:21" x14ac:dyDescent="0.2">
      <c r="A16" s="206">
        <v>0.9877975305290394</v>
      </c>
      <c r="B16" s="177">
        <v>44575</v>
      </c>
      <c r="C16" s="187">
        <v>0</v>
      </c>
      <c r="D16" s="187">
        <v>1000000</v>
      </c>
      <c r="E16" s="177">
        <v>44391</v>
      </c>
      <c r="F16" s="177">
        <v>44575</v>
      </c>
      <c r="G16" s="186">
        <v>180</v>
      </c>
      <c r="H16" s="188" t="str">
        <v>#N/A</v>
      </c>
      <c r="I16" s="189" t="str">
        <v>#N/A</v>
      </c>
      <c r="J16" s="177" t="str">
        <v>#N/A</v>
      </c>
      <c r="K16" s="186" t="str">
        <v>30/360 (Bond Basis)</v>
      </c>
      <c r="L16" s="190">
        <v>0.5</v>
      </c>
      <c r="M16" s="191">
        <v>0</v>
      </c>
      <c r="N16" s="191" t="str">
        <v>#N/A</v>
      </c>
      <c r="O16" s="192" t="str">
        <v>#N/A</v>
      </c>
      <c r="P16" s="191" t="str">
        <v>#N/A</v>
      </c>
      <c r="Q16" s="191" t="str">
        <v>#N/A</v>
      </c>
      <c r="R16" s="191" t="str">
        <v>#N/A</v>
      </c>
      <c r="S16" s="191" t="str">
        <v>#N/A</v>
      </c>
      <c r="T16" s="191" t="str">
        <v>#N/A</v>
      </c>
      <c r="U16" s="207" t="str">
        <v>#N/A</v>
      </c>
    </row>
    <row r="17" spans="1:21" x14ac:dyDescent="0.2">
      <c r="A17" s="206">
        <v>0.98374866822771645</v>
      </c>
      <c r="B17" s="177">
        <v>44756</v>
      </c>
      <c r="C17" s="187">
        <v>0</v>
      </c>
      <c r="D17" s="187">
        <v>1000000</v>
      </c>
      <c r="E17" s="177">
        <v>44575</v>
      </c>
      <c r="F17" s="177">
        <v>44756</v>
      </c>
      <c r="G17" s="186">
        <v>180</v>
      </c>
      <c r="H17" s="188" t="str">
        <v>#N/A</v>
      </c>
      <c r="I17" s="189" t="str">
        <v>#N/A</v>
      </c>
      <c r="J17" s="177" t="str">
        <v>#N/A</v>
      </c>
      <c r="K17" s="186" t="str">
        <v>30/360 (Bond Basis)</v>
      </c>
      <c r="L17" s="190">
        <v>0.5</v>
      </c>
      <c r="M17" s="191">
        <v>0</v>
      </c>
      <c r="N17" s="191" t="str">
        <v>#N/A</v>
      </c>
      <c r="O17" s="192" t="str">
        <v>#N/A</v>
      </c>
      <c r="P17" s="191" t="str">
        <v>#N/A</v>
      </c>
      <c r="Q17" s="191" t="str">
        <v>#N/A</v>
      </c>
      <c r="R17" s="191" t="str">
        <v>#N/A</v>
      </c>
      <c r="S17" s="191" t="str">
        <v>#N/A</v>
      </c>
      <c r="T17" s="191" t="str">
        <v>#N/A</v>
      </c>
      <c r="U17" s="207" t="str">
        <v>#N/A</v>
      </c>
    </row>
    <row r="18" spans="1:21" x14ac:dyDescent="0.2">
      <c r="A18" s="206">
        <v>0.97916862954615502</v>
      </c>
      <c r="B18" s="177">
        <v>44942</v>
      </c>
      <c r="C18" s="187">
        <v>0</v>
      </c>
      <c r="D18" s="187">
        <v>1000000</v>
      </c>
      <c r="E18" s="177">
        <v>44756</v>
      </c>
      <c r="F18" s="177">
        <v>44942</v>
      </c>
      <c r="G18" s="186">
        <v>182</v>
      </c>
      <c r="H18" s="188" t="str">
        <v>#N/A</v>
      </c>
      <c r="I18" s="189" t="str">
        <v>#N/A</v>
      </c>
      <c r="J18" s="177" t="str">
        <v>#N/A</v>
      </c>
      <c r="K18" s="186" t="str">
        <v>30/360 (Bond Basis)</v>
      </c>
      <c r="L18" s="190">
        <v>0.50555555555555554</v>
      </c>
      <c r="M18" s="191">
        <v>0</v>
      </c>
      <c r="N18" s="191" t="str">
        <v>#N/A</v>
      </c>
      <c r="O18" s="192" t="str">
        <v>#N/A</v>
      </c>
      <c r="P18" s="191" t="str">
        <v>#N/A</v>
      </c>
      <c r="Q18" s="191" t="str">
        <v>#N/A</v>
      </c>
      <c r="R18" s="191" t="str">
        <v>#N/A</v>
      </c>
      <c r="S18" s="191" t="str">
        <v>#N/A</v>
      </c>
      <c r="T18" s="191" t="str">
        <v>#N/A</v>
      </c>
      <c r="U18" s="207" t="str">
        <v>#N/A</v>
      </c>
    </row>
    <row r="19" spans="1:21" x14ac:dyDescent="0.2">
      <c r="A19" s="206">
        <v>0.97437904214052984</v>
      </c>
      <c r="B19" s="177">
        <v>45121</v>
      </c>
      <c r="C19" s="187">
        <v>0</v>
      </c>
      <c r="D19" s="187">
        <v>1000000</v>
      </c>
      <c r="E19" s="177">
        <v>44942</v>
      </c>
      <c r="F19" s="177">
        <v>45121</v>
      </c>
      <c r="G19" s="186">
        <v>178</v>
      </c>
      <c r="H19" s="188" t="str">
        <v>#N/A</v>
      </c>
      <c r="I19" s="189" t="str">
        <v>#N/A</v>
      </c>
      <c r="J19" s="177" t="str">
        <v>#N/A</v>
      </c>
      <c r="K19" s="186" t="str">
        <v>30/360 (Bond Basis)</v>
      </c>
      <c r="L19" s="190">
        <v>0.49444444444444446</v>
      </c>
      <c r="M19" s="191">
        <v>0</v>
      </c>
      <c r="N19" s="191" t="str">
        <v>#N/A</v>
      </c>
      <c r="O19" s="192" t="str">
        <v>#N/A</v>
      </c>
      <c r="P19" s="191" t="str">
        <v>#N/A</v>
      </c>
      <c r="Q19" s="191" t="str">
        <v>#N/A</v>
      </c>
      <c r="R19" s="191" t="str">
        <v>#N/A</v>
      </c>
      <c r="S19" s="191" t="str">
        <v>#N/A</v>
      </c>
      <c r="T19" s="191" t="str">
        <v>#N/A</v>
      </c>
      <c r="U19" s="207" t="str">
        <v>#N/A</v>
      </c>
    </row>
    <row r="20" spans="1:21" x14ac:dyDescent="0.2">
      <c r="A20" s="206">
        <v>0.96902893075614482</v>
      </c>
      <c r="B20" s="177">
        <v>45306</v>
      </c>
      <c r="C20" s="187">
        <v>0</v>
      </c>
      <c r="D20" s="187">
        <v>1000000</v>
      </c>
      <c r="E20" s="177">
        <v>45121</v>
      </c>
      <c r="F20" s="177">
        <v>45306</v>
      </c>
      <c r="G20" s="186">
        <v>181</v>
      </c>
      <c r="H20" s="188" t="str">
        <v>#N/A</v>
      </c>
      <c r="I20" s="189" t="str">
        <v>#N/A</v>
      </c>
      <c r="J20" s="177" t="str">
        <v>#N/A</v>
      </c>
      <c r="K20" s="186" t="str">
        <v>30/360 (Bond Basis)</v>
      </c>
      <c r="L20" s="190">
        <v>0.50277777777777777</v>
      </c>
      <c r="M20" s="191">
        <v>0</v>
      </c>
      <c r="N20" s="191" t="str">
        <v>#N/A</v>
      </c>
      <c r="O20" s="192" t="str">
        <v>#N/A</v>
      </c>
      <c r="P20" s="191" t="str">
        <v>#N/A</v>
      </c>
      <c r="Q20" s="191" t="str">
        <v>#N/A</v>
      </c>
      <c r="R20" s="191" t="str">
        <v>#N/A</v>
      </c>
      <c r="S20" s="191" t="str">
        <v>#N/A</v>
      </c>
      <c r="T20" s="191" t="str">
        <v>#N/A</v>
      </c>
      <c r="U20" s="207" t="str">
        <v>#N/A</v>
      </c>
    </row>
    <row r="21" spans="1:21" x14ac:dyDescent="0.2">
      <c r="A21" s="206">
        <v>0.96375444688248679</v>
      </c>
      <c r="B21" s="177">
        <v>45488</v>
      </c>
      <c r="C21" s="187">
        <v>0</v>
      </c>
      <c r="D21" s="187">
        <v>1000000</v>
      </c>
      <c r="E21" s="177">
        <v>45306</v>
      </c>
      <c r="F21" s="177">
        <v>45488</v>
      </c>
      <c r="G21" s="186">
        <v>180</v>
      </c>
      <c r="H21" s="188" t="str">
        <v>#N/A</v>
      </c>
      <c r="I21" s="189" t="str">
        <v>#N/A</v>
      </c>
      <c r="J21" s="177" t="str">
        <v>#N/A</v>
      </c>
      <c r="K21" s="186" t="str">
        <v>30/360 (Bond Basis)</v>
      </c>
      <c r="L21" s="190">
        <v>0.5</v>
      </c>
      <c r="M21" s="191">
        <v>0</v>
      </c>
      <c r="N21" s="191" t="str">
        <v>#N/A</v>
      </c>
      <c r="O21" s="192" t="str">
        <v>#N/A</v>
      </c>
      <c r="P21" s="191" t="str">
        <v>#N/A</v>
      </c>
      <c r="Q21" s="191" t="str">
        <v>#N/A</v>
      </c>
      <c r="R21" s="191" t="str">
        <v>#N/A</v>
      </c>
      <c r="S21" s="191" t="str">
        <v>#N/A</v>
      </c>
      <c r="T21" s="191" t="str">
        <v>#N/A</v>
      </c>
      <c r="U21" s="207" t="str">
        <v>#N/A</v>
      </c>
    </row>
    <row r="22" spans="1:21" x14ac:dyDescent="0.2">
      <c r="A22" s="206">
        <v>0.95810335766609589</v>
      </c>
      <c r="B22" s="177">
        <v>45671</v>
      </c>
      <c r="C22" s="187">
        <v>0</v>
      </c>
      <c r="D22" s="187">
        <v>1000000</v>
      </c>
      <c r="E22" s="177">
        <v>45488</v>
      </c>
      <c r="F22" s="177">
        <v>45671</v>
      </c>
      <c r="G22" s="186">
        <v>179</v>
      </c>
      <c r="H22" s="188" t="str">
        <v>#N/A</v>
      </c>
      <c r="I22" s="189" t="str">
        <v>#N/A</v>
      </c>
      <c r="J22" s="177" t="str">
        <v>#N/A</v>
      </c>
      <c r="K22" s="186" t="str">
        <v>30/360 (Bond Basis)</v>
      </c>
      <c r="L22" s="190">
        <v>0.49722222222222223</v>
      </c>
      <c r="M22" s="191">
        <v>0</v>
      </c>
      <c r="N22" s="191" t="str">
        <v>#N/A</v>
      </c>
      <c r="O22" s="192" t="str">
        <v>#N/A</v>
      </c>
      <c r="P22" s="191" t="str">
        <v>#N/A</v>
      </c>
      <c r="Q22" s="191" t="str">
        <v>#N/A</v>
      </c>
      <c r="R22" s="191" t="str">
        <v>#N/A</v>
      </c>
      <c r="S22" s="191" t="str">
        <v>#N/A</v>
      </c>
      <c r="T22" s="191" t="str">
        <v>#N/A</v>
      </c>
      <c r="U22" s="207" t="str">
        <v>#N/A</v>
      </c>
    </row>
    <row r="23" spans="1:21" x14ac:dyDescent="0.2">
      <c r="A23" s="206" t="e">
        <v>#N/A</v>
      </c>
      <c r="B23" s="177" t="e">
        <v>#N/A</v>
      </c>
      <c r="C23" s="187" t="e">
        <v>#N/A</v>
      </c>
      <c r="D23" s="187" t="e">
        <v>#N/A</v>
      </c>
      <c r="E23" s="177" t="e">
        <v>#N/A</v>
      </c>
      <c r="F23" s="177" t="e">
        <v>#N/A</v>
      </c>
      <c r="G23" s="186" t="e">
        <v>#N/A</v>
      </c>
      <c r="H23" s="188" t="e">
        <v>#N/A</v>
      </c>
      <c r="I23" s="189" t="e">
        <v>#N/A</v>
      </c>
      <c r="J23" s="177" t="e">
        <v>#N/A</v>
      </c>
      <c r="K23" s="186" t="e">
        <v>#N/A</v>
      </c>
      <c r="L23" s="190" t="e">
        <v>#N/A</v>
      </c>
      <c r="M23" s="191" t="e">
        <v>#N/A</v>
      </c>
      <c r="N23" s="191" t="e">
        <v>#N/A</v>
      </c>
      <c r="O23" s="192" t="e">
        <v>#N/A</v>
      </c>
      <c r="P23" s="191" t="e">
        <v>#N/A</v>
      </c>
      <c r="Q23" s="191" t="e">
        <v>#N/A</v>
      </c>
      <c r="R23" s="191" t="e">
        <v>#N/A</v>
      </c>
      <c r="S23" s="191" t="e">
        <v>#N/A</v>
      </c>
      <c r="T23" s="191" t="e">
        <v>#N/A</v>
      </c>
      <c r="U23" s="207" t="e">
        <v>#N/A</v>
      </c>
    </row>
    <row r="24" spans="1:21" x14ac:dyDescent="0.2">
      <c r="A24" s="206" t="e">
        <v>#N/A</v>
      </c>
      <c r="B24" s="177" t="e">
        <v>#N/A</v>
      </c>
      <c r="C24" s="187" t="e">
        <v>#N/A</v>
      </c>
      <c r="D24" s="187" t="e">
        <v>#N/A</v>
      </c>
      <c r="E24" s="177" t="e">
        <v>#N/A</v>
      </c>
      <c r="F24" s="177" t="e">
        <v>#N/A</v>
      </c>
      <c r="G24" s="186" t="e">
        <v>#N/A</v>
      </c>
      <c r="H24" s="188" t="e">
        <v>#N/A</v>
      </c>
      <c r="I24" s="189" t="e">
        <v>#N/A</v>
      </c>
      <c r="J24" s="177" t="e">
        <v>#N/A</v>
      </c>
      <c r="K24" s="186" t="e">
        <v>#N/A</v>
      </c>
      <c r="L24" s="190" t="e">
        <v>#N/A</v>
      </c>
      <c r="M24" s="191" t="e">
        <v>#N/A</v>
      </c>
      <c r="N24" s="191" t="e">
        <v>#N/A</v>
      </c>
      <c r="O24" s="192" t="e">
        <v>#N/A</v>
      </c>
      <c r="P24" s="191" t="e">
        <v>#N/A</v>
      </c>
      <c r="Q24" s="191" t="e">
        <v>#N/A</v>
      </c>
      <c r="R24" s="191" t="e">
        <v>#N/A</v>
      </c>
      <c r="S24" s="191" t="e">
        <v>#N/A</v>
      </c>
      <c r="T24" s="191" t="e">
        <v>#N/A</v>
      </c>
      <c r="U24" s="207" t="e">
        <v>#N/A</v>
      </c>
    </row>
    <row r="25" spans="1:21" x14ac:dyDescent="0.2">
      <c r="A25" s="206" t="e">
        <v>#N/A</v>
      </c>
      <c r="B25" s="177" t="e">
        <v>#N/A</v>
      </c>
      <c r="C25" s="187" t="e">
        <v>#N/A</v>
      </c>
      <c r="D25" s="187" t="e">
        <v>#N/A</v>
      </c>
      <c r="E25" s="177" t="e">
        <v>#N/A</v>
      </c>
      <c r="F25" s="177" t="e">
        <v>#N/A</v>
      </c>
      <c r="G25" s="186" t="e">
        <v>#N/A</v>
      </c>
      <c r="H25" s="188" t="e">
        <v>#N/A</v>
      </c>
      <c r="I25" s="189" t="e">
        <v>#N/A</v>
      </c>
      <c r="J25" s="177" t="e">
        <v>#N/A</v>
      </c>
      <c r="K25" s="186" t="e">
        <v>#N/A</v>
      </c>
      <c r="L25" s="190" t="e">
        <v>#N/A</v>
      </c>
      <c r="M25" s="191" t="e">
        <v>#N/A</v>
      </c>
      <c r="N25" s="191" t="e">
        <v>#N/A</v>
      </c>
      <c r="O25" s="192" t="e">
        <v>#N/A</v>
      </c>
      <c r="P25" s="191" t="e">
        <v>#N/A</v>
      </c>
      <c r="Q25" s="191" t="e">
        <v>#N/A</v>
      </c>
      <c r="R25" s="191" t="e">
        <v>#N/A</v>
      </c>
      <c r="S25" s="191" t="e">
        <v>#N/A</v>
      </c>
      <c r="T25" s="191" t="e">
        <v>#N/A</v>
      </c>
      <c r="U25" s="207" t="e">
        <v>#N/A</v>
      </c>
    </row>
    <row r="26" spans="1:21" x14ac:dyDescent="0.2">
      <c r="A26" s="206" t="e">
        <v>#N/A</v>
      </c>
      <c r="B26" s="177" t="e">
        <v>#N/A</v>
      </c>
      <c r="C26" s="187" t="e">
        <v>#N/A</v>
      </c>
      <c r="D26" s="187" t="e">
        <v>#N/A</v>
      </c>
      <c r="E26" s="177" t="e">
        <v>#N/A</v>
      </c>
      <c r="F26" s="177" t="e">
        <v>#N/A</v>
      </c>
      <c r="G26" s="186" t="e">
        <v>#N/A</v>
      </c>
      <c r="H26" s="188" t="e">
        <v>#N/A</v>
      </c>
      <c r="I26" s="189" t="e">
        <v>#N/A</v>
      </c>
      <c r="J26" s="177" t="e">
        <v>#N/A</v>
      </c>
      <c r="K26" s="186" t="e">
        <v>#N/A</v>
      </c>
      <c r="L26" s="190" t="e">
        <v>#N/A</v>
      </c>
      <c r="M26" s="191" t="e">
        <v>#N/A</v>
      </c>
      <c r="N26" s="191" t="e">
        <v>#N/A</v>
      </c>
      <c r="O26" s="192" t="e">
        <v>#N/A</v>
      </c>
      <c r="P26" s="191" t="e">
        <v>#N/A</v>
      </c>
      <c r="Q26" s="191" t="e">
        <v>#N/A</v>
      </c>
      <c r="R26" s="191" t="e">
        <v>#N/A</v>
      </c>
      <c r="S26" s="191" t="e">
        <v>#N/A</v>
      </c>
      <c r="T26" s="191" t="e">
        <v>#N/A</v>
      </c>
      <c r="U26" s="207" t="e">
        <v>#N/A</v>
      </c>
    </row>
    <row r="27" spans="1:21" x14ac:dyDescent="0.2">
      <c r="A27" s="206" t="e">
        <v>#N/A</v>
      </c>
      <c r="B27" s="177" t="e">
        <v>#N/A</v>
      </c>
      <c r="C27" s="187" t="e">
        <v>#N/A</v>
      </c>
      <c r="D27" s="187" t="e">
        <v>#N/A</v>
      </c>
      <c r="E27" s="177" t="e">
        <v>#N/A</v>
      </c>
      <c r="F27" s="177" t="e">
        <v>#N/A</v>
      </c>
      <c r="G27" s="186" t="e">
        <v>#N/A</v>
      </c>
      <c r="H27" s="188" t="e">
        <v>#N/A</v>
      </c>
      <c r="I27" s="189" t="e">
        <v>#N/A</v>
      </c>
      <c r="J27" s="177" t="e">
        <v>#N/A</v>
      </c>
      <c r="K27" s="186" t="e">
        <v>#N/A</v>
      </c>
      <c r="L27" s="190" t="e">
        <v>#N/A</v>
      </c>
      <c r="M27" s="191" t="e">
        <v>#N/A</v>
      </c>
      <c r="N27" s="191" t="e">
        <v>#N/A</v>
      </c>
      <c r="O27" s="192" t="e">
        <v>#N/A</v>
      </c>
      <c r="P27" s="191" t="e">
        <v>#N/A</v>
      </c>
      <c r="Q27" s="191" t="e">
        <v>#N/A</v>
      </c>
      <c r="R27" s="191" t="e">
        <v>#N/A</v>
      </c>
      <c r="S27" s="191" t="e">
        <v>#N/A</v>
      </c>
      <c r="T27" s="191" t="e">
        <v>#N/A</v>
      </c>
      <c r="U27" s="207" t="e">
        <v>#N/A</v>
      </c>
    </row>
    <row r="28" spans="1:21" x14ac:dyDescent="0.2">
      <c r="A28" s="206" t="e">
        <v>#N/A</v>
      </c>
      <c r="B28" s="177" t="e">
        <v>#N/A</v>
      </c>
      <c r="C28" s="187" t="e">
        <v>#N/A</v>
      </c>
      <c r="D28" s="187" t="e">
        <v>#N/A</v>
      </c>
      <c r="E28" s="177" t="e">
        <v>#N/A</v>
      </c>
      <c r="F28" s="177" t="e">
        <v>#N/A</v>
      </c>
      <c r="G28" s="186" t="e">
        <v>#N/A</v>
      </c>
      <c r="H28" s="188" t="e">
        <v>#N/A</v>
      </c>
      <c r="I28" s="189" t="e">
        <v>#N/A</v>
      </c>
      <c r="J28" s="177" t="e">
        <v>#N/A</v>
      </c>
      <c r="K28" s="186" t="e">
        <v>#N/A</v>
      </c>
      <c r="L28" s="190" t="e">
        <v>#N/A</v>
      </c>
      <c r="M28" s="191" t="e">
        <v>#N/A</v>
      </c>
      <c r="N28" s="191" t="e">
        <v>#N/A</v>
      </c>
      <c r="O28" s="192" t="e">
        <v>#N/A</v>
      </c>
      <c r="P28" s="191" t="e">
        <v>#N/A</v>
      </c>
      <c r="Q28" s="191" t="e">
        <v>#N/A</v>
      </c>
      <c r="R28" s="191" t="e">
        <v>#N/A</v>
      </c>
      <c r="S28" s="191" t="e">
        <v>#N/A</v>
      </c>
      <c r="T28" s="191" t="e">
        <v>#N/A</v>
      </c>
      <c r="U28" s="207" t="e">
        <v>#N/A</v>
      </c>
    </row>
    <row r="29" spans="1:21" x14ac:dyDescent="0.2">
      <c r="A29" s="206" t="e">
        <v>#N/A</v>
      </c>
      <c r="B29" s="177" t="e">
        <v>#N/A</v>
      </c>
      <c r="C29" s="187" t="e">
        <v>#N/A</v>
      </c>
      <c r="D29" s="187" t="e">
        <v>#N/A</v>
      </c>
      <c r="E29" s="177" t="e">
        <v>#N/A</v>
      </c>
      <c r="F29" s="177" t="e">
        <v>#N/A</v>
      </c>
      <c r="G29" s="186" t="e">
        <v>#N/A</v>
      </c>
      <c r="H29" s="188" t="e">
        <v>#N/A</v>
      </c>
      <c r="I29" s="189" t="e">
        <v>#N/A</v>
      </c>
      <c r="J29" s="177" t="e">
        <v>#N/A</v>
      </c>
      <c r="K29" s="186" t="e">
        <v>#N/A</v>
      </c>
      <c r="L29" s="190" t="e">
        <v>#N/A</v>
      </c>
      <c r="M29" s="191" t="e">
        <v>#N/A</v>
      </c>
      <c r="N29" s="191" t="e">
        <v>#N/A</v>
      </c>
      <c r="O29" s="192" t="e">
        <v>#N/A</v>
      </c>
      <c r="P29" s="191" t="e">
        <v>#N/A</v>
      </c>
      <c r="Q29" s="191" t="e">
        <v>#N/A</v>
      </c>
      <c r="R29" s="191" t="e">
        <v>#N/A</v>
      </c>
      <c r="S29" s="191" t="e">
        <v>#N/A</v>
      </c>
      <c r="T29" s="191" t="e">
        <v>#N/A</v>
      </c>
      <c r="U29" s="207" t="e">
        <v>#N/A</v>
      </c>
    </row>
    <row r="30" spans="1:21" x14ac:dyDescent="0.2">
      <c r="A30" s="206" t="e">
        <v>#N/A</v>
      </c>
      <c r="B30" s="177" t="e">
        <v>#N/A</v>
      </c>
      <c r="C30" s="187" t="e">
        <v>#N/A</v>
      </c>
      <c r="D30" s="187" t="e">
        <v>#N/A</v>
      </c>
      <c r="E30" s="177" t="e">
        <v>#N/A</v>
      </c>
      <c r="F30" s="177" t="e">
        <v>#N/A</v>
      </c>
      <c r="G30" s="186" t="e">
        <v>#N/A</v>
      </c>
      <c r="H30" s="188" t="e">
        <v>#N/A</v>
      </c>
      <c r="I30" s="189" t="e">
        <v>#N/A</v>
      </c>
      <c r="J30" s="177" t="e">
        <v>#N/A</v>
      </c>
      <c r="K30" s="186" t="e">
        <v>#N/A</v>
      </c>
      <c r="L30" s="190" t="e">
        <v>#N/A</v>
      </c>
      <c r="M30" s="191" t="e">
        <v>#N/A</v>
      </c>
      <c r="N30" s="191" t="e">
        <v>#N/A</v>
      </c>
      <c r="O30" s="192" t="e">
        <v>#N/A</v>
      </c>
      <c r="P30" s="191" t="e">
        <v>#N/A</v>
      </c>
      <c r="Q30" s="191" t="e">
        <v>#N/A</v>
      </c>
      <c r="R30" s="191" t="e">
        <v>#N/A</v>
      </c>
      <c r="S30" s="191" t="e">
        <v>#N/A</v>
      </c>
      <c r="T30" s="191" t="e">
        <v>#N/A</v>
      </c>
      <c r="U30" s="207" t="e">
        <v>#N/A</v>
      </c>
    </row>
    <row r="31" spans="1:21" x14ac:dyDescent="0.2">
      <c r="A31" s="206" t="e">
        <v>#N/A</v>
      </c>
      <c r="B31" s="177" t="e">
        <v>#N/A</v>
      </c>
      <c r="C31" s="187" t="e">
        <v>#N/A</v>
      </c>
      <c r="D31" s="187" t="e">
        <v>#N/A</v>
      </c>
      <c r="E31" s="177" t="e">
        <v>#N/A</v>
      </c>
      <c r="F31" s="177" t="e">
        <v>#N/A</v>
      </c>
      <c r="G31" s="186" t="e">
        <v>#N/A</v>
      </c>
      <c r="H31" s="188" t="e">
        <v>#N/A</v>
      </c>
      <c r="I31" s="189" t="e">
        <v>#N/A</v>
      </c>
      <c r="J31" s="177" t="e">
        <v>#N/A</v>
      </c>
      <c r="K31" s="186" t="e">
        <v>#N/A</v>
      </c>
      <c r="L31" s="190" t="e">
        <v>#N/A</v>
      </c>
      <c r="M31" s="191" t="e">
        <v>#N/A</v>
      </c>
      <c r="N31" s="191" t="e">
        <v>#N/A</v>
      </c>
      <c r="O31" s="192" t="e">
        <v>#N/A</v>
      </c>
      <c r="P31" s="191" t="e">
        <v>#N/A</v>
      </c>
      <c r="Q31" s="191" t="e">
        <v>#N/A</v>
      </c>
      <c r="R31" s="191" t="e">
        <v>#N/A</v>
      </c>
      <c r="S31" s="191" t="e">
        <v>#N/A</v>
      </c>
      <c r="T31" s="191" t="e">
        <v>#N/A</v>
      </c>
      <c r="U31" s="207" t="e">
        <v>#N/A</v>
      </c>
    </row>
    <row r="32" spans="1:21" x14ac:dyDescent="0.2">
      <c r="A32" s="206" t="e">
        <v>#N/A</v>
      </c>
      <c r="B32" s="177" t="e">
        <v>#N/A</v>
      </c>
      <c r="C32" s="187" t="e">
        <v>#N/A</v>
      </c>
      <c r="D32" s="187" t="e">
        <v>#N/A</v>
      </c>
      <c r="E32" s="177" t="e">
        <v>#N/A</v>
      </c>
      <c r="F32" s="177" t="e">
        <v>#N/A</v>
      </c>
      <c r="G32" s="186" t="e">
        <v>#N/A</v>
      </c>
      <c r="H32" s="188" t="e">
        <v>#N/A</v>
      </c>
      <c r="I32" s="189" t="e">
        <v>#N/A</v>
      </c>
      <c r="J32" s="177" t="e">
        <v>#N/A</v>
      </c>
      <c r="K32" s="186" t="e">
        <v>#N/A</v>
      </c>
      <c r="L32" s="190" t="e">
        <v>#N/A</v>
      </c>
      <c r="M32" s="191" t="e">
        <v>#N/A</v>
      </c>
      <c r="N32" s="191" t="e">
        <v>#N/A</v>
      </c>
      <c r="O32" s="192" t="e">
        <v>#N/A</v>
      </c>
      <c r="P32" s="191" t="e">
        <v>#N/A</v>
      </c>
      <c r="Q32" s="191" t="e">
        <v>#N/A</v>
      </c>
      <c r="R32" s="191" t="e">
        <v>#N/A</v>
      </c>
      <c r="S32" s="191" t="e">
        <v>#N/A</v>
      </c>
      <c r="T32" s="191" t="e">
        <v>#N/A</v>
      </c>
      <c r="U32" s="207" t="e">
        <v>#N/A</v>
      </c>
    </row>
    <row r="33" spans="1:21" x14ac:dyDescent="0.2">
      <c r="A33" s="206" t="e">
        <v>#N/A</v>
      </c>
      <c r="B33" s="177" t="e">
        <v>#N/A</v>
      </c>
      <c r="C33" s="187" t="e">
        <v>#N/A</v>
      </c>
      <c r="D33" s="187" t="e">
        <v>#N/A</v>
      </c>
      <c r="E33" s="177" t="e">
        <v>#N/A</v>
      </c>
      <c r="F33" s="177" t="e">
        <v>#N/A</v>
      </c>
      <c r="G33" s="186" t="e">
        <v>#N/A</v>
      </c>
      <c r="H33" s="188" t="e">
        <v>#N/A</v>
      </c>
      <c r="I33" s="189" t="e">
        <v>#N/A</v>
      </c>
      <c r="J33" s="177" t="e">
        <v>#N/A</v>
      </c>
      <c r="K33" s="186" t="e">
        <v>#N/A</v>
      </c>
      <c r="L33" s="190" t="e">
        <v>#N/A</v>
      </c>
      <c r="M33" s="191" t="e">
        <v>#N/A</v>
      </c>
      <c r="N33" s="191" t="e">
        <v>#N/A</v>
      </c>
      <c r="O33" s="192" t="e">
        <v>#N/A</v>
      </c>
      <c r="P33" s="191" t="e">
        <v>#N/A</v>
      </c>
      <c r="Q33" s="191" t="e">
        <v>#N/A</v>
      </c>
      <c r="R33" s="191" t="e">
        <v>#N/A</v>
      </c>
      <c r="S33" s="191" t="e">
        <v>#N/A</v>
      </c>
      <c r="T33" s="191" t="e">
        <v>#N/A</v>
      </c>
      <c r="U33" s="207" t="e">
        <v>#N/A</v>
      </c>
    </row>
    <row r="34" spans="1:21" x14ac:dyDescent="0.2">
      <c r="A34" s="206" t="e">
        <v>#N/A</v>
      </c>
      <c r="B34" s="177" t="e">
        <v>#N/A</v>
      </c>
      <c r="C34" s="187" t="e">
        <v>#N/A</v>
      </c>
      <c r="D34" s="187" t="e">
        <v>#N/A</v>
      </c>
      <c r="E34" s="177" t="e">
        <v>#N/A</v>
      </c>
      <c r="F34" s="177" t="e">
        <v>#N/A</v>
      </c>
      <c r="G34" s="186" t="e">
        <v>#N/A</v>
      </c>
      <c r="H34" s="188" t="e">
        <v>#N/A</v>
      </c>
      <c r="I34" s="189" t="e">
        <v>#N/A</v>
      </c>
      <c r="J34" s="177" t="e">
        <v>#N/A</v>
      </c>
      <c r="K34" s="186" t="e">
        <v>#N/A</v>
      </c>
      <c r="L34" s="190" t="e">
        <v>#N/A</v>
      </c>
      <c r="M34" s="191" t="e">
        <v>#N/A</v>
      </c>
      <c r="N34" s="191" t="e">
        <v>#N/A</v>
      </c>
      <c r="O34" s="192" t="e">
        <v>#N/A</v>
      </c>
      <c r="P34" s="191" t="e">
        <v>#N/A</v>
      </c>
      <c r="Q34" s="191" t="e">
        <v>#N/A</v>
      </c>
      <c r="R34" s="191" t="e">
        <v>#N/A</v>
      </c>
      <c r="S34" s="191" t="e">
        <v>#N/A</v>
      </c>
      <c r="T34" s="191" t="e">
        <v>#N/A</v>
      </c>
      <c r="U34" s="207" t="e">
        <v>#N/A</v>
      </c>
    </row>
    <row r="35" spans="1:21" x14ac:dyDescent="0.2">
      <c r="A35" s="206" t="e">
        <v>#N/A</v>
      </c>
      <c r="B35" s="177" t="e">
        <v>#N/A</v>
      </c>
      <c r="C35" s="187" t="e">
        <v>#N/A</v>
      </c>
      <c r="D35" s="187" t="e">
        <v>#N/A</v>
      </c>
      <c r="E35" s="177" t="e">
        <v>#N/A</v>
      </c>
      <c r="F35" s="177" t="e">
        <v>#N/A</v>
      </c>
      <c r="G35" s="186" t="e">
        <v>#N/A</v>
      </c>
      <c r="H35" s="188" t="e">
        <v>#N/A</v>
      </c>
      <c r="I35" s="189" t="e">
        <v>#N/A</v>
      </c>
      <c r="J35" s="177" t="e">
        <v>#N/A</v>
      </c>
      <c r="K35" s="186" t="e">
        <v>#N/A</v>
      </c>
      <c r="L35" s="190" t="e">
        <v>#N/A</v>
      </c>
      <c r="M35" s="191" t="e">
        <v>#N/A</v>
      </c>
      <c r="N35" s="191" t="e">
        <v>#N/A</v>
      </c>
      <c r="O35" s="192" t="e">
        <v>#N/A</v>
      </c>
      <c r="P35" s="191" t="e">
        <v>#N/A</v>
      </c>
      <c r="Q35" s="191" t="e">
        <v>#N/A</v>
      </c>
      <c r="R35" s="191" t="e">
        <v>#N/A</v>
      </c>
      <c r="S35" s="191" t="e">
        <v>#N/A</v>
      </c>
      <c r="T35" s="191" t="e">
        <v>#N/A</v>
      </c>
      <c r="U35" s="207" t="e">
        <v>#N/A</v>
      </c>
    </row>
    <row r="36" spans="1:21" x14ac:dyDescent="0.2">
      <c r="A36" s="206" t="e">
        <v>#N/A</v>
      </c>
      <c r="B36" s="177" t="e">
        <v>#N/A</v>
      </c>
      <c r="C36" s="187" t="e">
        <v>#N/A</v>
      </c>
      <c r="D36" s="187" t="e">
        <v>#N/A</v>
      </c>
      <c r="E36" s="177" t="e">
        <v>#N/A</v>
      </c>
      <c r="F36" s="177" t="e">
        <v>#N/A</v>
      </c>
      <c r="G36" s="186" t="e">
        <v>#N/A</v>
      </c>
      <c r="H36" s="188" t="e">
        <v>#N/A</v>
      </c>
      <c r="I36" s="189" t="e">
        <v>#N/A</v>
      </c>
      <c r="J36" s="177" t="e">
        <v>#N/A</v>
      </c>
      <c r="K36" s="186" t="e">
        <v>#N/A</v>
      </c>
      <c r="L36" s="190" t="e">
        <v>#N/A</v>
      </c>
      <c r="M36" s="191" t="e">
        <v>#N/A</v>
      </c>
      <c r="N36" s="191" t="e">
        <v>#N/A</v>
      </c>
      <c r="O36" s="192" t="e">
        <v>#N/A</v>
      </c>
      <c r="P36" s="191" t="e">
        <v>#N/A</v>
      </c>
      <c r="Q36" s="191" t="e">
        <v>#N/A</v>
      </c>
      <c r="R36" s="191" t="e">
        <v>#N/A</v>
      </c>
      <c r="S36" s="191" t="e">
        <v>#N/A</v>
      </c>
      <c r="T36" s="191" t="e">
        <v>#N/A</v>
      </c>
      <c r="U36" s="207" t="e">
        <v>#N/A</v>
      </c>
    </row>
    <row r="37" spans="1:21" x14ac:dyDescent="0.2">
      <c r="A37" s="206" t="e">
        <v>#N/A</v>
      </c>
      <c r="B37" s="177" t="e">
        <v>#N/A</v>
      </c>
      <c r="C37" s="187" t="e">
        <v>#N/A</v>
      </c>
      <c r="D37" s="187" t="e">
        <v>#N/A</v>
      </c>
      <c r="E37" s="177" t="e">
        <v>#N/A</v>
      </c>
      <c r="F37" s="177" t="e">
        <v>#N/A</v>
      </c>
      <c r="G37" s="186" t="e">
        <v>#N/A</v>
      </c>
      <c r="H37" s="188" t="e">
        <v>#N/A</v>
      </c>
      <c r="I37" s="189" t="e">
        <v>#N/A</v>
      </c>
      <c r="J37" s="177" t="e">
        <v>#N/A</v>
      </c>
      <c r="K37" s="186" t="e">
        <v>#N/A</v>
      </c>
      <c r="L37" s="190" t="e">
        <v>#N/A</v>
      </c>
      <c r="M37" s="191" t="e">
        <v>#N/A</v>
      </c>
      <c r="N37" s="191" t="e">
        <v>#N/A</v>
      </c>
      <c r="O37" s="192" t="e">
        <v>#N/A</v>
      </c>
      <c r="P37" s="191" t="e">
        <v>#N/A</v>
      </c>
      <c r="Q37" s="191" t="e">
        <v>#N/A</v>
      </c>
      <c r="R37" s="191" t="e">
        <v>#N/A</v>
      </c>
      <c r="S37" s="191" t="e">
        <v>#N/A</v>
      </c>
      <c r="T37" s="191" t="e">
        <v>#N/A</v>
      </c>
      <c r="U37" s="207" t="e">
        <v>#N/A</v>
      </c>
    </row>
    <row r="38" spans="1:21" x14ac:dyDescent="0.2">
      <c r="A38" s="206" t="e">
        <v>#N/A</v>
      </c>
      <c r="B38" s="177" t="e">
        <v>#N/A</v>
      </c>
      <c r="C38" s="187" t="e">
        <v>#N/A</v>
      </c>
      <c r="D38" s="187" t="e">
        <v>#N/A</v>
      </c>
      <c r="E38" s="177" t="e">
        <v>#N/A</v>
      </c>
      <c r="F38" s="177" t="e">
        <v>#N/A</v>
      </c>
      <c r="G38" s="186" t="e">
        <v>#N/A</v>
      </c>
      <c r="H38" s="188" t="e">
        <v>#N/A</v>
      </c>
      <c r="I38" s="189" t="e">
        <v>#N/A</v>
      </c>
      <c r="J38" s="177" t="e">
        <v>#N/A</v>
      </c>
      <c r="K38" s="186" t="e">
        <v>#N/A</v>
      </c>
      <c r="L38" s="190" t="e">
        <v>#N/A</v>
      </c>
      <c r="M38" s="191" t="e">
        <v>#N/A</v>
      </c>
      <c r="N38" s="191" t="e">
        <v>#N/A</v>
      </c>
      <c r="O38" s="192" t="e">
        <v>#N/A</v>
      </c>
      <c r="P38" s="191" t="e">
        <v>#N/A</v>
      </c>
      <c r="Q38" s="191" t="e">
        <v>#N/A</v>
      </c>
      <c r="R38" s="191" t="e">
        <v>#N/A</v>
      </c>
      <c r="S38" s="191" t="e">
        <v>#N/A</v>
      </c>
      <c r="T38" s="191" t="e">
        <v>#N/A</v>
      </c>
      <c r="U38" s="207" t="e">
        <v>#N/A</v>
      </c>
    </row>
    <row r="39" spans="1:21" x14ac:dyDescent="0.2">
      <c r="A39" s="206" t="e">
        <v>#N/A</v>
      </c>
      <c r="B39" s="177" t="e">
        <v>#N/A</v>
      </c>
      <c r="C39" s="187" t="e">
        <v>#N/A</v>
      </c>
      <c r="D39" s="187" t="e">
        <v>#N/A</v>
      </c>
      <c r="E39" s="177" t="e">
        <v>#N/A</v>
      </c>
      <c r="F39" s="177" t="e">
        <v>#N/A</v>
      </c>
      <c r="G39" s="186" t="e">
        <v>#N/A</v>
      </c>
      <c r="H39" s="188" t="e">
        <v>#N/A</v>
      </c>
      <c r="I39" s="189" t="e">
        <v>#N/A</v>
      </c>
      <c r="J39" s="177" t="e">
        <v>#N/A</v>
      </c>
      <c r="K39" s="186" t="e">
        <v>#N/A</v>
      </c>
      <c r="L39" s="190" t="e">
        <v>#N/A</v>
      </c>
      <c r="M39" s="191" t="e">
        <v>#N/A</v>
      </c>
      <c r="N39" s="191" t="e">
        <v>#N/A</v>
      </c>
      <c r="O39" s="192" t="e">
        <v>#N/A</v>
      </c>
      <c r="P39" s="191" t="e">
        <v>#N/A</v>
      </c>
      <c r="Q39" s="191" t="e">
        <v>#N/A</v>
      </c>
      <c r="R39" s="191" t="e">
        <v>#N/A</v>
      </c>
      <c r="S39" s="191" t="e">
        <v>#N/A</v>
      </c>
      <c r="T39" s="191" t="e">
        <v>#N/A</v>
      </c>
      <c r="U39" s="207" t="e">
        <v>#N/A</v>
      </c>
    </row>
    <row r="40" spans="1:21" x14ac:dyDescent="0.2">
      <c r="A40" s="206" t="e">
        <v>#N/A</v>
      </c>
      <c r="B40" s="177" t="e">
        <v>#N/A</v>
      </c>
      <c r="C40" s="187" t="e">
        <v>#N/A</v>
      </c>
      <c r="D40" s="187" t="e">
        <v>#N/A</v>
      </c>
      <c r="E40" s="177" t="e">
        <v>#N/A</v>
      </c>
      <c r="F40" s="177" t="e">
        <v>#N/A</v>
      </c>
      <c r="G40" s="186" t="e">
        <v>#N/A</v>
      </c>
      <c r="H40" s="188" t="e">
        <v>#N/A</v>
      </c>
      <c r="I40" s="189" t="e">
        <v>#N/A</v>
      </c>
      <c r="J40" s="177" t="e">
        <v>#N/A</v>
      </c>
      <c r="K40" s="186" t="e">
        <v>#N/A</v>
      </c>
      <c r="L40" s="190" t="e">
        <v>#N/A</v>
      </c>
      <c r="M40" s="191" t="e">
        <v>#N/A</v>
      </c>
      <c r="N40" s="191" t="e">
        <v>#N/A</v>
      </c>
      <c r="O40" s="192" t="e">
        <v>#N/A</v>
      </c>
      <c r="P40" s="191" t="e">
        <v>#N/A</v>
      </c>
      <c r="Q40" s="191" t="e">
        <v>#N/A</v>
      </c>
      <c r="R40" s="191" t="e">
        <v>#N/A</v>
      </c>
      <c r="S40" s="191" t="e">
        <v>#N/A</v>
      </c>
      <c r="T40" s="191" t="e">
        <v>#N/A</v>
      </c>
      <c r="U40" s="207" t="e">
        <v>#N/A</v>
      </c>
    </row>
    <row r="41" spans="1:21" x14ac:dyDescent="0.2">
      <c r="A41" s="206" t="e">
        <v>#N/A</v>
      </c>
      <c r="B41" s="177" t="e">
        <v>#N/A</v>
      </c>
      <c r="C41" s="187" t="e">
        <v>#N/A</v>
      </c>
      <c r="D41" s="187" t="e">
        <v>#N/A</v>
      </c>
      <c r="E41" s="177" t="e">
        <v>#N/A</v>
      </c>
      <c r="F41" s="177" t="e">
        <v>#N/A</v>
      </c>
      <c r="G41" s="186" t="e">
        <v>#N/A</v>
      </c>
      <c r="H41" s="188" t="e">
        <v>#N/A</v>
      </c>
      <c r="I41" s="189" t="e">
        <v>#N/A</v>
      </c>
      <c r="J41" s="177" t="e">
        <v>#N/A</v>
      </c>
      <c r="K41" s="186" t="e">
        <v>#N/A</v>
      </c>
      <c r="L41" s="190" t="e">
        <v>#N/A</v>
      </c>
      <c r="M41" s="191" t="e">
        <v>#N/A</v>
      </c>
      <c r="N41" s="191" t="e">
        <v>#N/A</v>
      </c>
      <c r="O41" s="192" t="e">
        <v>#N/A</v>
      </c>
      <c r="P41" s="191" t="e">
        <v>#N/A</v>
      </c>
      <c r="Q41" s="191" t="e">
        <v>#N/A</v>
      </c>
      <c r="R41" s="191" t="e">
        <v>#N/A</v>
      </c>
      <c r="S41" s="191" t="e">
        <v>#N/A</v>
      </c>
      <c r="T41" s="191" t="e">
        <v>#N/A</v>
      </c>
      <c r="U41" s="207" t="e">
        <v>#N/A</v>
      </c>
    </row>
    <row r="42" spans="1:21" x14ac:dyDescent="0.2">
      <c r="A42" s="206" t="e">
        <v>#N/A</v>
      </c>
      <c r="B42" s="177" t="e">
        <v>#N/A</v>
      </c>
      <c r="C42" s="187" t="e">
        <v>#N/A</v>
      </c>
      <c r="D42" s="187" t="e">
        <v>#N/A</v>
      </c>
      <c r="E42" s="177" t="e">
        <v>#N/A</v>
      </c>
      <c r="F42" s="177" t="e">
        <v>#N/A</v>
      </c>
      <c r="G42" s="186" t="e">
        <v>#N/A</v>
      </c>
      <c r="H42" s="188" t="e">
        <v>#N/A</v>
      </c>
      <c r="I42" s="189" t="e">
        <v>#N/A</v>
      </c>
      <c r="J42" s="177" t="e">
        <v>#N/A</v>
      </c>
      <c r="K42" s="186" t="e">
        <v>#N/A</v>
      </c>
      <c r="L42" s="190" t="e">
        <v>#N/A</v>
      </c>
      <c r="M42" s="191" t="e">
        <v>#N/A</v>
      </c>
      <c r="N42" s="191" t="e">
        <v>#N/A</v>
      </c>
      <c r="O42" s="192" t="e">
        <v>#N/A</v>
      </c>
      <c r="P42" s="191" t="e">
        <v>#N/A</v>
      </c>
      <c r="Q42" s="191" t="e">
        <v>#N/A</v>
      </c>
      <c r="R42" s="191" t="e">
        <v>#N/A</v>
      </c>
      <c r="S42" s="191" t="e">
        <v>#N/A</v>
      </c>
      <c r="T42" s="191" t="e">
        <v>#N/A</v>
      </c>
      <c r="U42" s="207" t="e">
        <v>#N/A</v>
      </c>
    </row>
    <row r="43" spans="1:21" x14ac:dyDescent="0.2">
      <c r="A43" s="206" t="e">
        <v>#N/A</v>
      </c>
      <c r="B43" s="177" t="e">
        <v>#N/A</v>
      </c>
      <c r="C43" s="187" t="e">
        <v>#N/A</v>
      </c>
      <c r="D43" s="187" t="e">
        <v>#N/A</v>
      </c>
      <c r="E43" s="177" t="e">
        <v>#N/A</v>
      </c>
      <c r="F43" s="177" t="e">
        <v>#N/A</v>
      </c>
      <c r="G43" s="186" t="e">
        <v>#N/A</v>
      </c>
      <c r="H43" s="188" t="e">
        <v>#N/A</v>
      </c>
      <c r="I43" s="189" t="e">
        <v>#N/A</v>
      </c>
      <c r="J43" s="177" t="e">
        <v>#N/A</v>
      </c>
      <c r="K43" s="186" t="e">
        <v>#N/A</v>
      </c>
      <c r="L43" s="190" t="e">
        <v>#N/A</v>
      </c>
      <c r="M43" s="191" t="e">
        <v>#N/A</v>
      </c>
      <c r="N43" s="191" t="e">
        <v>#N/A</v>
      </c>
      <c r="O43" s="192" t="e">
        <v>#N/A</v>
      </c>
      <c r="P43" s="191" t="e">
        <v>#N/A</v>
      </c>
      <c r="Q43" s="191" t="e">
        <v>#N/A</v>
      </c>
      <c r="R43" s="191" t="e">
        <v>#N/A</v>
      </c>
      <c r="S43" s="191" t="e">
        <v>#N/A</v>
      </c>
      <c r="T43" s="191" t="e">
        <v>#N/A</v>
      </c>
      <c r="U43" s="207" t="e">
        <v>#N/A</v>
      </c>
    </row>
    <row r="44" spans="1:21" x14ac:dyDescent="0.2">
      <c r="A44" s="206" t="e">
        <v>#N/A</v>
      </c>
      <c r="B44" s="177" t="e">
        <v>#N/A</v>
      </c>
      <c r="C44" s="187" t="e">
        <v>#N/A</v>
      </c>
      <c r="D44" s="187" t="e">
        <v>#N/A</v>
      </c>
      <c r="E44" s="177" t="e">
        <v>#N/A</v>
      </c>
      <c r="F44" s="177" t="e">
        <v>#N/A</v>
      </c>
      <c r="G44" s="186" t="e">
        <v>#N/A</v>
      </c>
      <c r="H44" s="188" t="e">
        <v>#N/A</v>
      </c>
      <c r="I44" s="189" t="e">
        <v>#N/A</v>
      </c>
      <c r="J44" s="177" t="e">
        <v>#N/A</v>
      </c>
      <c r="K44" s="186" t="e">
        <v>#N/A</v>
      </c>
      <c r="L44" s="190" t="e">
        <v>#N/A</v>
      </c>
      <c r="M44" s="191" t="e">
        <v>#N/A</v>
      </c>
      <c r="N44" s="191" t="e">
        <v>#N/A</v>
      </c>
      <c r="O44" s="192" t="e">
        <v>#N/A</v>
      </c>
      <c r="P44" s="191" t="e">
        <v>#N/A</v>
      </c>
      <c r="Q44" s="191" t="e">
        <v>#N/A</v>
      </c>
      <c r="R44" s="191" t="e">
        <v>#N/A</v>
      </c>
      <c r="S44" s="191" t="e">
        <v>#N/A</v>
      </c>
      <c r="T44" s="191" t="e">
        <v>#N/A</v>
      </c>
      <c r="U44" s="207" t="e">
        <v>#N/A</v>
      </c>
    </row>
    <row r="45" spans="1:21" x14ac:dyDescent="0.2">
      <c r="A45" s="206" t="e">
        <v>#N/A</v>
      </c>
      <c r="B45" s="177" t="e">
        <v>#N/A</v>
      </c>
      <c r="C45" s="187" t="e">
        <v>#N/A</v>
      </c>
      <c r="D45" s="187" t="e">
        <v>#N/A</v>
      </c>
      <c r="E45" s="177" t="e">
        <v>#N/A</v>
      </c>
      <c r="F45" s="177" t="e">
        <v>#N/A</v>
      </c>
      <c r="G45" s="186" t="e">
        <v>#N/A</v>
      </c>
      <c r="H45" s="188" t="e">
        <v>#N/A</v>
      </c>
      <c r="I45" s="189" t="e">
        <v>#N/A</v>
      </c>
      <c r="J45" s="177" t="e">
        <v>#N/A</v>
      </c>
      <c r="K45" s="186" t="e">
        <v>#N/A</v>
      </c>
      <c r="L45" s="190" t="e">
        <v>#N/A</v>
      </c>
      <c r="M45" s="191" t="e">
        <v>#N/A</v>
      </c>
      <c r="N45" s="191" t="e">
        <v>#N/A</v>
      </c>
      <c r="O45" s="192" t="e">
        <v>#N/A</v>
      </c>
      <c r="P45" s="191" t="e">
        <v>#N/A</v>
      </c>
      <c r="Q45" s="191" t="e">
        <v>#N/A</v>
      </c>
      <c r="R45" s="191" t="e">
        <v>#N/A</v>
      </c>
      <c r="S45" s="191" t="e">
        <v>#N/A</v>
      </c>
      <c r="T45" s="191" t="e">
        <v>#N/A</v>
      </c>
      <c r="U45" s="207" t="e">
        <v>#N/A</v>
      </c>
    </row>
    <row r="46" spans="1:21" x14ac:dyDescent="0.2">
      <c r="A46" s="206" t="e">
        <v>#N/A</v>
      </c>
      <c r="B46" s="177" t="e">
        <v>#N/A</v>
      </c>
      <c r="C46" s="187" t="e">
        <v>#N/A</v>
      </c>
      <c r="D46" s="187" t="e">
        <v>#N/A</v>
      </c>
      <c r="E46" s="177" t="e">
        <v>#N/A</v>
      </c>
      <c r="F46" s="177" t="e">
        <v>#N/A</v>
      </c>
      <c r="G46" s="186" t="e">
        <v>#N/A</v>
      </c>
      <c r="H46" s="188" t="e">
        <v>#N/A</v>
      </c>
      <c r="I46" s="189" t="e">
        <v>#N/A</v>
      </c>
      <c r="J46" s="177" t="e">
        <v>#N/A</v>
      </c>
      <c r="K46" s="186" t="e">
        <v>#N/A</v>
      </c>
      <c r="L46" s="190" t="e">
        <v>#N/A</v>
      </c>
      <c r="M46" s="191" t="e">
        <v>#N/A</v>
      </c>
      <c r="N46" s="191" t="e">
        <v>#N/A</v>
      </c>
      <c r="O46" s="192" t="e">
        <v>#N/A</v>
      </c>
      <c r="P46" s="191" t="e">
        <v>#N/A</v>
      </c>
      <c r="Q46" s="191" t="e">
        <v>#N/A</v>
      </c>
      <c r="R46" s="191" t="e">
        <v>#N/A</v>
      </c>
      <c r="S46" s="191" t="e">
        <v>#N/A</v>
      </c>
      <c r="T46" s="191" t="e">
        <v>#N/A</v>
      </c>
      <c r="U46" s="207" t="e">
        <v>#N/A</v>
      </c>
    </row>
    <row r="47" spans="1:21" x14ac:dyDescent="0.2">
      <c r="A47" s="206" t="e">
        <v>#N/A</v>
      </c>
      <c r="B47" s="177" t="e">
        <v>#N/A</v>
      </c>
      <c r="C47" s="187" t="e">
        <v>#N/A</v>
      </c>
      <c r="D47" s="187" t="e">
        <v>#N/A</v>
      </c>
      <c r="E47" s="177" t="e">
        <v>#N/A</v>
      </c>
      <c r="F47" s="177" t="e">
        <v>#N/A</v>
      </c>
      <c r="G47" s="186" t="e">
        <v>#N/A</v>
      </c>
      <c r="H47" s="188" t="e">
        <v>#N/A</v>
      </c>
      <c r="I47" s="189" t="e">
        <v>#N/A</v>
      </c>
      <c r="J47" s="177" t="e">
        <v>#N/A</v>
      </c>
      <c r="K47" s="186" t="e">
        <v>#N/A</v>
      </c>
      <c r="L47" s="190" t="e">
        <v>#N/A</v>
      </c>
      <c r="M47" s="191" t="e">
        <v>#N/A</v>
      </c>
      <c r="N47" s="191" t="e">
        <v>#N/A</v>
      </c>
      <c r="O47" s="192" t="e">
        <v>#N/A</v>
      </c>
      <c r="P47" s="191" t="e">
        <v>#N/A</v>
      </c>
      <c r="Q47" s="191" t="e">
        <v>#N/A</v>
      </c>
      <c r="R47" s="191" t="e">
        <v>#N/A</v>
      </c>
      <c r="S47" s="191" t="e">
        <v>#N/A</v>
      </c>
      <c r="T47" s="191" t="e">
        <v>#N/A</v>
      </c>
      <c r="U47" s="207" t="e">
        <v>#N/A</v>
      </c>
    </row>
    <row r="48" spans="1:21" x14ac:dyDescent="0.2">
      <c r="A48" s="206" t="e">
        <v>#N/A</v>
      </c>
      <c r="B48" s="177" t="e">
        <v>#N/A</v>
      </c>
      <c r="C48" s="187" t="e">
        <v>#N/A</v>
      </c>
      <c r="D48" s="187" t="e">
        <v>#N/A</v>
      </c>
      <c r="E48" s="177" t="e">
        <v>#N/A</v>
      </c>
      <c r="F48" s="177" t="e">
        <v>#N/A</v>
      </c>
      <c r="G48" s="186" t="e">
        <v>#N/A</v>
      </c>
      <c r="H48" s="188" t="e">
        <v>#N/A</v>
      </c>
      <c r="I48" s="189" t="e">
        <v>#N/A</v>
      </c>
      <c r="J48" s="177" t="e">
        <v>#N/A</v>
      </c>
      <c r="K48" s="186" t="e">
        <v>#N/A</v>
      </c>
      <c r="L48" s="190" t="e">
        <v>#N/A</v>
      </c>
      <c r="M48" s="191" t="e">
        <v>#N/A</v>
      </c>
      <c r="N48" s="191" t="e">
        <v>#N/A</v>
      </c>
      <c r="O48" s="192" t="e">
        <v>#N/A</v>
      </c>
      <c r="P48" s="191" t="e">
        <v>#N/A</v>
      </c>
      <c r="Q48" s="191" t="e">
        <v>#N/A</v>
      </c>
      <c r="R48" s="191" t="e">
        <v>#N/A</v>
      </c>
      <c r="S48" s="191" t="e">
        <v>#N/A</v>
      </c>
      <c r="T48" s="191" t="e">
        <v>#N/A</v>
      </c>
      <c r="U48" s="207" t="e">
        <v>#N/A</v>
      </c>
    </row>
    <row r="49" spans="1:21" x14ac:dyDescent="0.2">
      <c r="A49" s="206" t="e">
        <v>#N/A</v>
      </c>
      <c r="B49" s="177" t="e">
        <v>#N/A</v>
      </c>
      <c r="C49" s="187" t="e">
        <v>#N/A</v>
      </c>
      <c r="D49" s="187" t="e">
        <v>#N/A</v>
      </c>
      <c r="E49" s="177" t="e">
        <v>#N/A</v>
      </c>
      <c r="F49" s="177" t="e">
        <v>#N/A</v>
      </c>
      <c r="G49" s="186" t="e">
        <v>#N/A</v>
      </c>
      <c r="H49" s="188" t="e">
        <v>#N/A</v>
      </c>
      <c r="I49" s="189" t="e">
        <v>#N/A</v>
      </c>
      <c r="J49" s="177" t="e">
        <v>#N/A</v>
      </c>
      <c r="K49" s="186" t="e">
        <v>#N/A</v>
      </c>
      <c r="L49" s="190" t="e">
        <v>#N/A</v>
      </c>
      <c r="M49" s="191" t="e">
        <v>#N/A</v>
      </c>
      <c r="N49" s="191" t="e">
        <v>#N/A</v>
      </c>
      <c r="O49" s="192" t="e">
        <v>#N/A</v>
      </c>
      <c r="P49" s="191" t="e">
        <v>#N/A</v>
      </c>
      <c r="Q49" s="191" t="e">
        <v>#N/A</v>
      </c>
      <c r="R49" s="191" t="e">
        <v>#N/A</v>
      </c>
      <c r="S49" s="191" t="e">
        <v>#N/A</v>
      </c>
      <c r="T49" s="191" t="e">
        <v>#N/A</v>
      </c>
      <c r="U49" s="207" t="e">
        <v>#N/A</v>
      </c>
    </row>
    <row r="50" spans="1:21" x14ac:dyDescent="0.2">
      <c r="A50" s="206" t="e">
        <v>#N/A</v>
      </c>
      <c r="B50" s="177" t="e">
        <v>#N/A</v>
      </c>
      <c r="C50" s="187" t="e">
        <v>#N/A</v>
      </c>
      <c r="D50" s="187" t="e">
        <v>#N/A</v>
      </c>
      <c r="E50" s="177" t="e">
        <v>#N/A</v>
      </c>
      <c r="F50" s="177" t="e">
        <v>#N/A</v>
      </c>
      <c r="G50" s="186" t="e">
        <v>#N/A</v>
      </c>
      <c r="H50" s="188" t="e">
        <v>#N/A</v>
      </c>
      <c r="I50" s="189" t="e">
        <v>#N/A</v>
      </c>
      <c r="J50" s="177" t="e">
        <v>#N/A</v>
      </c>
      <c r="K50" s="186" t="e">
        <v>#N/A</v>
      </c>
      <c r="L50" s="190" t="e">
        <v>#N/A</v>
      </c>
      <c r="M50" s="191" t="e">
        <v>#N/A</v>
      </c>
      <c r="N50" s="191" t="e">
        <v>#N/A</v>
      </c>
      <c r="O50" s="192" t="e">
        <v>#N/A</v>
      </c>
      <c r="P50" s="191" t="e">
        <v>#N/A</v>
      </c>
      <c r="Q50" s="191" t="e">
        <v>#N/A</v>
      </c>
      <c r="R50" s="191" t="e">
        <v>#N/A</v>
      </c>
      <c r="S50" s="191" t="e">
        <v>#N/A</v>
      </c>
      <c r="T50" s="191" t="e">
        <v>#N/A</v>
      </c>
      <c r="U50" s="207" t="e">
        <v>#N/A</v>
      </c>
    </row>
    <row r="51" spans="1:21" x14ac:dyDescent="0.2">
      <c r="A51" s="206" t="e">
        <v>#N/A</v>
      </c>
      <c r="B51" s="177" t="e">
        <v>#N/A</v>
      </c>
      <c r="C51" s="187" t="e">
        <v>#N/A</v>
      </c>
      <c r="D51" s="187" t="e">
        <v>#N/A</v>
      </c>
      <c r="E51" s="177" t="e">
        <v>#N/A</v>
      </c>
      <c r="F51" s="177" t="e">
        <v>#N/A</v>
      </c>
      <c r="G51" s="186" t="e">
        <v>#N/A</v>
      </c>
      <c r="H51" s="188" t="e">
        <v>#N/A</v>
      </c>
      <c r="I51" s="189" t="e">
        <v>#N/A</v>
      </c>
      <c r="J51" s="177" t="e">
        <v>#N/A</v>
      </c>
      <c r="K51" s="186" t="e">
        <v>#N/A</v>
      </c>
      <c r="L51" s="190" t="e">
        <v>#N/A</v>
      </c>
      <c r="M51" s="191" t="e">
        <v>#N/A</v>
      </c>
      <c r="N51" s="191" t="e">
        <v>#N/A</v>
      </c>
      <c r="O51" s="192" t="e">
        <v>#N/A</v>
      </c>
      <c r="P51" s="191" t="e">
        <v>#N/A</v>
      </c>
      <c r="Q51" s="191" t="e">
        <v>#N/A</v>
      </c>
      <c r="R51" s="191" t="e">
        <v>#N/A</v>
      </c>
      <c r="S51" s="191" t="e">
        <v>#N/A</v>
      </c>
      <c r="T51" s="191" t="e">
        <v>#N/A</v>
      </c>
      <c r="U51" s="207" t="e">
        <v>#N/A</v>
      </c>
    </row>
    <row r="52" spans="1:21" x14ac:dyDescent="0.2">
      <c r="A52" s="206" t="e">
        <v>#N/A</v>
      </c>
      <c r="B52" s="177" t="e">
        <v>#N/A</v>
      </c>
      <c r="C52" s="187" t="e">
        <v>#N/A</v>
      </c>
      <c r="D52" s="187" t="e">
        <v>#N/A</v>
      </c>
      <c r="E52" s="177" t="e">
        <v>#N/A</v>
      </c>
      <c r="F52" s="177" t="e">
        <v>#N/A</v>
      </c>
      <c r="G52" s="186" t="e">
        <v>#N/A</v>
      </c>
      <c r="H52" s="188" t="e">
        <v>#N/A</v>
      </c>
      <c r="I52" s="189" t="e">
        <v>#N/A</v>
      </c>
      <c r="J52" s="177" t="e">
        <v>#N/A</v>
      </c>
      <c r="K52" s="186" t="e">
        <v>#N/A</v>
      </c>
      <c r="L52" s="190" t="e">
        <v>#N/A</v>
      </c>
      <c r="M52" s="191" t="e">
        <v>#N/A</v>
      </c>
      <c r="N52" s="191" t="e">
        <v>#N/A</v>
      </c>
      <c r="O52" s="192" t="e">
        <v>#N/A</v>
      </c>
      <c r="P52" s="191" t="e">
        <v>#N/A</v>
      </c>
      <c r="Q52" s="191" t="e">
        <v>#N/A</v>
      </c>
      <c r="R52" s="191" t="e">
        <v>#N/A</v>
      </c>
      <c r="S52" s="191" t="e">
        <v>#N/A</v>
      </c>
      <c r="T52" s="191" t="e">
        <v>#N/A</v>
      </c>
      <c r="U52" s="207" t="e">
        <v>#N/A</v>
      </c>
    </row>
    <row r="53" spans="1:21" x14ac:dyDescent="0.2">
      <c r="A53" s="206" t="e">
        <v>#N/A</v>
      </c>
      <c r="B53" s="177" t="e">
        <v>#N/A</v>
      </c>
      <c r="C53" s="187" t="e">
        <v>#N/A</v>
      </c>
      <c r="D53" s="187" t="e">
        <v>#N/A</v>
      </c>
      <c r="E53" s="177" t="e">
        <v>#N/A</v>
      </c>
      <c r="F53" s="177" t="e">
        <v>#N/A</v>
      </c>
      <c r="G53" s="186" t="e">
        <v>#N/A</v>
      </c>
      <c r="H53" s="188" t="e">
        <v>#N/A</v>
      </c>
      <c r="I53" s="189" t="e">
        <v>#N/A</v>
      </c>
      <c r="J53" s="177" t="e">
        <v>#N/A</v>
      </c>
      <c r="K53" s="186" t="e">
        <v>#N/A</v>
      </c>
      <c r="L53" s="190" t="e">
        <v>#N/A</v>
      </c>
      <c r="M53" s="191" t="e">
        <v>#N/A</v>
      </c>
      <c r="N53" s="191" t="e">
        <v>#N/A</v>
      </c>
      <c r="O53" s="192" t="e">
        <v>#N/A</v>
      </c>
      <c r="P53" s="191" t="e">
        <v>#N/A</v>
      </c>
      <c r="Q53" s="191" t="e">
        <v>#N/A</v>
      </c>
      <c r="R53" s="191" t="e">
        <v>#N/A</v>
      </c>
      <c r="S53" s="191" t="e">
        <v>#N/A</v>
      </c>
      <c r="T53" s="191" t="e">
        <v>#N/A</v>
      </c>
      <c r="U53" s="207" t="e">
        <v>#N/A</v>
      </c>
    </row>
    <row r="54" spans="1:21" x14ac:dyDescent="0.2">
      <c r="A54" s="206" t="e">
        <v>#N/A</v>
      </c>
      <c r="B54" s="177" t="e">
        <v>#N/A</v>
      </c>
      <c r="C54" s="187" t="e">
        <v>#N/A</v>
      </c>
      <c r="D54" s="187" t="e">
        <v>#N/A</v>
      </c>
      <c r="E54" s="177" t="e">
        <v>#N/A</v>
      </c>
      <c r="F54" s="177" t="e">
        <v>#N/A</v>
      </c>
      <c r="G54" s="186" t="e">
        <v>#N/A</v>
      </c>
      <c r="H54" s="188" t="e">
        <v>#N/A</v>
      </c>
      <c r="I54" s="189" t="e">
        <v>#N/A</v>
      </c>
      <c r="J54" s="177" t="e">
        <v>#N/A</v>
      </c>
      <c r="K54" s="186" t="e">
        <v>#N/A</v>
      </c>
      <c r="L54" s="190" t="e">
        <v>#N/A</v>
      </c>
      <c r="M54" s="191" t="e">
        <v>#N/A</v>
      </c>
      <c r="N54" s="191" t="e">
        <v>#N/A</v>
      </c>
      <c r="O54" s="192" t="e">
        <v>#N/A</v>
      </c>
      <c r="P54" s="191" t="e">
        <v>#N/A</v>
      </c>
      <c r="Q54" s="191" t="e">
        <v>#N/A</v>
      </c>
      <c r="R54" s="191" t="e">
        <v>#N/A</v>
      </c>
      <c r="S54" s="191" t="e">
        <v>#N/A</v>
      </c>
      <c r="T54" s="191" t="e">
        <v>#N/A</v>
      </c>
      <c r="U54" s="207" t="e">
        <v>#N/A</v>
      </c>
    </row>
    <row r="55" spans="1:21" x14ac:dyDescent="0.2">
      <c r="A55" s="206" t="e">
        <v>#N/A</v>
      </c>
      <c r="B55" s="177" t="e">
        <v>#N/A</v>
      </c>
      <c r="C55" s="187" t="e">
        <v>#N/A</v>
      </c>
      <c r="D55" s="187" t="e">
        <v>#N/A</v>
      </c>
      <c r="E55" s="177" t="e">
        <v>#N/A</v>
      </c>
      <c r="F55" s="177" t="e">
        <v>#N/A</v>
      </c>
      <c r="G55" s="186" t="e">
        <v>#N/A</v>
      </c>
      <c r="H55" s="188" t="e">
        <v>#N/A</v>
      </c>
      <c r="I55" s="189" t="e">
        <v>#N/A</v>
      </c>
      <c r="J55" s="177" t="e">
        <v>#N/A</v>
      </c>
      <c r="K55" s="186" t="e">
        <v>#N/A</v>
      </c>
      <c r="L55" s="190" t="e">
        <v>#N/A</v>
      </c>
      <c r="M55" s="191" t="e">
        <v>#N/A</v>
      </c>
      <c r="N55" s="191" t="e">
        <v>#N/A</v>
      </c>
      <c r="O55" s="192" t="e">
        <v>#N/A</v>
      </c>
      <c r="P55" s="191" t="e">
        <v>#N/A</v>
      </c>
      <c r="Q55" s="191" t="e">
        <v>#N/A</v>
      </c>
      <c r="R55" s="191" t="e">
        <v>#N/A</v>
      </c>
      <c r="S55" s="191" t="e">
        <v>#N/A</v>
      </c>
      <c r="T55" s="191" t="e">
        <v>#N/A</v>
      </c>
      <c r="U55" s="207" t="e">
        <v>#N/A</v>
      </c>
    </row>
    <row r="56" spans="1:21" x14ac:dyDescent="0.2">
      <c r="A56" s="206" t="e">
        <v>#N/A</v>
      </c>
      <c r="B56" s="177" t="e">
        <v>#N/A</v>
      </c>
      <c r="C56" s="187" t="e">
        <v>#N/A</v>
      </c>
      <c r="D56" s="187" t="e">
        <v>#N/A</v>
      </c>
      <c r="E56" s="177" t="e">
        <v>#N/A</v>
      </c>
      <c r="F56" s="177" t="e">
        <v>#N/A</v>
      </c>
      <c r="G56" s="186" t="e">
        <v>#N/A</v>
      </c>
      <c r="H56" s="188" t="e">
        <v>#N/A</v>
      </c>
      <c r="I56" s="189" t="e">
        <v>#N/A</v>
      </c>
      <c r="J56" s="177" t="e">
        <v>#N/A</v>
      </c>
      <c r="K56" s="186" t="e">
        <v>#N/A</v>
      </c>
      <c r="L56" s="190" t="e">
        <v>#N/A</v>
      </c>
      <c r="M56" s="191" t="e">
        <v>#N/A</v>
      </c>
      <c r="N56" s="191" t="e">
        <v>#N/A</v>
      </c>
      <c r="O56" s="192" t="e">
        <v>#N/A</v>
      </c>
      <c r="P56" s="191" t="e">
        <v>#N/A</v>
      </c>
      <c r="Q56" s="191" t="e">
        <v>#N/A</v>
      </c>
      <c r="R56" s="191" t="e">
        <v>#N/A</v>
      </c>
      <c r="S56" s="191" t="e">
        <v>#N/A</v>
      </c>
      <c r="T56" s="191" t="e">
        <v>#N/A</v>
      </c>
      <c r="U56" s="207" t="e">
        <v>#N/A</v>
      </c>
    </row>
    <row r="57" spans="1:21" x14ac:dyDescent="0.2">
      <c r="A57" s="206" t="e">
        <v>#N/A</v>
      </c>
      <c r="B57" s="177" t="e">
        <v>#N/A</v>
      </c>
      <c r="C57" s="187" t="e">
        <v>#N/A</v>
      </c>
      <c r="D57" s="187" t="e">
        <v>#N/A</v>
      </c>
      <c r="E57" s="177" t="e">
        <v>#N/A</v>
      </c>
      <c r="F57" s="177" t="e">
        <v>#N/A</v>
      </c>
      <c r="G57" s="186" t="e">
        <v>#N/A</v>
      </c>
      <c r="H57" s="188" t="e">
        <v>#N/A</v>
      </c>
      <c r="I57" s="189" t="e">
        <v>#N/A</v>
      </c>
      <c r="J57" s="177" t="e">
        <v>#N/A</v>
      </c>
      <c r="K57" s="186" t="e">
        <v>#N/A</v>
      </c>
      <c r="L57" s="190" t="e">
        <v>#N/A</v>
      </c>
      <c r="M57" s="191" t="e">
        <v>#N/A</v>
      </c>
      <c r="N57" s="191" t="e">
        <v>#N/A</v>
      </c>
      <c r="O57" s="192" t="e">
        <v>#N/A</v>
      </c>
      <c r="P57" s="191" t="e">
        <v>#N/A</v>
      </c>
      <c r="Q57" s="191" t="e">
        <v>#N/A</v>
      </c>
      <c r="R57" s="191" t="e">
        <v>#N/A</v>
      </c>
      <c r="S57" s="191" t="e">
        <v>#N/A</v>
      </c>
      <c r="T57" s="191" t="e">
        <v>#N/A</v>
      </c>
      <c r="U57" s="207" t="e">
        <v>#N/A</v>
      </c>
    </row>
    <row r="58" spans="1:21" x14ac:dyDescent="0.2">
      <c r="A58" s="206" t="e">
        <v>#N/A</v>
      </c>
      <c r="B58" s="177" t="e">
        <v>#N/A</v>
      </c>
      <c r="C58" s="187" t="e">
        <v>#N/A</v>
      </c>
      <c r="D58" s="187" t="e">
        <v>#N/A</v>
      </c>
      <c r="E58" s="177" t="e">
        <v>#N/A</v>
      </c>
      <c r="F58" s="177" t="e">
        <v>#N/A</v>
      </c>
      <c r="G58" s="186" t="e">
        <v>#N/A</v>
      </c>
      <c r="H58" s="188" t="e">
        <v>#N/A</v>
      </c>
      <c r="I58" s="189" t="e">
        <v>#N/A</v>
      </c>
      <c r="J58" s="177" t="e">
        <v>#N/A</v>
      </c>
      <c r="K58" s="186" t="e">
        <v>#N/A</v>
      </c>
      <c r="L58" s="190" t="e">
        <v>#N/A</v>
      </c>
      <c r="M58" s="191" t="e">
        <v>#N/A</v>
      </c>
      <c r="N58" s="191" t="e">
        <v>#N/A</v>
      </c>
      <c r="O58" s="192" t="e">
        <v>#N/A</v>
      </c>
      <c r="P58" s="191" t="e">
        <v>#N/A</v>
      </c>
      <c r="Q58" s="191" t="e">
        <v>#N/A</v>
      </c>
      <c r="R58" s="191" t="e">
        <v>#N/A</v>
      </c>
      <c r="S58" s="191" t="e">
        <v>#N/A</v>
      </c>
      <c r="T58" s="191" t="e">
        <v>#N/A</v>
      </c>
      <c r="U58" s="207" t="e">
        <v>#N/A</v>
      </c>
    </row>
    <row r="59" spans="1:21" x14ac:dyDescent="0.2">
      <c r="A59" s="206" t="e">
        <v>#N/A</v>
      </c>
      <c r="B59" s="177" t="e">
        <v>#N/A</v>
      </c>
      <c r="C59" s="187" t="e">
        <v>#N/A</v>
      </c>
      <c r="D59" s="187" t="e">
        <v>#N/A</v>
      </c>
      <c r="E59" s="177" t="e">
        <v>#N/A</v>
      </c>
      <c r="F59" s="177" t="e">
        <v>#N/A</v>
      </c>
      <c r="G59" s="186" t="e">
        <v>#N/A</v>
      </c>
      <c r="H59" s="188" t="e">
        <v>#N/A</v>
      </c>
      <c r="I59" s="189" t="e">
        <v>#N/A</v>
      </c>
      <c r="J59" s="177" t="e">
        <v>#N/A</v>
      </c>
      <c r="K59" s="186" t="e">
        <v>#N/A</v>
      </c>
      <c r="L59" s="190" t="e">
        <v>#N/A</v>
      </c>
      <c r="M59" s="191" t="e">
        <v>#N/A</v>
      </c>
      <c r="N59" s="191" t="e">
        <v>#N/A</v>
      </c>
      <c r="O59" s="192" t="e">
        <v>#N/A</v>
      </c>
      <c r="P59" s="191" t="e">
        <v>#N/A</v>
      </c>
      <c r="Q59" s="191" t="e">
        <v>#N/A</v>
      </c>
      <c r="R59" s="191" t="e">
        <v>#N/A</v>
      </c>
      <c r="S59" s="191" t="e">
        <v>#N/A</v>
      </c>
      <c r="T59" s="191" t="e">
        <v>#N/A</v>
      </c>
      <c r="U59" s="207" t="e">
        <v>#N/A</v>
      </c>
    </row>
    <row r="60" spans="1:21" x14ac:dyDescent="0.2">
      <c r="A60" s="206" t="e">
        <v>#N/A</v>
      </c>
      <c r="B60" s="177" t="e">
        <v>#N/A</v>
      </c>
      <c r="C60" s="187" t="e">
        <v>#N/A</v>
      </c>
      <c r="D60" s="187" t="e">
        <v>#N/A</v>
      </c>
      <c r="E60" s="177" t="e">
        <v>#N/A</v>
      </c>
      <c r="F60" s="177" t="e">
        <v>#N/A</v>
      </c>
      <c r="G60" s="186" t="e">
        <v>#N/A</v>
      </c>
      <c r="H60" s="188" t="e">
        <v>#N/A</v>
      </c>
      <c r="I60" s="189" t="e">
        <v>#N/A</v>
      </c>
      <c r="J60" s="177" t="e">
        <v>#N/A</v>
      </c>
      <c r="K60" s="186" t="e">
        <v>#N/A</v>
      </c>
      <c r="L60" s="190" t="e">
        <v>#N/A</v>
      </c>
      <c r="M60" s="191" t="e">
        <v>#N/A</v>
      </c>
      <c r="N60" s="191" t="e">
        <v>#N/A</v>
      </c>
      <c r="O60" s="192" t="e">
        <v>#N/A</v>
      </c>
      <c r="P60" s="191" t="e">
        <v>#N/A</v>
      </c>
      <c r="Q60" s="191" t="e">
        <v>#N/A</v>
      </c>
      <c r="R60" s="191" t="e">
        <v>#N/A</v>
      </c>
      <c r="S60" s="191" t="e">
        <v>#N/A</v>
      </c>
      <c r="T60" s="191" t="e">
        <v>#N/A</v>
      </c>
      <c r="U60" s="207" t="e">
        <v>#N/A</v>
      </c>
    </row>
    <row r="61" spans="1:21" x14ac:dyDescent="0.2">
      <c r="A61" s="206" t="e">
        <v>#N/A</v>
      </c>
      <c r="B61" s="177" t="e">
        <v>#N/A</v>
      </c>
      <c r="C61" s="187" t="e">
        <v>#N/A</v>
      </c>
      <c r="D61" s="187" t="e">
        <v>#N/A</v>
      </c>
      <c r="E61" s="177" t="e">
        <v>#N/A</v>
      </c>
      <c r="F61" s="177" t="e">
        <v>#N/A</v>
      </c>
      <c r="G61" s="186" t="e">
        <v>#N/A</v>
      </c>
      <c r="H61" s="188" t="e">
        <v>#N/A</v>
      </c>
      <c r="I61" s="189" t="e">
        <v>#N/A</v>
      </c>
      <c r="J61" s="177" t="e">
        <v>#N/A</v>
      </c>
      <c r="K61" s="186" t="e">
        <v>#N/A</v>
      </c>
      <c r="L61" s="190" t="e">
        <v>#N/A</v>
      </c>
      <c r="M61" s="191" t="e">
        <v>#N/A</v>
      </c>
      <c r="N61" s="191" t="e">
        <v>#N/A</v>
      </c>
      <c r="O61" s="192" t="e">
        <v>#N/A</v>
      </c>
      <c r="P61" s="191" t="e">
        <v>#N/A</v>
      </c>
      <c r="Q61" s="191" t="e">
        <v>#N/A</v>
      </c>
      <c r="R61" s="191" t="e">
        <v>#N/A</v>
      </c>
      <c r="S61" s="191" t="e">
        <v>#N/A</v>
      </c>
      <c r="T61" s="191" t="e">
        <v>#N/A</v>
      </c>
      <c r="U61" s="207" t="e">
        <v>#N/A</v>
      </c>
    </row>
    <row r="62" spans="1:21" x14ac:dyDescent="0.2">
      <c r="A62" s="206" t="e">
        <v>#N/A</v>
      </c>
      <c r="B62" s="177" t="e">
        <v>#N/A</v>
      </c>
      <c r="C62" s="187" t="e">
        <v>#N/A</v>
      </c>
      <c r="D62" s="187" t="e">
        <v>#N/A</v>
      </c>
      <c r="E62" s="177" t="e">
        <v>#N/A</v>
      </c>
      <c r="F62" s="177" t="e">
        <v>#N/A</v>
      </c>
      <c r="G62" s="186" t="e">
        <v>#N/A</v>
      </c>
      <c r="H62" s="188" t="e">
        <v>#N/A</v>
      </c>
      <c r="I62" s="189" t="e">
        <v>#N/A</v>
      </c>
      <c r="J62" s="177" t="e">
        <v>#N/A</v>
      </c>
      <c r="K62" s="186" t="e">
        <v>#N/A</v>
      </c>
      <c r="L62" s="190" t="e">
        <v>#N/A</v>
      </c>
      <c r="M62" s="191" t="e">
        <v>#N/A</v>
      </c>
      <c r="N62" s="191" t="e">
        <v>#N/A</v>
      </c>
      <c r="O62" s="192" t="e">
        <v>#N/A</v>
      </c>
      <c r="P62" s="191" t="e">
        <v>#N/A</v>
      </c>
      <c r="Q62" s="191" t="e">
        <v>#N/A</v>
      </c>
      <c r="R62" s="191" t="e">
        <v>#N/A</v>
      </c>
      <c r="S62" s="191" t="e">
        <v>#N/A</v>
      </c>
      <c r="T62" s="191" t="e">
        <v>#N/A</v>
      </c>
      <c r="U62" s="207" t="e">
        <v>#N/A</v>
      </c>
    </row>
    <row r="63" spans="1:21" x14ac:dyDescent="0.2">
      <c r="A63" s="206" t="e">
        <v>#N/A</v>
      </c>
      <c r="B63" s="177" t="e">
        <v>#N/A</v>
      </c>
      <c r="C63" s="187" t="e">
        <v>#N/A</v>
      </c>
      <c r="D63" s="187" t="e">
        <v>#N/A</v>
      </c>
      <c r="E63" s="177" t="e">
        <v>#N/A</v>
      </c>
      <c r="F63" s="177" t="e">
        <v>#N/A</v>
      </c>
      <c r="G63" s="186" t="e">
        <v>#N/A</v>
      </c>
      <c r="H63" s="188" t="e">
        <v>#N/A</v>
      </c>
      <c r="I63" s="189" t="e">
        <v>#N/A</v>
      </c>
      <c r="J63" s="177" t="e">
        <v>#N/A</v>
      </c>
      <c r="K63" s="186" t="e">
        <v>#N/A</v>
      </c>
      <c r="L63" s="190" t="e">
        <v>#N/A</v>
      </c>
      <c r="M63" s="191" t="e">
        <v>#N/A</v>
      </c>
      <c r="N63" s="191" t="e">
        <v>#N/A</v>
      </c>
      <c r="O63" s="192" t="e">
        <v>#N/A</v>
      </c>
      <c r="P63" s="191" t="e">
        <v>#N/A</v>
      </c>
      <c r="Q63" s="191" t="e">
        <v>#N/A</v>
      </c>
      <c r="R63" s="191" t="e">
        <v>#N/A</v>
      </c>
      <c r="S63" s="191" t="e">
        <v>#N/A</v>
      </c>
      <c r="T63" s="191" t="e">
        <v>#N/A</v>
      </c>
      <c r="U63" s="207" t="e">
        <v>#N/A</v>
      </c>
    </row>
    <row r="64" spans="1:21" x14ac:dyDescent="0.2">
      <c r="A64" s="206" t="e">
        <v>#N/A</v>
      </c>
      <c r="B64" s="177" t="e">
        <v>#N/A</v>
      </c>
      <c r="C64" s="187" t="e">
        <v>#N/A</v>
      </c>
      <c r="D64" s="187" t="e">
        <v>#N/A</v>
      </c>
      <c r="E64" s="177" t="e">
        <v>#N/A</v>
      </c>
      <c r="F64" s="177" t="e">
        <v>#N/A</v>
      </c>
      <c r="G64" s="186" t="e">
        <v>#N/A</v>
      </c>
      <c r="H64" s="188" t="e">
        <v>#N/A</v>
      </c>
      <c r="I64" s="189" t="e">
        <v>#N/A</v>
      </c>
      <c r="J64" s="177" t="e">
        <v>#N/A</v>
      </c>
      <c r="K64" s="186" t="e">
        <v>#N/A</v>
      </c>
      <c r="L64" s="190" t="e">
        <v>#N/A</v>
      </c>
      <c r="M64" s="191" t="e">
        <v>#N/A</v>
      </c>
      <c r="N64" s="191" t="e">
        <v>#N/A</v>
      </c>
      <c r="O64" s="192" t="e">
        <v>#N/A</v>
      </c>
      <c r="P64" s="191" t="e">
        <v>#N/A</v>
      </c>
      <c r="Q64" s="191" t="e">
        <v>#N/A</v>
      </c>
      <c r="R64" s="191" t="e">
        <v>#N/A</v>
      </c>
      <c r="S64" s="191" t="e">
        <v>#N/A</v>
      </c>
      <c r="T64" s="191" t="e">
        <v>#N/A</v>
      </c>
      <c r="U64" s="207" t="e">
        <v>#N/A</v>
      </c>
    </row>
    <row r="65" spans="1:21" x14ac:dyDescent="0.2">
      <c r="A65" s="206" t="e">
        <v>#N/A</v>
      </c>
      <c r="B65" s="177" t="e">
        <v>#N/A</v>
      </c>
      <c r="C65" s="187" t="e">
        <v>#N/A</v>
      </c>
      <c r="D65" s="187" t="e">
        <v>#N/A</v>
      </c>
      <c r="E65" s="177" t="e">
        <v>#N/A</v>
      </c>
      <c r="F65" s="177" t="e">
        <v>#N/A</v>
      </c>
      <c r="G65" s="186" t="e">
        <v>#N/A</v>
      </c>
      <c r="H65" s="188" t="e">
        <v>#N/A</v>
      </c>
      <c r="I65" s="189" t="e">
        <v>#N/A</v>
      </c>
      <c r="J65" s="177" t="e">
        <v>#N/A</v>
      </c>
      <c r="K65" s="186" t="e">
        <v>#N/A</v>
      </c>
      <c r="L65" s="190" t="e">
        <v>#N/A</v>
      </c>
      <c r="M65" s="191" t="e">
        <v>#N/A</v>
      </c>
      <c r="N65" s="191" t="e">
        <v>#N/A</v>
      </c>
      <c r="O65" s="192" t="e">
        <v>#N/A</v>
      </c>
      <c r="P65" s="191" t="e">
        <v>#N/A</v>
      </c>
      <c r="Q65" s="191" t="e">
        <v>#N/A</v>
      </c>
      <c r="R65" s="191" t="e">
        <v>#N/A</v>
      </c>
      <c r="S65" s="191" t="e">
        <v>#N/A</v>
      </c>
      <c r="T65" s="191" t="e">
        <v>#N/A</v>
      </c>
      <c r="U65" s="207" t="e">
        <v>#N/A</v>
      </c>
    </row>
    <row r="66" spans="1:21" x14ac:dyDescent="0.2">
      <c r="A66" s="206" t="e">
        <v>#N/A</v>
      </c>
      <c r="B66" s="177" t="e">
        <v>#N/A</v>
      </c>
      <c r="C66" s="187" t="e">
        <v>#N/A</v>
      </c>
      <c r="D66" s="187" t="e">
        <v>#N/A</v>
      </c>
      <c r="E66" s="177" t="e">
        <v>#N/A</v>
      </c>
      <c r="F66" s="177" t="e">
        <v>#N/A</v>
      </c>
      <c r="G66" s="186" t="e">
        <v>#N/A</v>
      </c>
      <c r="H66" s="188" t="e">
        <v>#N/A</v>
      </c>
      <c r="I66" s="189" t="e">
        <v>#N/A</v>
      </c>
      <c r="J66" s="177" t="e">
        <v>#N/A</v>
      </c>
      <c r="K66" s="186" t="e">
        <v>#N/A</v>
      </c>
      <c r="L66" s="190" t="e">
        <v>#N/A</v>
      </c>
      <c r="M66" s="191" t="e">
        <v>#N/A</v>
      </c>
      <c r="N66" s="191" t="e">
        <v>#N/A</v>
      </c>
      <c r="O66" s="192" t="e">
        <v>#N/A</v>
      </c>
      <c r="P66" s="191" t="e">
        <v>#N/A</v>
      </c>
      <c r="Q66" s="191" t="e">
        <v>#N/A</v>
      </c>
      <c r="R66" s="191" t="e">
        <v>#N/A</v>
      </c>
      <c r="S66" s="191" t="e">
        <v>#N/A</v>
      </c>
      <c r="T66" s="191" t="e">
        <v>#N/A</v>
      </c>
      <c r="U66" s="207" t="e">
        <v>#N/A</v>
      </c>
    </row>
    <row r="67" spans="1:21" x14ac:dyDescent="0.2">
      <c r="A67" s="206" t="e">
        <v>#N/A</v>
      </c>
      <c r="B67" s="177" t="e">
        <v>#N/A</v>
      </c>
      <c r="C67" s="187" t="e">
        <v>#N/A</v>
      </c>
      <c r="D67" s="187" t="e">
        <v>#N/A</v>
      </c>
      <c r="E67" s="177" t="e">
        <v>#N/A</v>
      </c>
      <c r="F67" s="177" t="e">
        <v>#N/A</v>
      </c>
      <c r="G67" s="186" t="e">
        <v>#N/A</v>
      </c>
      <c r="H67" s="188" t="e">
        <v>#N/A</v>
      </c>
      <c r="I67" s="189" t="e">
        <v>#N/A</v>
      </c>
      <c r="J67" s="177" t="e">
        <v>#N/A</v>
      </c>
      <c r="K67" s="186" t="e">
        <v>#N/A</v>
      </c>
      <c r="L67" s="190" t="e">
        <v>#N/A</v>
      </c>
      <c r="M67" s="191" t="e">
        <v>#N/A</v>
      </c>
      <c r="N67" s="191" t="e">
        <v>#N/A</v>
      </c>
      <c r="O67" s="192" t="e">
        <v>#N/A</v>
      </c>
      <c r="P67" s="191" t="e">
        <v>#N/A</v>
      </c>
      <c r="Q67" s="191" t="e">
        <v>#N/A</v>
      </c>
      <c r="R67" s="191" t="e">
        <v>#N/A</v>
      </c>
      <c r="S67" s="191" t="e">
        <v>#N/A</v>
      </c>
      <c r="T67" s="191" t="e">
        <v>#N/A</v>
      </c>
      <c r="U67" s="207" t="e">
        <v>#N/A</v>
      </c>
    </row>
    <row r="68" spans="1:21" x14ac:dyDescent="0.2">
      <c r="A68" s="206" t="e">
        <v>#N/A</v>
      </c>
      <c r="B68" s="177" t="e">
        <v>#N/A</v>
      </c>
      <c r="C68" s="187" t="e">
        <v>#N/A</v>
      </c>
      <c r="D68" s="187" t="e">
        <v>#N/A</v>
      </c>
      <c r="E68" s="177" t="e">
        <v>#N/A</v>
      </c>
      <c r="F68" s="177" t="e">
        <v>#N/A</v>
      </c>
      <c r="G68" s="186" t="e">
        <v>#N/A</v>
      </c>
      <c r="H68" s="188" t="e">
        <v>#N/A</v>
      </c>
      <c r="I68" s="189" t="e">
        <v>#N/A</v>
      </c>
      <c r="J68" s="177" t="e">
        <v>#N/A</v>
      </c>
      <c r="K68" s="186" t="e">
        <v>#N/A</v>
      </c>
      <c r="L68" s="190" t="e">
        <v>#N/A</v>
      </c>
      <c r="M68" s="191" t="e">
        <v>#N/A</v>
      </c>
      <c r="N68" s="191" t="e">
        <v>#N/A</v>
      </c>
      <c r="O68" s="192" t="e">
        <v>#N/A</v>
      </c>
      <c r="P68" s="191" t="e">
        <v>#N/A</v>
      </c>
      <c r="Q68" s="191" t="e">
        <v>#N/A</v>
      </c>
      <c r="R68" s="191" t="e">
        <v>#N/A</v>
      </c>
      <c r="S68" s="191" t="e">
        <v>#N/A</v>
      </c>
      <c r="T68" s="191" t="e">
        <v>#N/A</v>
      </c>
      <c r="U68" s="207" t="e">
        <v>#N/A</v>
      </c>
    </row>
    <row r="69" spans="1:21" x14ac:dyDescent="0.2">
      <c r="A69" s="206" t="e">
        <v>#N/A</v>
      </c>
      <c r="B69" s="177" t="e">
        <v>#N/A</v>
      </c>
      <c r="C69" s="187" t="e">
        <v>#N/A</v>
      </c>
      <c r="D69" s="187" t="e">
        <v>#N/A</v>
      </c>
      <c r="E69" s="177" t="e">
        <v>#N/A</v>
      </c>
      <c r="F69" s="177" t="e">
        <v>#N/A</v>
      </c>
      <c r="G69" s="186" t="e">
        <v>#N/A</v>
      </c>
      <c r="H69" s="188" t="e">
        <v>#N/A</v>
      </c>
      <c r="I69" s="189" t="e">
        <v>#N/A</v>
      </c>
      <c r="J69" s="177" t="e">
        <v>#N/A</v>
      </c>
      <c r="K69" s="186" t="e">
        <v>#N/A</v>
      </c>
      <c r="L69" s="190" t="e">
        <v>#N/A</v>
      </c>
      <c r="M69" s="191" t="e">
        <v>#N/A</v>
      </c>
      <c r="N69" s="191" t="e">
        <v>#N/A</v>
      </c>
      <c r="O69" s="192" t="e">
        <v>#N/A</v>
      </c>
      <c r="P69" s="191" t="e">
        <v>#N/A</v>
      </c>
      <c r="Q69" s="191" t="e">
        <v>#N/A</v>
      </c>
      <c r="R69" s="191" t="e">
        <v>#N/A</v>
      </c>
      <c r="S69" s="191" t="e">
        <v>#N/A</v>
      </c>
      <c r="T69" s="191" t="e">
        <v>#N/A</v>
      </c>
      <c r="U69" s="207" t="e">
        <v>#N/A</v>
      </c>
    </row>
    <row r="70" spans="1:21" x14ac:dyDescent="0.2">
      <c r="A70" s="206" t="e">
        <v>#N/A</v>
      </c>
      <c r="B70" s="177" t="e">
        <v>#N/A</v>
      </c>
      <c r="C70" s="187" t="e">
        <v>#N/A</v>
      </c>
      <c r="D70" s="187" t="e">
        <v>#N/A</v>
      </c>
      <c r="E70" s="177" t="e">
        <v>#N/A</v>
      </c>
      <c r="F70" s="177" t="e">
        <v>#N/A</v>
      </c>
      <c r="G70" s="186" t="e">
        <v>#N/A</v>
      </c>
      <c r="H70" s="188" t="e">
        <v>#N/A</v>
      </c>
      <c r="I70" s="189" t="e">
        <v>#N/A</v>
      </c>
      <c r="J70" s="177" t="e">
        <v>#N/A</v>
      </c>
      <c r="K70" s="186" t="e">
        <v>#N/A</v>
      </c>
      <c r="L70" s="190" t="e">
        <v>#N/A</v>
      </c>
      <c r="M70" s="191" t="e">
        <v>#N/A</v>
      </c>
      <c r="N70" s="191" t="e">
        <v>#N/A</v>
      </c>
      <c r="O70" s="192" t="e">
        <v>#N/A</v>
      </c>
      <c r="P70" s="191" t="e">
        <v>#N/A</v>
      </c>
      <c r="Q70" s="191" t="e">
        <v>#N/A</v>
      </c>
      <c r="R70" s="191" t="e">
        <v>#N/A</v>
      </c>
      <c r="S70" s="191" t="e">
        <v>#N/A</v>
      </c>
      <c r="T70" s="191" t="e">
        <v>#N/A</v>
      </c>
      <c r="U70" s="207" t="e">
        <v>#N/A</v>
      </c>
    </row>
    <row r="71" spans="1:21" x14ac:dyDescent="0.2">
      <c r="A71" s="206" t="e">
        <v>#N/A</v>
      </c>
      <c r="B71" s="177" t="e">
        <v>#N/A</v>
      </c>
      <c r="C71" s="187" t="e">
        <v>#N/A</v>
      </c>
      <c r="D71" s="187" t="e">
        <v>#N/A</v>
      </c>
      <c r="E71" s="177" t="e">
        <v>#N/A</v>
      </c>
      <c r="F71" s="177" t="e">
        <v>#N/A</v>
      </c>
      <c r="G71" s="186" t="e">
        <v>#N/A</v>
      </c>
      <c r="H71" s="188" t="e">
        <v>#N/A</v>
      </c>
      <c r="I71" s="189" t="e">
        <v>#N/A</v>
      </c>
      <c r="J71" s="177" t="e">
        <v>#N/A</v>
      </c>
      <c r="K71" s="186" t="e">
        <v>#N/A</v>
      </c>
      <c r="L71" s="190" t="e">
        <v>#N/A</v>
      </c>
      <c r="M71" s="191" t="e">
        <v>#N/A</v>
      </c>
      <c r="N71" s="191" t="e">
        <v>#N/A</v>
      </c>
      <c r="O71" s="192" t="e">
        <v>#N/A</v>
      </c>
      <c r="P71" s="191" t="e">
        <v>#N/A</v>
      </c>
      <c r="Q71" s="191" t="e">
        <v>#N/A</v>
      </c>
      <c r="R71" s="191" t="e">
        <v>#N/A</v>
      </c>
      <c r="S71" s="191" t="e">
        <v>#N/A</v>
      </c>
      <c r="T71" s="191" t="e">
        <v>#N/A</v>
      </c>
      <c r="U71" s="207" t="e">
        <v>#N/A</v>
      </c>
    </row>
    <row r="72" spans="1:21" x14ac:dyDescent="0.2">
      <c r="A72" s="206" t="e">
        <v>#N/A</v>
      </c>
      <c r="B72" s="177" t="e">
        <v>#N/A</v>
      </c>
      <c r="C72" s="187" t="e">
        <v>#N/A</v>
      </c>
      <c r="D72" s="187" t="e">
        <v>#N/A</v>
      </c>
      <c r="E72" s="177" t="e">
        <v>#N/A</v>
      </c>
      <c r="F72" s="177" t="e">
        <v>#N/A</v>
      </c>
      <c r="G72" s="186" t="e">
        <v>#N/A</v>
      </c>
      <c r="H72" s="188" t="e">
        <v>#N/A</v>
      </c>
      <c r="I72" s="189" t="e">
        <v>#N/A</v>
      </c>
      <c r="J72" s="177" t="e">
        <v>#N/A</v>
      </c>
      <c r="K72" s="186" t="e">
        <v>#N/A</v>
      </c>
      <c r="L72" s="190" t="e">
        <v>#N/A</v>
      </c>
      <c r="M72" s="191" t="e">
        <v>#N/A</v>
      </c>
      <c r="N72" s="191" t="e">
        <v>#N/A</v>
      </c>
      <c r="O72" s="192" t="e">
        <v>#N/A</v>
      </c>
      <c r="P72" s="191" t="e">
        <v>#N/A</v>
      </c>
      <c r="Q72" s="191" t="e">
        <v>#N/A</v>
      </c>
      <c r="R72" s="191" t="e">
        <v>#N/A</v>
      </c>
      <c r="S72" s="191" t="e">
        <v>#N/A</v>
      </c>
      <c r="T72" s="191" t="e">
        <v>#N/A</v>
      </c>
      <c r="U72" s="207" t="e">
        <v>#N/A</v>
      </c>
    </row>
    <row r="73" spans="1:21" x14ac:dyDescent="0.2">
      <c r="A73" s="206" t="e">
        <v>#N/A</v>
      </c>
      <c r="B73" s="177" t="e">
        <v>#N/A</v>
      </c>
      <c r="C73" s="187" t="e">
        <v>#N/A</v>
      </c>
      <c r="D73" s="187" t="e">
        <v>#N/A</v>
      </c>
      <c r="E73" s="177" t="e">
        <v>#N/A</v>
      </c>
      <c r="F73" s="177" t="e">
        <v>#N/A</v>
      </c>
      <c r="G73" s="186" t="e">
        <v>#N/A</v>
      </c>
      <c r="H73" s="188" t="e">
        <v>#N/A</v>
      </c>
      <c r="I73" s="189" t="e">
        <v>#N/A</v>
      </c>
      <c r="J73" s="177" t="e">
        <v>#N/A</v>
      </c>
      <c r="K73" s="186" t="e">
        <v>#N/A</v>
      </c>
      <c r="L73" s="190" t="e">
        <v>#N/A</v>
      </c>
      <c r="M73" s="191" t="e">
        <v>#N/A</v>
      </c>
      <c r="N73" s="191" t="e">
        <v>#N/A</v>
      </c>
      <c r="O73" s="192" t="e">
        <v>#N/A</v>
      </c>
      <c r="P73" s="191" t="e">
        <v>#N/A</v>
      </c>
      <c r="Q73" s="191" t="e">
        <v>#N/A</v>
      </c>
      <c r="R73" s="191" t="e">
        <v>#N/A</v>
      </c>
      <c r="S73" s="191" t="e">
        <v>#N/A</v>
      </c>
      <c r="T73" s="191" t="e">
        <v>#N/A</v>
      </c>
      <c r="U73" s="207" t="e">
        <v>#N/A</v>
      </c>
    </row>
    <row r="74" spans="1:21" x14ac:dyDescent="0.2">
      <c r="A74" s="206" t="e">
        <v>#N/A</v>
      </c>
      <c r="B74" s="177" t="e">
        <v>#N/A</v>
      </c>
      <c r="C74" s="187" t="e">
        <v>#N/A</v>
      </c>
      <c r="D74" s="187" t="e">
        <v>#N/A</v>
      </c>
      <c r="E74" s="177" t="e">
        <v>#N/A</v>
      </c>
      <c r="F74" s="177" t="e">
        <v>#N/A</v>
      </c>
      <c r="G74" s="186" t="e">
        <v>#N/A</v>
      </c>
      <c r="H74" s="188" t="e">
        <v>#N/A</v>
      </c>
      <c r="I74" s="189" t="e">
        <v>#N/A</v>
      </c>
      <c r="J74" s="177" t="e">
        <v>#N/A</v>
      </c>
      <c r="K74" s="186" t="e">
        <v>#N/A</v>
      </c>
      <c r="L74" s="190" t="e">
        <v>#N/A</v>
      </c>
      <c r="M74" s="191" t="e">
        <v>#N/A</v>
      </c>
      <c r="N74" s="191" t="e">
        <v>#N/A</v>
      </c>
      <c r="O74" s="192" t="e">
        <v>#N/A</v>
      </c>
      <c r="P74" s="191" t="e">
        <v>#N/A</v>
      </c>
      <c r="Q74" s="191" t="e">
        <v>#N/A</v>
      </c>
      <c r="R74" s="191" t="e">
        <v>#N/A</v>
      </c>
      <c r="S74" s="191" t="e">
        <v>#N/A</v>
      </c>
      <c r="T74" s="191" t="e">
        <v>#N/A</v>
      </c>
      <c r="U74" s="207" t="e">
        <v>#N/A</v>
      </c>
    </row>
    <row r="75" spans="1:21" x14ac:dyDescent="0.2">
      <c r="A75" s="206" t="e">
        <v>#N/A</v>
      </c>
      <c r="B75" s="177" t="e">
        <v>#N/A</v>
      </c>
      <c r="C75" s="187" t="e">
        <v>#N/A</v>
      </c>
      <c r="D75" s="187" t="e">
        <v>#N/A</v>
      </c>
      <c r="E75" s="177" t="e">
        <v>#N/A</v>
      </c>
      <c r="F75" s="177" t="e">
        <v>#N/A</v>
      </c>
      <c r="G75" s="186" t="e">
        <v>#N/A</v>
      </c>
      <c r="H75" s="188" t="e">
        <v>#N/A</v>
      </c>
      <c r="I75" s="189" t="e">
        <v>#N/A</v>
      </c>
      <c r="J75" s="177" t="e">
        <v>#N/A</v>
      </c>
      <c r="K75" s="186" t="e">
        <v>#N/A</v>
      </c>
      <c r="L75" s="190" t="e">
        <v>#N/A</v>
      </c>
      <c r="M75" s="191" t="e">
        <v>#N/A</v>
      </c>
      <c r="N75" s="191" t="e">
        <v>#N/A</v>
      </c>
      <c r="O75" s="192" t="e">
        <v>#N/A</v>
      </c>
      <c r="P75" s="191" t="e">
        <v>#N/A</v>
      </c>
      <c r="Q75" s="191" t="e">
        <v>#N/A</v>
      </c>
      <c r="R75" s="191" t="e">
        <v>#N/A</v>
      </c>
      <c r="S75" s="191" t="e">
        <v>#N/A</v>
      </c>
      <c r="T75" s="191" t="e">
        <v>#N/A</v>
      </c>
      <c r="U75" s="207" t="e">
        <v>#N/A</v>
      </c>
    </row>
    <row r="76" spans="1:21" x14ac:dyDescent="0.2">
      <c r="A76" s="206" t="e">
        <v>#N/A</v>
      </c>
      <c r="B76" s="177" t="e">
        <v>#N/A</v>
      </c>
      <c r="C76" s="187" t="e">
        <v>#N/A</v>
      </c>
      <c r="D76" s="187" t="e">
        <v>#N/A</v>
      </c>
      <c r="E76" s="177" t="e">
        <v>#N/A</v>
      </c>
      <c r="F76" s="177" t="e">
        <v>#N/A</v>
      </c>
      <c r="G76" s="186" t="e">
        <v>#N/A</v>
      </c>
      <c r="H76" s="188" t="e">
        <v>#N/A</v>
      </c>
      <c r="I76" s="189" t="e">
        <v>#N/A</v>
      </c>
      <c r="J76" s="177" t="e">
        <v>#N/A</v>
      </c>
      <c r="K76" s="186" t="e">
        <v>#N/A</v>
      </c>
      <c r="L76" s="190" t="e">
        <v>#N/A</v>
      </c>
      <c r="M76" s="191" t="e">
        <v>#N/A</v>
      </c>
      <c r="N76" s="191" t="e">
        <v>#N/A</v>
      </c>
      <c r="O76" s="192" t="e">
        <v>#N/A</v>
      </c>
      <c r="P76" s="191" t="e">
        <v>#N/A</v>
      </c>
      <c r="Q76" s="191" t="e">
        <v>#N/A</v>
      </c>
      <c r="R76" s="191" t="e">
        <v>#N/A</v>
      </c>
      <c r="S76" s="191" t="e">
        <v>#N/A</v>
      </c>
      <c r="T76" s="191" t="e">
        <v>#N/A</v>
      </c>
      <c r="U76" s="207" t="e">
        <v>#N/A</v>
      </c>
    </row>
    <row r="77" spans="1:21" x14ac:dyDescent="0.2">
      <c r="A77" s="206" t="e">
        <v>#N/A</v>
      </c>
      <c r="B77" s="177" t="e">
        <v>#N/A</v>
      </c>
      <c r="C77" s="187" t="e">
        <v>#N/A</v>
      </c>
      <c r="D77" s="187" t="e">
        <v>#N/A</v>
      </c>
      <c r="E77" s="177" t="e">
        <v>#N/A</v>
      </c>
      <c r="F77" s="177" t="e">
        <v>#N/A</v>
      </c>
      <c r="G77" s="186" t="e">
        <v>#N/A</v>
      </c>
      <c r="H77" s="188" t="e">
        <v>#N/A</v>
      </c>
      <c r="I77" s="189" t="e">
        <v>#N/A</v>
      </c>
      <c r="J77" s="177" t="e">
        <v>#N/A</v>
      </c>
      <c r="K77" s="186" t="e">
        <v>#N/A</v>
      </c>
      <c r="L77" s="190" t="e">
        <v>#N/A</v>
      </c>
      <c r="M77" s="191" t="e">
        <v>#N/A</v>
      </c>
      <c r="N77" s="191" t="e">
        <v>#N/A</v>
      </c>
      <c r="O77" s="192" t="e">
        <v>#N/A</v>
      </c>
      <c r="P77" s="191" t="e">
        <v>#N/A</v>
      </c>
      <c r="Q77" s="191" t="e">
        <v>#N/A</v>
      </c>
      <c r="R77" s="191" t="e">
        <v>#N/A</v>
      </c>
      <c r="S77" s="191" t="e">
        <v>#N/A</v>
      </c>
      <c r="T77" s="191" t="e">
        <v>#N/A</v>
      </c>
      <c r="U77" s="207" t="e">
        <v>#N/A</v>
      </c>
    </row>
    <row r="78" spans="1:21" x14ac:dyDescent="0.2">
      <c r="A78" s="206" t="e">
        <v>#N/A</v>
      </c>
      <c r="B78" s="177" t="e">
        <v>#N/A</v>
      </c>
      <c r="C78" s="187" t="e">
        <v>#N/A</v>
      </c>
      <c r="D78" s="187" t="e">
        <v>#N/A</v>
      </c>
      <c r="E78" s="177" t="e">
        <v>#N/A</v>
      </c>
      <c r="F78" s="177" t="e">
        <v>#N/A</v>
      </c>
      <c r="G78" s="186" t="e">
        <v>#N/A</v>
      </c>
      <c r="H78" s="188" t="e">
        <v>#N/A</v>
      </c>
      <c r="I78" s="189" t="e">
        <v>#N/A</v>
      </c>
      <c r="J78" s="177" t="e">
        <v>#N/A</v>
      </c>
      <c r="K78" s="186" t="e">
        <v>#N/A</v>
      </c>
      <c r="L78" s="190" t="e">
        <v>#N/A</v>
      </c>
      <c r="M78" s="191" t="e">
        <v>#N/A</v>
      </c>
      <c r="N78" s="191" t="e">
        <v>#N/A</v>
      </c>
      <c r="O78" s="192" t="e">
        <v>#N/A</v>
      </c>
      <c r="P78" s="191" t="e">
        <v>#N/A</v>
      </c>
      <c r="Q78" s="191" t="e">
        <v>#N/A</v>
      </c>
      <c r="R78" s="191" t="e">
        <v>#N/A</v>
      </c>
      <c r="S78" s="191" t="e">
        <v>#N/A</v>
      </c>
      <c r="T78" s="191" t="e">
        <v>#N/A</v>
      </c>
      <c r="U78" s="207" t="e">
        <v>#N/A</v>
      </c>
    </row>
    <row r="79" spans="1:21" x14ac:dyDescent="0.2">
      <c r="A79" s="206" t="e">
        <v>#N/A</v>
      </c>
      <c r="B79" s="177" t="e">
        <v>#N/A</v>
      </c>
      <c r="C79" s="187" t="e">
        <v>#N/A</v>
      </c>
      <c r="D79" s="187" t="e">
        <v>#N/A</v>
      </c>
      <c r="E79" s="177" t="e">
        <v>#N/A</v>
      </c>
      <c r="F79" s="177" t="e">
        <v>#N/A</v>
      </c>
      <c r="G79" s="186" t="e">
        <v>#N/A</v>
      </c>
      <c r="H79" s="188" t="e">
        <v>#N/A</v>
      </c>
      <c r="I79" s="189" t="e">
        <v>#N/A</v>
      </c>
      <c r="J79" s="177" t="e">
        <v>#N/A</v>
      </c>
      <c r="K79" s="186" t="e">
        <v>#N/A</v>
      </c>
      <c r="L79" s="190" t="e">
        <v>#N/A</v>
      </c>
      <c r="M79" s="191" t="e">
        <v>#N/A</v>
      </c>
      <c r="N79" s="191" t="e">
        <v>#N/A</v>
      </c>
      <c r="O79" s="192" t="e">
        <v>#N/A</v>
      </c>
      <c r="P79" s="191" t="e">
        <v>#N/A</v>
      </c>
      <c r="Q79" s="191" t="e">
        <v>#N/A</v>
      </c>
      <c r="R79" s="191" t="e">
        <v>#N/A</v>
      </c>
      <c r="S79" s="191" t="e">
        <v>#N/A</v>
      </c>
      <c r="T79" s="191" t="e">
        <v>#N/A</v>
      </c>
      <c r="U79" s="207" t="e">
        <v>#N/A</v>
      </c>
    </row>
    <row r="80" spans="1:21" x14ac:dyDescent="0.2">
      <c r="A80" s="206" t="e">
        <v>#N/A</v>
      </c>
      <c r="B80" s="177" t="e">
        <v>#N/A</v>
      </c>
      <c r="C80" s="187" t="e">
        <v>#N/A</v>
      </c>
      <c r="D80" s="187" t="e">
        <v>#N/A</v>
      </c>
      <c r="E80" s="177" t="e">
        <v>#N/A</v>
      </c>
      <c r="F80" s="177" t="e">
        <v>#N/A</v>
      </c>
      <c r="G80" s="186" t="e">
        <v>#N/A</v>
      </c>
      <c r="H80" s="188" t="e">
        <v>#N/A</v>
      </c>
      <c r="I80" s="189" t="e">
        <v>#N/A</v>
      </c>
      <c r="J80" s="177" t="e">
        <v>#N/A</v>
      </c>
      <c r="K80" s="186" t="e">
        <v>#N/A</v>
      </c>
      <c r="L80" s="190" t="e">
        <v>#N/A</v>
      </c>
      <c r="M80" s="191" t="e">
        <v>#N/A</v>
      </c>
      <c r="N80" s="191" t="e">
        <v>#N/A</v>
      </c>
      <c r="O80" s="192" t="e">
        <v>#N/A</v>
      </c>
      <c r="P80" s="191" t="e">
        <v>#N/A</v>
      </c>
      <c r="Q80" s="191" t="e">
        <v>#N/A</v>
      </c>
      <c r="R80" s="191" t="e">
        <v>#N/A</v>
      </c>
      <c r="S80" s="191" t="e">
        <v>#N/A</v>
      </c>
      <c r="T80" s="191" t="e">
        <v>#N/A</v>
      </c>
      <c r="U80" s="207" t="e">
        <v>#N/A</v>
      </c>
    </row>
    <row r="81" spans="1:21" x14ac:dyDescent="0.2">
      <c r="A81" s="206" t="e">
        <v>#N/A</v>
      </c>
      <c r="B81" s="177" t="e">
        <v>#N/A</v>
      </c>
      <c r="C81" s="187" t="e">
        <v>#N/A</v>
      </c>
      <c r="D81" s="187" t="e">
        <v>#N/A</v>
      </c>
      <c r="E81" s="177" t="e">
        <v>#N/A</v>
      </c>
      <c r="F81" s="177" t="e">
        <v>#N/A</v>
      </c>
      <c r="G81" s="186" t="e">
        <v>#N/A</v>
      </c>
      <c r="H81" s="188" t="e">
        <v>#N/A</v>
      </c>
      <c r="I81" s="189" t="e">
        <v>#N/A</v>
      </c>
      <c r="J81" s="177" t="e">
        <v>#N/A</v>
      </c>
      <c r="K81" s="186" t="e">
        <v>#N/A</v>
      </c>
      <c r="L81" s="190" t="e">
        <v>#N/A</v>
      </c>
      <c r="M81" s="191" t="e">
        <v>#N/A</v>
      </c>
      <c r="N81" s="191" t="e">
        <v>#N/A</v>
      </c>
      <c r="O81" s="192" t="e">
        <v>#N/A</v>
      </c>
      <c r="P81" s="191" t="e">
        <v>#N/A</v>
      </c>
      <c r="Q81" s="191" t="e">
        <v>#N/A</v>
      </c>
      <c r="R81" s="191" t="e">
        <v>#N/A</v>
      </c>
      <c r="S81" s="191" t="e">
        <v>#N/A</v>
      </c>
      <c r="T81" s="191" t="e">
        <v>#N/A</v>
      </c>
      <c r="U81" s="207" t="e">
        <v>#N/A</v>
      </c>
    </row>
    <row r="82" spans="1:21" x14ac:dyDescent="0.2">
      <c r="A82" s="206" t="e">
        <v>#N/A</v>
      </c>
      <c r="B82" s="177" t="e">
        <v>#N/A</v>
      </c>
      <c r="C82" s="187" t="e">
        <v>#N/A</v>
      </c>
      <c r="D82" s="187" t="e">
        <v>#N/A</v>
      </c>
      <c r="E82" s="177" t="e">
        <v>#N/A</v>
      </c>
      <c r="F82" s="177" t="e">
        <v>#N/A</v>
      </c>
      <c r="G82" s="186" t="e">
        <v>#N/A</v>
      </c>
      <c r="H82" s="188" t="e">
        <v>#N/A</v>
      </c>
      <c r="I82" s="189" t="e">
        <v>#N/A</v>
      </c>
      <c r="J82" s="177" t="e">
        <v>#N/A</v>
      </c>
      <c r="K82" s="186" t="e">
        <v>#N/A</v>
      </c>
      <c r="L82" s="190" t="e">
        <v>#N/A</v>
      </c>
      <c r="M82" s="191" t="e">
        <v>#N/A</v>
      </c>
      <c r="N82" s="191" t="e">
        <v>#N/A</v>
      </c>
      <c r="O82" s="192" t="e">
        <v>#N/A</v>
      </c>
      <c r="P82" s="191" t="e">
        <v>#N/A</v>
      </c>
      <c r="Q82" s="191" t="e">
        <v>#N/A</v>
      </c>
      <c r="R82" s="191" t="e">
        <v>#N/A</v>
      </c>
      <c r="S82" s="191" t="e">
        <v>#N/A</v>
      </c>
      <c r="T82" s="191" t="e">
        <v>#N/A</v>
      </c>
      <c r="U82" s="207" t="e">
        <v>#N/A</v>
      </c>
    </row>
    <row r="83" spans="1:21" x14ac:dyDescent="0.2">
      <c r="A83" s="206" t="e">
        <v>#N/A</v>
      </c>
      <c r="B83" s="177" t="e">
        <v>#N/A</v>
      </c>
      <c r="C83" s="187" t="e">
        <v>#N/A</v>
      </c>
      <c r="D83" s="187" t="e">
        <v>#N/A</v>
      </c>
      <c r="E83" s="177" t="e">
        <v>#N/A</v>
      </c>
      <c r="F83" s="177" t="e">
        <v>#N/A</v>
      </c>
      <c r="G83" s="186" t="e">
        <v>#N/A</v>
      </c>
      <c r="H83" s="188" t="e">
        <v>#N/A</v>
      </c>
      <c r="I83" s="189" t="e">
        <v>#N/A</v>
      </c>
      <c r="J83" s="177" t="e">
        <v>#N/A</v>
      </c>
      <c r="K83" s="186" t="e">
        <v>#N/A</v>
      </c>
      <c r="L83" s="190" t="e">
        <v>#N/A</v>
      </c>
      <c r="M83" s="191" t="e">
        <v>#N/A</v>
      </c>
      <c r="N83" s="191" t="e">
        <v>#N/A</v>
      </c>
      <c r="O83" s="192" t="e">
        <v>#N/A</v>
      </c>
      <c r="P83" s="191" t="e">
        <v>#N/A</v>
      </c>
      <c r="Q83" s="191" t="e">
        <v>#N/A</v>
      </c>
      <c r="R83" s="191" t="e">
        <v>#N/A</v>
      </c>
      <c r="S83" s="191" t="e">
        <v>#N/A</v>
      </c>
      <c r="T83" s="191" t="e">
        <v>#N/A</v>
      </c>
      <c r="U83" s="207" t="e">
        <v>#N/A</v>
      </c>
    </row>
    <row r="84" spans="1:21" x14ac:dyDescent="0.2">
      <c r="A84" s="206" t="e">
        <v>#N/A</v>
      </c>
      <c r="B84" s="177" t="e">
        <v>#N/A</v>
      </c>
      <c r="C84" s="187" t="e">
        <v>#N/A</v>
      </c>
      <c r="D84" s="187" t="e">
        <v>#N/A</v>
      </c>
      <c r="E84" s="177" t="e">
        <v>#N/A</v>
      </c>
      <c r="F84" s="177" t="e">
        <v>#N/A</v>
      </c>
      <c r="G84" s="186" t="e">
        <v>#N/A</v>
      </c>
      <c r="H84" s="188" t="e">
        <v>#N/A</v>
      </c>
      <c r="I84" s="189" t="e">
        <v>#N/A</v>
      </c>
      <c r="J84" s="177" t="e">
        <v>#N/A</v>
      </c>
      <c r="K84" s="186" t="e">
        <v>#N/A</v>
      </c>
      <c r="L84" s="190" t="e">
        <v>#N/A</v>
      </c>
      <c r="M84" s="191" t="e">
        <v>#N/A</v>
      </c>
      <c r="N84" s="191" t="e">
        <v>#N/A</v>
      </c>
      <c r="O84" s="192" t="e">
        <v>#N/A</v>
      </c>
      <c r="P84" s="191" t="e">
        <v>#N/A</v>
      </c>
      <c r="Q84" s="191" t="e">
        <v>#N/A</v>
      </c>
      <c r="R84" s="191" t="e">
        <v>#N/A</v>
      </c>
      <c r="S84" s="191" t="e">
        <v>#N/A</v>
      </c>
      <c r="T84" s="191" t="e">
        <v>#N/A</v>
      </c>
      <c r="U84" s="207" t="e">
        <v>#N/A</v>
      </c>
    </row>
    <row r="85" spans="1:21" x14ac:dyDescent="0.2">
      <c r="A85" s="206" t="e">
        <v>#N/A</v>
      </c>
      <c r="B85" s="177" t="e">
        <v>#N/A</v>
      </c>
      <c r="C85" s="187" t="e">
        <v>#N/A</v>
      </c>
      <c r="D85" s="187" t="e">
        <v>#N/A</v>
      </c>
      <c r="E85" s="177" t="e">
        <v>#N/A</v>
      </c>
      <c r="F85" s="177" t="e">
        <v>#N/A</v>
      </c>
      <c r="G85" s="186" t="e">
        <v>#N/A</v>
      </c>
      <c r="H85" s="188" t="e">
        <v>#N/A</v>
      </c>
      <c r="I85" s="189" t="e">
        <v>#N/A</v>
      </c>
      <c r="J85" s="177" t="e">
        <v>#N/A</v>
      </c>
      <c r="K85" s="186" t="e">
        <v>#N/A</v>
      </c>
      <c r="L85" s="190" t="e">
        <v>#N/A</v>
      </c>
      <c r="M85" s="191" t="e">
        <v>#N/A</v>
      </c>
      <c r="N85" s="191" t="e">
        <v>#N/A</v>
      </c>
      <c r="O85" s="192" t="e">
        <v>#N/A</v>
      </c>
      <c r="P85" s="191" t="e">
        <v>#N/A</v>
      </c>
      <c r="Q85" s="191" t="e">
        <v>#N/A</v>
      </c>
      <c r="R85" s="191" t="e">
        <v>#N/A</v>
      </c>
      <c r="S85" s="191" t="e">
        <v>#N/A</v>
      </c>
      <c r="T85" s="191" t="e">
        <v>#N/A</v>
      </c>
      <c r="U85" s="207" t="e">
        <v>#N/A</v>
      </c>
    </row>
    <row r="86" spans="1:21" x14ac:dyDescent="0.2">
      <c r="A86" s="206" t="e">
        <v>#N/A</v>
      </c>
      <c r="B86" s="177" t="e">
        <v>#N/A</v>
      </c>
      <c r="C86" s="187" t="e">
        <v>#N/A</v>
      </c>
      <c r="D86" s="187" t="e">
        <v>#N/A</v>
      </c>
      <c r="E86" s="177" t="e">
        <v>#N/A</v>
      </c>
      <c r="F86" s="177" t="e">
        <v>#N/A</v>
      </c>
      <c r="G86" s="186" t="e">
        <v>#N/A</v>
      </c>
      <c r="H86" s="188" t="e">
        <v>#N/A</v>
      </c>
      <c r="I86" s="189" t="e">
        <v>#N/A</v>
      </c>
      <c r="J86" s="177" t="e">
        <v>#N/A</v>
      </c>
      <c r="K86" s="186" t="e">
        <v>#N/A</v>
      </c>
      <c r="L86" s="190" t="e">
        <v>#N/A</v>
      </c>
      <c r="M86" s="191" t="e">
        <v>#N/A</v>
      </c>
      <c r="N86" s="191" t="e">
        <v>#N/A</v>
      </c>
      <c r="O86" s="192" t="e">
        <v>#N/A</v>
      </c>
      <c r="P86" s="191" t="e">
        <v>#N/A</v>
      </c>
      <c r="Q86" s="191" t="e">
        <v>#N/A</v>
      </c>
      <c r="R86" s="191" t="e">
        <v>#N/A</v>
      </c>
      <c r="S86" s="191" t="e">
        <v>#N/A</v>
      </c>
      <c r="T86" s="191" t="e">
        <v>#N/A</v>
      </c>
      <c r="U86" s="207" t="e">
        <v>#N/A</v>
      </c>
    </row>
    <row r="87" spans="1:21" x14ac:dyDescent="0.2">
      <c r="A87" s="206" t="e">
        <v>#N/A</v>
      </c>
      <c r="B87" s="177" t="e">
        <v>#N/A</v>
      </c>
      <c r="C87" s="187" t="e">
        <v>#N/A</v>
      </c>
      <c r="D87" s="187" t="e">
        <v>#N/A</v>
      </c>
      <c r="E87" s="177" t="e">
        <v>#N/A</v>
      </c>
      <c r="F87" s="177" t="e">
        <v>#N/A</v>
      </c>
      <c r="G87" s="186" t="e">
        <v>#N/A</v>
      </c>
      <c r="H87" s="188" t="e">
        <v>#N/A</v>
      </c>
      <c r="I87" s="189" t="e">
        <v>#N/A</v>
      </c>
      <c r="J87" s="177" t="e">
        <v>#N/A</v>
      </c>
      <c r="K87" s="186" t="e">
        <v>#N/A</v>
      </c>
      <c r="L87" s="190" t="e">
        <v>#N/A</v>
      </c>
      <c r="M87" s="191" t="e">
        <v>#N/A</v>
      </c>
      <c r="N87" s="191" t="e">
        <v>#N/A</v>
      </c>
      <c r="O87" s="192" t="e">
        <v>#N/A</v>
      </c>
      <c r="P87" s="191" t="e">
        <v>#N/A</v>
      </c>
      <c r="Q87" s="191" t="e">
        <v>#N/A</v>
      </c>
      <c r="R87" s="191" t="e">
        <v>#N/A</v>
      </c>
      <c r="S87" s="191" t="e">
        <v>#N/A</v>
      </c>
      <c r="T87" s="191" t="e">
        <v>#N/A</v>
      </c>
      <c r="U87" s="207" t="e">
        <v>#N/A</v>
      </c>
    </row>
    <row r="88" spans="1:21" x14ac:dyDescent="0.2">
      <c r="A88" s="206" t="e">
        <v>#N/A</v>
      </c>
      <c r="B88" s="177" t="e">
        <v>#N/A</v>
      </c>
      <c r="C88" s="187" t="e">
        <v>#N/A</v>
      </c>
      <c r="D88" s="187" t="e">
        <v>#N/A</v>
      </c>
      <c r="E88" s="177" t="e">
        <v>#N/A</v>
      </c>
      <c r="F88" s="177" t="e">
        <v>#N/A</v>
      </c>
      <c r="G88" s="186" t="e">
        <v>#N/A</v>
      </c>
      <c r="H88" s="188" t="e">
        <v>#N/A</v>
      </c>
      <c r="I88" s="189" t="e">
        <v>#N/A</v>
      </c>
      <c r="J88" s="177" t="e">
        <v>#N/A</v>
      </c>
      <c r="K88" s="186" t="e">
        <v>#N/A</v>
      </c>
      <c r="L88" s="190" t="e">
        <v>#N/A</v>
      </c>
      <c r="M88" s="191" t="e">
        <v>#N/A</v>
      </c>
      <c r="N88" s="191" t="e">
        <v>#N/A</v>
      </c>
      <c r="O88" s="192" t="e">
        <v>#N/A</v>
      </c>
      <c r="P88" s="191" t="e">
        <v>#N/A</v>
      </c>
      <c r="Q88" s="191" t="e">
        <v>#N/A</v>
      </c>
      <c r="R88" s="191" t="e">
        <v>#N/A</v>
      </c>
      <c r="S88" s="191" t="e">
        <v>#N/A</v>
      </c>
      <c r="T88" s="191" t="e">
        <v>#N/A</v>
      </c>
      <c r="U88" s="207" t="e">
        <v>#N/A</v>
      </c>
    </row>
    <row r="89" spans="1:21" x14ac:dyDescent="0.2">
      <c r="A89" s="206" t="e">
        <v>#N/A</v>
      </c>
      <c r="B89" s="177" t="e">
        <v>#N/A</v>
      </c>
      <c r="C89" s="187" t="e">
        <v>#N/A</v>
      </c>
      <c r="D89" s="187" t="e">
        <v>#N/A</v>
      </c>
      <c r="E89" s="177" t="e">
        <v>#N/A</v>
      </c>
      <c r="F89" s="177" t="e">
        <v>#N/A</v>
      </c>
      <c r="G89" s="186" t="e">
        <v>#N/A</v>
      </c>
      <c r="H89" s="188" t="e">
        <v>#N/A</v>
      </c>
      <c r="I89" s="189" t="e">
        <v>#N/A</v>
      </c>
      <c r="J89" s="177" t="e">
        <v>#N/A</v>
      </c>
      <c r="K89" s="186" t="e">
        <v>#N/A</v>
      </c>
      <c r="L89" s="190" t="e">
        <v>#N/A</v>
      </c>
      <c r="M89" s="191" t="e">
        <v>#N/A</v>
      </c>
      <c r="N89" s="191" t="e">
        <v>#N/A</v>
      </c>
      <c r="O89" s="192" t="e">
        <v>#N/A</v>
      </c>
      <c r="P89" s="191" t="e">
        <v>#N/A</v>
      </c>
      <c r="Q89" s="191" t="e">
        <v>#N/A</v>
      </c>
      <c r="R89" s="191" t="e">
        <v>#N/A</v>
      </c>
      <c r="S89" s="191" t="e">
        <v>#N/A</v>
      </c>
      <c r="T89" s="191" t="e">
        <v>#N/A</v>
      </c>
      <c r="U89" s="207" t="e">
        <v>#N/A</v>
      </c>
    </row>
    <row r="90" spans="1:21" x14ac:dyDescent="0.2">
      <c r="A90" s="206" t="e">
        <v>#N/A</v>
      </c>
      <c r="B90" s="177" t="e">
        <v>#N/A</v>
      </c>
      <c r="C90" s="187" t="e">
        <v>#N/A</v>
      </c>
      <c r="D90" s="187" t="e">
        <v>#N/A</v>
      </c>
      <c r="E90" s="177" t="e">
        <v>#N/A</v>
      </c>
      <c r="F90" s="177" t="e">
        <v>#N/A</v>
      </c>
      <c r="G90" s="186" t="e">
        <v>#N/A</v>
      </c>
      <c r="H90" s="188" t="e">
        <v>#N/A</v>
      </c>
      <c r="I90" s="189" t="e">
        <v>#N/A</v>
      </c>
      <c r="J90" s="177" t="e">
        <v>#N/A</v>
      </c>
      <c r="K90" s="186" t="e">
        <v>#N/A</v>
      </c>
      <c r="L90" s="190" t="e">
        <v>#N/A</v>
      </c>
      <c r="M90" s="191" t="e">
        <v>#N/A</v>
      </c>
      <c r="N90" s="191" t="e">
        <v>#N/A</v>
      </c>
      <c r="O90" s="192" t="e">
        <v>#N/A</v>
      </c>
      <c r="P90" s="191" t="e">
        <v>#N/A</v>
      </c>
      <c r="Q90" s="191" t="e">
        <v>#N/A</v>
      </c>
      <c r="R90" s="191" t="e">
        <v>#N/A</v>
      </c>
      <c r="S90" s="191" t="e">
        <v>#N/A</v>
      </c>
      <c r="T90" s="191" t="e">
        <v>#N/A</v>
      </c>
      <c r="U90" s="207" t="e">
        <v>#N/A</v>
      </c>
    </row>
    <row r="91" spans="1:21" x14ac:dyDescent="0.2">
      <c r="A91" s="206" t="e">
        <v>#N/A</v>
      </c>
      <c r="B91" s="177" t="e">
        <v>#N/A</v>
      </c>
      <c r="C91" s="187" t="e">
        <v>#N/A</v>
      </c>
      <c r="D91" s="187" t="e">
        <v>#N/A</v>
      </c>
      <c r="E91" s="177" t="e">
        <v>#N/A</v>
      </c>
      <c r="F91" s="177" t="e">
        <v>#N/A</v>
      </c>
      <c r="G91" s="186" t="e">
        <v>#N/A</v>
      </c>
      <c r="H91" s="188" t="e">
        <v>#N/A</v>
      </c>
      <c r="I91" s="189" t="e">
        <v>#N/A</v>
      </c>
      <c r="J91" s="177" t="e">
        <v>#N/A</v>
      </c>
      <c r="K91" s="186" t="e">
        <v>#N/A</v>
      </c>
      <c r="L91" s="190" t="e">
        <v>#N/A</v>
      </c>
      <c r="M91" s="191" t="e">
        <v>#N/A</v>
      </c>
      <c r="N91" s="191" t="e">
        <v>#N/A</v>
      </c>
      <c r="O91" s="192" t="e">
        <v>#N/A</v>
      </c>
      <c r="P91" s="191" t="e">
        <v>#N/A</v>
      </c>
      <c r="Q91" s="191" t="e">
        <v>#N/A</v>
      </c>
      <c r="R91" s="191" t="e">
        <v>#N/A</v>
      </c>
      <c r="S91" s="191" t="e">
        <v>#N/A</v>
      </c>
      <c r="T91" s="191" t="e">
        <v>#N/A</v>
      </c>
      <c r="U91" s="207" t="e">
        <v>#N/A</v>
      </c>
    </row>
    <row r="92" spans="1:21" x14ac:dyDescent="0.2">
      <c r="A92" s="206" t="e">
        <v>#N/A</v>
      </c>
      <c r="B92" s="177" t="e">
        <v>#N/A</v>
      </c>
      <c r="C92" s="187" t="e">
        <v>#N/A</v>
      </c>
      <c r="D92" s="187" t="e">
        <v>#N/A</v>
      </c>
      <c r="E92" s="177" t="e">
        <v>#N/A</v>
      </c>
      <c r="F92" s="177" t="e">
        <v>#N/A</v>
      </c>
      <c r="G92" s="186" t="e">
        <v>#N/A</v>
      </c>
      <c r="H92" s="188" t="e">
        <v>#N/A</v>
      </c>
      <c r="I92" s="189" t="e">
        <v>#N/A</v>
      </c>
      <c r="J92" s="177" t="e">
        <v>#N/A</v>
      </c>
      <c r="K92" s="186" t="e">
        <v>#N/A</v>
      </c>
      <c r="L92" s="190" t="e">
        <v>#N/A</v>
      </c>
      <c r="M92" s="191" t="e">
        <v>#N/A</v>
      </c>
      <c r="N92" s="191" t="e">
        <v>#N/A</v>
      </c>
      <c r="O92" s="192" t="e">
        <v>#N/A</v>
      </c>
      <c r="P92" s="191" t="e">
        <v>#N/A</v>
      </c>
      <c r="Q92" s="191" t="e">
        <v>#N/A</v>
      </c>
      <c r="R92" s="191" t="e">
        <v>#N/A</v>
      </c>
      <c r="S92" s="191" t="e">
        <v>#N/A</v>
      </c>
      <c r="T92" s="191" t="e">
        <v>#N/A</v>
      </c>
      <c r="U92" s="207" t="e">
        <v>#N/A</v>
      </c>
    </row>
    <row r="93" spans="1:21" x14ac:dyDescent="0.2">
      <c r="A93" s="206" t="e">
        <v>#N/A</v>
      </c>
      <c r="B93" s="177" t="e">
        <v>#N/A</v>
      </c>
      <c r="C93" s="187" t="e">
        <v>#N/A</v>
      </c>
      <c r="D93" s="187" t="e">
        <v>#N/A</v>
      </c>
      <c r="E93" s="177" t="e">
        <v>#N/A</v>
      </c>
      <c r="F93" s="177" t="e">
        <v>#N/A</v>
      </c>
      <c r="G93" s="186" t="e">
        <v>#N/A</v>
      </c>
      <c r="H93" s="188" t="e">
        <v>#N/A</v>
      </c>
      <c r="I93" s="189" t="e">
        <v>#N/A</v>
      </c>
      <c r="J93" s="177" t="e">
        <v>#N/A</v>
      </c>
      <c r="K93" s="186" t="e">
        <v>#N/A</v>
      </c>
      <c r="L93" s="190" t="e">
        <v>#N/A</v>
      </c>
      <c r="M93" s="191" t="e">
        <v>#N/A</v>
      </c>
      <c r="N93" s="191" t="e">
        <v>#N/A</v>
      </c>
      <c r="O93" s="192" t="e">
        <v>#N/A</v>
      </c>
      <c r="P93" s="191" t="e">
        <v>#N/A</v>
      </c>
      <c r="Q93" s="191" t="e">
        <v>#N/A</v>
      </c>
      <c r="R93" s="191" t="e">
        <v>#N/A</v>
      </c>
      <c r="S93" s="191" t="e">
        <v>#N/A</v>
      </c>
      <c r="T93" s="191" t="e">
        <v>#N/A</v>
      </c>
      <c r="U93" s="207" t="e">
        <v>#N/A</v>
      </c>
    </row>
    <row r="94" spans="1:21" x14ac:dyDescent="0.2">
      <c r="A94" s="206" t="e">
        <v>#N/A</v>
      </c>
      <c r="B94" s="177" t="e">
        <v>#N/A</v>
      </c>
      <c r="C94" s="187" t="e">
        <v>#N/A</v>
      </c>
      <c r="D94" s="187" t="e">
        <v>#N/A</v>
      </c>
      <c r="E94" s="177" t="e">
        <v>#N/A</v>
      </c>
      <c r="F94" s="177" t="e">
        <v>#N/A</v>
      </c>
      <c r="G94" s="186" t="e">
        <v>#N/A</v>
      </c>
      <c r="H94" s="188" t="e">
        <v>#N/A</v>
      </c>
      <c r="I94" s="189" t="e">
        <v>#N/A</v>
      </c>
      <c r="J94" s="177" t="e">
        <v>#N/A</v>
      </c>
      <c r="K94" s="186" t="e">
        <v>#N/A</v>
      </c>
      <c r="L94" s="190" t="e">
        <v>#N/A</v>
      </c>
      <c r="M94" s="191" t="e">
        <v>#N/A</v>
      </c>
      <c r="N94" s="191" t="e">
        <v>#N/A</v>
      </c>
      <c r="O94" s="192" t="e">
        <v>#N/A</v>
      </c>
      <c r="P94" s="191" t="e">
        <v>#N/A</v>
      </c>
      <c r="Q94" s="191" t="e">
        <v>#N/A</v>
      </c>
      <c r="R94" s="191" t="e">
        <v>#N/A</v>
      </c>
      <c r="S94" s="191" t="e">
        <v>#N/A</v>
      </c>
      <c r="T94" s="191" t="e">
        <v>#N/A</v>
      </c>
      <c r="U94" s="207" t="e">
        <v>#N/A</v>
      </c>
    </row>
    <row r="95" spans="1:21" x14ac:dyDescent="0.2">
      <c r="A95" s="206" t="e">
        <v>#N/A</v>
      </c>
      <c r="B95" s="177" t="e">
        <v>#N/A</v>
      </c>
      <c r="C95" s="187" t="e">
        <v>#N/A</v>
      </c>
      <c r="D95" s="187" t="e">
        <v>#N/A</v>
      </c>
      <c r="E95" s="177" t="e">
        <v>#N/A</v>
      </c>
      <c r="F95" s="177" t="e">
        <v>#N/A</v>
      </c>
      <c r="G95" s="186" t="e">
        <v>#N/A</v>
      </c>
      <c r="H95" s="188" t="e">
        <v>#N/A</v>
      </c>
      <c r="I95" s="189" t="e">
        <v>#N/A</v>
      </c>
      <c r="J95" s="177" t="e">
        <v>#N/A</v>
      </c>
      <c r="K95" s="186" t="e">
        <v>#N/A</v>
      </c>
      <c r="L95" s="190" t="e">
        <v>#N/A</v>
      </c>
      <c r="M95" s="191" t="e">
        <v>#N/A</v>
      </c>
      <c r="N95" s="191" t="e">
        <v>#N/A</v>
      </c>
      <c r="O95" s="192" t="e">
        <v>#N/A</v>
      </c>
      <c r="P95" s="191" t="e">
        <v>#N/A</v>
      </c>
      <c r="Q95" s="191" t="e">
        <v>#N/A</v>
      </c>
      <c r="R95" s="191" t="e">
        <v>#N/A</v>
      </c>
      <c r="S95" s="191" t="e">
        <v>#N/A</v>
      </c>
      <c r="T95" s="191" t="e">
        <v>#N/A</v>
      </c>
      <c r="U95" s="207" t="e">
        <v>#N/A</v>
      </c>
    </row>
    <row r="96" spans="1:21" x14ac:dyDescent="0.2">
      <c r="A96" s="206" t="e">
        <v>#N/A</v>
      </c>
      <c r="B96" s="177" t="e">
        <v>#N/A</v>
      </c>
      <c r="C96" s="187" t="e">
        <v>#N/A</v>
      </c>
      <c r="D96" s="187" t="e">
        <v>#N/A</v>
      </c>
      <c r="E96" s="177" t="e">
        <v>#N/A</v>
      </c>
      <c r="F96" s="177" t="e">
        <v>#N/A</v>
      </c>
      <c r="G96" s="186" t="e">
        <v>#N/A</v>
      </c>
      <c r="H96" s="188" t="e">
        <v>#N/A</v>
      </c>
      <c r="I96" s="189" t="e">
        <v>#N/A</v>
      </c>
      <c r="J96" s="177" t="e">
        <v>#N/A</v>
      </c>
      <c r="K96" s="186" t="e">
        <v>#N/A</v>
      </c>
      <c r="L96" s="190" t="e">
        <v>#N/A</v>
      </c>
      <c r="M96" s="191" t="e">
        <v>#N/A</v>
      </c>
      <c r="N96" s="191" t="e">
        <v>#N/A</v>
      </c>
      <c r="O96" s="192" t="e">
        <v>#N/A</v>
      </c>
      <c r="P96" s="191" t="e">
        <v>#N/A</v>
      </c>
      <c r="Q96" s="191" t="e">
        <v>#N/A</v>
      </c>
      <c r="R96" s="191" t="e">
        <v>#N/A</v>
      </c>
      <c r="S96" s="191" t="e">
        <v>#N/A</v>
      </c>
      <c r="T96" s="191" t="e">
        <v>#N/A</v>
      </c>
      <c r="U96" s="207" t="e">
        <v>#N/A</v>
      </c>
    </row>
    <row r="97" spans="1:21" x14ac:dyDescent="0.2">
      <c r="A97" s="206" t="e">
        <v>#N/A</v>
      </c>
      <c r="B97" s="177" t="e">
        <v>#N/A</v>
      </c>
      <c r="C97" s="187" t="e">
        <v>#N/A</v>
      </c>
      <c r="D97" s="187" t="e">
        <v>#N/A</v>
      </c>
      <c r="E97" s="177" t="e">
        <v>#N/A</v>
      </c>
      <c r="F97" s="177" t="e">
        <v>#N/A</v>
      </c>
      <c r="G97" s="186" t="e">
        <v>#N/A</v>
      </c>
      <c r="H97" s="188" t="e">
        <v>#N/A</v>
      </c>
      <c r="I97" s="189" t="e">
        <v>#N/A</v>
      </c>
      <c r="J97" s="177" t="e">
        <v>#N/A</v>
      </c>
      <c r="K97" s="186" t="e">
        <v>#N/A</v>
      </c>
      <c r="L97" s="190" t="e">
        <v>#N/A</v>
      </c>
      <c r="M97" s="191" t="e">
        <v>#N/A</v>
      </c>
      <c r="N97" s="191" t="e">
        <v>#N/A</v>
      </c>
      <c r="O97" s="192" t="e">
        <v>#N/A</v>
      </c>
      <c r="P97" s="191" t="e">
        <v>#N/A</v>
      </c>
      <c r="Q97" s="191" t="e">
        <v>#N/A</v>
      </c>
      <c r="R97" s="191" t="e">
        <v>#N/A</v>
      </c>
      <c r="S97" s="191" t="e">
        <v>#N/A</v>
      </c>
      <c r="T97" s="191" t="e">
        <v>#N/A</v>
      </c>
      <c r="U97" s="207" t="e">
        <v>#N/A</v>
      </c>
    </row>
    <row r="98" spans="1:21" x14ac:dyDescent="0.2">
      <c r="A98" s="206" t="e">
        <v>#N/A</v>
      </c>
      <c r="B98" s="177" t="e">
        <v>#N/A</v>
      </c>
      <c r="C98" s="187" t="e">
        <v>#N/A</v>
      </c>
      <c r="D98" s="187" t="e">
        <v>#N/A</v>
      </c>
      <c r="E98" s="177" t="e">
        <v>#N/A</v>
      </c>
      <c r="F98" s="177" t="e">
        <v>#N/A</v>
      </c>
      <c r="G98" s="186" t="e">
        <v>#N/A</v>
      </c>
      <c r="H98" s="188" t="e">
        <v>#N/A</v>
      </c>
      <c r="I98" s="189" t="e">
        <v>#N/A</v>
      </c>
      <c r="J98" s="177" t="e">
        <v>#N/A</v>
      </c>
      <c r="K98" s="186" t="e">
        <v>#N/A</v>
      </c>
      <c r="L98" s="190" t="e">
        <v>#N/A</v>
      </c>
      <c r="M98" s="191" t="e">
        <v>#N/A</v>
      </c>
      <c r="N98" s="191" t="e">
        <v>#N/A</v>
      </c>
      <c r="O98" s="192" t="e">
        <v>#N/A</v>
      </c>
      <c r="P98" s="191" t="e">
        <v>#N/A</v>
      </c>
      <c r="Q98" s="191" t="e">
        <v>#N/A</v>
      </c>
      <c r="R98" s="191" t="e">
        <v>#N/A</v>
      </c>
      <c r="S98" s="191" t="e">
        <v>#N/A</v>
      </c>
      <c r="T98" s="191" t="e">
        <v>#N/A</v>
      </c>
      <c r="U98" s="207" t="e">
        <v>#N/A</v>
      </c>
    </row>
    <row r="99" spans="1:21" x14ac:dyDescent="0.2">
      <c r="A99" s="206" t="e">
        <v>#N/A</v>
      </c>
      <c r="B99" s="177" t="e">
        <v>#N/A</v>
      </c>
      <c r="C99" s="187" t="e">
        <v>#N/A</v>
      </c>
      <c r="D99" s="187" t="e">
        <v>#N/A</v>
      </c>
      <c r="E99" s="177" t="e">
        <v>#N/A</v>
      </c>
      <c r="F99" s="177" t="e">
        <v>#N/A</v>
      </c>
      <c r="G99" s="186" t="e">
        <v>#N/A</v>
      </c>
      <c r="H99" s="188" t="e">
        <v>#N/A</v>
      </c>
      <c r="I99" s="189" t="e">
        <v>#N/A</v>
      </c>
      <c r="J99" s="177" t="e">
        <v>#N/A</v>
      </c>
      <c r="K99" s="186" t="e">
        <v>#N/A</v>
      </c>
      <c r="L99" s="190" t="e">
        <v>#N/A</v>
      </c>
      <c r="M99" s="191" t="e">
        <v>#N/A</v>
      </c>
      <c r="N99" s="191" t="e">
        <v>#N/A</v>
      </c>
      <c r="O99" s="192" t="e">
        <v>#N/A</v>
      </c>
      <c r="P99" s="191" t="e">
        <v>#N/A</v>
      </c>
      <c r="Q99" s="191" t="e">
        <v>#N/A</v>
      </c>
      <c r="R99" s="191" t="e">
        <v>#N/A</v>
      </c>
      <c r="S99" s="191" t="e">
        <v>#N/A</v>
      </c>
      <c r="T99" s="191" t="e">
        <v>#N/A</v>
      </c>
      <c r="U99" s="207" t="e">
        <v>#N/A</v>
      </c>
    </row>
    <row r="100" spans="1:21" x14ac:dyDescent="0.2">
      <c r="A100" s="206" t="e">
        <v>#N/A</v>
      </c>
      <c r="B100" s="177" t="e">
        <v>#N/A</v>
      </c>
      <c r="C100" s="187" t="e">
        <v>#N/A</v>
      </c>
      <c r="D100" s="187" t="e">
        <v>#N/A</v>
      </c>
      <c r="E100" s="177" t="e">
        <v>#N/A</v>
      </c>
      <c r="F100" s="177" t="e">
        <v>#N/A</v>
      </c>
      <c r="G100" s="186" t="e">
        <v>#N/A</v>
      </c>
      <c r="H100" s="188" t="e">
        <v>#N/A</v>
      </c>
      <c r="I100" s="189" t="e">
        <v>#N/A</v>
      </c>
      <c r="J100" s="177" t="e">
        <v>#N/A</v>
      </c>
      <c r="K100" s="186" t="e">
        <v>#N/A</v>
      </c>
      <c r="L100" s="190" t="e">
        <v>#N/A</v>
      </c>
      <c r="M100" s="191" t="e">
        <v>#N/A</v>
      </c>
      <c r="N100" s="191" t="e">
        <v>#N/A</v>
      </c>
      <c r="O100" s="192" t="e">
        <v>#N/A</v>
      </c>
      <c r="P100" s="191" t="e">
        <v>#N/A</v>
      </c>
      <c r="Q100" s="191" t="e">
        <v>#N/A</v>
      </c>
      <c r="R100" s="191" t="e">
        <v>#N/A</v>
      </c>
      <c r="S100" s="191" t="e">
        <v>#N/A</v>
      </c>
      <c r="T100" s="191" t="e">
        <v>#N/A</v>
      </c>
      <c r="U100" s="207" t="e">
        <v>#N/A</v>
      </c>
    </row>
    <row r="101" spans="1:21" x14ac:dyDescent="0.2">
      <c r="A101" s="206" t="e">
        <v>#N/A</v>
      </c>
      <c r="B101" s="177" t="e">
        <v>#N/A</v>
      </c>
      <c r="C101" s="187" t="e">
        <v>#N/A</v>
      </c>
      <c r="D101" s="187" t="e">
        <v>#N/A</v>
      </c>
      <c r="E101" s="177" t="e">
        <v>#N/A</v>
      </c>
      <c r="F101" s="177" t="e">
        <v>#N/A</v>
      </c>
      <c r="G101" s="186" t="e">
        <v>#N/A</v>
      </c>
      <c r="H101" s="188" t="e">
        <v>#N/A</v>
      </c>
      <c r="I101" s="189" t="e">
        <v>#N/A</v>
      </c>
      <c r="J101" s="177" t="e">
        <v>#N/A</v>
      </c>
      <c r="K101" s="186" t="e">
        <v>#N/A</v>
      </c>
      <c r="L101" s="190" t="e">
        <v>#N/A</v>
      </c>
      <c r="M101" s="191" t="e">
        <v>#N/A</v>
      </c>
      <c r="N101" s="191" t="e">
        <v>#N/A</v>
      </c>
      <c r="O101" s="192" t="e">
        <v>#N/A</v>
      </c>
      <c r="P101" s="191" t="e">
        <v>#N/A</v>
      </c>
      <c r="Q101" s="191" t="e">
        <v>#N/A</v>
      </c>
      <c r="R101" s="191" t="e">
        <v>#N/A</v>
      </c>
      <c r="S101" s="191" t="e">
        <v>#N/A</v>
      </c>
      <c r="T101" s="191" t="e">
        <v>#N/A</v>
      </c>
      <c r="U101" s="207" t="e">
        <v>#N/A</v>
      </c>
    </row>
    <row r="102" spans="1:21" x14ac:dyDescent="0.2">
      <c r="A102" s="206" t="e">
        <v>#N/A</v>
      </c>
      <c r="B102" s="177" t="e">
        <v>#N/A</v>
      </c>
      <c r="C102" s="187" t="e">
        <v>#N/A</v>
      </c>
      <c r="D102" s="187" t="e">
        <v>#N/A</v>
      </c>
      <c r="E102" s="177" t="e">
        <v>#N/A</v>
      </c>
      <c r="F102" s="177" t="e">
        <v>#N/A</v>
      </c>
      <c r="G102" s="186" t="e">
        <v>#N/A</v>
      </c>
      <c r="H102" s="188" t="e">
        <v>#N/A</v>
      </c>
      <c r="I102" s="189" t="e">
        <v>#N/A</v>
      </c>
      <c r="J102" s="177" t="e">
        <v>#N/A</v>
      </c>
      <c r="K102" s="186" t="e">
        <v>#N/A</v>
      </c>
      <c r="L102" s="190" t="e">
        <v>#N/A</v>
      </c>
      <c r="M102" s="191" t="e">
        <v>#N/A</v>
      </c>
      <c r="N102" s="191" t="e">
        <v>#N/A</v>
      </c>
      <c r="O102" s="192" t="e">
        <v>#N/A</v>
      </c>
      <c r="P102" s="191" t="e">
        <v>#N/A</v>
      </c>
      <c r="Q102" s="191" t="e">
        <v>#N/A</v>
      </c>
      <c r="R102" s="191" t="e">
        <v>#N/A</v>
      </c>
      <c r="S102" s="191" t="e">
        <v>#N/A</v>
      </c>
      <c r="T102" s="191" t="e">
        <v>#N/A</v>
      </c>
      <c r="U102" s="207" t="e">
        <v>#N/A</v>
      </c>
    </row>
    <row r="103" spans="1:21" x14ac:dyDescent="0.2">
      <c r="A103" s="206" t="e">
        <v>#N/A</v>
      </c>
      <c r="B103" s="177" t="e">
        <v>#N/A</v>
      </c>
      <c r="C103" s="187" t="e">
        <v>#N/A</v>
      </c>
      <c r="D103" s="187" t="e">
        <v>#N/A</v>
      </c>
      <c r="E103" s="177" t="e">
        <v>#N/A</v>
      </c>
      <c r="F103" s="177" t="e">
        <v>#N/A</v>
      </c>
      <c r="G103" s="186" t="e">
        <v>#N/A</v>
      </c>
      <c r="H103" s="188" t="e">
        <v>#N/A</v>
      </c>
      <c r="I103" s="189" t="e">
        <v>#N/A</v>
      </c>
      <c r="J103" s="177" t="e">
        <v>#N/A</v>
      </c>
      <c r="K103" s="186" t="e">
        <v>#N/A</v>
      </c>
      <c r="L103" s="190" t="e">
        <v>#N/A</v>
      </c>
      <c r="M103" s="191" t="e">
        <v>#N/A</v>
      </c>
      <c r="N103" s="191" t="e">
        <v>#N/A</v>
      </c>
      <c r="O103" s="192" t="e">
        <v>#N/A</v>
      </c>
      <c r="P103" s="191" t="e">
        <v>#N/A</v>
      </c>
      <c r="Q103" s="191" t="e">
        <v>#N/A</v>
      </c>
      <c r="R103" s="191" t="e">
        <v>#N/A</v>
      </c>
      <c r="S103" s="191" t="e">
        <v>#N/A</v>
      </c>
      <c r="T103" s="191" t="e">
        <v>#N/A</v>
      </c>
      <c r="U103" s="207" t="e">
        <v>#N/A</v>
      </c>
    </row>
    <row r="104" spans="1:21" x14ac:dyDescent="0.2">
      <c r="A104" s="206" t="e">
        <v>#N/A</v>
      </c>
      <c r="B104" s="177" t="e">
        <v>#N/A</v>
      </c>
      <c r="C104" s="187" t="e">
        <v>#N/A</v>
      </c>
      <c r="D104" s="187" t="e">
        <v>#N/A</v>
      </c>
      <c r="E104" s="177" t="e">
        <v>#N/A</v>
      </c>
      <c r="F104" s="177" t="e">
        <v>#N/A</v>
      </c>
      <c r="G104" s="186" t="e">
        <v>#N/A</v>
      </c>
      <c r="H104" s="188" t="e">
        <v>#N/A</v>
      </c>
      <c r="I104" s="189" t="e">
        <v>#N/A</v>
      </c>
      <c r="J104" s="177" t="e">
        <v>#N/A</v>
      </c>
      <c r="K104" s="186" t="e">
        <v>#N/A</v>
      </c>
      <c r="L104" s="190" t="e">
        <v>#N/A</v>
      </c>
      <c r="M104" s="191" t="e">
        <v>#N/A</v>
      </c>
      <c r="N104" s="191" t="e">
        <v>#N/A</v>
      </c>
      <c r="O104" s="192" t="e">
        <v>#N/A</v>
      </c>
      <c r="P104" s="191" t="e">
        <v>#N/A</v>
      </c>
      <c r="Q104" s="191" t="e">
        <v>#N/A</v>
      </c>
      <c r="R104" s="191" t="e">
        <v>#N/A</v>
      </c>
      <c r="S104" s="191" t="e">
        <v>#N/A</v>
      </c>
      <c r="T104" s="191" t="e">
        <v>#N/A</v>
      </c>
      <c r="U104" s="207" t="e">
        <v>#N/A</v>
      </c>
    </row>
    <row r="105" spans="1:21" x14ac:dyDescent="0.2">
      <c r="A105" s="206" t="e">
        <v>#N/A</v>
      </c>
      <c r="B105" s="177" t="e">
        <v>#N/A</v>
      </c>
      <c r="C105" s="187" t="e">
        <v>#N/A</v>
      </c>
      <c r="D105" s="187" t="e">
        <v>#N/A</v>
      </c>
      <c r="E105" s="177" t="e">
        <v>#N/A</v>
      </c>
      <c r="F105" s="177" t="e">
        <v>#N/A</v>
      </c>
      <c r="G105" s="186" t="e">
        <v>#N/A</v>
      </c>
      <c r="H105" s="188" t="e">
        <v>#N/A</v>
      </c>
      <c r="I105" s="189" t="e">
        <v>#N/A</v>
      </c>
      <c r="J105" s="177" t="e">
        <v>#N/A</v>
      </c>
      <c r="K105" s="186" t="e">
        <v>#N/A</v>
      </c>
      <c r="L105" s="190" t="e">
        <v>#N/A</v>
      </c>
      <c r="M105" s="191" t="e">
        <v>#N/A</v>
      </c>
      <c r="N105" s="191" t="e">
        <v>#N/A</v>
      </c>
      <c r="O105" s="192" t="e">
        <v>#N/A</v>
      </c>
      <c r="P105" s="191" t="e">
        <v>#N/A</v>
      </c>
      <c r="Q105" s="191" t="e">
        <v>#N/A</v>
      </c>
      <c r="R105" s="191" t="e">
        <v>#N/A</v>
      </c>
      <c r="S105" s="191" t="e">
        <v>#N/A</v>
      </c>
      <c r="T105" s="191" t="e">
        <v>#N/A</v>
      </c>
      <c r="U105" s="207" t="e">
        <v>#N/A</v>
      </c>
    </row>
    <row r="106" spans="1:21" x14ac:dyDescent="0.2">
      <c r="A106" s="206" t="e">
        <v>#N/A</v>
      </c>
      <c r="B106" s="177" t="e">
        <v>#N/A</v>
      </c>
      <c r="C106" s="187" t="e">
        <v>#N/A</v>
      </c>
      <c r="D106" s="187" t="e">
        <v>#N/A</v>
      </c>
      <c r="E106" s="177" t="e">
        <v>#N/A</v>
      </c>
      <c r="F106" s="177" t="e">
        <v>#N/A</v>
      </c>
      <c r="G106" s="186" t="e">
        <v>#N/A</v>
      </c>
      <c r="H106" s="188" t="e">
        <v>#N/A</v>
      </c>
      <c r="I106" s="189" t="e">
        <v>#N/A</v>
      </c>
      <c r="J106" s="177" t="e">
        <v>#N/A</v>
      </c>
      <c r="K106" s="186" t="e">
        <v>#N/A</v>
      </c>
      <c r="L106" s="190" t="e">
        <v>#N/A</v>
      </c>
      <c r="M106" s="191" t="e">
        <v>#N/A</v>
      </c>
      <c r="N106" s="191" t="e">
        <v>#N/A</v>
      </c>
      <c r="O106" s="192" t="e">
        <v>#N/A</v>
      </c>
      <c r="P106" s="191" t="e">
        <v>#N/A</v>
      </c>
      <c r="Q106" s="191" t="e">
        <v>#N/A</v>
      </c>
      <c r="R106" s="191" t="e">
        <v>#N/A</v>
      </c>
      <c r="S106" s="191" t="e">
        <v>#N/A</v>
      </c>
      <c r="T106" s="191" t="e">
        <v>#N/A</v>
      </c>
      <c r="U106" s="207" t="e">
        <v>#N/A</v>
      </c>
    </row>
    <row r="107" spans="1:21" x14ac:dyDescent="0.2">
      <c r="A107" s="206" t="e">
        <v>#N/A</v>
      </c>
      <c r="B107" s="177" t="e">
        <v>#N/A</v>
      </c>
      <c r="C107" s="187" t="e">
        <v>#N/A</v>
      </c>
      <c r="D107" s="187" t="e">
        <v>#N/A</v>
      </c>
      <c r="E107" s="177" t="e">
        <v>#N/A</v>
      </c>
      <c r="F107" s="177" t="e">
        <v>#N/A</v>
      </c>
      <c r="G107" s="186" t="e">
        <v>#N/A</v>
      </c>
      <c r="H107" s="188" t="e">
        <v>#N/A</v>
      </c>
      <c r="I107" s="189" t="e">
        <v>#N/A</v>
      </c>
      <c r="J107" s="177" t="e">
        <v>#N/A</v>
      </c>
      <c r="K107" s="186" t="e">
        <v>#N/A</v>
      </c>
      <c r="L107" s="190" t="e">
        <v>#N/A</v>
      </c>
      <c r="M107" s="191" t="e">
        <v>#N/A</v>
      </c>
      <c r="N107" s="191" t="e">
        <v>#N/A</v>
      </c>
      <c r="O107" s="192" t="e">
        <v>#N/A</v>
      </c>
      <c r="P107" s="191" t="e">
        <v>#N/A</v>
      </c>
      <c r="Q107" s="191" t="e">
        <v>#N/A</v>
      </c>
      <c r="R107" s="191" t="e">
        <v>#N/A</v>
      </c>
      <c r="S107" s="191" t="e">
        <v>#N/A</v>
      </c>
      <c r="T107" s="191" t="e">
        <v>#N/A</v>
      </c>
      <c r="U107" s="207" t="e">
        <v>#N/A</v>
      </c>
    </row>
    <row r="108" spans="1:21" x14ac:dyDescent="0.2">
      <c r="A108" s="206" t="e">
        <v>#N/A</v>
      </c>
      <c r="B108" s="177" t="e">
        <v>#N/A</v>
      </c>
      <c r="C108" s="187" t="e">
        <v>#N/A</v>
      </c>
      <c r="D108" s="187" t="e">
        <v>#N/A</v>
      </c>
      <c r="E108" s="177" t="e">
        <v>#N/A</v>
      </c>
      <c r="F108" s="177" t="e">
        <v>#N/A</v>
      </c>
      <c r="G108" s="186" t="e">
        <v>#N/A</v>
      </c>
      <c r="H108" s="188" t="e">
        <v>#N/A</v>
      </c>
      <c r="I108" s="189" t="e">
        <v>#N/A</v>
      </c>
      <c r="J108" s="177" t="e">
        <v>#N/A</v>
      </c>
      <c r="K108" s="186" t="e">
        <v>#N/A</v>
      </c>
      <c r="L108" s="190" t="e">
        <v>#N/A</v>
      </c>
      <c r="M108" s="191" t="e">
        <v>#N/A</v>
      </c>
      <c r="N108" s="191" t="e">
        <v>#N/A</v>
      </c>
      <c r="O108" s="192" t="e">
        <v>#N/A</v>
      </c>
      <c r="P108" s="191" t="e">
        <v>#N/A</v>
      </c>
      <c r="Q108" s="191" t="e">
        <v>#N/A</v>
      </c>
      <c r="R108" s="191" t="e">
        <v>#N/A</v>
      </c>
      <c r="S108" s="191" t="e">
        <v>#N/A</v>
      </c>
      <c r="T108" s="191" t="e">
        <v>#N/A</v>
      </c>
      <c r="U108" s="207" t="e">
        <v>#N/A</v>
      </c>
    </row>
    <row r="109" spans="1:21" x14ac:dyDescent="0.2">
      <c r="A109" s="206" t="e">
        <v>#N/A</v>
      </c>
      <c r="B109" s="177" t="e">
        <v>#N/A</v>
      </c>
      <c r="C109" s="187" t="e">
        <v>#N/A</v>
      </c>
      <c r="D109" s="187" t="e">
        <v>#N/A</v>
      </c>
      <c r="E109" s="177" t="e">
        <v>#N/A</v>
      </c>
      <c r="F109" s="177" t="e">
        <v>#N/A</v>
      </c>
      <c r="G109" s="186" t="e">
        <v>#N/A</v>
      </c>
      <c r="H109" s="188" t="e">
        <v>#N/A</v>
      </c>
      <c r="I109" s="189" t="e">
        <v>#N/A</v>
      </c>
      <c r="J109" s="177" t="e">
        <v>#N/A</v>
      </c>
      <c r="K109" s="186" t="e">
        <v>#N/A</v>
      </c>
      <c r="L109" s="190" t="e">
        <v>#N/A</v>
      </c>
      <c r="M109" s="191" t="e">
        <v>#N/A</v>
      </c>
      <c r="N109" s="191" t="e">
        <v>#N/A</v>
      </c>
      <c r="O109" s="192" t="e">
        <v>#N/A</v>
      </c>
      <c r="P109" s="191" t="e">
        <v>#N/A</v>
      </c>
      <c r="Q109" s="191" t="e">
        <v>#N/A</v>
      </c>
      <c r="R109" s="191" t="e">
        <v>#N/A</v>
      </c>
      <c r="S109" s="191" t="e">
        <v>#N/A</v>
      </c>
      <c r="T109" s="191" t="e">
        <v>#N/A</v>
      </c>
      <c r="U109" s="207" t="e">
        <v>#N/A</v>
      </c>
    </row>
    <row r="110" spans="1:21" x14ac:dyDescent="0.2">
      <c r="A110" s="206" t="e">
        <v>#N/A</v>
      </c>
      <c r="B110" s="177" t="e">
        <v>#N/A</v>
      </c>
      <c r="C110" s="187" t="e">
        <v>#N/A</v>
      </c>
      <c r="D110" s="187" t="e">
        <v>#N/A</v>
      </c>
      <c r="E110" s="177" t="e">
        <v>#N/A</v>
      </c>
      <c r="F110" s="177" t="e">
        <v>#N/A</v>
      </c>
      <c r="G110" s="186" t="e">
        <v>#N/A</v>
      </c>
      <c r="H110" s="188" t="e">
        <v>#N/A</v>
      </c>
      <c r="I110" s="189" t="e">
        <v>#N/A</v>
      </c>
      <c r="J110" s="177" t="e">
        <v>#N/A</v>
      </c>
      <c r="K110" s="186" t="e">
        <v>#N/A</v>
      </c>
      <c r="L110" s="190" t="e">
        <v>#N/A</v>
      </c>
      <c r="M110" s="191" t="e">
        <v>#N/A</v>
      </c>
      <c r="N110" s="191" t="e">
        <v>#N/A</v>
      </c>
      <c r="O110" s="192" t="e">
        <v>#N/A</v>
      </c>
      <c r="P110" s="191" t="e">
        <v>#N/A</v>
      </c>
      <c r="Q110" s="191" t="e">
        <v>#N/A</v>
      </c>
      <c r="R110" s="191" t="e">
        <v>#N/A</v>
      </c>
      <c r="S110" s="191" t="e">
        <v>#N/A</v>
      </c>
      <c r="T110" s="191" t="e">
        <v>#N/A</v>
      </c>
      <c r="U110" s="207" t="e">
        <v>#N/A</v>
      </c>
    </row>
    <row r="111" spans="1:21" x14ac:dyDescent="0.2">
      <c r="A111" s="206" t="e">
        <v>#N/A</v>
      </c>
      <c r="B111" s="177" t="e">
        <v>#N/A</v>
      </c>
      <c r="C111" s="187" t="e">
        <v>#N/A</v>
      </c>
      <c r="D111" s="187" t="e">
        <v>#N/A</v>
      </c>
      <c r="E111" s="177" t="e">
        <v>#N/A</v>
      </c>
      <c r="F111" s="177" t="e">
        <v>#N/A</v>
      </c>
      <c r="G111" s="186" t="e">
        <v>#N/A</v>
      </c>
      <c r="H111" s="188" t="e">
        <v>#N/A</v>
      </c>
      <c r="I111" s="189" t="e">
        <v>#N/A</v>
      </c>
      <c r="J111" s="177" t="e">
        <v>#N/A</v>
      </c>
      <c r="K111" s="186" t="e">
        <v>#N/A</v>
      </c>
      <c r="L111" s="190" t="e">
        <v>#N/A</v>
      </c>
      <c r="M111" s="191" t="e">
        <v>#N/A</v>
      </c>
      <c r="N111" s="191" t="e">
        <v>#N/A</v>
      </c>
      <c r="O111" s="192" t="e">
        <v>#N/A</v>
      </c>
      <c r="P111" s="191" t="e">
        <v>#N/A</v>
      </c>
      <c r="Q111" s="191" t="e">
        <v>#N/A</v>
      </c>
      <c r="R111" s="191" t="e">
        <v>#N/A</v>
      </c>
      <c r="S111" s="191" t="e">
        <v>#N/A</v>
      </c>
      <c r="T111" s="191" t="e">
        <v>#N/A</v>
      </c>
      <c r="U111" s="207" t="e">
        <v>#N/A</v>
      </c>
    </row>
    <row r="112" spans="1:21" x14ac:dyDescent="0.2">
      <c r="A112" s="206" t="e">
        <v>#N/A</v>
      </c>
      <c r="B112" s="177" t="e">
        <v>#N/A</v>
      </c>
      <c r="C112" s="187" t="e">
        <v>#N/A</v>
      </c>
      <c r="D112" s="187" t="e">
        <v>#N/A</v>
      </c>
      <c r="E112" s="177" t="e">
        <v>#N/A</v>
      </c>
      <c r="F112" s="177" t="e">
        <v>#N/A</v>
      </c>
      <c r="G112" s="186" t="e">
        <v>#N/A</v>
      </c>
      <c r="H112" s="188" t="e">
        <v>#N/A</v>
      </c>
      <c r="I112" s="189" t="e">
        <v>#N/A</v>
      </c>
      <c r="J112" s="177" t="e">
        <v>#N/A</v>
      </c>
      <c r="K112" s="186" t="e">
        <v>#N/A</v>
      </c>
      <c r="L112" s="190" t="e">
        <v>#N/A</v>
      </c>
      <c r="M112" s="191" t="e">
        <v>#N/A</v>
      </c>
      <c r="N112" s="191" t="e">
        <v>#N/A</v>
      </c>
      <c r="O112" s="192" t="e">
        <v>#N/A</v>
      </c>
      <c r="P112" s="191" t="e">
        <v>#N/A</v>
      </c>
      <c r="Q112" s="191" t="e">
        <v>#N/A</v>
      </c>
      <c r="R112" s="191" t="e">
        <v>#N/A</v>
      </c>
      <c r="S112" s="191" t="e">
        <v>#N/A</v>
      </c>
      <c r="T112" s="191" t="e">
        <v>#N/A</v>
      </c>
      <c r="U112" s="207" t="e">
        <v>#N/A</v>
      </c>
    </row>
    <row r="113" spans="1:21" x14ac:dyDescent="0.2">
      <c r="A113" s="206" t="e">
        <v>#N/A</v>
      </c>
      <c r="B113" s="177" t="e">
        <v>#N/A</v>
      </c>
      <c r="C113" s="187" t="e">
        <v>#N/A</v>
      </c>
      <c r="D113" s="187" t="e">
        <v>#N/A</v>
      </c>
      <c r="E113" s="177" t="e">
        <v>#N/A</v>
      </c>
      <c r="F113" s="177" t="e">
        <v>#N/A</v>
      </c>
      <c r="G113" s="186" t="e">
        <v>#N/A</v>
      </c>
      <c r="H113" s="188" t="e">
        <v>#N/A</v>
      </c>
      <c r="I113" s="189" t="e">
        <v>#N/A</v>
      </c>
      <c r="J113" s="177" t="e">
        <v>#N/A</v>
      </c>
      <c r="K113" s="186" t="e">
        <v>#N/A</v>
      </c>
      <c r="L113" s="190" t="e">
        <v>#N/A</v>
      </c>
      <c r="M113" s="191" t="e">
        <v>#N/A</v>
      </c>
      <c r="N113" s="191" t="e">
        <v>#N/A</v>
      </c>
      <c r="O113" s="192" t="e">
        <v>#N/A</v>
      </c>
      <c r="P113" s="191" t="e">
        <v>#N/A</v>
      </c>
      <c r="Q113" s="191" t="e">
        <v>#N/A</v>
      </c>
      <c r="R113" s="191" t="e">
        <v>#N/A</v>
      </c>
      <c r="S113" s="191" t="e">
        <v>#N/A</v>
      </c>
      <c r="T113" s="191" t="e">
        <v>#N/A</v>
      </c>
      <c r="U113" s="207" t="e">
        <v>#N/A</v>
      </c>
    </row>
    <row r="114" spans="1:21" x14ac:dyDescent="0.2">
      <c r="A114" s="206" t="e">
        <v>#N/A</v>
      </c>
      <c r="B114" s="177" t="e">
        <v>#N/A</v>
      </c>
      <c r="C114" s="187" t="e">
        <v>#N/A</v>
      </c>
      <c r="D114" s="187" t="e">
        <v>#N/A</v>
      </c>
      <c r="E114" s="177" t="e">
        <v>#N/A</v>
      </c>
      <c r="F114" s="177" t="e">
        <v>#N/A</v>
      </c>
      <c r="G114" s="186" t="e">
        <v>#N/A</v>
      </c>
      <c r="H114" s="188" t="e">
        <v>#N/A</v>
      </c>
      <c r="I114" s="189" t="e">
        <v>#N/A</v>
      </c>
      <c r="J114" s="177" t="e">
        <v>#N/A</v>
      </c>
      <c r="K114" s="186" t="e">
        <v>#N/A</v>
      </c>
      <c r="L114" s="190" t="e">
        <v>#N/A</v>
      </c>
      <c r="M114" s="191" t="e">
        <v>#N/A</v>
      </c>
      <c r="N114" s="191" t="e">
        <v>#N/A</v>
      </c>
      <c r="O114" s="192" t="e">
        <v>#N/A</v>
      </c>
      <c r="P114" s="191" t="e">
        <v>#N/A</v>
      </c>
      <c r="Q114" s="191" t="e">
        <v>#N/A</v>
      </c>
      <c r="R114" s="191" t="e">
        <v>#N/A</v>
      </c>
      <c r="S114" s="191" t="e">
        <v>#N/A</v>
      </c>
      <c r="T114" s="191" t="e">
        <v>#N/A</v>
      </c>
      <c r="U114" s="207" t="e">
        <v>#N/A</v>
      </c>
    </row>
    <row r="115" spans="1:21" x14ac:dyDescent="0.2">
      <c r="A115" s="206" t="e">
        <v>#N/A</v>
      </c>
      <c r="B115" s="177" t="e">
        <v>#N/A</v>
      </c>
      <c r="C115" s="187" t="e">
        <v>#N/A</v>
      </c>
      <c r="D115" s="187" t="e">
        <v>#N/A</v>
      </c>
      <c r="E115" s="177" t="e">
        <v>#N/A</v>
      </c>
      <c r="F115" s="177" t="e">
        <v>#N/A</v>
      </c>
      <c r="G115" s="186" t="e">
        <v>#N/A</v>
      </c>
      <c r="H115" s="188" t="e">
        <v>#N/A</v>
      </c>
      <c r="I115" s="189" t="e">
        <v>#N/A</v>
      </c>
      <c r="J115" s="177" t="e">
        <v>#N/A</v>
      </c>
      <c r="K115" s="186" t="e">
        <v>#N/A</v>
      </c>
      <c r="L115" s="190" t="e">
        <v>#N/A</v>
      </c>
      <c r="M115" s="191" t="e">
        <v>#N/A</v>
      </c>
      <c r="N115" s="191" t="e">
        <v>#N/A</v>
      </c>
      <c r="O115" s="192" t="e">
        <v>#N/A</v>
      </c>
      <c r="P115" s="191" t="e">
        <v>#N/A</v>
      </c>
      <c r="Q115" s="191" t="e">
        <v>#N/A</v>
      </c>
      <c r="R115" s="191" t="e">
        <v>#N/A</v>
      </c>
      <c r="S115" s="191" t="e">
        <v>#N/A</v>
      </c>
      <c r="T115" s="191" t="e">
        <v>#N/A</v>
      </c>
      <c r="U115" s="207" t="e">
        <v>#N/A</v>
      </c>
    </row>
    <row r="116" spans="1:21" x14ac:dyDescent="0.2">
      <c r="A116" s="206" t="e">
        <v>#N/A</v>
      </c>
      <c r="B116" s="177" t="e">
        <v>#N/A</v>
      </c>
      <c r="C116" s="187" t="e">
        <v>#N/A</v>
      </c>
      <c r="D116" s="187" t="e">
        <v>#N/A</v>
      </c>
      <c r="E116" s="177" t="e">
        <v>#N/A</v>
      </c>
      <c r="F116" s="177" t="e">
        <v>#N/A</v>
      </c>
      <c r="G116" s="186" t="e">
        <v>#N/A</v>
      </c>
      <c r="H116" s="188" t="e">
        <v>#N/A</v>
      </c>
      <c r="I116" s="189" t="e">
        <v>#N/A</v>
      </c>
      <c r="J116" s="177" t="e">
        <v>#N/A</v>
      </c>
      <c r="K116" s="186" t="e">
        <v>#N/A</v>
      </c>
      <c r="L116" s="190" t="e">
        <v>#N/A</v>
      </c>
      <c r="M116" s="191" t="e">
        <v>#N/A</v>
      </c>
      <c r="N116" s="191" t="e">
        <v>#N/A</v>
      </c>
      <c r="O116" s="192" t="e">
        <v>#N/A</v>
      </c>
      <c r="P116" s="191" t="e">
        <v>#N/A</v>
      </c>
      <c r="Q116" s="191" t="e">
        <v>#N/A</v>
      </c>
      <c r="R116" s="191" t="e">
        <v>#N/A</v>
      </c>
      <c r="S116" s="191" t="e">
        <v>#N/A</v>
      </c>
      <c r="T116" s="191" t="e">
        <v>#N/A</v>
      </c>
      <c r="U116" s="207" t="e">
        <v>#N/A</v>
      </c>
    </row>
    <row r="117" spans="1:21" x14ac:dyDescent="0.2">
      <c r="A117" s="206" t="e">
        <v>#N/A</v>
      </c>
      <c r="B117" s="177" t="e">
        <v>#N/A</v>
      </c>
      <c r="C117" s="187" t="e">
        <v>#N/A</v>
      </c>
      <c r="D117" s="187" t="e">
        <v>#N/A</v>
      </c>
      <c r="E117" s="177" t="e">
        <v>#N/A</v>
      </c>
      <c r="F117" s="177" t="e">
        <v>#N/A</v>
      </c>
      <c r="G117" s="186" t="e">
        <v>#N/A</v>
      </c>
      <c r="H117" s="188" t="e">
        <v>#N/A</v>
      </c>
      <c r="I117" s="189" t="e">
        <v>#N/A</v>
      </c>
      <c r="J117" s="177" t="e">
        <v>#N/A</v>
      </c>
      <c r="K117" s="186" t="e">
        <v>#N/A</v>
      </c>
      <c r="L117" s="190" t="e">
        <v>#N/A</v>
      </c>
      <c r="M117" s="191" t="e">
        <v>#N/A</v>
      </c>
      <c r="N117" s="191" t="e">
        <v>#N/A</v>
      </c>
      <c r="O117" s="192" t="e">
        <v>#N/A</v>
      </c>
      <c r="P117" s="191" t="e">
        <v>#N/A</v>
      </c>
      <c r="Q117" s="191" t="e">
        <v>#N/A</v>
      </c>
      <c r="R117" s="191" t="e">
        <v>#N/A</v>
      </c>
      <c r="S117" s="191" t="e">
        <v>#N/A</v>
      </c>
      <c r="T117" s="191" t="e">
        <v>#N/A</v>
      </c>
      <c r="U117" s="207" t="e">
        <v>#N/A</v>
      </c>
    </row>
    <row r="118" spans="1:21" x14ac:dyDescent="0.2">
      <c r="A118" s="206" t="e">
        <v>#N/A</v>
      </c>
      <c r="B118" s="177" t="e">
        <v>#N/A</v>
      </c>
      <c r="C118" s="187" t="e">
        <v>#N/A</v>
      </c>
      <c r="D118" s="187" t="e">
        <v>#N/A</v>
      </c>
      <c r="E118" s="177" t="e">
        <v>#N/A</v>
      </c>
      <c r="F118" s="177" t="e">
        <v>#N/A</v>
      </c>
      <c r="G118" s="186" t="e">
        <v>#N/A</v>
      </c>
      <c r="H118" s="188" t="e">
        <v>#N/A</v>
      </c>
      <c r="I118" s="189" t="e">
        <v>#N/A</v>
      </c>
      <c r="J118" s="177" t="e">
        <v>#N/A</v>
      </c>
      <c r="K118" s="186" t="e">
        <v>#N/A</v>
      </c>
      <c r="L118" s="190" t="e">
        <v>#N/A</v>
      </c>
      <c r="M118" s="191" t="e">
        <v>#N/A</v>
      </c>
      <c r="N118" s="191" t="e">
        <v>#N/A</v>
      </c>
      <c r="O118" s="192" t="e">
        <v>#N/A</v>
      </c>
      <c r="P118" s="191" t="e">
        <v>#N/A</v>
      </c>
      <c r="Q118" s="191" t="e">
        <v>#N/A</v>
      </c>
      <c r="R118" s="191" t="e">
        <v>#N/A</v>
      </c>
      <c r="S118" s="191" t="e">
        <v>#N/A</v>
      </c>
      <c r="T118" s="191" t="e">
        <v>#N/A</v>
      </c>
      <c r="U118" s="207" t="e">
        <v>#N/A</v>
      </c>
    </row>
    <row r="119" spans="1:21" x14ac:dyDescent="0.2">
      <c r="A119" s="206" t="e">
        <v>#N/A</v>
      </c>
      <c r="B119" s="177" t="e">
        <v>#N/A</v>
      </c>
      <c r="C119" s="187" t="e">
        <v>#N/A</v>
      </c>
      <c r="D119" s="187" t="e">
        <v>#N/A</v>
      </c>
      <c r="E119" s="177" t="e">
        <v>#N/A</v>
      </c>
      <c r="F119" s="177" t="e">
        <v>#N/A</v>
      </c>
      <c r="G119" s="186" t="e">
        <v>#N/A</v>
      </c>
      <c r="H119" s="188" t="e">
        <v>#N/A</v>
      </c>
      <c r="I119" s="189" t="e">
        <v>#N/A</v>
      </c>
      <c r="J119" s="177" t="e">
        <v>#N/A</v>
      </c>
      <c r="K119" s="186" t="e">
        <v>#N/A</v>
      </c>
      <c r="L119" s="190" t="e">
        <v>#N/A</v>
      </c>
      <c r="M119" s="191" t="e">
        <v>#N/A</v>
      </c>
      <c r="N119" s="191" t="e">
        <v>#N/A</v>
      </c>
      <c r="O119" s="192" t="e">
        <v>#N/A</v>
      </c>
      <c r="P119" s="191" t="e">
        <v>#N/A</v>
      </c>
      <c r="Q119" s="191" t="e">
        <v>#N/A</v>
      </c>
      <c r="R119" s="191" t="e">
        <v>#N/A</v>
      </c>
      <c r="S119" s="191" t="e">
        <v>#N/A</v>
      </c>
      <c r="T119" s="191" t="e">
        <v>#N/A</v>
      </c>
      <c r="U119" s="207" t="e">
        <v>#N/A</v>
      </c>
    </row>
    <row r="120" spans="1:21" x14ac:dyDescent="0.2">
      <c r="A120" s="206" t="e">
        <v>#N/A</v>
      </c>
      <c r="B120" s="177" t="e">
        <v>#N/A</v>
      </c>
      <c r="C120" s="187" t="e">
        <v>#N/A</v>
      </c>
      <c r="D120" s="187" t="e">
        <v>#N/A</v>
      </c>
      <c r="E120" s="177" t="e">
        <v>#N/A</v>
      </c>
      <c r="F120" s="177" t="e">
        <v>#N/A</v>
      </c>
      <c r="G120" s="186" t="e">
        <v>#N/A</v>
      </c>
      <c r="H120" s="188" t="e">
        <v>#N/A</v>
      </c>
      <c r="I120" s="189" t="e">
        <v>#N/A</v>
      </c>
      <c r="J120" s="177" t="e">
        <v>#N/A</v>
      </c>
      <c r="K120" s="186" t="e">
        <v>#N/A</v>
      </c>
      <c r="L120" s="190" t="e">
        <v>#N/A</v>
      </c>
      <c r="M120" s="191" t="e">
        <v>#N/A</v>
      </c>
      <c r="N120" s="191" t="e">
        <v>#N/A</v>
      </c>
      <c r="O120" s="192" t="e">
        <v>#N/A</v>
      </c>
      <c r="P120" s="191" t="e">
        <v>#N/A</v>
      </c>
      <c r="Q120" s="191" t="e">
        <v>#N/A</v>
      </c>
      <c r="R120" s="191" t="e">
        <v>#N/A</v>
      </c>
      <c r="S120" s="191" t="e">
        <v>#N/A</v>
      </c>
      <c r="T120" s="191" t="e">
        <v>#N/A</v>
      </c>
      <c r="U120" s="207" t="e">
        <v>#N/A</v>
      </c>
    </row>
    <row r="121" spans="1:21" x14ac:dyDescent="0.2">
      <c r="A121" s="206" t="e">
        <v>#N/A</v>
      </c>
      <c r="B121" s="177" t="e">
        <v>#N/A</v>
      </c>
      <c r="C121" s="187" t="e">
        <v>#N/A</v>
      </c>
      <c r="D121" s="187" t="e">
        <v>#N/A</v>
      </c>
      <c r="E121" s="177" t="e">
        <v>#N/A</v>
      </c>
      <c r="F121" s="177" t="e">
        <v>#N/A</v>
      </c>
      <c r="G121" s="186" t="e">
        <v>#N/A</v>
      </c>
      <c r="H121" s="188" t="e">
        <v>#N/A</v>
      </c>
      <c r="I121" s="189" t="e">
        <v>#N/A</v>
      </c>
      <c r="J121" s="177" t="e">
        <v>#N/A</v>
      </c>
      <c r="K121" s="186" t="e">
        <v>#N/A</v>
      </c>
      <c r="L121" s="190" t="e">
        <v>#N/A</v>
      </c>
      <c r="M121" s="191" t="e">
        <v>#N/A</v>
      </c>
      <c r="N121" s="191" t="e">
        <v>#N/A</v>
      </c>
      <c r="O121" s="192" t="e">
        <v>#N/A</v>
      </c>
      <c r="P121" s="191" t="e">
        <v>#N/A</v>
      </c>
      <c r="Q121" s="191" t="e">
        <v>#N/A</v>
      </c>
      <c r="R121" s="191" t="e">
        <v>#N/A</v>
      </c>
      <c r="S121" s="191" t="e">
        <v>#N/A</v>
      </c>
      <c r="T121" s="191" t="e">
        <v>#N/A</v>
      </c>
      <c r="U121" s="207" t="e">
        <v>#N/A</v>
      </c>
    </row>
    <row r="122" spans="1:21" ht="12" thickBot="1" x14ac:dyDescent="0.25">
      <c r="A122" s="208" t="e">
        <v>#N/A</v>
      </c>
      <c r="B122" s="209" t="e">
        <v>#N/A</v>
      </c>
      <c r="C122" s="210" t="e">
        <v>#N/A</v>
      </c>
      <c r="D122" s="210" t="e">
        <v>#N/A</v>
      </c>
      <c r="E122" s="209" t="e">
        <v>#N/A</v>
      </c>
      <c r="F122" s="209" t="e">
        <v>#N/A</v>
      </c>
      <c r="G122" s="211" t="e">
        <v>#N/A</v>
      </c>
      <c r="H122" s="212" t="e">
        <v>#N/A</v>
      </c>
      <c r="I122" s="213" t="e">
        <v>#N/A</v>
      </c>
      <c r="J122" s="209" t="e">
        <v>#N/A</v>
      </c>
      <c r="K122" s="211" t="e">
        <v>#N/A</v>
      </c>
      <c r="L122" s="214" t="e">
        <v>#N/A</v>
      </c>
      <c r="M122" s="215" t="e">
        <v>#N/A</v>
      </c>
      <c r="N122" s="215" t="e">
        <v>#N/A</v>
      </c>
      <c r="O122" s="216" t="e">
        <v>#N/A</v>
      </c>
      <c r="P122" s="215" t="e">
        <v>#N/A</v>
      </c>
      <c r="Q122" s="215" t="e">
        <v>#N/A</v>
      </c>
      <c r="R122" s="215" t="e">
        <v>#N/A</v>
      </c>
      <c r="S122" s="215" t="e">
        <v>#N/A</v>
      </c>
      <c r="T122" s="215" t="e">
        <v>#N/A</v>
      </c>
      <c r="U122" s="21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obj_00eb2#0071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20</v>
      </c>
      <c r="G1" s="31">
        <f>FirstNominal/Payments</f>
        <v>50000</v>
      </c>
      <c r="H1" s="36">
        <f>Pricing!$G$25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42018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42199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42383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42565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42751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42930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43115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43297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43479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43661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43844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44026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44210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44391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44575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44756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44942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45121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45306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45488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45671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6" t="s">
        <v>32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8"/>
    </row>
    <row r="2" spans="1:40" ht="45.75" thickBot="1" x14ac:dyDescent="0.25">
      <c r="A2" s="193" t="s">
        <v>65</v>
      </c>
      <c r="B2" s="194" t="str">
        <f t="array" ref="B2:U122">_xll.qlSwapLegAnalysis(SwapID,1)</f>
        <v>Payment Date</v>
      </c>
      <c r="C2" s="194" t="str">
        <v>Amount</v>
      </c>
      <c r="D2" s="194" t="str">
        <v>Nominal</v>
      </c>
      <c r="E2" s="194" t="str">
        <v>Accrual Start Date</v>
      </c>
      <c r="F2" s="194" t="str">
        <v>Accrual End Date</v>
      </c>
      <c r="G2" s="194" t="str">
        <v>Accrual Days</v>
      </c>
      <c r="H2" s="194" t="str">
        <v>Index</v>
      </c>
      <c r="I2" s="194" t="str">
        <v>Fixing Days</v>
      </c>
      <c r="J2" s="194" t="str">
        <v>Fixing Dates</v>
      </c>
      <c r="K2" s="194" t="str">
        <v>Day Counter</v>
      </c>
      <c r="L2" s="194" t="str">
        <v>Accrual Period</v>
      </c>
      <c r="M2" s="194" t="str">
        <v>Effective Rate</v>
      </c>
      <c r="N2" s="194" t="str">
        <v>Floor</v>
      </c>
      <c r="O2" s="194" t="str">
        <v>Gearing</v>
      </c>
      <c r="P2" s="194" t="str">
        <v>Index Fixing</v>
      </c>
      <c r="Q2" s="194" t="str">
        <v>Conv. Adj.</v>
      </c>
      <c r="R2" s="194" t="str">
        <v>Spread</v>
      </c>
      <c r="S2" s="194" t="str">
        <v>Cap</v>
      </c>
      <c r="T2" s="194" t="str">
        <v>Call Digital Payoff</v>
      </c>
      <c r="U2" s="195" t="str">
        <v>Put Digital Payoff</v>
      </c>
    </row>
    <row r="3" spans="1:40" x14ac:dyDescent="0.2">
      <c r="A3" s="196">
        <f t="array" ref="A3:A122">_xll.qlYieldTSDiscount(DiscountCurve,_xll.ohPack(B3:B122))</f>
        <v>1.0003123458150966</v>
      </c>
      <c r="B3" s="197">
        <v>42199</v>
      </c>
      <c r="C3" s="198">
        <v>839.63888888888891</v>
      </c>
      <c r="D3" s="198">
        <v>1000000</v>
      </c>
      <c r="E3" s="197">
        <v>42018</v>
      </c>
      <c r="F3" s="197">
        <v>42199</v>
      </c>
      <c r="G3" s="199">
        <v>181</v>
      </c>
      <c r="H3" s="200" t="str">
        <v>Euribor6M Actual/360</v>
      </c>
      <c r="I3" s="201">
        <v>2</v>
      </c>
      <c r="J3" s="197">
        <v>42016</v>
      </c>
      <c r="K3" s="199" t="str">
        <v>Actual/360</v>
      </c>
      <c r="L3" s="202">
        <v>0.50277777777777777</v>
      </c>
      <c r="M3" s="203">
        <v>1.67E-3</v>
      </c>
      <c r="N3" s="203" t="str">
        <v>#N/A</v>
      </c>
      <c r="O3" s="204">
        <v>1</v>
      </c>
      <c r="P3" s="203">
        <v>1.6699999999999998E-3</v>
      </c>
      <c r="Q3" s="203">
        <v>2.1684043449710089E-19</v>
      </c>
      <c r="R3" s="203">
        <v>0</v>
      </c>
      <c r="S3" s="203" t="str">
        <v>#N/A</v>
      </c>
      <c r="T3" s="203" t="str">
        <v>#N/A</v>
      </c>
      <c r="U3" s="205" t="str">
        <v>#N/A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>
        <v>1.0008173296321852</v>
      </c>
      <c r="B4" s="177">
        <v>42383</v>
      </c>
      <c r="C4" s="187">
        <v>699.1016894866143</v>
      </c>
      <c r="D4" s="187">
        <v>1000000</v>
      </c>
      <c r="E4" s="177">
        <v>42199</v>
      </c>
      <c r="F4" s="177">
        <v>42383</v>
      </c>
      <c r="G4" s="186">
        <v>184</v>
      </c>
      <c r="H4" s="188" t="str">
        <v>Euribor6M Actual/360</v>
      </c>
      <c r="I4" s="189">
        <v>2</v>
      </c>
      <c r="J4" s="177">
        <v>42195</v>
      </c>
      <c r="K4" s="186" t="str">
        <v>Actual/360</v>
      </c>
      <c r="L4" s="190">
        <v>0.51111111111111107</v>
      </c>
      <c r="M4" s="191">
        <v>1.3678076533433759E-3</v>
      </c>
      <c r="N4" s="191" t="str">
        <v>#N/A</v>
      </c>
      <c r="O4" s="192">
        <v>1</v>
      </c>
      <c r="P4" s="191">
        <v>1.3678076533433757E-3</v>
      </c>
      <c r="Q4" s="191">
        <v>2.1684043449710089E-19</v>
      </c>
      <c r="R4" s="191">
        <v>0</v>
      </c>
      <c r="S4" s="191" t="str">
        <v>#N/A</v>
      </c>
      <c r="T4" s="191" t="str">
        <v>#N/A</v>
      </c>
      <c r="U4" s="207" t="str">
        <v>#N/A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>
        <v>1.0013596998611072</v>
      </c>
      <c r="B5" s="177">
        <v>42565</v>
      </c>
      <c r="C5" s="187">
        <v>758.91438664266173</v>
      </c>
      <c r="D5" s="187">
        <v>1000000</v>
      </c>
      <c r="E5" s="177">
        <v>42383</v>
      </c>
      <c r="F5" s="177">
        <v>42565</v>
      </c>
      <c r="G5" s="186">
        <v>182</v>
      </c>
      <c r="H5" s="188" t="str">
        <v>Euribor6M Actual/360</v>
      </c>
      <c r="I5" s="189">
        <v>2</v>
      </c>
      <c r="J5" s="177">
        <v>42381</v>
      </c>
      <c r="K5" s="186" t="str">
        <v>Actual/360</v>
      </c>
      <c r="L5" s="190">
        <v>0.50555555555555554</v>
      </c>
      <c r="M5" s="191">
        <v>1.5011493362162541E-3</v>
      </c>
      <c r="N5" s="191" t="str">
        <v>#N/A</v>
      </c>
      <c r="O5" s="192">
        <v>1</v>
      </c>
      <c r="P5" s="191">
        <v>1.5011493362162541E-3</v>
      </c>
      <c r="Q5" s="191">
        <v>0</v>
      </c>
      <c r="R5" s="191">
        <v>0</v>
      </c>
      <c r="S5" s="191" t="str">
        <v>#N/A</v>
      </c>
      <c r="T5" s="191" t="str">
        <v>#N/A</v>
      </c>
      <c r="U5" s="207" t="str">
        <v>#N/A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>
        <v>1.0018005595563051</v>
      </c>
      <c r="B6" s="177">
        <v>42751</v>
      </c>
      <c r="C6" s="187">
        <v>998.26817373860342</v>
      </c>
      <c r="D6" s="187">
        <v>1000000</v>
      </c>
      <c r="E6" s="177">
        <v>42565</v>
      </c>
      <c r="F6" s="177">
        <v>42751</v>
      </c>
      <c r="G6" s="186">
        <v>186</v>
      </c>
      <c r="H6" s="188" t="str">
        <v>Euribor6M Actual/360</v>
      </c>
      <c r="I6" s="189">
        <v>2</v>
      </c>
      <c r="J6" s="177">
        <v>42563</v>
      </c>
      <c r="K6" s="186" t="str">
        <v>Actual/360</v>
      </c>
      <c r="L6" s="190">
        <v>0.51666666666666672</v>
      </c>
      <c r="M6" s="191">
        <v>1.9321319491714902E-3</v>
      </c>
      <c r="N6" s="191" t="str">
        <v>#N/A</v>
      </c>
      <c r="O6" s="192">
        <v>1</v>
      </c>
      <c r="P6" s="191">
        <v>1.9321319491714902E-3</v>
      </c>
      <c r="Q6" s="191">
        <v>0</v>
      </c>
      <c r="R6" s="191">
        <v>0</v>
      </c>
      <c r="S6" s="191" t="str">
        <v>#N/A</v>
      </c>
      <c r="T6" s="191" t="str">
        <v>#N/A</v>
      </c>
      <c r="U6" s="207" t="str">
        <v>#N/A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>
        <v>1.0019394897313489</v>
      </c>
      <c r="B7" s="177">
        <v>42930</v>
      </c>
      <c r="C7" s="187">
        <v>1263.6642232957129</v>
      </c>
      <c r="D7" s="187">
        <v>1000000</v>
      </c>
      <c r="E7" s="177">
        <v>42751</v>
      </c>
      <c r="F7" s="177">
        <v>42930</v>
      </c>
      <c r="G7" s="186">
        <v>179</v>
      </c>
      <c r="H7" s="188" t="str">
        <v>Euribor6M Actual/360</v>
      </c>
      <c r="I7" s="189">
        <v>2</v>
      </c>
      <c r="J7" s="177">
        <v>42747</v>
      </c>
      <c r="K7" s="186" t="str">
        <v>Actual/360</v>
      </c>
      <c r="L7" s="190">
        <v>0.49722222222222223</v>
      </c>
      <c r="M7" s="191">
        <v>2.541447599924339E-3</v>
      </c>
      <c r="N7" s="191" t="str">
        <v>#N/A</v>
      </c>
      <c r="O7" s="192">
        <v>1</v>
      </c>
      <c r="P7" s="191">
        <v>2.541447599924339E-3</v>
      </c>
      <c r="Q7" s="191">
        <v>0</v>
      </c>
      <c r="R7" s="191">
        <v>0</v>
      </c>
      <c r="S7" s="191" t="str">
        <v>#N/A</v>
      </c>
      <c r="T7" s="191" t="str">
        <v>#N/A</v>
      </c>
      <c r="U7" s="207" t="str">
        <v>#N/A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>
        <v>1.0019595994525474</v>
      </c>
      <c r="B8" s="177">
        <v>43115</v>
      </c>
      <c r="C8" s="187">
        <v>1956.4357755958995</v>
      </c>
      <c r="D8" s="187">
        <v>1000000</v>
      </c>
      <c r="E8" s="177">
        <v>42930</v>
      </c>
      <c r="F8" s="177">
        <v>43115</v>
      </c>
      <c r="G8" s="186">
        <v>185</v>
      </c>
      <c r="H8" s="188" t="str">
        <v>Euribor6M Actual/360</v>
      </c>
      <c r="I8" s="189">
        <v>2</v>
      </c>
      <c r="J8" s="177">
        <v>42928</v>
      </c>
      <c r="K8" s="186" t="str">
        <v>Actual/360</v>
      </c>
      <c r="L8" s="190">
        <v>0.51388888888888884</v>
      </c>
      <c r="M8" s="191">
        <v>3.8071182660244533E-3</v>
      </c>
      <c r="N8" s="191" t="str">
        <v>#N/A</v>
      </c>
      <c r="O8" s="192">
        <v>1</v>
      </c>
      <c r="P8" s="191">
        <v>3.8071182660244533E-3</v>
      </c>
      <c r="Q8" s="191">
        <v>0</v>
      </c>
      <c r="R8" s="191">
        <v>0</v>
      </c>
      <c r="S8" s="191" t="str">
        <v>#N/A</v>
      </c>
      <c r="T8" s="191" t="str">
        <v>#N/A</v>
      </c>
      <c r="U8" s="207" t="str">
        <v>#N/A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>
        <v>1.0016603074628621</v>
      </c>
      <c r="B9" s="177">
        <v>43297</v>
      </c>
      <c r="C9" s="187">
        <v>2202.0131379578702</v>
      </c>
      <c r="D9" s="187">
        <v>1000000</v>
      </c>
      <c r="E9" s="177">
        <v>43115</v>
      </c>
      <c r="F9" s="177">
        <v>43297</v>
      </c>
      <c r="G9" s="186">
        <v>182</v>
      </c>
      <c r="H9" s="188" t="str">
        <v>Euribor6M Actual/360</v>
      </c>
      <c r="I9" s="189">
        <v>2</v>
      </c>
      <c r="J9" s="177">
        <v>43111</v>
      </c>
      <c r="K9" s="186" t="str">
        <v>Actual/360</v>
      </c>
      <c r="L9" s="190">
        <v>0.50555555555555554</v>
      </c>
      <c r="M9" s="191">
        <v>4.3556303827738093E-3</v>
      </c>
      <c r="N9" s="191" t="str">
        <v>#N/A</v>
      </c>
      <c r="O9" s="192">
        <v>1</v>
      </c>
      <c r="P9" s="191">
        <v>4.3556303827738093E-3</v>
      </c>
      <c r="Q9" s="191">
        <v>0</v>
      </c>
      <c r="R9" s="191">
        <v>0</v>
      </c>
      <c r="S9" s="191" t="str">
        <v>#N/A</v>
      </c>
      <c r="T9" s="191" t="str">
        <v>#N/A</v>
      </c>
      <c r="U9" s="207" t="str">
        <v>#N/A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>
        <v>1.001183865553694</v>
      </c>
      <c r="B10" s="177">
        <v>43479</v>
      </c>
      <c r="C10" s="187">
        <v>2521.5677995373831</v>
      </c>
      <c r="D10" s="187">
        <v>1000000</v>
      </c>
      <c r="E10" s="177">
        <v>43297</v>
      </c>
      <c r="F10" s="177">
        <v>43479</v>
      </c>
      <c r="G10" s="186">
        <v>182</v>
      </c>
      <c r="H10" s="188" t="str">
        <v>Euribor6M Actual/360</v>
      </c>
      <c r="I10" s="189">
        <v>2</v>
      </c>
      <c r="J10" s="177">
        <v>43293</v>
      </c>
      <c r="K10" s="186" t="str">
        <v>Actual/360</v>
      </c>
      <c r="L10" s="190">
        <v>0.50555555555555554</v>
      </c>
      <c r="M10" s="191">
        <v>4.9877165265574614E-3</v>
      </c>
      <c r="N10" s="191" t="str">
        <v>#N/A</v>
      </c>
      <c r="O10" s="192">
        <v>1</v>
      </c>
      <c r="P10" s="191">
        <v>4.9877165265574614E-3</v>
      </c>
      <c r="Q10" s="191">
        <v>0</v>
      </c>
      <c r="R10" s="191">
        <v>0</v>
      </c>
      <c r="S10" s="191" t="str">
        <v>#N/A</v>
      </c>
      <c r="T10" s="191" t="str">
        <v>#N/A</v>
      </c>
      <c r="U10" s="207" t="str">
        <v>#N/A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>
        <v>1.0001690720207081</v>
      </c>
      <c r="B11" s="177">
        <v>43661</v>
      </c>
      <c r="C11" s="187">
        <v>3062.463093795875</v>
      </c>
      <c r="D11" s="187">
        <v>1000000</v>
      </c>
      <c r="E11" s="177">
        <v>43479</v>
      </c>
      <c r="F11" s="177">
        <v>43661</v>
      </c>
      <c r="G11" s="186">
        <v>182</v>
      </c>
      <c r="H11" s="188" t="str">
        <v>Euribor6M Actual/360</v>
      </c>
      <c r="I11" s="189">
        <v>2</v>
      </c>
      <c r="J11" s="177">
        <v>43475</v>
      </c>
      <c r="K11" s="186" t="str">
        <v>Actual/360</v>
      </c>
      <c r="L11" s="190">
        <v>0.50555555555555554</v>
      </c>
      <c r="M11" s="191">
        <v>6.0576193064094241E-3</v>
      </c>
      <c r="N11" s="191" t="str">
        <v>#N/A</v>
      </c>
      <c r="O11" s="192">
        <v>1</v>
      </c>
      <c r="P11" s="191">
        <v>6.0576193064094241E-3</v>
      </c>
      <c r="Q11" s="191">
        <v>0</v>
      </c>
      <c r="R11" s="191">
        <v>0</v>
      </c>
      <c r="S11" s="191" t="str">
        <v>#N/A</v>
      </c>
      <c r="T11" s="191" t="str">
        <v>#N/A</v>
      </c>
      <c r="U11" s="207" t="str">
        <v>#N/A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>
        <v>0.99889090431458916</v>
      </c>
      <c r="B12" s="177">
        <v>43844</v>
      </c>
      <c r="C12" s="187">
        <v>3451.1738652933664</v>
      </c>
      <c r="D12" s="187">
        <v>1000000</v>
      </c>
      <c r="E12" s="177">
        <v>43661</v>
      </c>
      <c r="F12" s="177">
        <v>43844</v>
      </c>
      <c r="G12" s="186">
        <v>183</v>
      </c>
      <c r="H12" s="188" t="str">
        <v>Euribor6M Actual/360</v>
      </c>
      <c r="I12" s="189">
        <v>2</v>
      </c>
      <c r="J12" s="177">
        <v>43657</v>
      </c>
      <c r="K12" s="186" t="str">
        <v>Actual/360</v>
      </c>
      <c r="L12" s="190">
        <v>0.5083333333333333</v>
      </c>
      <c r="M12" s="191">
        <v>6.7891944891017054E-3</v>
      </c>
      <c r="N12" s="191" t="str">
        <v>#N/A</v>
      </c>
      <c r="O12" s="192">
        <v>1</v>
      </c>
      <c r="P12" s="191">
        <v>6.7891944891017054E-3</v>
      </c>
      <c r="Q12" s="191">
        <v>0</v>
      </c>
      <c r="R12" s="191">
        <v>0</v>
      </c>
      <c r="S12" s="191" t="str">
        <v>#N/A</v>
      </c>
      <c r="T12" s="191" t="str">
        <v>#N/A</v>
      </c>
      <c r="U12" s="207" t="str">
        <v>#N/A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>
        <v>0.99679423387923594</v>
      </c>
      <c r="B13" s="177">
        <v>44026</v>
      </c>
      <c r="C13" s="187">
        <v>3959.4627168291208</v>
      </c>
      <c r="D13" s="187">
        <v>1000000</v>
      </c>
      <c r="E13" s="177">
        <v>43844</v>
      </c>
      <c r="F13" s="177">
        <v>44026</v>
      </c>
      <c r="G13" s="186">
        <v>182</v>
      </c>
      <c r="H13" s="188" t="str">
        <v>Euribor6M Actual/360</v>
      </c>
      <c r="I13" s="189">
        <v>2</v>
      </c>
      <c r="J13" s="177">
        <v>43840</v>
      </c>
      <c r="K13" s="186" t="str">
        <v>Actual/360</v>
      </c>
      <c r="L13" s="190">
        <v>0.50555555555555554</v>
      </c>
      <c r="M13" s="191">
        <v>7.8319042750466129E-3</v>
      </c>
      <c r="N13" s="191" t="str">
        <v>#N/A</v>
      </c>
      <c r="O13" s="192">
        <v>1</v>
      </c>
      <c r="P13" s="191">
        <v>7.8319042750466129E-3</v>
      </c>
      <c r="Q13" s="191">
        <v>0</v>
      </c>
      <c r="R13" s="191">
        <v>0</v>
      </c>
      <c r="S13" s="191" t="str">
        <v>#N/A</v>
      </c>
      <c r="T13" s="191" t="str">
        <v>#N/A</v>
      </c>
      <c r="U13" s="207" t="str">
        <v>#N/A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>
        <v>0.99431454106046979</v>
      </c>
      <c r="B14" s="177">
        <v>44210</v>
      </c>
      <c r="C14" s="187">
        <v>4407.2788764215602</v>
      </c>
      <c r="D14" s="187">
        <v>1000000</v>
      </c>
      <c r="E14" s="177">
        <v>44026</v>
      </c>
      <c r="F14" s="177">
        <v>44210</v>
      </c>
      <c r="G14" s="186">
        <v>184</v>
      </c>
      <c r="H14" s="188" t="str">
        <v>Euribor6M Actual/360</v>
      </c>
      <c r="I14" s="189">
        <v>2</v>
      </c>
      <c r="J14" s="177">
        <v>44022</v>
      </c>
      <c r="K14" s="186" t="str">
        <v>Actual/360</v>
      </c>
      <c r="L14" s="190">
        <v>0.51111111111111107</v>
      </c>
      <c r="M14" s="191">
        <v>8.6229369321291407E-3</v>
      </c>
      <c r="N14" s="191" t="str">
        <v>#N/A</v>
      </c>
      <c r="O14" s="192">
        <v>1</v>
      </c>
      <c r="P14" s="191">
        <v>8.6229369321291424E-3</v>
      </c>
      <c r="Q14" s="191">
        <v>-1.7347234759768071E-18</v>
      </c>
      <c r="R14" s="191">
        <v>0</v>
      </c>
      <c r="S14" s="191" t="str">
        <v>#N/A</v>
      </c>
      <c r="T14" s="191" t="str">
        <v>#N/A</v>
      </c>
      <c r="U14" s="207" t="str">
        <v>#N/A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>
        <v>0.99127633846368146</v>
      </c>
      <c r="B15" s="177">
        <v>44391</v>
      </c>
      <c r="C15" s="187">
        <v>4947.9534387826261</v>
      </c>
      <c r="D15" s="187">
        <v>1000000</v>
      </c>
      <c r="E15" s="177">
        <v>44210</v>
      </c>
      <c r="F15" s="177">
        <v>44391</v>
      </c>
      <c r="G15" s="186">
        <v>181</v>
      </c>
      <c r="H15" s="188" t="str">
        <v>Euribor6M Actual/360</v>
      </c>
      <c r="I15" s="189">
        <v>2</v>
      </c>
      <c r="J15" s="177">
        <v>44208</v>
      </c>
      <c r="K15" s="186" t="str">
        <v>Actual/360</v>
      </c>
      <c r="L15" s="190">
        <v>0.50277777777777777</v>
      </c>
      <c r="M15" s="191">
        <v>9.8412333589046712E-3</v>
      </c>
      <c r="N15" s="191" t="str">
        <v>#N/A</v>
      </c>
      <c r="O15" s="192">
        <v>1</v>
      </c>
      <c r="P15" s="191">
        <v>9.8412333589046712E-3</v>
      </c>
      <c r="Q15" s="191">
        <v>0</v>
      </c>
      <c r="R15" s="191">
        <v>0</v>
      </c>
      <c r="S15" s="191" t="str">
        <v>#N/A</v>
      </c>
      <c r="T15" s="191" t="str">
        <v>#N/A</v>
      </c>
      <c r="U15" s="207" t="str">
        <v>#N/A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>
        <v>0.9877975305290394</v>
      </c>
      <c r="B16" s="177">
        <v>44575</v>
      </c>
      <c r="C16" s="187">
        <v>5467.4650817119209</v>
      </c>
      <c r="D16" s="187">
        <v>1000000</v>
      </c>
      <c r="E16" s="177">
        <v>44391</v>
      </c>
      <c r="F16" s="177">
        <v>44575</v>
      </c>
      <c r="G16" s="186">
        <v>184</v>
      </c>
      <c r="H16" s="188" t="str">
        <v>Euribor6M Actual/360</v>
      </c>
      <c r="I16" s="189">
        <v>2</v>
      </c>
      <c r="J16" s="177">
        <v>44389</v>
      </c>
      <c r="K16" s="186" t="str">
        <v>Actual/360</v>
      </c>
      <c r="L16" s="190">
        <v>0.51111111111111107</v>
      </c>
      <c r="M16" s="191">
        <v>1.0697214290305932E-2</v>
      </c>
      <c r="N16" s="191" t="str">
        <v>#N/A</v>
      </c>
      <c r="O16" s="192">
        <v>1</v>
      </c>
      <c r="P16" s="191">
        <v>1.069721429030593E-2</v>
      </c>
      <c r="Q16" s="191">
        <v>1.7347234759768071E-18</v>
      </c>
      <c r="R16" s="191">
        <v>0</v>
      </c>
      <c r="S16" s="191" t="str">
        <v>#N/A</v>
      </c>
      <c r="T16" s="191" t="str">
        <v>#N/A</v>
      </c>
      <c r="U16" s="207" t="str">
        <v>#N/A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>
        <v>0.98374866822771645</v>
      </c>
      <c r="B17" s="177">
        <v>44756</v>
      </c>
      <c r="C17" s="187">
        <v>5878.978997968964</v>
      </c>
      <c r="D17" s="187">
        <v>1000000</v>
      </c>
      <c r="E17" s="177">
        <v>44575</v>
      </c>
      <c r="F17" s="177">
        <v>44756</v>
      </c>
      <c r="G17" s="186">
        <v>181</v>
      </c>
      <c r="H17" s="188" t="str">
        <v>Euribor6M Actual/360</v>
      </c>
      <c r="I17" s="189">
        <v>2</v>
      </c>
      <c r="J17" s="177">
        <v>44573</v>
      </c>
      <c r="K17" s="186" t="str">
        <v>Actual/360</v>
      </c>
      <c r="L17" s="190">
        <v>0.50277777777777777</v>
      </c>
      <c r="M17" s="191">
        <v>1.1692996902037719E-2</v>
      </c>
      <c r="N17" s="191" t="str">
        <v>#N/A</v>
      </c>
      <c r="O17" s="192">
        <v>1</v>
      </c>
      <c r="P17" s="191">
        <v>1.1692996902037719E-2</v>
      </c>
      <c r="Q17" s="191">
        <v>0</v>
      </c>
      <c r="R17" s="191">
        <v>0</v>
      </c>
      <c r="S17" s="191" t="str">
        <v>#N/A</v>
      </c>
      <c r="T17" s="191" t="str">
        <v>#N/A</v>
      </c>
      <c r="U17" s="207" t="str">
        <v>#N/A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>
        <v>0.97916862954615502</v>
      </c>
      <c r="B18" s="177">
        <v>44942</v>
      </c>
      <c r="C18" s="187">
        <v>6496.5127250193873</v>
      </c>
      <c r="D18" s="187">
        <v>1000000</v>
      </c>
      <c r="E18" s="177">
        <v>44756</v>
      </c>
      <c r="F18" s="177">
        <v>44942</v>
      </c>
      <c r="G18" s="186">
        <v>186</v>
      </c>
      <c r="H18" s="188" t="str">
        <v>Euribor6M Actual/360</v>
      </c>
      <c r="I18" s="189">
        <v>2</v>
      </c>
      <c r="J18" s="177">
        <v>44754</v>
      </c>
      <c r="K18" s="186" t="str">
        <v>Actual/360</v>
      </c>
      <c r="L18" s="190">
        <v>0.51666666666666672</v>
      </c>
      <c r="M18" s="191">
        <v>1.2573895596811716E-2</v>
      </c>
      <c r="N18" s="191" t="str">
        <v>#N/A</v>
      </c>
      <c r="O18" s="192">
        <v>1</v>
      </c>
      <c r="P18" s="191">
        <v>1.2573895596811716E-2</v>
      </c>
      <c r="Q18" s="191">
        <v>0</v>
      </c>
      <c r="R18" s="191">
        <v>0</v>
      </c>
      <c r="S18" s="191" t="str">
        <v>#N/A</v>
      </c>
      <c r="T18" s="191" t="str">
        <v>#N/A</v>
      </c>
      <c r="U18" s="207" t="str">
        <v>#N/A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>
        <v>0.97437904214052984</v>
      </c>
      <c r="B19" s="177">
        <v>45121</v>
      </c>
      <c r="C19" s="187">
        <v>6650.1618777123904</v>
      </c>
      <c r="D19" s="187">
        <v>1000000</v>
      </c>
      <c r="E19" s="177">
        <v>44942</v>
      </c>
      <c r="F19" s="177">
        <v>45121</v>
      </c>
      <c r="G19" s="186">
        <v>179</v>
      </c>
      <c r="H19" s="188" t="str">
        <v>Euribor6M Actual/360</v>
      </c>
      <c r="I19" s="189">
        <v>2</v>
      </c>
      <c r="J19" s="177">
        <v>44938</v>
      </c>
      <c r="K19" s="186" t="str">
        <v>Actual/360</v>
      </c>
      <c r="L19" s="190">
        <v>0.49722222222222223</v>
      </c>
      <c r="M19" s="191">
        <v>1.3374627240091959E-2</v>
      </c>
      <c r="N19" s="191" t="str">
        <v>#N/A</v>
      </c>
      <c r="O19" s="192">
        <v>1</v>
      </c>
      <c r="P19" s="191">
        <v>1.3374627240091959E-2</v>
      </c>
      <c r="Q19" s="191">
        <v>0</v>
      </c>
      <c r="R19" s="191">
        <v>0</v>
      </c>
      <c r="S19" s="191" t="str">
        <v>#N/A</v>
      </c>
      <c r="T19" s="191" t="str">
        <v>#N/A</v>
      </c>
      <c r="U19" s="207" t="str">
        <v>#N/A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>
        <v>0.96902893075614482</v>
      </c>
      <c r="B20" s="177">
        <v>45306</v>
      </c>
      <c r="C20" s="187">
        <v>7318.3024058358624</v>
      </c>
      <c r="D20" s="187">
        <v>1000000</v>
      </c>
      <c r="E20" s="177">
        <v>45121</v>
      </c>
      <c r="F20" s="177">
        <v>45306</v>
      </c>
      <c r="G20" s="186">
        <v>185</v>
      </c>
      <c r="H20" s="188" t="str">
        <v>Euribor6M Actual/360</v>
      </c>
      <c r="I20" s="189">
        <v>2</v>
      </c>
      <c r="J20" s="177">
        <v>45119</v>
      </c>
      <c r="K20" s="186" t="str">
        <v>Actual/360</v>
      </c>
      <c r="L20" s="190">
        <v>0.51388888888888884</v>
      </c>
      <c r="M20" s="191">
        <v>1.4241020897842762E-2</v>
      </c>
      <c r="N20" s="191" t="str">
        <v>#N/A</v>
      </c>
      <c r="O20" s="192">
        <v>1</v>
      </c>
      <c r="P20" s="191">
        <v>1.4241020897842764E-2</v>
      </c>
      <c r="Q20" s="191">
        <v>-1.7347234759768071E-18</v>
      </c>
      <c r="R20" s="191">
        <v>0</v>
      </c>
      <c r="S20" s="191" t="str">
        <v>#N/A</v>
      </c>
      <c r="T20" s="191" t="str">
        <v>#N/A</v>
      </c>
      <c r="U20" s="207" t="str">
        <v>#N/A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>
        <v>0.96375444688248679</v>
      </c>
      <c r="B21" s="177">
        <v>45488</v>
      </c>
      <c r="C21" s="187">
        <v>7348.590599134619</v>
      </c>
      <c r="D21" s="187">
        <v>1000000</v>
      </c>
      <c r="E21" s="177">
        <v>45306</v>
      </c>
      <c r="F21" s="177">
        <v>45488</v>
      </c>
      <c r="G21" s="186">
        <v>182</v>
      </c>
      <c r="H21" s="188" t="str">
        <v>Euribor6M Actual/360</v>
      </c>
      <c r="I21" s="189">
        <v>2</v>
      </c>
      <c r="J21" s="177">
        <v>45302</v>
      </c>
      <c r="K21" s="186" t="str">
        <v>Actual/360</v>
      </c>
      <c r="L21" s="190">
        <v>0.50555555555555554</v>
      </c>
      <c r="M21" s="191">
        <v>1.4535673712573973E-2</v>
      </c>
      <c r="N21" s="191" t="str">
        <v>#N/A</v>
      </c>
      <c r="O21" s="192">
        <v>1</v>
      </c>
      <c r="P21" s="191">
        <v>1.4535673712573973E-2</v>
      </c>
      <c r="Q21" s="191">
        <v>0</v>
      </c>
      <c r="R21" s="191">
        <v>0</v>
      </c>
      <c r="S21" s="191" t="str">
        <v>#N/A</v>
      </c>
      <c r="T21" s="191" t="str">
        <v>#N/A</v>
      </c>
      <c r="U21" s="207" t="str">
        <v>#N/A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>
        <v>0.95810335766609589</v>
      </c>
      <c r="B22" s="177">
        <v>45671</v>
      </c>
      <c r="C22" s="187">
        <v>7799.3749314277939</v>
      </c>
      <c r="D22" s="187">
        <v>1000000</v>
      </c>
      <c r="E22" s="177">
        <v>45488</v>
      </c>
      <c r="F22" s="177">
        <v>45671</v>
      </c>
      <c r="G22" s="186">
        <v>183</v>
      </c>
      <c r="H22" s="188" t="str">
        <v>Euribor6M Actual/360</v>
      </c>
      <c r="I22" s="189">
        <v>2</v>
      </c>
      <c r="J22" s="177">
        <v>45484</v>
      </c>
      <c r="K22" s="186" t="str">
        <v>Actual/360</v>
      </c>
      <c r="L22" s="190">
        <v>0.5083333333333333</v>
      </c>
      <c r="M22" s="191">
        <v>1.5343032651989103E-2</v>
      </c>
      <c r="N22" s="191" t="str">
        <v>#N/A</v>
      </c>
      <c r="O22" s="192">
        <v>1</v>
      </c>
      <c r="P22" s="191">
        <v>1.5343032651989103E-2</v>
      </c>
      <c r="Q22" s="191">
        <v>0</v>
      </c>
      <c r="R22" s="191">
        <v>0</v>
      </c>
      <c r="S22" s="191" t="str">
        <v>#N/A</v>
      </c>
      <c r="T22" s="191" t="str">
        <v>#N/A</v>
      </c>
      <c r="U22" s="207" t="str">
        <v>#N/A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v>#N/A</v>
      </c>
      <c r="B23" s="177" t="e">
        <v>#N/A</v>
      </c>
      <c r="C23" s="187" t="e">
        <v>#N/A</v>
      </c>
      <c r="D23" s="187" t="e">
        <v>#N/A</v>
      </c>
      <c r="E23" s="177" t="e">
        <v>#N/A</v>
      </c>
      <c r="F23" s="177" t="e">
        <v>#N/A</v>
      </c>
      <c r="G23" s="186" t="e">
        <v>#N/A</v>
      </c>
      <c r="H23" s="188" t="e">
        <v>#N/A</v>
      </c>
      <c r="I23" s="189" t="e">
        <v>#N/A</v>
      </c>
      <c r="J23" s="177" t="e">
        <v>#N/A</v>
      </c>
      <c r="K23" s="186" t="e">
        <v>#N/A</v>
      </c>
      <c r="L23" s="190" t="e">
        <v>#N/A</v>
      </c>
      <c r="M23" s="191" t="e">
        <v>#N/A</v>
      </c>
      <c r="N23" s="191" t="e">
        <v>#N/A</v>
      </c>
      <c r="O23" s="192" t="e">
        <v>#N/A</v>
      </c>
      <c r="P23" s="191" t="e">
        <v>#N/A</v>
      </c>
      <c r="Q23" s="191" t="e">
        <v>#N/A</v>
      </c>
      <c r="R23" s="191" t="e">
        <v>#N/A</v>
      </c>
      <c r="S23" s="191" t="e">
        <v>#N/A</v>
      </c>
      <c r="T23" s="191" t="e">
        <v>#N/A</v>
      </c>
      <c r="U23" s="207" t="e">
        <v>#N/A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v>#N/A</v>
      </c>
      <c r="B24" s="177" t="e">
        <v>#N/A</v>
      </c>
      <c r="C24" s="187" t="e">
        <v>#N/A</v>
      </c>
      <c r="D24" s="187" t="e">
        <v>#N/A</v>
      </c>
      <c r="E24" s="177" t="e">
        <v>#N/A</v>
      </c>
      <c r="F24" s="177" t="e">
        <v>#N/A</v>
      </c>
      <c r="G24" s="186" t="e">
        <v>#N/A</v>
      </c>
      <c r="H24" s="188" t="e">
        <v>#N/A</v>
      </c>
      <c r="I24" s="189" t="e">
        <v>#N/A</v>
      </c>
      <c r="J24" s="177" t="e">
        <v>#N/A</v>
      </c>
      <c r="K24" s="186" t="e">
        <v>#N/A</v>
      </c>
      <c r="L24" s="190" t="e">
        <v>#N/A</v>
      </c>
      <c r="M24" s="191" t="e">
        <v>#N/A</v>
      </c>
      <c r="N24" s="191" t="e">
        <v>#N/A</v>
      </c>
      <c r="O24" s="192" t="e">
        <v>#N/A</v>
      </c>
      <c r="P24" s="191" t="e">
        <v>#N/A</v>
      </c>
      <c r="Q24" s="191" t="e">
        <v>#N/A</v>
      </c>
      <c r="R24" s="191" t="e">
        <v>#N/A</v>
      </c>
      <c r="S24" s="191" t="e">
        <v>#N/A</v>
      </c>
      <c r="T24" s="191" t="e">
        <v>#N/A</v>
      </c>
      <c r="U24" s="207" t="e">
        <v>#N/A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v>#N/A</v>
      </c>
      <c r="B25" s="177" t="e">
        <v>#N/A</v>
      </c>
      <c r="C25" s="187" t="e">
        <v>#N/A</v>
      </c>
      <c r="D25" s="187" t="e">
        <v>#N/A</v>
      </c>
      <c r="E25" s="177" t="e">
        <v>#N/A</v>
      </c>
      <c r="F25" s="177" t="e">
        <v>#N/A</v>
      </c>
      <c r="G25" s="186" t="e">
        <v>#N/A</v>
      </c>
      <c r="H25" s="188" t="e">
        <v>#N/A</v>
      </c>
      <c r="I25" s="189" t="e">
        <v>#N/A</v>
      </c>
      <c r="J25" s="177" t="e">
        <v>#N/A</v>
      </c>
      <c r="K25" s="186" t="e">
        <v>#N/A</v>
      </c>
      <c r="L25" s="190" t="e">
        <v>#N/A</v>
      </c>
      <c r="M25" s="191" t="e">
        <v>#N/A</v>
      </c>
      <c r="N25" s="191" t="e">
        <v>#N/A</v>
      </c>
      <c r="O25" s="192" t="e">
        <v>#N/A</v>
      </c>
      <c r="P25" s="191" t="e">
        <v>#N/A</v>
      </c>
      <c r="Q25" s="191" t="e">
        <v>#N/A</v>
      </c>
      <c r="R25" s="191" t="e">
        <v>#N/A</v>
      </c>
      <c r="S25" s="191" t="e">
        <v>#N/A</v>
      </c>
      <c r="T25" s="191" t="e">
        <v>#N/A</v>
      </c>
      <c r="U25" s="207" t="e">
        <v>#N/A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v>#N/A</v>
      </c>
      <c r="B26" s="177" t="e">
        <v>#N/A</v>
      </c>
      <c r="C26" s="187" t="e">
        <v>#N/A</v>
      </c>
      <c r="D26" s="187" t="e">
        <v>#N/A</v>
      </c>
      <c r="E26" s="177" t="e">
        <v>#N/A</v>
      </c>
      <c r="F26" s="177" t="e">
        <v>#N/A</v>
      </c>
      <c r="G26" s="186" t="e">
        <v>#N/A</v>
      </c>
      <c r="H26" s="188" t="e">
        <v>#N/A</v>
      </c>
      <c r="I26" s="189" t="e">
        <v>#N/A</v>
      </c>
      <c r="J26" s="177" t="e">
        <v>#N/A</v>
      </c>
      <c r="K26" s="186" t="e">
        <v>#N/A</v>
      </c>
      <c r="L26" s="190" t="e">
        <v>#N/A</v>
      </c>
      <c r="M26" s="191" t="e">
        <v>#N/A</v>
      </c>
      <c r="N26" s="191" t="e">
        <v>#N/A</v>
      </c>
      <c r="O26" s="192" t="e">
        <v>#N/A</v>
      </c>
      <c r="P26" s="191" t="e">
        <v>#N/A</v>
      </c>
      <c r="Q26" s="191" t="e">
        <v>#N/A</v>
      </c>
      <c r="R26" s="191" t="e">
        <v>#N/A</v>
      </c>
      <c r="S26" s="191" t="e">
        <v>#N/A</v>
      </c>
      <c r="T26" s="191" t="e">
        <v>#N/A</v>
      </c>
      <c r="U26" s="207" t="e">
        <v>#N/A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v>#N/A</v>
      </c>
      <c r="B27" s="177" t="e">
        <v>#N/A</v>
      </c>
      <c r="C27" s="187" t="e">
        <v>#N/A</v>
      </c>
      <c r="D27" s="187" t="e">
        <v>#N/A</v>
      </c>
      <c r="E27" s="177" t="e">
        <v>#N/A</v>
      </c>
      <c r="F27" s="177" t="e">
        <v>#N/A</v>
      </c>
      <c r="G27" s="186" t="e">
        <v>#N/A</v>
      </c>
      <c r="H27" s="188" t="e">
        <v>#N/A</v>
      </c>
      <c r="I27" s="189" t="e">
        <v>#N/A</v>
      </c>
      <c r="J27" s="177" t="e">
        <v>#N/A</v>
      </c>
      <c r="K27" s="186" t="e">
        <v>#N/A</v>
      </c>
      <c r="L27" s="190" t="e">
        <v>#N/A</v>
      </c>
      <c r="M27" s="191" t="e">
        <v>#N/A</v>
      </c>
      <c r="N27" s="191" t="e">
        <v>#N/A</v>
      </c>
      <c r="O27" s="192" t="e">
        <v>#N/A</v>
      </c>
      <c r="P27" s="191" t="e">
        <v>#N/A</v>
      </c>
      <c r="Q27" s="191" t="e">
        <v>#N/A</v>
      </c>
      <c r="R27" s="191" t="e">
        <v>#N/A</v>
      </c>
      <c r="S27" s="191" t="e">
        <v>#N/A</v>
      </c>
      <c r="T27" s="191" t="e">
        <v>#N/A</v>
      </c>
      <c r="U27" s="207" t="e">
        <v>#N/A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v>#N/A</v>
      </c>
      <c r="B28" s="177" t="e">
        <v>#N/A</v>
      </c>
      <c r="C28" s="187" t="e">
        <v>#N/A</v>
      </c>
      <c r="D28" s="187" t="e">
        <v>#N/A</v>
      </c>
      <c r="E28" s="177" t="e">
        <v>#N/A</v>
      </c>
      <c r="F28" s="177" t="e">
        <v>#N/A</v>
      </c>
      <c r="G28" s="186" t="e">
        <v>#N/A</v>
      </c>
      <c r="H28" s="188" t="e">
        <v>#N/A</v>
      </c>
      <c r="I28" s="189" t="e">
        <v>#N/A</v>
      </c>
      <c r="J28" s="177" t="e">
        <v>#N/A</v>
      </c>
      <c r="K28" s="186" t="e">
        <v>#N/A</v>
      </c>
      <c r="L28" s="190" t="e">
        <v>#N/A</v>
      </c>
      <c r="M28" s="191" t="e">
        <v>#N/A</v>
      </c>
      <c r="N28" s="191" t="e">
        <v>#N/A</v>
      </c>
      <c r="O28" s="192" t="e">
        <v>#N/A</v>
      </c>
      <c r="P28" s="191" t="e">
        <v>#N/A</v>
      </c>
      <c r="Q28" s="191" t="e">
        <v>#N/A</v>
      </c>
      <c r="R28" s="191" t="e">
        <v>#N/A</v>
      </c>
      <c r="S28" s="191" t="e">
        <v>#N/A</v>
      </c>
      <c r="T28" s="191" t="e">
        <v>#N/A</v>
      </c>
      <c r="U28" s="207" t="e">
        <v>#N/A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v>#N/A</v>
      </c>
      <c r="B29" s="177" t="e">
        <v>#N/A</v>
      </c>
      <c r="C29" s="187" t="e">
        <v>#N/A</v>
      </c>
      <c r="D29" s="187" t="e">
        <v>#N/A</v>
      </c>
      <c r="E29" s="177" t="e">
        <v>#N/A</v>
      </c>
      <c r="F29" s="177" t="e">
        <v>#N/A</v>
      </c>
      <c r="G29" s="186" t="e">
        <v>#N/A</v>
      </c>
      <c r="H29" s="188" t="e">
        <v>#N/A</v>
      </c>
      <c r="I29" s="189" t="e">
        <v>#N/A</v>
      </c>
      <c r="J29" s="177" t="e">
        <v>#N/A</v>
      </c>
      <c r="K29" s="186" t="e">
        <v>#N/A</v>
      </c>
      <c r="L29" s="190" t="e">
        <v>#N/A</v>
      </c>
      <c r="M29" s="191" t="e">
        <v>#N/A</v>
      </c>
      <c r="N29" s="191" t="e">
        <v>#N/A</v>
      </c>
      <c r="O29" s="192" t="e">
        <v>#N/A</v>
      </c>
      <c r="P29" s="191" t="e">
        <v>#N/A</v>
      </c>
      <c r="Q29" s="191" t="e">
        <v>#N/A</v>
      </c>
      <c r="R29" s="191" t="e">
        <v>#N/A</v>
      </c>
      <c r="S29" s="191" t="e">
        <v>#N/A</v>
      </c>
      <c r="T29" s="191" t="e">
        <v>#N/A</v>
      </c>
      <c r="U29" s="207" t="e">
        <v>#N/A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v>#N/A</v>
      </c>
      <c r="B30" s="177" t="e">
        <v>#N/A</v>
      </c>
      <c r="C30" s="187" t="e">
        <v>#N/A</v>
      </c>
      <c r="D30" s="187" t="e">
        <v>#N/A</v>
      </c>
      <c r="E30" s="177" t="e">
        <v>#N/A</v>
      </c>
      <c r="F30" s="177" t="e">
        <v>#N/A</v>
      </c>
      <c r="G30" s="186" t="e">
        <v>#N/A</v>
      </c>
      <c r="H30" s="188" t="e">
        <v>#N/A</v>
      </c>
      <c r="I30" s="189" t="e">
        <v>#N/A</v>
      </c>
      <c r="J30" s="177" t="e">
        <v>#N/A</v>
      </c>
      <c r="K30" s="186" t="e">
        <v>#N/A</v>
      </c>
      <c r="L30" s="190" t="e">
        <v>#N/A</v>
      </c>
      <c r="M30" s="191" t="e">
        <v>#N/A</v>
      </c>
      <c r="N30" s="191" t="e">
        <v>#N/A</v>
      </c>
      <c r="O30" s="192" t="e">
        <v>#N/A</v>
      </c>
      <c r="P30" s="191" t="e">
        <v>#N/A</v>
      </c>
      <c r="Q30" s="191" t="e">
        <v>#N/A</v>
      </c>
      <c r="R30" s="191" t="e">
        <v>#N/A</v>
      </c>
      <c r="S30" s="191" t="e">
        <v>#N/A</v>
      </c>
      <c r="T30" s="191" t="e">
        <v>#N/A</v>
      </c>
      <c r="U30" s="207" t="e">
        <v>#N/A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v>#N/A</v>
      </c>
      <c r="B31" s="177" t="e">
        <v>#N/A</v>
      </c>
      <c r="C31" s="187" t="e">
        <v>#N/A</v>
      </c>
      <c r="D31" s="187" t="e">
        <v>#N/A</v>
      </c>
      <c r="E31" s="177" t="e">
        <v>#N/A</v>
      </c>
      <c r="F31" s="177" t="e">
        <v>#N/A</v>
      </c>
      <c r="G31" s="186" t="e">
        <v>#N/A</v>
      </c>
      <c r="H31" s="188" t="e">
        <v>#N/A</v>
      </c>
      <c r="I31" s="189" t="e">
        <v>#N/A</v>
      </c>
      <c r="J31" s="177" t="e">
        <v>#N/A</v>
      </c>
      <c r="K31" s="186" t="e">
        <v>#N/A</v>
      </c>
      <c r="L31" s="190" t="e">
        <v>#N/A</v>
      </c>
      <c r="M31" s="191" t="e">
        <v>#N/A</v>
      </c>
      <c r="N31" s="191" t="e">
        <v>#N/A</v>
      </c>
      <c r="O31" s="192" t="e">
        <v>#N/A</v>
      </c>
      <c r="P31" s="191" t="e">
        <v>#N/A</v>
      </c>
      <c r="Q31" s="191" t="e">
        <v>#N/A</v>
      </c>
      <c r="R31" s="191" t="e">
        <v>#N/A</v>
      </c>
      <c r="S31" s="191" t="e">
        <v>#N/A</v>
      </c>
      <c r="T31" s="191" t="e">
        <v>#N/A</v>
      </c>
      <c r="U31" s="207" t="e">
        <v>#N/A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v>#N/A</v>
      </c>
      <c r="B32" s="177" t="e">
        <v>#N/A</v>
      </c>
      <c r="C32" s="187" t="e">
        <v>#N/A</v>
      </c>
      <c r="D32" s="187" t="e">
        <v>#N/A</v>
      </c>
      <c r="E32" s="177" t="e">
        <v>#N/A</v>
      </c>
      <c r="F32" s="177" t="e">
        <v>#N/A</v>
      </c>
      <c r="G32" s="186" t="e">
        <v>#N/A</v>
      </c>
      <c r="H32" s="188" t="e">
        <v>#N/A</v>
      </c>
      <c r="I32" s="189" t="e">
        <v>#N/A</v>
      </c>
      <c r="J32" s="177" t="e">
        <v>#N/A</v>
      </c>
      <c r="K32" s="186" t="e">
        <v>#N/A</v>
      </c>
      <c r="L32" s="190" t="e">
        <v>#N/A</v>
      </c>
      <c r="M32" s="191" t="e">
        <v>#N/A</v>
      </c>
      <c r="N32" s="191" t="e">
        <v>#N/A</v>
      </c>
      <c r="O32" s="192" t="e">
        <v>#N/A</v>
      </c>
      <c r="P32" s="191" t="e">
        <v>#N/A</v>
      </c>
      <c r="Q32" s="191" t="e">
        <v>#N/A</v>
      </c>
      <c r="R32" s="191" t="e">
        <v>#N/A</v>
      </c>
      <c r="S32" s="191" t="e">
        <v>#N/A</v>
      </c>
      <c r="T32" s="191" t="e">
        <v>#N/A</v>
      </c>
      <c r="U32" s="207" t="e">
        <v>#N/A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v>#N/A</v>
      </c>
      <c r="B33" s="177" t="e">
        <v>#N/A</v>
      </c>
      <c r="C33" s="187" t="e">
        <v>#N/A</v>
      </c>
      <c r="D33" s="187" t="e">
        <v>#N/A</v>
      </c>
      <c r="E33" s="177" t="e">
        <v>#N/A</v>
      </c>
      <c r="F33" s="177" t="e">
        <v>#N/A</v>
      </c>
      <c r="G33" s="186" t="e">
        <v>#N/A</v>
      </c>
      <c r="H33" s="188" t="e">
        <v>#N/A</v>
      </c>
      <c r="I33" s="189" t="e">
        <v>#N/A</v>
      </c>
      <c r="J33" s="177" t="e">
        <v>#N/A</v>
      </c>
      <c r="K33" s="186" t="e">
        <v>#N/A</v>
      </c>
      <c r="L33" s="190" t="e">
        <v>#N/A</v>
      </c>
      <c r="M33" s="191" t="e">
        <v>#N/A</v>
      </c>
      <c r="N33" s="191" t="e">
        <v>#N/A</v>
      </c>
      <c r="O33" s="192" t="e">
        <v>#N/A</v>
      </c>
      <c r="P33" s="191" t="e">
        <v>#N/A</v>
      </c>
      <c r="Q33" s="191" t="e">
        <v>#N/A</v>
      </c>
      <c r="R33" s="191" t="e">
        <v>#N/A</v>
      </c>
      <c r="S33" s="191" t="e">
        <v>#N/A</v>
      </c>
      <c r="T33" s="191" t="e">
        <v>#N/A</v>
      </c>
      <c r="U33" s="207" t="e">
        <v>#N/A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v>#N/A</v>
      </c>
      <c r="B34" s="177" t="e">
        <v>#N/A</v>
      </c>
      <c r="C34" s="187" t="e">
        <v>#N/A</v>
      </c>
      <c r="D34" s="187" t="e">
        <v>#N/A</v>
      </c>
      <c r="E34" s="177" t="e">
        <v>#N/A</v>
      </c>
      <c r="F34" s="177" t="e">
        <v>#N/A</v>
      </c>
      <c r="G34" s="186" t="e">
        <v>#N/A</v>
      </c>
      <c r="H34" s="188" t="e">
        <v>#N/A</v>
      </c>
      <c r="I34" s="189" t="e">
        <v>#N/A</v>
      </c>
      <c r="J34" s="177" t="e">
        <v>#N/A</v>
      </c>
      <c r="K34" s="186" t="e">
        <v>#N/A</v>
      </c>
      <c r="L34" s="190" t="e">
        <v>#N/A</v>
      </c>
      <c r="M34" s="191" t="e">
        <v>#N/A</v>
      </c>
      <c r="N34" s="191" t="e">
        <v>#N/A</v>
      </c>
      <c r="O34" s="192" t="e">
        <v>#N/A</v>
      </c>
      <c r="P34" s="191" t="e">
        <v>#N/A</v>
      </c>
      <c r="Q34" s="191" t="e">
        <v>#N/A</v>
      </c>
      <c r="R34" s="191" t="e">
        <v>#N/A</v>
      </c>
      <c r="S34" s="191" t="e">
        <v>#N/A</v>
      </c>
      <c r="T34" s="191" t="e">
        <v>#N/A</v>
      </c>
      <c r="U34" s="207" t="e">
        <v>#N/A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v>#N/A</v>
      </c>
      <c r="B35" s="177" t="e">
        <v>#N/A</v>
      </c>
      <c r="C35" s="187" t="e">
        <v>#N/A</v>
      </c>
      <c r="D35" s="187" t="e">
        <v>#N/A</v>
      </c>
      <c r="E35" s="177" t="e">
        <v>#N/A</v>
      </c>
      <c r="F35" s="177" t="e">
        <v>#N/A</v>
      </c>
      <c r="G35" s="186" t="e">
        <v>#N/A</v>
      </c>
      <c r="H35" s="188" t="e">
        <v>#N/A</v>
      </c>
      <c r="I35" s="189" t="e">
        <v>#N/A</v>
      </c>
      <c r="J35" s="177" t="e">
        <v>#N/A</v>
      </c>
      <c r="K35" s="186" t="e">
        <v>#N/A</v>
      </c>
      <c r="L35" s="190" t="e">
        <v>#N/A</v>
      </c>
      <c r="M35" s="191" t="e">
        <v>#N/A</v>
      </c>
      <c r="N35" s="191" t="e">
        <v>#N/A</v>
      </c>
      <c r="O35" s="192" t="e">
        <v>#N/A</v>
      </c>
      <c r="P35" s="191" t="e">
        <v>#N/A</v>
      </c>
      <c r="Q35" s="191" t="e">
        <v>#N/A</v>
      </c>
      <c r="R35" s="191" t="e">
        <v>#N/A</v>
      </c>
      <c r="S35" s="191" t="e">
        <v>#N/A</v>
      </c>
      <c r="T35" s="191" t="e">
        <v>#N/A</v>
      </c>
      <c r="U35" s="207" t="e">
        <v>#N/A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v>#N/A</v>
      </c>
      <c r="B36" s="177" t="e">
        <v>#N/A</v>
      </c>
      <c r="C36" s="187" t="e">
        <v>#N/A</v>
      </c>
      <c r="D36" s="187" t="e">
        <v>#N/A</v>
      </c>
      <c r="E36" s="177" t="e">
        <v>#N/A</v>
      </c>
      <c r="F36" s="177" t="e">
        <v>#N/A</v>
      </c>
      <c r="G36" s="186" t="e">
        <v>#N/A</v>
      </c>
      <c r="H36" s="188" t="e">
        <v>#N/A</v>
      </c>
      <c r="I36" s="189" t="e">
        <v>#N/A</v>
      </c>
      <c r="J36" s="177" t="e">
        <v>#N/A</v>
      </c>
      <c r="K36" s="186" t="e">
        <v>#N/A</v>
      </c>
      <c r="L36" s="190" t="e">
        <v>#N/A</v>
      </c>
      <c r="M36" s="191" t="e">
        <v>#N/A</v>
      </c>
      <c r="N36" s="191" t="e">
        <v>#N/A</v>
      </c>
      <c r="O36" s="192" t="e">
        <v>#N/A</v>
      </c>
      <c r="P36" s="191" t="e">
        <v>#N/A</v>
      </c>
      <c r="Q36" s="191" t="e">
        <v>#N/A</v>
      </c>
      <c r="R36" s="191" t="e">
        <v>#N/A</v>
      </c>
      <c r="S36" s="191" t="e">
        <v>#N/A</v>
      </c>
      <c r="T36" s="191" t="e">
        <v>#N/A</v>
      </c>
      <c r="U36" s="207" t="e">
        <v>#N/A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v>#N/A</v>
      </c>
      <c r="B37" s="177" t="e">
        <v>#N/A</v>
      </c>
      <c r="C37" s="187" t="e">
        <v>#N/A</v>
      </c>
      <c r="D37" s="187" t="e">
        <v>#N/A</v>
      </c>
      <c r="E37" s="177" t="e">
        <v>#N/A</v>
      </c>
      <c r="F37" s="177" t="e">
        <v>#N/A</v>
      </c>
      <c r="G37" s="186" t="e">
        <v>#N/A</v>
      </c>
      <c r="H37" s="188" t="e">
        <v>#N/A</v>
      </c>
      <c r="I37" s="189" t="e">
        <v>#N/A</v>
      </c>
      <c r="J37" s="177" t="e">
        <v>#N/A</v>
      </c>
      <c r="K37" s="186" t="e">
        <v>#N/A</v>
      </c>
      <c r="L37" s="190" t="e">
        <v>#N/A</v>
      </c>
      <c r="M37" s="191" t="e">
        <v>#N/A</v>
      </c>
      <c r="N37" s="191" t="e">
        <v>#N/A</v>
      </c>
      <c r="O37" s="192" t="e">
        <v>#N/A</v>
      </c>
      <c r="P37" s="191" t="e">
        <v>#N/A</v>
      </c>
      <c r="Q37" s="191" t="e">
        <v>#N/A</v>
      </c>
      <c r="R37" s="191" t="e">
        <v>#N/A</v>
      </c>
      <c r="S37" s="191" t="e">
        <v>#N/A</v>
      </c>
      <c r="T37" s="191" t="e">
        <v>#N/A</v>
      </c>
      <c r="U37" s="207" t="e">
        <v>#N/A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v>#N/A</v>
      </c>
      <c r="B38" s="177" t="e">
        <v>#N/A</v>
      </c>
      <c r="C38" s="187" t="e">
        <v>#N/A</v>
      </c>
      <c r="D38" s="187" t="e">
        <v>#N/A</v>
      </c>
      <c r="E38" s="177" t="e">
        <v>#N/A</v>
      </c>
      <c r="F38" s="177" t="e">
        <v>#N/A</v>
      </c>
      <c r="G38" s="186" t="e">
        <v>#N/A</v>
      </c>
      <c r="H38" s="188" t="e">
        <v>#N/A</v>
      </c>
      <c r="I38" s="189" t="e">
        <v>#N/A</v>
      </c>
      <c r="J38" s="177" t="e">
        <v>#N/A</v>
      </c>
      <c r="K38" s="186" t="e">
        <v>#N/A</v>
      </c>
      <c r="L38" s="190" t="e">
        <v>#N/A</v>
      </c>
      <c r="M38" s="191" t="e">
        <v>#N/A</v>
      </c>
      <c r="N38" s="191" t="e">
        <v>#N/A</v>
      </c>
      <c r="O38" s="192" t="e">
        <v>#N/A</v>
      </c>
      <c r="P38" s="191" t="e">
        <v>#N/A</v>
      </c>
      <c r="Q38" s="191" t="e">
        <v>#N/A</v>
      </c>
      <c r="R38" s="191" t="e">
        <v>#N/A</v>
      </c>
      <c r="S38" s="191" t="e">
        <v>#N/A</v>
      </c>
      <c r="T38" s="191" t="e">
        <v>#N/A</v>
      </c>
      <c r="U38" s="207" t="e">
        <v>#N/A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v>#N/A</v>
      </c>
      <c r="B39" s="177" t="e">
        <v>#N/A</v>
      </c>
      <c r="C39" s="187" t="e">
        <v>#N/A</v>
      </c>
      <c r="D39" s="187" t="e">
        <v>#N/A</v>
      </c>
      <c r="E39" s="177" t="e">
        <v>#N/A</v>
      </c>
      <c r="F39" s="177" t="e">
        <v>#N/A</v>
      </c>
      <c r="G39" s="186" t="e">
        <v>#N/A</v>
      </c>
      <c r="H39" s="188" t="e">
        <v>#N/A</v>
      </c>
      <c r="I39" s="189" t="e">
        <v>#N/A</v>
      </c>
      <c r="J39" s="177" t="e">
        <v>#N/A</v>
      </c>
      <c r="K39" s="186" t="e">
        <v>#N/A</v>
      </c>
      <c r="L39" s="190" t="e">
        <v>#N/A</v>
      </c>
      <c r="M39" s="191" t="e">
        <v>#N/A</v>
      </c>
      <c r="N39" s="191" t="e">
        <v>#N/A</v>
      </c>
      <c r="O39" s="192" t="e">
        <v>#N/A</v>
      </c>
      <c r="P39" s="191" t="e">
        <v>#N/A</v>
      </c>
      <c r="Q39" s="191" t="e">
        <v>#N/A</v>
      </c>
      <c r="R39" s="191" t="e">
        <v>#N/A</v>
      </c>
      <c r="S39" s="191" t="e">
        <v>#N/A</v>
      </c>
      <c r="T39" s="191" t="e">
        <v>#N/A</v>
      </c>
      <c r="U39" s="207" t="e">
        <v>#N/A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v>#N/A</v>
      </c>
      <c r="B40" s="177" t="e">
        <v>#N/A</v>
      </c>
      <c r="C40" s="187" t="e">
        <v>#N/A</v>
      </c>
      <c r="D40" s="187" t="e">
        <v>#N/A</v>
      </c>
      <c r="E40" s="177" t="e">
        <v>#N/A</v>
      </c>
      <c r="F40" s="177" t="e">
        <v>#N/A</v>
      </c>
      <c r="G40" s="186" t="e">
        <v>#N/A</v>
      </c>
      <c r="H40" s="188" t="e">
        <v>#N/A</v>
      </c>
      <c r="I40" s="189" t="e">
        <v>#N/A</v>
      </c>
      <c r="J40" s="177" t="e">
        <v>#N/A</v>
      </c>
      <c r="K40" s="186" t="e">
        <v>#N/A</v>
      </c>
      <c r="L40" s="190" t="e">
        <v>#N/A</v>
      </c>
      <c r="M40" s="191" t="e">
        <v>#N/A</v>
      </c>
      <c r="N40" s="191" t="e">
        <v>#N/A</v>
      </c>
      <c r="O40" s="192" t="e">
        <v>#N/A</v>
      </c>
      <c r="P40" s="191" t="e">
        <v>#N/A</v>
      </c>
      <c r="Q40" s="191" t="e">
        <v>#N/A</v>
      </c>
      <c r="R40" s="191" t="e">
        <v>#N/A</v>
      </c>
      <c r="S40" s="191" t="e">
        <v>#N/A</v>
      </c>
      <c r="T40" s="191" t="e">
        <v>#N/A</v>
      </c>
      <c r="U40" s="207" t="e">
        <v>#N/A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v>#N/A</v>
      </c>
      <c r="B41" s="177" t="e">
        <v>#N/A</v>
      </c>
      <c r="C41" s="187" t="e">
        <v>#N/A</v>
      </c>
      <c r="D41" s="187" t="e">
        <v>#N/A</v>
      </c>
      <c r="E41" s="177" t="e">
        <v>#N/A</v>
      </c>
      <c r="F41" s="177" t="e">
        <v>#N/A</v>
      </c>
      <c r="G41" s="186" t="e">
        <v>#N/A</v>
      </c>
      <c r="H41" s="188" t="e">
        <v>#N/A</v>
      </c>
      <c r="I41" s="189" t="e">
        <v>#N/A</v>
      </c>
      <c r="J41" s="177" t="e">
        <v>#N/A</v>
      </c>
      <c r="K41" s="186" t="e">
        <v>#N/A</v>
      </c>
      <c r="L41" s="190" t="e">
        <v>#N/A</v>
      </c>
      <c r="M41" s="191" t="e">
        <v>#N/A</v>
      </c>
      <c r="N41" s="191" t="e">
        <v>#N/A</v>
      </c>
      <c r="O41" s="192" t="e">
        <v>#N/A</v>
      </c>
      <c r="P41" s="191" t="e">
        <v>#N/A</v>
      </c>
      <c r="Q41" s="191" t="e">
        <v>#N/A</v>
      </c>
      <c r="R41" s="191" t="e">
        <v>#N/A</v>
      </c>
      <c r="S41" s="191" t="e">
        <v>#N/A</v>
      </c>
      <c r="T41" s="191" t="e">
        <v>#N/A</v>
      </c>
      <c r="U41" s="207" t="e">
        <v>#N/A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v>#N/A</v>
      </c>
      <c r="B42" s="177" t="e">
        <v>#N/A</v>
      </c>
      <c r="C42" s="187" t="e">
        <v>#N/A</v>
      </c>
      <c r="D42" s="187" t="e">
        <v>#N/A</v>
      </c>
      <c r="E42" s="177" t="e">
        <v>#N/A</v>
      </c>
      <c r="F42" s="177" t="e">
        <v>#N/A</v>
      </c>
      <c r="G42" s="186" t="e">
        <v>#N/A</v>
      </c>
      <c r="H42" s="188" t="e">
        <v>#N/A</v>
      </c>
      <c r="I42" s="189" t="e">
        <v>#N/A</v>
      </c>
      <c r="J42" s="177" t="e">
        <v>#N/A</v>
      </c>
      <c r="K42" s="186" t="e">
        <v>#N/A</v>
      </c>
      <c r="L42" s="190" t="e">
        <v>#N/A</v>
      </c>
      <c r="M42" s="191" t="e">
        <v>#N/A</v>
      </c>
      <c r="N42" s="191" t="e">
        <v>#N/A</v>
      </c>
      <c r="O42" s="192" t="e">
        <v>#N/A</v>
      </c>
      <c r="P42" s="191" t="e">
        <v>#N/A</v>
      </c>
      <c r="Q42" s="191" t="e">
        <v>#N/A</v>
      </c>
      <c r="R42" s="191" t="e">
        <v>#N/A</v>
      </c>
      <c r="S42" s="191" t="e">
        <v>#N/A</v>
      </c>
      <c r="T42" s="191" t="e">
        <v>#N/A</v>
      </c>
      <c r="U42" s="207" t="e">
        <v>#N/A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v>#N/A</v>
      </c>
      <c r="B43" s="177" t="e">
        <v>#N/A</v>
      </c>
      <c r="C43" s="187" t="e">
        <v>#N/A</v>
      </c>
      <c r="D43" s="187" t="e">
        <v>#N/A</v>
      </c>
      <c r="E43" s="177" t="e">
        <v>#N/A</v>
      </c>
      <c r="F43" s="177" t="e">
        <v>#N/A</v>
      </c>
      <c r="G43" s="186" t="e">
        <v>#N/A</v>
      </c>
      <c r="H43" s="188" t="e">
        <v>#N/A</v>
      </c>
      <c r="I43" s="189" t="e">
        <v>#N/A</v>
      </c>
      <c r="J43" s="177" t="e">
        <v>#N/A</v>
      </c>
      <c r="K43" s="186" t="e">
        <v>#N/A</v>
      </c>
      <c r="L43" s="190" t="e">
        <v>#N/A</v>
      </c>
      <c r="M43" s="191" t="e">
        <v>#N/A</v>
      </c>
      <c r="N43" s="191" t="e">
        <v>#N/A</v>
      </c>
      <c r="O43" s="192" t="e">
        <v>#N/A</v>
      </c>
      <c r="P43" s="191" t="e">
        <v>#N/A</v>
      </c>
      <c r="Q43" s="191" t="e">
        <v>#N/A</v>
      </c>
      <c r="R43" s="191" t="e">
        <v>#N/A</v>
      </c>
      <c r="S43" s="191" t="e">
        <v>#N/A</v>
      </c>
      <c r="T43" s="191" t="e">
        <v>#N/A</v>
      </c>
      <c r="U43" s="207" t="e">
        <v>#N/A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v>#N/A</v>
      </c>
      <c r="B44" s="177" t="e">
        <v>#N/A</v>
      </c>
      <c r="C44" s="187" t="e">
        <v>#N/A</v>
      </c>
      <c r="D44" s="187" t="e">
        <v>#N/A</v>
      </c>
      <c r="E44" s="177" t="e">
        <v>#N/A</v>
      </c>
      <c r="F44" s="177" t="e">
        <v>#N/A</v>
      </c>
      <c r="G44" s="186" t="e">
        <v>#N/A</v>
      </c>
      <c r="H44" s="188" t="e">
        <v>#N/A</v>
      </c>
      <c r="I44" s="189" t="e">
        <v>#N/A</v>
      </c>
      <c r="J44" s="177" t="e">
        <v>#N/A</v>
      </c>
      <c r="K44" s="186" t="e">
        <v>#N/A</v>
      </c>
      <c r="L44" s="190" t="e">
        <v>#N/A</v>
      </c>
      <c r="M44" s="191" t="e">
        <v>#N/A</v>
      </c>
      <c r="N44" s="191" t="e">
        <v>#N/A</v>
      </c>
      <c r="O44" s="192" t="e">
        <v>#N/A</v>
      </c>
      <c r="P44" s="191" t="e">
        <v>#N/A</v>
      </c>
      <c r="Q44" s="191" t="e">
        <v>#N/A</v>
      </c>
      <c r="R44" s="191" t="e">
        <v>#N/A</v>
      </c>
      <c r="S44" s="191" t="e">
        <v>#N/A</v>
      </c>
      <c r="T44" s="191" t="e">
        <v>#N/A</v>
      </c>
      <c r="U44" s="207" t="e">
        <v>#N/A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v>#N/A</v>
      </c>
      <c r="B45" s="177" t="e">
        <v>#N/A</v>
      </c>
      <c r="C45" s="187" t="e">
        <v>#N/A</v>
      </c>
      <c r="D45" s="187" t="e">
        <v>#N/A</v>
      </c>
      <c r="E45" s="177" t="e">
        <v>#N/A</v>
      </c>
      <c r="F45" s="177" t="e">
        <v>#N/A</v>
      </c>
      <c r="G45" s="186" t="e">
        <v>#N/A</v>
      </c>
      <c r="H45" s="188" t="e">
        <v>#N/A</v>
      </c>
      <c r="I45" s="189" t="e">
        <v>#N/A</v>
      </c>
      <c r="J45" s="177" t="e">
        <v>#N/A</v>
      </c>
      <c r="K45" s="186" t="e">
        <v>#N/A</v>
      </c>
      <c r="L45" s="190" t="e">
        <v>#N/A</v>
      </c>
      <c r="M45" s="191" t="e">
        <v>#N/A</v>
      </c>
      <c r="N45" s="191" t="e">
        <v>#N/A</v>
      </c>
      <c r="O45" s="192" t="e">
        <v>#N/A</v>
      </c>
      <c r="P45" s="191" t="e">
        <v>#N/A</v>
      </c>
      <c r="Q45" s="191" t="e">
        <v>#N/A</v>
      </c>
      <c r="R45" s="191" t="e">
        <v>#N/A</v>
      </c>
      <c r="S45" s="191" t="e">
        <v>#N/A</v>
      </c>
      <c r="T45" s="191" t="e">
        <v>#N/A</v>
      </c>
      <c r="U45" s="207" t="e">
        <v>#N/A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v>#N/A</v>
      </c>
      <c r="B46" s="177" t="e">
        <v>#N/A</v>
      </c>
      <c r="C46" s="187" t="e">
        <v>#N/A</v>
      </c>
      <c r="D46" s="187" t="e">
        <v>#N/A</v>
      </c>
      <c r="E46" s="177" t="e">
        <v>#N/A</v>
      </c>
      <c r="F46" s="177" t="e">
        <v>#N/A</v>
      </c>
      <c r="G46" s="186" t="e">
        <v>#N/A</v>
      </c>
      <c r="H46" s="188" t="e">
        <v>#N/A</v>
      </c>
      <c r="I46" s="189" t="e">
        <v>#N/A</v>
      </c>
      <c r="J46" s="177" t="e">
        <v>#N/A</v>
      </c>
      <c r="K46" s="186" t="e">
        <v>#N/A</v>
      </c>
      <c r="L46" s="190" t="e">
        <v>#N/A</v>
      </c>
      <c r="M46" s="191" t="e">
        <v>#N/A</v>
      </c>
      <c r="N46" s="191" t="e">
        <v>#N/A</v>
      </c>
      <c r="O46" s="192" t="e">
        <v>#N/A</v>
      </c>
      <c r="P46" s="191" t="e">
        <v>#N/A</v>
      </c>
      <c r="Q46" s="191" t="e">
        <v>#N/A</v>
      </c>
      <c r="R46" s="191" t="e">
        <v>#N/A</v>
      </c>
      <c r="S46" s="191" t="e">
        <v>#N/A</v>
      </c>
      <c r="T46" s="191" t="e">
        <v>#N/A</v>
      </c>
      <c r="U46" s="207" t="e">
        <v>#N/A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v>#N/A</v>
      </c>
      <c r="B47" s="177" t="e">
        <v>#N/A</v>
      </c>
      <c r="C47" s="187" t="e">
        <v>#N/A</v>
      </c>
      <c r="D47" s="187" t="e">
        <v>#N/A</v>
      </c>
      <c r="E47" s="177" t="e">
        <v>#N/A</v>
      </c>
      <c r="F47" s="177" t="e">
        <v>#N/A</v>
      </c>
      <c r="G47" s="186" t="e">
        <v>#N/A</v>
      </c>
      <c r="H47" s="188" t="e">
        <v>#N/A</v>
      </c>
      <c r="I47" s="189" t="e">
        <v>#N/A</v>
      </c>
      <c r="J47" s="177" t="e">
        <v>#N/A</v>
      </c>
      <c r="K47" s="186" t="e">
        <v>#N/A</v>
      </c>
      <c r="L47" s="190" t="e">
        <v>#N/A</v>
      </c>
      <c r="M47" s="191" t="e">
        <v>#N/A</v>
      </c>
      <c r="N47" s="191" t="e">
        <v>#N/A</v>
      </c>
      <c r="O47" s="192" t="e">
        <v>#N/A</v>
      </c>
      <c r="P47" s="191" t="e">
        <v>#N/A</v>
      </c>
      <c r="Q47" s="191" t="e">
        <v>#N/A</v>
      </c>
      <c r="R47" s="191" t="e">
        <v>#N/A</v>
      </c>
      <c r="S47" s="191" t="e">
        <v>#N/A</v>
      </c>
      <c r="T47" s="191" t="e">
        <v>#N/A</v>
      </c>
      <c r="U47" s="207" t="e">
        <v>#N/A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v>#N/A</v>
      </c>
      <c r="B48" s="177" t="e">
        <v>#N/A</v>
      </c>
      <c r="C48" s="187" t="e">
        <v>#N/A</v>
      </c>
      <c r="D48" s="187" t="e">
        <v>#N/A</v>
      </c>
      <c r="E48" s="177" t="e">
        <v>#N/A</v>
      </c>
      <c r="F48" s="177" t="e">
        <v>#N/A</v>
      </c>
      <c r="G48" s="186" t="e">
        <v>#N/A</v>
      </c>
      <c r="H48" s="188" t="e">
        <v>#N/A</v>
      </c>
      <c r="I48" s="189" t="e">
        <v>#N/A</v>
      </c>
      <c r="J48" s="177" t="e">
        <v>#N/A</v>
      </c>
      <c r="K48" s="186" t="e">
        <v>#N/A</v>
      </c>
      <c r="L48" s="190" t="e">
        <v>#N/A</v>
      </c>
      <c r="M48" s="191" t="e">
        <v>#N/A</v>
      </c>
      <c r="N48" s="191" t="e">
        <v>#N/A</v>
      </c>
      <c r="O48" s="192" t="e">
        <v>#N/A</v>
      </c>
      <c r="P48" s="191" t="e">
        <v>#N/A</v>
      </c>
      <c r="Q48" s="191" t="e">
        <v>#N/A</v>
      </c>
      <c r="R48" s="191" t="e">
        <v>#N/A</v>
      </c>
      <c r="S48" s="191" t="e">
        <v>#N/A</v>
      </c>
      <c r="T48" s="191" t="e">
        <v>#N/A</v>
      </c>
      <c r="U48" s="207" t="e">
        <v>#N/A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v>#N/A</v>
      </c>
      <c r="B49" s="177" t="e">
        <v>#N/A</v>
      </c>
      <c r="C49" s="187" t="e">
        <v>#N/A</v>
      </c>
      <c r="D49" s="187" t="e">
        <v>#N/A</v>
      </c>
      <c r="E49" s="177" t="e">
        <v>#N/A</v>
      </c>
      <c r="F49" s="177" t="e">
        <v>#N/A</v>
      </c>
      <c r="G49" s="186" t="e">
        <v>#N/A</v>
      </c>
      <c r="H49" s="188" t="e">
        <v>#N/A</v>
      </c>
      <c r="I49" s="189" t="e">
        <v>#N/A</v>
      </c>
      <c r="J49" s="177" t="e">
        <v>#N/A</v>
      </c>
      <c r="K49" s="186" t="e">
        <v>#N/A</v>
      </c>
      <c r="L49" s="190" t="e">
        <v>#N/A</v>
      </c>
      <c r="M49" s="191" t="e">
        <v>#N/A</v>
      </c>
      <c r="N49" s="191" t="e">
        <v>#N/A</v>
      </c>
      <c r="O49" s="192" t="e">
        <v>#N/A</v>
      </c>
      <c r="P49" s="191" t="e">
        <v>#N/A</v>
      </c>
      <c r="Q49" s="191" t="e">
        <v>#N/A</v>
      </c>
      <c r="R49" s="191" t="e">
        <v>#N/A</v>
      </c>
      <c r="S49" s="191" t="e">
        <v>#N/A</v>
      </c>
      <c r="T49" s="191" t="e">
        <v>#N/A</v>
      </c>
      <c r="U49" s="207" t="e">
        <v>#N/A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v>#N/A</v>
      </c>
      <c r="B50" s="177" t="e">
        <v>#N/A</v>
      </c>
      <c r="C50" s="187" t="e">
        <v>#N/A</v>
      </c>
      <c r="D50" s="187" t="e">
        <v>#N/A</v>
      </c>
      <c r="E50" s="177" t="e">
        <v>#N/A</v>
      </c>
      <c r="F50" s="177" t="e">
        <v>#N/A</v>
      </c>
      <c r="G50" s="186" t="e">
        <v>#N/A</v>
      </c>
      <c r="H50" s="188" t="e">
        <v>#N/A</v>
      </c>
      <c r="I50" s="189" t="e">
        <v>#N/A</v>
      </c>
      <c r="J50" s="177" t="e">
        <v>#N/A</v>
      </c>
      <c r="K50" s="186" t="e">
        <v>#N/A</v>
      </c>
      <c r="L50" s="190" t="e">
        <v>#N/A</v>
      </c>
      <c r="M50" s="191" t="e">
        <v>#N/A</v>
      </c>
      <c r="N50" s="191" t="e">
        <v>#N/A</v>
      </c>
      <c r="O50" s="192" t="e">
        <v>#N/A</v>
      </c>
      <c r="P50" s="191" t="e">
        <v>#N/A</v>
      </c>
      <c r="Q50" s="191" t="e">
        <v>#N/A</v>
      </c>
      <c r="R50" s="191" t="e">
        <v>#N/A</v>
      </c>
      <c r="S50" s="191" t="e">
        <v>#N/A</v>
      </c>
      <c r="T50" s="191" t="e">
        <v>#N/A</v>
      </c>
      <c r="U50" s="207" t="e">
        <v>#N/A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v>#N/A</v>
      </c>
      <c r="B51" s="177" t="e">
        <v>#N/A</v>
      </c>
      <c r="C51" s="187" t="e">
        <v>#N/A</v>
      </c>
      <c r="D51" s="187" t="e">
        <v>#N/A</v>
      </c>
      <c r="E51" s="177" t="e">
        <v>#N/A</v>
      </c>
      <c r="F51" s="177" t="e">
        <v>#N/A</v>
      </c>
      <c r="G51" s="186" t="e">
        <v>#N/A</v>
      </c>
      <c r="H51" s="188" t="e">
        <v>#N/A</v>
      </c>
      <c r="I51" s="189" t="e">
        <v>#N/A</v>
      </c>
      <c r="J51" s="177" t="e">
        <v>#N/A</v>
      </c>
      <c r="K51" s="186" t="e">
        <v>#N/A</v>
      </c>
      <c r="L51" s="190" t="e">
        <v>#N/A</v>
      </c>
      <c r="M51" s="191" t="e">
        <v>#N/A</v>
      </c>
      <c r="N51" s="191" t="e">
        <v>#N/A</v>
      </c>
      <c r="O51" s="192" t="e">
        <v>#N/A</v>
      </c>
      <c r="P51" s="191" t="e">
        <v>#N/A</v>
      </c>
      <c r="Q51" s="191" t="e">
        <v>#N/A</v>
      </c>
      <c r="R51" s="191" t="e">
        <v>#N/A</v>
      </c>
      <c r="S51" s="191" t="e">
        <v>#N/A</v>
      </c>
      <c r="T51" s="191" t="e">
        <v>#N/A</v>
      </c>
      <c r="U51" s="207" t="e">
        <v>#N/A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v>#N/A</v>
      </c>
      <c r="B52" s="177" t="e">
        <v>#N/A</v>
      </c>
      <c r="C52" s="187" t="e">
        <v>#N/A</v>
      </c>
      <c r="D52" s="187" t="e">
        <v>#N/A</v>
      </c>
      <c r="E52" s="177" t="e">
        <v>#N/A</v>
      </c>
      <c r="F52" s="177" t="e">
        <v>#N/A</v>
      </c>
      <c r="G52" s="186" t="e">
        <v>#N/A</v>
      </c>
      <c r="H52" s="188" t="e">
        <v>#N/A</v>
      </c>
      <c r="I52" s="189" t="e">
        <v>#N/A</v>
      </c>
      <c r="J52" s="177" t="e">
        <v>#N/A</v>
      </c>
      <c r="K52" s="186" t="e">
        <v>#N/A</v>
      </c>
      <c r="L52" s="190" t="e">
        <v>#N/A</v>
      </c>
      <c r="M52" s="191" t="e">
        <v>#N/A</v>
      </c>
      <c r="N52" s="191" t="e">
        <v>#N/A</v>
      </c>
      <c r="O52" s="192" t="e">
        <v>#N/A</v>
      </c>
      <c r="P52" s="191" t="e">
        <v>#N/A</v>
      </c>
      <c r="Q52" s="191" t="e">
        <v>#N/A</v>
      </c>
      <c r="R52" s="191" t="e">
        <v>#N/A</v>
      </c>
      <c r="S52" s="191" t="e">
        <v>#N/A</v>
      </c>
      <c r="T52" s="191" t="e">
        <v>#N/A</v>
      </c>
      <c r="U52" s="207" t="e">
        <v>#N/A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v>#N/A</v>
      </c>
      <c r="B53" s="177" t="e">
        <v>#N/A</v>
      </c>
      <c r="C53" s="187" t="e">
        <v>#N/A</v>
      </c>
      <c r="D53" s="187" t="e">
        <v>#N/A</v>
      </c>
      <c r="E53" s="177" t="e">
        <v>#N/A</v>
      </c>
      <c r="F53" s="177" t="e">
        <v>#N/A</v>
      </c>
      <c r="G53" s="186" t="e">
        <v>#N/A</v>
      </c>
      <c r="H53" s="188" t="e">
        <v>#N/A</v>
      </c>
      <c r="I53" s="189" t="e">
        <v>#N/A</v>
      </c>
      <c r="J53" s="177" t="e">
        <v>#N/A</v>
      </c>
      <c r="K53" s="186" t="e">
        <v>#N/A</v>
      </c>
      <c r="L53" s="190" t="e">
        <v>#N/A</v>
      </c>
      <c r="M53" s="191" t="e">
        <v>#N/A</v>
      </c>
      <c r="N53" s="191" t="e">
        <v>#N/A</v>
      </c>
      <c r="O53" s="192" t="e">
        <v>#N/A</v>
      </c>
      <c r="P53" s="191" t="e">
        <v>#N/A</v>
      </c>
      <c r="Q53" s="191" t="e">
        <v>#N/A</v>
      </c>
      <c r="R53" s="191" t="e">
        <v>#N/A</v>
      </c>
      <c r="S53" s="191" t="e">
        <v>#N/A</v>
      </c>
      <c r="T53" s="191" t="e">
        <v>#N/A</v>
      </c>
      <c r="U53" s="207" t="e">
        <v>#N/A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v>#N/A</v>
      </c>
      <c r="B54" s="177" t="e">
        <v>#N/A</v>
      </c>
      <c r="C54" s="187" t="e">
        <v>#N/A</v>
      </c>
      <c r="D54" s="187" t="e">
        <v>#N/A</v>
      </c>
      <c r="E54" s="177" t="e">
        <v>#N/A</v>
      </c>
      <c r="F54" s="177" t="e">
        <v>#N/A</v>
      </c>
      <c r="G54" s="186" t="e">
        <v>#N/A</v>
      </c>
      <c r="H54" s="188" t="e">
        <v>#N/A</v>
      </c>
      <c r="I54" s="189" t="e">
        <v>#N/A</v>
      </c>
      <c r="J54" s="177" t="e">
        <v>#N/A</v>
      </c>
      <c r="K54" s="186" t="e">
        <v>#N/A</v>
      </c>
      <c r="L54" s="190" t="e">
        <v>#N/A</v>
      </c>
      <c r="M54" s="191" t="e">
        <v>#N/A</v>
      </c>
      <c r="N54" s="191" t="e">
        <v>#N/A</v>
      </c>
      <c r="O54" s="192" t="e">
        <v>#N/A</v>
      </c>
      <c r="P54" s="191" t="e">
        <v>#N/A</v>
      </c>
      <c r="Q54" s="191" t="e">
        <v>#N/A</v>
      </c>
      <c r="R54" s="191" t="e">
        <v>#N/A</v>
      </c>
      <c r="S54" s="191" t="e">
        <v>#N/A</v>
      </c>
      <c r="T54" s="191" t="e">
        <v>#N/A</v>
      </c>
      <c r="U54" s="207" t="e">
        <v>#N/A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v>#N/A</v>
      </c>
      <c r="B55" s="177" t="e">
        <v>#N/A</v>
      </c>
      <c r="C55" s="187" t="e">
        <v>#N/A</v>
      </c>
      <c r="D55" s="187" t="e">
        <v>#N/A</v>
      </c>
      <c r="E55" s="177" t="e">
        <v>#N/A</v>
      </c>
      <c r="F55" s="177" t="e">
        <v>#N/A</v>
      </c>
      <c r="G55" s="186" t="e">
        <v>#N/A</v>
      </c>
      <c r="H55" s="188" t="e">
        <v>#N/A</v>
      </c>
      <c r="I55" s="189" t="e">
        <v>#N/A</v>
      </c>
      <c r="J55" s="177" t="e">
        <v>#N/A</v>
      </c>
      <c r="K55" s="186" t="e">
        <v>#N/A</v>
      </c>
      <c r="L55" s="190" t="e">
        <v>#N/A</v>
      </c>
      <c r="M55" s="191" t="e">
        <v>#N/A</v>
      </c>
      <c r="N55" s="191" t="e">
        <v>#N/A</v>
      </c>
      <c r="O55" s="192" t="e">
        <v>#N/A</v>
      </c>
      <c r="P55" s="191" t="e">
        <v>#N/A</v>
      </c>
      <c r="Q55" s="191" t="e">
        <v>#N/A</v>
      </c>
      <c r="R55" s="191" t="e">
        <v>#N/A</v>
      </c>
      <c r="S55" s="191" t="e">
        <v>#N/A</v>
      </c>
      <c r="T55" s="191" t="e">
        <v>#N/A</v>
      </c>
      <c r="U55" s="207" t="e">
        <v>#N/A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v>#N/A</v>
      </c>
      <c r="B56" s="177" t="e">
        <v>#N/A</v>
      </c>
      <c r="C56" s="187" t="e">
        <v>#N/A</v>
      </c>
      <c r="D56" s="187" t="e">
        <v>#N/A</v>
      </c>
      <c r="E56" s="177" t="e">
        <v>#N/A</v>
      </c>
      <c r="F56" s="177" t="e">
        <v>#N/A</v>
      </c>
      <c r="G56" s="186" t="e">
        <v>#N/A</v>
      </c>
      <c r="H56" s="188" t="e">
        <v>#N/A</v>
      </c>
      <c r="I56" s="189" t="e">
        <v>#N/A</v>
      </c>
      <c r="J56" s="177" t="e">
        <v>#N/A</v>
      </c>
      <c r="K56" s="186" t="e">
        <v>#N/A</v>
      </c>
      <c r="L56" s="190" t="e">
        <v>#N/A</v>
      </c>
      <c r="M56" s="191" t="e">
        <v>#N/A</v>
      </c>
      <c r="N56" s="191" t="e">
        <v>#N/A</v>
      </c>
      <c r="O56" s="192" t="e">
        <v>#N/A</v>
      </c>
      <c r="P56" s="191" t="e">
        <v>#N/A</v>
      </c>
      <c r="Q56" s="191" t="e">
        <v>#N/A</v>
      </c>
      <c r="R56" s="191" t="e">
        <v>#N/A</v>
      </c>
      <c r="S56" s="191" t="e">
        <v>#N/A</v>
      </c>
      <c r="T56" s="191" t="e">
        <v>#N/A</v>
      </c>
      <c r="U56" s="207" t="e">
        <v>#N/A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v>#N/A</v>
      </c>
      <c r="B57" s="177" t="e">
        <v>#N/A</v>
      </c>
      <c r="C57" s="187" t="e">
        <v>#N/A</v>
      </c>
      <c r="D57" s="187" t="e">
        <v>#N/A</v>
      </c>
      <c r="E57" s="177" t="e">
        <v>#N/A</v>
      </c>
      <c r="F57" s="177" t="e">
        <v>#N/A</v>
      </c>
      <c r="G57" s="186" t="e">
        <v>#N/A</v>
      </c>
      <c r="H57" s="188" t="e">
        <v>#N/A</v>
      </c>
      <c r="I57" s="189" t="e">
        <v>#N/A</v>
      </c>
      <c r="J57" s="177" t="e">
        <v>#N/A</v>
      </c>
      <c r="K57" s="186" t="e">
        <v>#N/A</v>
      </c>
      <c r="L57" s="190" t="e">
        <v>#N/A</v>
      </c>
      <c r="M57" s="191" t="e">
        <v>#N/A</v>
      </c>
      <c r="N57" s="191" t="e">
        <v>#N/A</v>
      </c>
      <c r="O57" s="192" t="e">
        <v>#N/A</v>
      </c>
      <c r="P57" s="191" t="e">
        <v>#N/A</v>
      </c>
      <c r="Q57" s="191" t="e">
        <v>#N/A</v>
      </c>
      <c r="R57" s="191" t="e">
        <v>#N/A</v>
      </c>
      <c r="S57" s="191" t="e">
        <v>#N/A</v>
      </c>
      <c r="T57" s="191" t="e">
        <v>#N/A</v>
      </c>
      <c r="U57" s="207" t="e">
        <v>#N/A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v>#N/A</v>
      </c>
      <c r="B58" s="177" t="e">
        <v>#N/A</v>
      </c>
      <c r="C58" s="187" t="e">
        <v>#N/A</v>
      </c>
      <c r="D58" s="187" t="e">
        <v>#N/A</v>
      </c>
      <c r="E58" s="177" t="e">
        <v>#N/A</v>
      </c>
      <c r="F58" s="177" t="e">
        <v>#N/A</v>
      </c>
      <c r="G58" s="186" t="e">
        <v>#N/A</v>
      </c>
      <c r="H58" s="188" t="e">
        <v>#N/A</v>
      </c>
      <c r="I58" s="189" t="e">
        <v>#N/A</v>
      </c>
      <c r="J58" s="177" t="e">
        <v>#N/A</v>
      </c>
      <c r="K58" s="186" t="e">
        <v>#N/A</v>
      </c>
      <c r="L58" s="190" t="e">
        <v>#N/A</v>
      </c>
      <c r="M58" s="191" t="e">
        <v>#N/A</v>
      </c>
      <c r="N58" s="191" t="e">
        <v>#N/A</v>
      </c>
      <c r="O58" s="192" t="e">
        <v>#N/A</v>
      </c>
      <c r="P58" s="191" t="e">
        <v>#N/A</v>
      </c>
      <c r="Q58" s="191" t="e">
        <v>#N/A</v>
      </c>
      <c r="R58" s="191" t="e">
        <v>#N/A</v>
      </c>
      <c r="S58" s="191" t="e">
        <v>#N/A</v>
      </c>
      <c r="T58" s="191" t="e">
        <v>#N/A</v>
      </c>
      <c r="U58" s="207" t="e">
        <v>#N/A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v>#N/A</v>
      </c>
      <c r="B59" s="177" t="e">
        <v>#N/A</v>
      </c>
      <c r="C59" s="187" t="e">
        <v>#N/A</v>
      </c>
      <c r="D59" s="187" t="e">
        <v>#N/A</v>
      </c>
      <c r="E59" s="177" t="e">
        <v>#N/A</v>
      </c>
      <c r="F59" s="177" t="e">
        <v>#N/A</v>
      </c>
      <c r="G59" s="186" t="e">
        <v>#N/A</v>
      </c>
      <c r="H59" s="188" t="e">
        <v>#N/A</v>
      </c>
      <c r="I59" s="189" t="e">
        <v>#N/A</v>
      </c>
      <c r="J59" s="177" t="e">
        <v>#N/A</v>
      </c>
      <c r="K59" s="186" t="e">
        <v>#N/A</v>
      </c>
      <c r="L59" s="190" t="e">
        <v>#N/A</v>
      </c>
      <c r="M59" s="191" t="e">
        <v>#N/A</v>
      </c>
      <c r="N59" s="191" t="e">
        <v>#N/A</v>
      </c>
      <c r="O59" s="192" t="e">
        <v>#N/A</v>
      </c>
      <c r="P59" s="191" t="e">
        <v>#N/A</v>
      </c>
      <c r="Q59" s="191" t="e">
        <v>#N/A</v>
      </c>
      <c r="R59" s="191" t="e">
        <v>#N/A</v>
      </c>
      <c r="S59" s="191" t="e">
        <v>#N/A</v>
      </c>
      <c r="T59" s="191" t="e">
        <v>#N/A</v>
      </c>
      <c r="U59" s="207" t="e">
        <v>#N/A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v>#N/A</v>
      </c>
      <c r="B60" s="177" t="e">
        <v>#N/A</v>
      </c>
      <c r="C60" s="187" t="e">
        <v>#N/A</v>
      </c>
      <c r="D60" s="187" t="e">
        <v>#N/A</v>
      </c>
      <c r="E60" s="177" t="e">
        <v>#N/A</v>
      </c>
      <c r="F60" s="177" t="e">
        <v>#N/A</v>
      </c>
      <c r="G60" s="186" t="e">
        <v>#N/A</v>
      </c>
      <c r="H60" s="188" t="e">
        <v>#N/A</v>
      </c>
      <c r="I60" s="189" t="e">
        <v>#N/A</v>
      </c>
      <c r="J60" s="177" t="e">
        <v>#N/A</v>
      </c>
      <c r="K60" s="186" t="e">
        <v>#N/A</v>
      </c>
      <c r="L60" s="190" t="e">
        <v>#N/A</v>
      </c>
      <c r="M60" s="191" t="e">
        <v>#N/A</v>
      </c>
      <c r="N60" s="191" t="e">
        <v>#N/A</v>
      </c>
      <c r="O60" s="192" t="e">
        <v>#N/A</v>
      </c>
      <c r="P60" s="191" t="e">
        <v>#N/A</v>
      </c>
      <c r="Q60" s="191" t="e">
        <v>#N/A</v>
      </c>
      <c r="R60" s="191" t="e">
        <v>#N/A</v>
      </c>
      <c r="S60" s="191" t="e">
        <v>#N/A</v>
      </c>
      <c r="T60" s="191" t="e">
        <v>#N/A</v>
      </c>
      <c r="U60" s="207" t="e">
        <v>#N/A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v>#N/A</v>
      </c>
      <c r="B61" s="177" t="e">
        <v>#N/A</v>
      </c>
      <c r="C61" s="187" t="e">
        <v>#N/A</v>
      </c>
      <c r="D61" s="187" t="e">
        <v>#N/A</v>
      </c>
      <c r="E61" s="177" t="e">
        <v>#N/A</v>
      </c>
      <c r="F61" s="177" t="e">
        <v>#N/A</v>
      </c>
      <c r="G61" s="186" t="e">
        <v>#N/A</v>
      </c>
      <c r="H61" s="188" t="e">
        <v>#N/A</v>
      </c>
      <c r="I61" s="189" t="e">
        <v>#N/A</v>
      </c>
      <c r="J61" s="177" t="e">
        <v>#N/A</v>
      </c>
      <c r="K61" s="186" t="e">
        <v>#N/A</v>
      </c>
      <c r="L61" s="190" t="e">
        <v>#N/A</v>
      </c>
      <c r="M61" s="191" t="e">
        <v>#N/A</v>
      </c>
      <c r="N61" s="191" t="e">
        <v>#N/A</v>
      </c>
      <c r="O61" s="192" t="e">
        <v>#N/A</v>
      </c>
      <c r="P61" s="191" t="e">
        <v>#N/A</v>
      </c>
      <c r="Q61" s="191" t="e">
        <v>#N/A</v>
      </c>
      <c r="R61" s="191" t="e">
        <v>#N/A</v>
      </c>
      <c r="S61" s="191" t="e">
        <v>#N/A</v>
      </c>
      <c r="T61" s="191" t="e">
        <v>#N/A</v>
      </c>
      <c r="U61" s="207" t="e">
        <v>#N/A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v>#N/A</v>
      </c>
      <c r="B62" s="177" t="e">
        <v>#N/A</v>
      </c>
      <c r="C62" s="187" t="e">
        <v>#N/A</v>
      </c>
      <c r="D62" s="187" t="e">
        <v>#N/A</v>
      </c>
      <c r="E62" s="177" t="e">
        <v>#N/A</v>
      </c>
      <c r="F62" s="177" t="e">
        <v>#N/A</v>
      </c>
      <c r="G62" s="186" t="e">
        <v>#N/A</v>
      </c>
      <c r="H62" s="188" t="e">
        <v>#N/A</v>
      </c>
      <c r="I62" s="189" t="e">
        <v>#N/A</v>
      </c>
      <c r="J62" s="177" t="e">
        <v>#N/A</v>
      </c>
      <c r="K62" s="186" t="e">
        <v>#N/A</v>
      </c>
      <c r="L62" s="190" t="e">
        <v>#N/A</v>
      </c>
      <c r="M62" s="191" t="e">
        <v>#N/A</v>
      </c>
      <c r="N62" s="191" t="e">
        <v>#N/A</v>
      </c>
      <c r="O62" s="192" t="e">
        <v>#N/A</v>
      </c>
      <c r="P62" s="191" t="e">
        <v>#N/A</v>
      </c>
      <c r="Q62" s="191" t="e">
        <v>#N/A</v>
      </c>
      <c r="R62" s="191" t="e">
        <v>#N/A</v>
      </c>
      <c r="S62" s="191" t="e">
        <v>#N/A</v>
      </c>
      <c r="T62" s="191" t="e">
        <v>#N/A</v>
      </c>
      <c r="U62" s="207" t="e">
        <v>#N/A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v>#N/A</v>
      </c>
      <c r="B63" s="177" t="e">
        <v>#N/A</v>
      </c>
      <c r="C63" s="187" t="e">
        <v>#N/A</v>
      </c>
      <c r="D63" s="187" t="e">
        <v>#N/A</v>
      </c>
      <c r="E63" s="177" t="e">
        <v>#N/A</v>
      </c>
      <c r="F63" s="177" t="e">
        <v>#N/A</v>
      </c>
      <c r="G63" s="186" t="e">
        <v>#N/A</v>
      </c>
      <c r="H63" s="188" t="e">
        <v>#N/A</v>
      </c>
      <c r="I63" s="189" t="e">
        <v>#N/A</v>
      </c>
      <c r="J63" s="177" t="e">
        <v>#N/A</v>
      </c>
      <c r="K63" s="186" t="e">
        <v>#N/A</v>
      </c>
      <c r="L63" s="190" t="e">
        <v>#N/A</v>
      </c>
      <c r="M63" s="191" t="e">
        <v>#N/A</v>
      </c>
      <c r="N63" s="191" t="e">
        <v>#N/A</v>
      </c>
      <c r="O63" s="192" t="e">
        <v>#N/A</v>
      </c>
      <c r="P63" s="191" t="e">
        <v>#N/A</v>
      </c>
      <c r="Q63" s="191" t="e">
        <v>#N/A</v>
      </c>
      <c r="R63" s="191" t="e">
        <v>#N/A</v>
      </c>
      <c r="S63" s="191" t="e">
        <v>#N/A</v>
      </c>
      <c r="T63" s="191" t="e">
        <v>#N/A</v>
      </c>
      <c r="U63" s="207" t="e">
        <v>#N/A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v>#N/A</v>
      </c>
      <c r="B64" s="177" t="e">
        <v>#N/A</v>
      </c>
      <c r="C64" s="187" t="e">
        <v>#N/A</v>
      </c>
      <c r="D64" s="187" t="e">
        <v>#N/A</v>
      </c>
      <c r="E64" s="177" t="e">
        <v>#N/A</v>
      </c>
      <c r="F64" s="177" t="e">
        <v>#N/A</v>
      </c>
      <c r="G64" s="186" t="e">
        <v>#N/A</v>
      </c>
      <c r="H64" s="188" t="e">
        <v>#N/A</v>
      </c>
      <c r="I64" s="189" t="e">
        <v>#N/A</v>
      </c>
      <c r="J64" s="177" t="e">
        <v>#N/A</v>
      </c>
      <c r="K64" s="186" t="e">
        <v>#N/A</v>
      </c>
      <c r="L64" s="190" t="e">
        <v>#N/A</v>
      </c>
      <c r="M64" s="191" t="e">
        <v>#N/A</v>
      </c>
      <c r="N64" s="191" t="e">
        <v>#N/A</v>
      </c>
      <c r="O64" s="192" t="e">
        <v>#N/A</v>
      </c>
      <c r="P64" s="191" t="e">
        <v>#N/A</v>
      </c>
      <c r="Q64" s="191" t="e">
        <v>#N/A</v>
      </c>
      <c r="R64" s="191" t="e">
        <v>#N/A</v>
      </c>
      <c r="S64" s="191" t="e">
        <v>#N/A</v>
      </c>
      <c r="T64" s="191" t="e">
        <v>#N/A</v>
      </c>
      <c r="U64" s="207" t="e">
        <v>#N/A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v>#N/A</v>
      </c>
      <c r="B65" s="177" t="e">
        <v>#N/A</v>
      </c>
      <c r="C65" s="187" t="e">
        <v>#N/A</v>
      </c>
      <c r="D65" s="187" t="e">
        <v>#N/A</v>
      </c>
      <c r="E65" s="177" t="e">
        <v>#N/A</v>
      </c>
      <c r="F65" s="177" t="e">
        <v>#N/A</v>
      </c>
      <c r="G65" s="186" t="e">
        <v>#N/A</v>
      </c>
      <c r="H65" s="188" t="e">
        <v>#N/A</v>
      </c>
      <c r="I65" s="189" t="e">
        <v>#N/A</v>
      </c>
      <c r="J65" s="177" t="e">
        <v>#N/A</v>
      </c>
      <c r="K65" s="186" t="e">
        <v>#N/A</v>
      </c>
      <c r="L65" s="190" t="e">
        <v>#N/A</v>
      </c>
      <c r="M65" s="191" t="e">
        <v>#N/A</v>
      </c>
      <c r="N65" s="191" t="e">
        <v>#N/A</v>
      </c>
      <c r="O65" s="192" t="e">
        <v>#N/A</v>
      </c>
      <c r="P65" s="191" t="e">
        <v>#N/A</v>
      </c>
      <c r="Q65" s="191" t="e">
        <v>#N/A</v>
      </c>
      <c r="R65" s="191" t="e">
        <v>#N/A</v>
      </c>
      <c r="S65" s="191" t="e">
        <v>#N/A</v>
      </c>
      <c r="T65" s="191" t="e">
        <v>#N/A</v>
      </c>
      <c r="U65" s="207" t="e">
        <v>#N/A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v>#N/A</v>
      </c>
      <c r="B66" s="177" t="e">
        <v>#N/A</v>
      </c>
      <c r="C66" s="187" t="e">
        <v>#N/A</v>
      </c>
      <c r="D66" s="187" t="e">
        <v>#N/A</v>
      </c>
      <c r="E66" s="177" t="e">
        <v>#N/A</v>
      </c>
      <c r="F66" s="177" t="e">
        <v>#N/A</v>
      </c>
      <c r="G66" s="186" t="e">
        <v>#N/A</v>
      </c>
      <c r="H66" s="188" t="e">
        <v>#N/A</v>
      </c>
      <c r="I66" s="189" t="e">
        <v>#N/A</v>
      </c>
      <c r="J66" s="177" t="e">
        <v>#N/A</v>
      </c>
      <c r="K66" s="186" t="e">
        <v>#N/A</v>
      </c>
      <c r="L66" s="190" t="e">
        <v>#N/A</v>
      </c>
      <c r="M66" s="191" t="e">
        <v>#N/A</v>
      </c>
      <c r="N66" s="191" t="e">
        <v>#N/A</v>
      </c>
      <c r="O66" s="192" t="e">
        <v>#N/A</v>
      </c>
      <c r="P66" s="191" t="e">
        <v>#N/A</v>
      </c>
      <c r="Q66" s="191" t="e">
        <v>#N/A</v>
      </c>
      <c r="R66" s="191" t="e">
        <v>#N/A</v>
      </c>
      <c r="S66" s="191" t="e">
        <v>#N/A</v>
      </c>
      <c r="T66" s="191" t="e">
        <v>#N/A</v>
      </c>
      <c r="U66" s="207" t="e">
        <v>#N/A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v>#N/A</v>
      </c>
      <c r="B67" s="177" t="e">
        <v>#N/A</v>
      </c>
      <c r="C67" s="187" t="e">
        <v>#N/A</v>
      </c>
      <c r="D67" s="187" t="e">
        <v>#N/A</v>
      </c>
      <c r="E67" s="177" t="e">
        <v>#N/A</v>
      </c>
      <c r="F67" s="177" t="e">
        <v>#N/A</v>
      </c>
      <c r="G67" s="186" t="e">
        <v>#N/A</v>
      </c>
      <c r="H67" s="188" t="e">
        <v>#N/A</v>
      </c>
      <c r="I67" s="189" t="e">
        <v>#N/A</v>
      </c>
      <c r="J67" s="177" t="e">
        <v>#N/A</v>
      </c>
      <c r="K67" s="186" t="e">
        <v>#N/A</v>
      </c>
      <c r="L67" s="190" t="e">
        <v>#N/A</v>
      </c>
      <c r="M67" s="191" t="e">
        <v>#N/A</v>
      </c>
      <c r="N67" s="191" t="e">
        <v>#N/A</v>
      </c>
      <c r="O67" s="192" t="e">
        <v>#N/A</v>
      </c>
      <c r="P67" s="191" t="e">
        <v>#N/A</v>
      </c>
      <c r="Q67" s="191" t="e">
        <v>#N/A</v>
      </c>
      <c r="R67" s="191" t="e">
        <v>#N/A</v>
      </c>
      <c r="S67" s="191" t="e">
        <v>#N/A</v>
      </c>
      <c r="T67" s="191" t="e">
        <v>#N/A</v>
      </c>
      <c r="U67" s="207" t="e">
        <v>#N/A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v>#N/A</v>
      </c>
      <c r="B68" s="177" t="e">
        <v>#N/A</v>
      </c>
      <c r="C68" s="187" t="e">
        <v>#N/A</v>
      </c>
      <c r="D68" s="187" t="e">
        <v>#N/A</v>
      </c>
      <c r="E68" s="177" t="e">
        <v>#N/A</v>
      </c>
      <c r="F68" s="177" t="e">
        <v>#N/A</v>
      </c>
      <c r="G68" s="186" t="e">
        <v>#N/A</v>
      </c>
      <c r="H68" s="188" t="e">
        <v>#N/A</v>
      </c>
      <c r="I68" s="189" t="e">
        <v>#N/A</v>
      </c>
      <c r="J68" s="177" t="e">
        <v>#N/A</v>
      </c>
      <c r="K68" s="186" t="e">
        <v>#N/A</v>
      </c>
      <c r="L68" s="190" t="e">
        <v>#N/A</v>
      </c>
      <c r="M68" s="191" t="e">
        <v>#N/A</v>
      </c>
      <c r="N68" s="191" t="e">
        <v>#N/A</v>
      </c>
      <c r="O68" s="192" t="e">
        <v>#N/A</v>
      </c>
      <c r="P68" s="191" t="e">
        <v>#N/A</v>
      </c>
      <c r="Q68" s="191" t="e">
        <v>#N/A</v>
      </c>
      <c r="R68" s="191" t="e">
        <v>#N/A</v>
      </c>
      <c r="S68" s="191" t="e">
        <v>#N/A</v>
      </c>
      <c r="T68" s="191" t="e">
        <v>#N/A</v>
      </c>
      <c r="U68" s="207" t="e">
        <v>#N/A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v>#N/A</v>
      </c>
      <c r="B69" s="177" t="e">
        <v>#N/A</v>
      </c>
      <c r="C69" s="187" t="e">
        <v>#N/A</v>
      </c>
      <c r="D69" s="187" t="e">
        <v>#N/A</v>
      </c>
      <c r="E69" s="177" t="e">
        <v>#N/A</v>
      </c>
      <c r="F69" s="177" t="e">
        <v>#N/A</v>
      </c>
      <c r="G69" s="186" t="e">
        <v>#N/A</v>
      </c>
      <c r="H69" s="188" t="e">
        <v>#N/A</v>
      </c>
      <c r="I69" s="189" t="e">
        <v>#N/A</v>
      </c>
      <c r="J69" s="177" t="e">
        <v>#N/A</v>
      </c>
      <c r="K69" s="186" t="e">
        <v>#N/A</v>
      </c>
      <c r="L69" s="190" t="e">
        <v>#N/A</v>
      </c>
      <c r="M69" s="191" t="e">
        <v>#N/A</v>
      </c>
      <c r="N69" s="191" t="e">
        <v>#N/A</v>
      </c>
      <c r="O69" s="192" t="e">
        <v>#N/A</v>
      </c>
      <c r="P69" s="191" t="e">
        <v>#N/A</v>
      </c>
      <c r="Q69" s="191" t="e">
        <v>#N/A</v>
      </c>
      <c r="R69" s="191" t="e">
        <v>#N/A</v>
      </c>
      <c r="S69" s="191" t="e">
        <v>#N/A</v>
      </c>
      <c r="T69" s="191" t="e">
        <v>#N/A</v>
      </c>
      <c r="U69" s="207" t="e">
        <v>#N/A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v>#N/A</v>
      </c>
      <c r="B70" s="177" t="e">
        <v>#N/A</v>
      </c>
      <c r="C70" s="187" t="e">
        <v>#N/A</v>
      </c>
      <c r="D70" s="187" t="e">
        <v>#N/A</v>
      </c>
      <c r="E70" s="177" t="e">
        <v>#N/A</v>
      </c>
      <c r="F70" s="177" t="e">
        <v>#N/A</v>
      </c>
      <c r="G70" s="186" t="e">
        <v>#N/A</v>
      </c>
      <c r="H70" s="188" t="e">
        <v>#N/A</v>
      </c>
      <c r="I70" s="189" t="e">
        <v>#N/A</v>
      </c>
      <c r="J70" s="177" t="e">
        <v>#N/A</v>
      </c>
      <c r="K70" s="186" t="e">
        <v>#N/A</v>
      </c>
      <c r="L70" s="190" t="e">
        <v>#N/A</v>
      </c>
      <c r="M70" s="191" t="e">
        <v>#N/A</v>
      </c>
      <c r="N70" s="191" t="e">
        <v>#N/A</v>
      </c>
      <c r="O70" s="192" t="e">
        <v>#N/A</v>
      </c>
      <c r="P70" s="191" t="e">
        <v>#N/A</v>
      </c>
      <c r="Q70" s="191" t="e">
        <v>#N/A</v>
      </c>
      <c r="R70" s="191" t="e">
        <v>#N/A</v>
      </c>
      <c r="S70" s="191" t="e">
        <v>#N/A</v>
      </c>
      <c r="T70" s="191" t="e">
        <v>#N/A</v>
      </c>
      <c r="U70" s="207" t="e">
        <v>#N/A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v>#N/A</v>
      </c>
      <c r="B71" s="177" t="e">
        <v>#N/A</v>
      </c>
      <c r="C71" s="187" t="e">
        <v>#N/A</v>
      </c>
      <c r="D71" s="187" t="e">
        <v>#N/A</v>
      </c>
      <c r="E71" s="177" t="e">
        <v>#N/A</v>
      </c>
      <c r="F71" s="177" t="e">
        <v>#N/A</v>
      </c>
      <c r="G71" s="186" t="e">
        <v>#N/A</v>
      </c>
      <c r="H71" s="188" t="e">
        <v>#N/A</v>
      </c>
      <c r="I71" s="189" t="e">
        <v>#N/A</v>
      </c>
      <c r="J71" s="177" t="e">
        <v>#N/A</v>
      </c>
      <c r="K71" s="186" t="e">
        <v>#N/A</v>
      </c>
      <c r="L71" s="190" t="e">
        <v>#N/A</v>
      </c>
      <c r="M71" s="191" t="e">
        <v>#N/A</v>
      </c>
      <c r="N71" s="191" t="e">
        <v>#N/A</v>
      </c>
      <c r="O71" s="192" t="e">
        <v>#N/A</v>
      </c>
      <c r="P71" s="191" t="e">
        <v>#N/A</v>
      </c>
      <c r="Q71" s="191" t="e">
        <v>#N/A</v>
      </c>
      <c r="R71" s="191" t="e">
        <v>#N/A</v>
      </c>
      <c r="S71" s="191" t="e">
        <v>#N/A</v>
      </c>
      <c r="T71" s="191" t="e">
        <v>#N/A</v>
      </c>
      <c r="U71" s="207" t="e">
        <v>#N/A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v>#N/A</v>
      </c>
      <c r="B72" s="177" t="e">
        <v>#N/A</v>
      </c>
      <c r="C72" s="187" t="e">
        <v>#N/A</v>
      </c>
      <c r="D72" s="187" t="e">
        <v>#N/A</v>
      </c>
      <c r="E72" s="177" t="e">
        <v>#N/A</v>
      </c>
      <c r="F72" s="177" t="e">
        <v>#N/A</v>
      </c>
      <c r="G72" s="186" t="e">
        <v>#N/A</v>
      </c>
      <c r="H72" s="188" t="e">
        <v>#N/A</v>
      </c>
      <c r="I72" s="189" t="e">
        <v>#N/A</v>
      </c>
      <c r="J72" s="177" t="e">
        <v>#N/A</v>
      </c>
      <c r="K72" s="186" t="e">
        <v>#N/A</v>
      </c>
      <c r="L72" s="190" t="e">
        <v>#N/A</v>
      </c>
      <c r="M72" s="191" t="e">
        <v>#N/A</v>
      </c>
      <c r="N72" s="191" t="e">
        <v>#N/A</v>
      </c>
      <c r="O72" s="192" t="e">
        <v>#N/A</v>
      </c>
      <c r="P72" s="191" t="e">
        <v>#N/A</v>
      </c>
      <c r="Q72" s="191" t="e">
        <v>#N/A</v>
      </c>
      <c r="R72" s="191" t="e">
        <v>#N/A</v>
      </c>
      <c r="S72" s="191" t="e">
        <v>#N/A</v>
      </c>
      <c r="T72" s="191" t="e">
        <v>#N/A</v>
      </c>
      <c r="U72" s="207" t="e">
        <v>#N/A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v>#N/A</v>
      </c>
      <c r="B73" s="177" t="e">
        <v>#N/A</v>
      </c>
      <c r="C73" s="187" t="e">
        <v>#N/A</v>
      </c>
      <c r="D73" s="187" t="e">
        <v>#N/A</v>
      </c>
      <c r="E73" s="177" t="e">
        <v>#N/A</v>
      </c>
      <c r="F73" s="177" t="e">
        <v>#N/A</v>
      </c>
      <c r="G73" s="186" t="e">
        <v>#N/A</v>
      </c>
      <c r="H73" s="188" t="e">
        <v>#N/A</v>
      </c>
      <c r="I73" s="189" t="e">
        <v>#N/A</v>
      </c>
      <c r="J73" s="177" t="e">
        <v>#N/A</v>
      </c>
      <c r="K73" s="186" t="e">
        <v>#N/A</v>
      </c>
      <c r="L73" s="190" t="e">
        <v>#N/A</v>
      </c>
      <c r="M73" s="191" t="e">
        <v>#N/A</v>
      </c>
      <c r="N73" s="191" t="e">
        <v>#N/A</v>
      </c>
      <c r="O73" s="192" t="e">
        <v>#N/A</v>
      </c>
      <c r="P73" s="191" t="e">
        <v>#N/A</v>
      </c>
      <c r="Q73" s="191" t="e">
        <v>#N/A</v>
      </c>
      <c r="R73" s="191" t="e">
        <v>#N/A</v>
      </c>
      <c r="S73" s="191" t="e">
        <v>#N/A</v>
      </c>
      <c r="T73" s="191" t="e">
        <v>#N/A</v>
      </c>
      <c r="U73" s="207" t="e">
        <v>#N/A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v>#N/A</v>
      </c>
      <c r="B74" s="177" t="e">
        <v>#N/A</v>
      </c>
      <c r="C74" s="187" t="e">
        <v>#N/A</v>
      </c>
      <c r="D74" s="187" t="e">
        <v>#N/A</v>
      </c>
      <c r="E74" s="177" t="e">
        <v>#N/A</v>
      </c>
      <c r="F74" s="177" t="e">
        <v>#N/A</v>
      </c>
      <c r="G74" s="186" t="e">
        <v>#N/A</v>
      </c>
      <c r="H74" s="188" t="e">
        <v>#N/A</v>
      </c>
      <c r="I74" s="189" t="e">
        <v>#N/A</v>
      </c>
      <c r="J74" s="177" t="e">
        <v>#N/A</v>
      </c>
      <c r="K74" s="186" t="e">
        <v>#N/A</v>
      </c>
      <c r="L74" s="190" t="e">
        <v>#N/A</v>
      </c>
      <c r="M74" s="191" t="e">
        <v>#N/A</v>
      </c>
      <c r="N74" s="191" t="e">
        <v>#N/A</v>
      </c>
      <c r="O74" s="192" t="e">
        <v>#N/A</v>
      </c>
      <c r="P74" s="191" t="e">
        <v>#N/A</v>
      </c>
      <c r="Q74" s="191" t="e">
        <v>#N/A</v>
      </c>
      <c r="R74" s="191" t="e">
        <v>#N/A</v>
      </c>
      <c r="S74" s="191" t="e">
        <v>#N/A</v>
      </c>
      <c r="T74" s="191" t="e">
        <v>#N/A</v>
      </c>
      <c r="U74" s="207" t="e">
        <v>#N/A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v>#N/A</v>
      </c>
      <c r="B75" s="177" t="e">
        <v>#N/A</v>
      </c>
      <c r="C75" s="187" t="e">
        <v>#N/A</v>
      </c>
      <c r="D75" s="187" t="e">
        <v>#N/A</v>
      </c>
      <c r="E75" s="177" t="e">
        <v>#N/A</v>
      </c>
      <c r="F75" s="177" t="e">
        <v>#N/A</v>
      </c>
      <c r="G75" s="186" t="e">
        <v>#N/A</v>
      </c>
      <c r="H75" s="188" t="e">
        <v>#N/A</v>
      </c>
      <c r="I75" s="189" t="e">
        <v>#N/A</v>
      </c>
      <c r="J75" s="177" t="e">
        <v>#N/A</v>
      </c>
      <c r="K75" s="186" t="e">
        <v>#N/A</v>
      </c>
      <c r="L75" s="190" t="e">
        <v>#N/A</v>
      </c>
      <c r="M75" s="191" t="e">
        <v>#N/A</v>
      </c>
      <c r="N75" s="191" t="e">
        <v>#N/A</v>
      </c>
      <c r="O75" s="192" t="e">
        <v>#N/A</v>
      </c>
      <c r="P75" s="191" t="e">
        <v>#N/A</v>
      </c>
      <c r="Q75" s="191" t="e">
        <v>#N/A</v>
      </c>
      <c r="R75" s="191" t="e">
        <v>#N/A</v>
      </c>
      <c r="S75" s="191" t="e">
        <v>#N/A</v>
      </c>
      <c r="T75" s="191" t="e">
        <v>#N/A</v>
      </c>
      <c r="U75" s="207" t="e">
        <v>#N/A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v>#N/A</v>
      </c>
      <c r="B76" s="177" t="e">
        <v>#N/A</v>
      </c>
      <c r="C76" s="187" t="e">
        <v>#N/A</v>
      </c>
      <c r="D76" s="187" t="e">
        <v>#N/A</v>
      </c>
      <c r="E76" s="177" t="e">
        <v>#N/A</v>
      </c>
      <c r="F76" s="177" t="e">
        <v>#N/A</v>
      </c>
      <c r="G76" s="186" t="e">
        <v>#N/A</v>
      </c>
      <c r="H76" s="188" t="e">
        <v>#N/A</v>
      </c>
      <c r="I76" s="189" t="e">
        <v>#N/A</v>
      </c>
      <c r="J76" s="177" t="e">
        <v>#N/A</v>
      </c>
      <c r="K76" s="186" t="e">
        <v>#N/A</v>
      </c>
      <c r="L76" s="190" t="e">
        <v>#N/A</v>
      </c>
      <c r="M76" s="191" t="e">
        <v>#N/A</v>
      </c>
      <c r="N76" s="191" t="e">
        <v>#N/A</v>
      </c>
      <c r="O76" s="192" t="e">
        <v>#N/A</v>
      </c>
      <c r="P76" s="191" t="e">
        <v>#N/A</v>
      </c>
      <c r="Q76" s="191" t="e">
        <v>#N/A</v>
      </c>
      <c r="R76" s="191" t="e">
        <v>#N/A</v>
      </c>
      <c r="S76" s="191" t="e">
        <v>#N/A</v>
      </c>
      <c r="T76" s="191" t="e">
        <v>#N/A</v>
      </c>
      <c r="U76" s="207" t="e">
        <v>#N/A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v>#N/A</v>
      </c>
      <c r="B77" s="177" t="e">
        <v>#N/A</v>
      </c>
      <c r="C77" s="187" t="e">
        <v>#N/A</v>
      </c>
      <c r="D77" s="187" t="e">
        <v>#N/A</v>
      </c>
      <c r="E77" s="177" t="e">
        <v>#N/A</v>
      </c>
      <c r="F77" s="177" t="e">
        <v>#N/A</v>
      </c>
      <c r="G77" s="186" t="e">
        <v>#N/A</v>
      </c>
      <c r="H77" s="188" t="e">
        <v>#N/A</v>
      </c>
      <c r="I77" s="189" t="e">
        <v>#N/A</v>
      </c>
      <c r="J77" s="177" t="e">
        <v>#N/A</v>
      </c>
      <c r="K77" s="186" t="e">
        <v>#N/A</v>
      </c>
      <c r="L77" s="190" t="e">
        <v>#N/A</v>
      </c>
      <c r="M77" s="191" t="e">
        <v>#N/A</v>
      </c>
      <c r="N77" s="191" t="e">
        <v>#N/A</v>
      </c>
      <c r="O77" s="192" t="e">
        <v>#N/A</v>
      </c>
      <c r="P77" s="191" t="e">
        <v>#N/A</v>
      </c>
      <c r="Q77" s="191" t="e">
        <v>#N/A</v>
      </c>
      <c r="R77" s="191" t="e">
        <v>#N/A</v>
      </c>
      <c r="S77" s="191" t="e">
        <v>#N/A</v>
      </c>
      <c r="T77" s="191" t="e">
        <v>#N/A</v>
      </c>
      <c r="U77" s="207" t="e">
        <v>#N/A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v>#N/A</v>
      </c>
      <c r="B78" s="177" t="e">
        <v>#N/A</v>
      </c>
      <c r="C78" s="187" t="e">
        <v>#N/A</v>
      </c>
      <c r="D78" s="187" t="e">
        <v>#N/A</v>
      </c>
      <c r="E78" s="177" t="e">
        <v>#N/A</v>
      </c>
      <c r="F78" s="177" t="e">
        <v>#N/A</v>
      </c>
      <c r="G78" s="186" t="e">
        <v>#N/A</v>
      </c>
      <c r="H78" s="188" t="e">
        <v>#N/A</v>
      </c>
      <c r="I78" s="189" t="e">
        <v>#N/A</v>
      </c>
      <c r="J78" s="177" t="e">
        <v>#N/A</v>
      </c>
      <c r="K78" s="186" t="e">
        <v>#N/A</v>
      </c>
      <c r="L78" s="190" t="e">
        <v>#N/A</v>
      </c>
      <c r="M78" s="191" t="e">
        <v>#N/A</v>
      </c>
      <c r="N78" s="191" t="e">
        <v>#N/A</v>
      </c>
      <c r="O78" s="192" t="e">
        <v>#N/A</v>
      </c>
      <c r="P78" s="191" t="e">
        <v>#N/A</v>
      </c>
      <c r="Q78" s="191" t="e">
        <v>#N/A</v>
      </c>
      <c r="R78" s="191" t="e">
        <v>#N/A</v>
      </c>
      <c r="S78" s="191" t="e">
        <v>#N/A</v>
      </c>
      <c r="T78" s="191" t="e">
        <v>#N/A</v>
      </c>
      <c r="U78" s="207" t="e">
        <v>#N/A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v>#N/A</v>
      </c>
      <c r="B79" s="177" t="e">
        <v>#N/A</v>
      </c>
      <c r="C79" s="187" t="e">
        <v>#N/A</v>
      </c>
      <c r="D79" s="187" t="e">
        <v>#N/A</v>
      </c>
      <c r="E79" s="177" t="e">
        <v>#N/A</v>
      </c>
      <c r="F79" s="177" t="e">
        <v>#N/A</v>
      </c>
      <c r="G79" s="186" t="e">
        <v>#N/A</v>
      </c>
      <c r="H79" s="188" t="e">
        <v>#N/A</v>
      </c>
      <c r="I79" s="189" t="e">
        <v>#N/A</v>
      </c>
      <c r="J79" s="177" t="e">
        <v>#N/A</v>
      </c>
      <c r="K79" s="186" t="e">
        <v>#N/A</v>
      </c>
      <c r="L79" s="190" t="e">
        <v>#N/A</v>
      </c>
      <c r="M79" s="191" t="e">
        <v>#N/A</v>
      </c>
      <c r="N79" s="191" t="e">
        <v>#N/A</v>
      </c>
      <c r="O79" s="192" t="e">
        <v>#N/A</v>
      </c>
      <c r="P79" s="191" t="e">
        <v>#N/A</v>
      </c>
      <c r="Q79" s="191" t="e">
        <v>#N/A</v>
      </c>
      <c r="R79" s="191" t="e">
        <v>#N/A</v>
      </c>
      <c r="S79" s="191" t="e">
        <v>#N/A</v>
      </c>
      <c r="T79" s="191" t="e">
        <v>#N/A</v>
      </c>
      <c r="U79" s="207" t="e">
        <v>#N/A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v>#N/A</v>
      </c>
      <c r="B80" s="177" t="e">
        <v>#N/A</v>
      </c>
      <c r="C80" s="187" t="e">
        <v>#N/A</v>
      </c>
      <c r="D80" s="187" t="e">
        <v>#N/A</v>
      </c>
      <c r="E80" s="177" t="e">
        <v>#N/A</v>
      </c>
      <c r="F80" s="177" t="e">
        <v>#N/A</v>
      </c>
      <c r="G80" s="186" t="e">
        <v>#N/A</v>
      </c>
      <c r="H80" s="188" t="e">
        <v>#N/A</v>
      </c>
      <c r="I80" s="189" t="e">
        <v>#N/A</v>
      </c>
      <c r="J80" s="177" t="e">
        <v>#N/A</v>
      </c>
      <c r="K80" s="186" t="e">
        <v>#N/A</v>
      </c>
      <c r="L80" s="190" t="e">
        <v>#N/A</v>
      </c>
      <c r="M80" s="191" t="e">
        <v>#N/A</v>
      </c>
      <c r="N80" s="191" t="e">
        <v>#N/A</v>
      </c>
      <c r="O80" s="192" t="e">
        <v>#N/A</v>
      </c>
      <c r="P80" s="191" t="e">
        <v>#N/A</v>
      </c>
      <c r="Q80" s="191" t="e">
        <v>#N/A</v>
      </c>
      <c r="R80" s="191" t="e">
        <v>#N/A</v>
      </c>
      <c r="S80" s="191" t="e">
        <v>#N/A</v>
      </c>
      <c r="T80" s="191" t="e">
        <v>#N/A</v>
      </c>
      <c r="U80" s="207" t="e">
        <v>#N/A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v>#N/A</v>
      </c>
      <c r="B81" s="177" t="e">
        <v>#N/A</v>
      </c>
      <c r="C81" s="187" t="e">
        <v>#N/A</v>
      </c>
      <c r="D81" s="187" t="e">
        <v>#N/A</v>
      </c>
      <c r="E81" s="177" t="e">
        <v>#N/A</v>
      </c>
      <c r="F81" s="177" t="e">
        <v>#N/A</v>
      </c>
      <c r="G81" s="186" t="e">
        <v>#N/A</v>
      </c>
      <c r="H81" s="188" t="e">
        <v>#N/A</v>
      </c>
      <c r="I81" s="189" t="e">
        <v>#N/A</v>
      </c>
      <c r="J81" s="177" t="e">
        <v>#N/A</v>
      </c>
      <c r="K81" s="186" t="e">
        <v>#N/A</v>
      </c>
      <c r="L81" s="190" t="e">
        <v>#N/A</v>
      </c>
      <c r="M81" s="191" t="e">
        <v>#N/A</v>
      </c>
      <c r="N81" s="191" t="e">
        <v>#N/A</v>
      </c>
      <c r="O81" s="192" t="e">
        <v>#N/A</v>
      </c>
      <c r="P81" s="191" t="e">
        <v>#N/A</v>
      </c>
      <c r="Q81" s="191" t="e">
        <v>#N/A</v>
      </c>
      <c r="R81" s="191" t="e">
        <v>#N/A</v>
      </c>
      <c r="S81" s="191" t="e">
        <v>#N/A</v>
      </c>
      <c r="T81" s="191" t="e">
        <v>#N/A</v>
      </c>
      <c r="U81" s="207" t="e">
        <v>#N/A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v>#N/A</v>
      </c>
      <c r="B82" s="177" t="e">
        <v>#N/A</v>
      </c>
      <c r="C82" s="187" t="e">
        <v>#N/A</v>
      </c>
      <c r="D82" s="187" t="e">
        <v>#N/A</v>
      </c>
      <c r="E82" s="177" t="e">
        <v>#N/A</v>
      </c>
      <c r="F82" s="177" t="e">
        <v>#N/A</v>
      </c>
      <c r="G82" s="186" t="e">
        <v>#N/A</v>
      </c>
      <c r="H82" s="188" t="e">
        <v>#N/A</v>
      </c>
      <c r="I82" s="189" t="e">
        <v>#N/A</v>
      </c>
      <c r="J82" s="177" t="e">
        <v>#N/A</v>
      </c>
      <c r="K82" s="186" t="e">
        <v>#N/A</v>
      </c>
      <c r="L82" s="190" t="e">
        <v>#N/A</v>
      </c>
      <c r="M82" s="191" t="e">
        <v>#N/A</v>
      </c>
      <c r="N82" s="191" t="e">
        <v>#N/A</v>
      </c>
      <c r="O82" s="192" t="e">
        <v>#N/A</v>
      </c>
      <c r="P82" s="191" t="e">
        <v>#N/A</v>
      </c>
      <c r="Q82" s="191" t="e">
        <v>#N/A</v>
      </c>
      <c r="R82" s="191" t="e">
        <v>#N/A</v>
      </c>
      <c r="S82" s="191" t="e">
        <v>#N/A</v>
      </c>
      <c r="T82" s="191" t="e">
        <v>#N/A</v>
      </c>
      <c r="U82" s="207" t="e">
        <v>#N/A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v>#N/A</v>
      </c>
      <c r="B83" s="177" t="e">
        <v>#N/A</v>
      </c>
      <c r="C83" s="187" t="e">
        <v>#N/A</v>
      </c>
      <c r="D83" s="187" t="e">
        <v>#N/A</v>
      </c>
      <c r="E83" s="177" t="e">
        <v>#N/A</v>
      </c>
      <c r="F83" s="177" t="e">
        <v>#N/A</v>
      </c>
      <c r="G83" s="186" t="e">
        <v>#N/A</v>
      </c>
      <c r="H83" s="188" t="e">
        <v>#N/A</v>
      </c>
      <c r="I83" s="189" t="e">
        <v>#N/A</v>
      </c>
      <c r="J83" s="177" t="e">
        <v>#N/A</v>
      </c>
      <c r="K83" s="186" t="e">
        <v>#N/A</v>
      </c>
      <c r="L83" s="190" t="e">
        <v>#N/A</v>
      </c>
      <c r="M83" s="191" t="e">
        <v>#N/A</v>
      </c>
      <c r="N83" s="191" t="e">
        <v>#N/A</v>
      </c>
      <c r="O83" s="192" t="e">
        <v>#N/A</v>
      </c>
      <c r="P83" s="191" t="e">
        <v>#N/A</v>
      </c>
      <c r="Q83" s="191" t="e">
        <v>#N/A</v>
      </c>
      <c r="R83" s="191" t="e">
        <v>#N/A</v>
      </c>
      <c r="S83" s="191" t="e">
        <v>#N/A</v>
      </c>
      <c r="T83" s="191" t="e">
        <v>#N/A</v>
      </c>
      <c r="U83" s="207" t="e">
        <v>#N/A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v>#N/A</v>
      </c>
      <c r="B84" s="177" t="e">
        <v>#N/A</v>
      </c>
      <c r="C84" s="187" t="e">
        <v>#N/A</v>
      </c>
      <c r="D84" s="187" t="e">
        <v>#N/A</v>
      </c>
      <c r="E84" s="177" t="e">
        <v>#N/A</v>
      </c>
      <c r="F84" s="177" t="e">
        <v>#N/A</v>
      </c>
      <c r="G84" s="186" t="e">
        <v>#N/A</v>
      </c>
      <c r="H84" s="188" t="e">
        <v>#N/A</v>
      </c>
      <c r="I84" s="189" t="e">
        <v>#N/A</v>
      </c>
      <c r="J84" s="177" t="e">
        <v>#N/A</v>
      </c>
      <c r="K84" s="186" t="e">
        <v>#N/A</v>
      </c>
      <c r="L84" s="190" t="e">
        <v>#N/A</v>
      </c>
      <c r="M84" s="191" t="e">
        <v>#N/A</v>
      </c>
      <c r="N84" s="191" t="e">
        <v>#N/A</v>
      </c>
      <c r="O84" s="192" t="e">
        <v>#N/A</v>
      </c>
      <c r="P84" s="191" t="e">
        <v>#N/A</v>
      </c>
      <c r="Q84" s="191" t="e">
        <v>#N/A</v>
      </c>
      <c r="R84" s="191" t="e">
        <v>#N/A</v>
      </c>
      <c r="S84" s="191" t="e">
        <v>#N/A</v>
      </c>
      <c r="T84" s="191" t="e">
        <v>#N/A</v>
      </c>
      <c r="U84" s="207" t="e">
        <v>#N/A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v>#N/A</v>
      </c>
      <c r="B85" s="177" t="e">
        <v>#N/A</v>
      </c>
      <c r="C85" s="187" t="e">
        <v>#N/A</v>
      </c>
      <c r="D85" s="187" t="e">
        <v>#N/A</v>
      </c>
      <c r="E85" s="177" t="e">
        <v>#N/A</v>
      </c>
      <c r="F85" s="177" t="e">
        <v>#N/A</v>
      </c>
      <c r="G85" s="186" t="e">
        <v>#N/A</v>
      </c>
      <c r="H85" s="188" t="e">
        <v>#N/A</v>
      </c>
      <c r="I85" s="189" t="e">
        <v>#N/A</v>
      </c>
      <c r="J85" s="177" t="e">
        <v>#N/A</v>
      </c>
      <c r="K85" s="186" t="e">
        <v>#N/A</v>
      </c>
      <c r="L85" s="190" t="e">
        <v>#N/A</v>
      </c>
      <c r="M85" s="191" t="e">
        <v>#N/A</v>
      </c>
      <c r="N85" s="191" t="e">
        <v>#N/A</v>
      </c>
      <c r="O85" s="192" t="e">
        <v>#N/A</v>
      </c>
      <c r="P85" s="191" t="e">
        <v>#N/A</v>
      </c>
      <c r="Q85" s="191" t="e">
        <v>#N/A</v>
      </c>
      <c r="R85" s="191" t="e">
        <v>#N/A</v>
      </c>
      <c r="S85" s="191" t="e">
        <v>#N/A</v>
      </c>
      <c r="T85" s="191" t="e">
        <v>#N/A</v>
      </c>
      <c r="U85" s="207" t="e">
        <v>#N/A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v>#N/A</v>
      </c>
      <c r="B86" s="177" t="e">
        <v>#N/A</v>
      </c>
      <c r="C86" s="187" t="e">
        <v>#N/A</v>
      </c>
      <c r="D86" s="187" t="e">
        <v>#N/A</v>
      </c>
      <c r="E86" s="177" t="e">
        <v>#N/A</v>
      </c>
      <c r="F86" s="177" t="e">
        <v>#N/A</v>
      </c>
      <c r="G86" s="186" t="e">
        <v>#N/A</v>
      </c>
      <c r="H86" s="188" t="e">
        <v>#N/A</v>
      </c>
      <c r="I86" s="189" t="e">
        <v>#N/A</v>
      </c>
      <c r="J86" s="177" t="e">
        <v>#N/A</v>
      </c>
      <c r="K86" s="186" t="e">
        <v>#N/A</v>
      </c>
      <c r="L86" s="190" t="e">
        <v>#N/A</v>
      </c>
      <c r="M86" s="191" t="e">
        <v>#N/A</v>
      </c>
      <c r="N86" s="191" t="e">
        <v>#N/A</v>
      </c>
      <c r="O86" s="192" t="e">
        <v>#N/A</v>
      </c>
      <c r="P86" s="191" t="e">
        <v>#N/A</v>
      </c>
      <c r="Q86" s="191" t="e">
        <v>#N/A</v>
      </c>
      <c r="R86" s="191" t="e">
        <v>#N/A</v>
      </c>
      <c r="S86" s="191" t="e">
        <v>#N/A</v>
      </c>
      <c r="T86" s="191" t="e">
        <v>#N/A</v>
      </c>
      <c r="U86" s="207" t="e">
        <v>#N/A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v>#N/A</v>
      </c>
      <c r="B87" s="177" t="e">
        <v>#N/A</v>
      </c>
      <c r="C87" s="187" t="e">
        <v>#N/A</v>
      </c>
      <c r="D87" s="187" t="e">
        <v>#N/A</v>
      </c>
      <c r="E87" s="177" t="e">
        <v>#N/A</v>
      </c>
      <c r="F87" s="177" t="e">
        <v>#N/A</v>
      </c>
      <c r="G87" s="186" t="e">
        <v>#N/A</v>
      </c>
      <c r="H87" s="188" t="e">
        <v>#N/A</v>
      </c>
      <c r="I87" s="189" t="e">
        <v>#N/A</v>
      </c>
      <c r="J87" s="177" t="e">
        <v>#N/A</v>
      </c>
      <c r="K87" s="186" t="e">
        <v>#N/A</v>
      </c>
      <c r="L87" s="190" t="e">
        <v>#N/A</v>
      </c>
      <c r="M87" s="191" t="e">
        <v>#N/A</v>
      </c>
      <c r="N87" s="191" t="e">
        <v>#N/A</v>
      </c>
      <c r="O87" s="192" t="e">
        <v>#N/A</v>
      </c>
      <c r="P87" s="191" t="e">
        <v>#N/A</v>
      </c>
      <c r="Q87" s="191" t="e">
        <v>#N/A</v>
      </c>
      <c r="R87" s="191" t="e">
        <v>#N/A</v>
      </c>
      <c r="S87" s="191" t="e">
        <v>#N/A</v>
      </c>
      <c r="T87" s="191" t="e">
        <v>#N/A</v>
      </c>
      <c r="U87" s="207" t="e">
        <v>#N/A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v>#N/A</v>
      </c>
      <c r="B88" s="177" t="e">
        <v>#N/A</v>
      </c>
      <c r="C88" s="187" t="e">
        <v>#N/A</v>
      </c>
      <c r="D88" s="187" t="e">
        <v>#N/A</v>
      </c>
      <c r="E88" s="177" t="e">
        <v>#N/A</v>
      </c>
      <c r="F88" s="177" t="e">
        <v>#N/A</v>
      </c>
      <c r="G88" s="186" t="e">
        <v>#N/A</v>
      </c>
      <c r="H88" s="188" t="e">
        <v>#N/A</v>
      </c>
      <c r="I88" s="189" t="e">
        <v>#N/A</v>
      </c>
      <c r="J88" s="177" t="e">
        <v>#N/A</v>
      </c>
      <c r="K88" s="186" t="e">
        <v>#N/A</v>
      </c>
      <c r="L88" s="190" t="e">
        <v>#N/A</v>
      </c>
      <c r="M88" s="191" t="e">
        <v>#N/A</v>
      </c>
      <c r="N88" s="191" t="e">
        <v>#N/A</v>
      </c>
      <c r="O88" s="192" t="e">
        <v>#N/A</v>
      </c>
      <c r="P88" s="191" t="e">
        <v>#N/A</v>
      </c>
      <c r="Q88" s="191" t="e">
        <v>#N/A</v>
      </c>
      <c r="R88" s="191" t="e">
        <v>#N/A</v>
      </c>
      <c r="S88" s="191" t="e">
        <v>#N/A</v>
      </c>
      <c r="T88" s="191" t="e">
        <v>#N/A</v>
      </c>
      <c r="U88" s="207" t="e">
        <v>#N/A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v>#N/A</v>
      </c>
      <c r="B89" s="177" t="e">
        <v>#N/A</v>
      </c>
      <c r="C89" s="187" t="e">
        <v>#N/A</v>
      </c>
      <c r="D89" s="187" t="e">
        <v>#N/A</v>
      </c>
      <c r="E89" s="177" t="e">
        <v>#N/A</v>
      </c>
      <c r="F89" s="177" t="e">
        <v>#N/A</v>
      </c>
      <c r="G89" s="186" t="e">
        <v>#N/A</v>
      </c>
      <c r="H89" s="188" t="e">
        <v>#N/A</v>
      </c>
      <c r="I89" s="189" t="e">
        <v>#N/A</v>
      </c>
      <c r="J89" s="177" t="e">
        <v>#N/A</v>
      </c>
      <c r="K89" s="186" t="e">
        <v>#N/A</v>
      </c>
      <c r="L89" s="190" t="e">
        <v>#N/A</v>
      </c>
      <c r="M89" s="191" t="e">
        <v>#N/A</v>
      </c>
      <c r="N89" s="191" t="e">
        <v>#N/A</v>
      </c>
      <c r="O89" s="192" t="e">
        <v>#N/A</v>
      </c>
      <c r="P89" s="191" t="e">
        <v>#N/A</v>
      </c>
      <c r="Q89" s="191" t="e">
        <v>#N/A</v>
      </c>
      <c r="R89" s="191" t="e">
        <v>#N/A</v>
      </c>
      <c r="S89" s="191" t="e">
        <v>#N/A</v>
      </c>
      <c r="T89" s="191" t="e">
        <v>#N/A</v>
      </c>
      <c r="U89" s="207" t="e">
        <v>#N/A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v>#N/A</v>
      </c>
      <c r="B90" s="177" t="e">
        <v>#N/A</v>
      </c>
      <c r="C90" s="187" t="e">
        <v>#N/A</v>
      </c>
      <c r="D90" s="187" t="e">
        <v>#N/A</v>
      </c>
      <c r="E90" s="177" t="e">
        <v>#N/A</v>
      </c>
      <c r="F90" s="177" t="e">
        <v>#N/A</v>
      </c>
      <c r="G90" s="186" t="e">
        <v>#N/A</v>
      </c>
      <c r="H90" s="188" t="e">
        <v>#N/A</v>
      </c>
      <c r="I90" s="189" t="e">
        <v>#N/A</v>
      </c>
      <c r="J90" s="177" t="e">
        <v>#N/A</v>
      </c>
      <c r="K90" s="186" t="e">
        <v>#N/A</v>
      </c>
      <c r="L90" s="190" t="e">
        <v>#N/A</v>
      </c>
      <c r="M90" s="191" t="e">
        <v>#N/A</v>
      </c>
      <c r="N90" s="191" t="e">
        <v>#N/A</v>
      </c>
      <c r="O90" s="192" t="e">
        <v>#N/A</v>
      </c>
      <c r="P90" s="191" t="e">
        <v>#N/A</v>
      </c>
      <c r="Q90" s="191" t="e">
        <v>#N/A</v>
      </c>
      <c r="R90" s="191" t="e">
        <v>#N/A</v>
      </c>
      <c r="S90" s="191" t="e">
        <v>#N/A</v>
      </c>
      <c r="T90" s="191" t="e">
        <v>#N/A</v>
      </c>
      <c r="U90" s="207" t="e">
        <v>#N/A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v>#N/A</v>
      </c>
      <c r="B91" s="177" t="e">
        <v>#N/A</v>
      </c>
      <c r="C91" s="187" t="e">
        <v>#N/A</v>
      </c>
      <c r="D91" s="187" t="e">
        <v>#N/A</v>
      </c>
      <c r="E91" s="177" t="e">
        <v>#N/A</v>
      </c>
      <c r="F91" s="177" t="e">
        <v>#N/A</v>
      </c>
      <c r="G91" s="186" t="e">
        <v>#N/A</v>
      </c>
      <c r="H91" s="188" t="e">
        <v>#N/A</v>
      </c>
      <c r="I91" s="189" t="e">
        <v>#N/A</v>
      </c>
      <c r="J91" s="177" t="e">
        <v>#N/A</v>
      </c>
      <c r="K91" s="186" t="e">
        <v>#N/A</v>
      </c>
      <c r="L91" s="190" t="e">
        <v>#N/A</v>
      </c>
      <c r="M91" s="191" t="e">
        <v>#N/A</v>
      </c>
      <c r="N91" s="191" t="e">
        <v>#N/A</v>
      </c>
      <c r="O91" s="192" t="e">
        <v>#N/A</v>
      </c>
      <c r="P91" s="191" t="e">
        <v>#N/A</v>
      </c>
      <c r="Q91" s="191" t="e">
        <v>#N/A</v>
      </c>
      <c r="R91" s="191" t="e">
        <v>#N/A</v>
      </c>
      <c r="S91" s="191" t="e">
        <v>#N/A</v>
      </c>
      <c r="T91" s="191" t="e">
        <v>#N/A</v>
      </c>
      <c r="U91" s="207" t="e">
        <v>#N/A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v>#N/A</v>
      </c>
      <c r="B92" s="177" t="e">
        <v>#N/A</v>
      </c>
      <c r="C92" s="187" t="e">
        <v>#N/A</v>
      </c>
      <c r="D92" s="187" t="e">
        <v>#N/A</v>
      </c>
      <c r="E92" s="177" t="e">
        <v>#N/A</v>
      </c>
      <c r="F92" s="177" t="e">
        <v>#N/A</v>
      </c>
      <c r="G92" s="186" t="e">
        <v>#N/A</v>
      </c>
      <c r="H92" s="188" t="e">
        <v>#N/A</v>
      </c>
      <c r="I92" s="189" t="e">
        <v>#N/A</v>
      </c>
      <c r="J92" s="177" t="e">
        <v>#N/A</v>
      </c>
      <c r="K92" s="186" t="e">
        <v>#N/A</v>
      </c>
      <c r="L92" s="190" t="e">
        <v>#N/A</v>
      </c>
      <c r="M92" s="191" t="e">
        <v>#N/A</v>
      </c>
      <c r="N92" s="191" t="e">
        <v>#N/A</v>
      </c>
      <c r="O92" s="192" t="e">
        <v>#N/A</v>
      </c>
      <c r="P92" s="191" t="e">
        <v>#N/A</v>
      </c>
      <c r="Q92" s="191" t="e">
        <v>#N/A</v>
      </c>
      <c r="R92" s="191" t="e">
        <v>#N/A</v>
      </c>
      <c r="S92" s="191" t="e">
        <v>#N/A</v>
      </c>
      <c r="T92" s="191" t="e">
        <v>#N/A</v>
      </c>
      <c r="U92" s="207" t="e">
        <v>#N/A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v>#N/A</v>
      </c>
      <c r="B93" s="177" t="e">
        <v>#N/A</v>
      </c>
      <c r="C93" s="187" t="e">
        <v>#N/A</v>
      </c>
      <c r="D93" s="187" t="e">
        <v>#N/A</v>
      </c>
      <c r="E93" s="177" t="e">
        <v>#N/A</v>
      </c>
      <c r="F93" s="177" t="e">
        <v>#N/A</v>
      </c>
      <c r="G93" s="186" t="e">
        <v>#N/A</v>
      </c>
      <c r="H93" s="188" t="e">
        <v>#N/A</v>
      </c>
      <c r="I93" s="189" t="e">
        <v>#N/A</v>
      </c>
      <c r="J93" s="177" t="e">
        <v>#N/A</v>
      </c>
      <c r="K93" s="186" t="e">
        <v>#N/A</v>
      </c>
      <c r="L93" s="190" t="e">
        <v>#N/A</v>
      </c>
      <c r="M93" s="191" t="e">
        <v>#N/A</v>
      </c>
      <c r="N93" s="191" t="e">
        <v>#N/A</v>
      </c>
      <c r="O93" s="192" t="e">
        <v>#N/A</v>
      </c>
      <c r="P93" s="191" t="e">
        <v>#N/A</v>
      </c>
      <c r="Q93" s="191" t="e">
        <v>#N/A</v>
      </c>
      <c r="R93" s="191" t="e">
        <v>#N/A</v>
      </c>
      <c r="S93" s="191" t="e">
        <v>#N/A</v>
      </c>
      <c r="T93" s="191" t="e">
        <v>#N/A</v>
      </c>
      <c r="U93" s="207" t="e">
        <v>#N/A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v>#N/A</v>
      </c>
      <c r="B94" s="177" t="e">
        <v>#N/A</v>
      </c>
      <c r="C94" s="187" t="e">
        <v>#N/A</v>
      </c>
      <c r="D94" s="187" t="e">
        <v>#N/A</v>
      </c>
      <c r="E94" s="177" t="e">
        <v>#N/A</v>
      </c>
      <c r="F94" s="177" t="e">
        <v>#N/A</v>
      </c>
      <c r="G94" s="186" t="e">
        <v>#N/A</v>
      </c>
      <c r="H94" s="188" t="e">
        <v>#N/A</v>
      </c>
      <c r="I94" s="189" t="e">
        <v>#N/A</v>
      </c>
      <c r="J94" s="177" t="e">
        <v>#N/A</v>
      </c>
      <c r="K94" s="186" t="e">
        <v>#N/A</v>
      </c>
      <c r="L94" s="190" t="e">
        <v>#N/A</v>
      </c>
      <c r="M94" s="191" t="e">
        <v>#N/A</v>
      </c>
      <c r="N94" s="191" t="e">
        <v>#N/A</v>
      </c>
      <c r="O94" s="192" t="e">
        <v>#N/A</v>
      </c>
      <c r="P94" s="191" t="e">
        <v>#N/A</v>
      </c>
      <c r="Q94" s="191" t="e">
        <v>#N/A</v>
      </c>
      <c r="R94" s="191" t="e">
        <v>#N/A</v>
      </c>
      <c r="S94" s="191" t="e">
        <v>#N/A</v>
      </c>
      <c r="T94" s="191" t="e">
        <v>#N/A</v>
      </c>
      <c r="U94" s="207" t="e">
        <v>#N/A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v>#N/A</v>
      </c>
      <c r="B95" s="177" t="e">
        <v>#N/A</v>
      </c>
      <c r="C95" s="187" t="e">
        <v>#N/A</v>
      </c>
      <c r="D95" s="187" t="e">
        <v>#N/A</v>
      </c>
      <c r="E95" s="177" t="e">
        <v>#N/A</v>
      </c>
      <c r="F95" s="177" t="e">
        <v>#N/A</v>
      </c>
      <c r="G95" s="186" t="e">
        <v>#N/A</v>
      </c>
      <c r="H95" s="188" t="e">
        <v>#N/A</v>
      </c>
      <c r="I95" s="189" t="e">
        <v>#N/A</v>
      </c>
      <c r="J95" s="177" t="e">
        <v>#N/A</v>
      </c>
      <c r="K95" s="186" t="e">
        <v>#N/A</v>
      </c>
      <c r="L95" s="190" t="e">
        <v>#N/A</v>
      </c>
      <c r="M95" s="191" t="e">
        <v>#N/A</v>
      </c>
      <c r="N95" s="191" t="e">
        <v>#N/A</v>
      </c>
      <c r="O95" s="192" t="e">
        <v>#N/A</v>
      </c>
      <c r="P95" s="191" t="e">
        <v>#N/A</v>
      </c>
      <c r="Q95" s="191" t="e">
        <v>#N/A</v>
      </c>
      <c r="R95" s="191" t="e">
        <v>#N/A</v>
      </c>
      <c r="S95" s="191" t="e">
        <v>#N/A</v>
      </c>
      <c r="T95" s="191" t="e">
        <v>#N/A</v>
      </c>
      <c r="U95" s="207" t="e">
        <v>#N/A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v>#N/A</v>
      </c>
      <c r="B96" s="177" t="e">
        <v>#N/A</v>
      </c>
      <c r="C96" s="187" t="e">
        <v>#N/A</v>
      </c>
      <c r="D96" s="187" t="e">
        <v>#N/A</v>
      </c>
      <c r="E96" s="177" t="e">
        <v>#N/A</v>
      </c>
      <c r="F96" s="177" t="e">
        <v>#N/A</v>
      </c>
      <c r="G96" s="186" t="e">
        <v>#N/A</v>
      </c>
      <c r="H96" s="188" t="e">
        <v>#N/A</v>
      </c>
      <c r="I96" s="189" t="e">
        <v>#N/A</v>
      </c>
      <c r="J96" s="177" t="e">
        <v>#N/A</v>
      </c>
      <c r="K96" s="186" t="e">
        <v>#N/A</v>
      </c>
      <c r="L96" s="190" t="e">
        <v>#N/A</v>
      </c>
      <c r="M96" s="191" t="e">
        <v>#N/A</v>
      </c>
      <c r="N96" s="191" t="e">
        <v>#N/A</v>
      </c>
      <c r="O96" s="192" t="e">
        <v>#N/A</v>
      </c>
      <c r="P96" s="191" t="e">
        <v>#N/A</v>
      </c>
      <c r="Q96" s="191" t="e">
        <v>#N/A</v>
      </c>
      <c r="R96" s="191" t="e">
        <v>#N/A</v>
      </c>
      <c r="S96" s="191" t="e">
        <v>#N/A</v>
      </c>
      <c r="T96" s="191" t="e">
        <v>#N/A</v>
      </c>
      <c r="U96" s="207" t="e">
        <v>#N/A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v>#N/A</v>
      </c>
      <c r="B97" s="177" t="e">
        <v>#N/A</v>
      </c>
      <c r="C97" s="187" t="e">
        <v>#N/A</v>
      </c>
      <c r="D97" s="187" t="e">
        <v>#N/A</v>
      </c>
      <c r="E97" s="177" t="e">
        <v>#N/A</v>
      </c>
      <c r="F97" s="177" t="e">
        <v>#N/A</v>
      </c>
      <c r="G97" s="186" t="e">
        <v>#N/A</v>
      </c>
      <c r="H97" s="188" t="e">
        <v>#N/A</v>
      </c>
      <c r="I97" s="189" t="e">
        <v>#N/A</v>
      </c>
      <c r="J97" s="177" t="e">
        <v>#N/A</v>
      </c>
      <c r="K97" s="186" t="e">
        <v>#N/A</v>
      </c>
      <c r="L97" s="190" t="e">
        <v>#N/A</v>
      </c>
      <c r="M97" s="191" t="e">
        <v>#N/A</v>
      </c>
      <c r="N97" s="191" t="e">
        <v>#N/A</v>
      </c>
      <c r="O97" s="192" t="e">
        <v>#N/A</v>
      </c>
      <c r="P97" s="191" t="e">
        <v>#N/A</v>
      </c>
      <c r="Q97" s="191" t="e">
        <v>#N/A</v>
      </c>
      <c r="R97" s="191" t="e">
        <v>#N/A</v>
      </c>
      <c r="S97" s="191" t="e">
        <v>#N/A</v>
      </c>
      <c r="T97" s="191" t="e">
        <v>#N/A</v>
      </c>
      <c r="U97" s="207" t="e">
        <v>#N/A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v>#N/A</v>
      </c>
      <c r="B98" s="177" t="e">
        <v>#N/A</v>
      </c>
      <c r="C98" s="187" t="e">
        <v>#N/A</v>
      </c>
      <c r="D98" s="187" t="e">
        <v>#N/A</v>
      </c>
      <c r="E98" s="177" t="e">
        <v>#N/A</v>
      </c>
      <c r="F98" s="177" t="e">
        <v>#N/A</v>
      </c>
      <c r="G98" s="186" t="e">
        <v>#N/A</v>
      </c>
      <c r="H98" s="188" t="e">
        <v>#N/A</v>
      </c>
      <c r="I98" s="189" t="e">
        <v>#N/A</v>
      </c>
      <c r="J98" s="177" t="e">
        <v>#N/A</v>
      </c>
      <c r="K98" s="186" t="e">
        <v>#N/A</v>
      </c>
      <c r="L98" s="190" t="e">
        <v>#N/A</v>
      </c>
      <c r="M98" s="191" t="e">
        <v>#N/A</v>
      </c>
      <c r="N98" s="191" t="e">
        <v>#N/A</v>
      </c>
      <c r="O98" s="192" t="e">
        <v>#N/A</v>
      </c>
      <c r="P98" s="191" t="e">
        <v>#N/A</v>
      </c>
      <c r="Q98" s="191" t="e">
        <v>#N/A</v>
      </c>
      <c r="R98" s="191" t="e">
        <v>#N/A</v>
      </c>
      <c r="S98" s="191" t="e">
        <v>#N/A</v>
      </c>
      <c r="T98" s="191" t="e">
        <v>#N/A</v>
      </c>
      <c r="U98" s="207" t="e">
        <v>#N/A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v>#N/A</v>
      </c>
      <c r="B99" s="177" t="e">
        <v>#N/A</v>
      </c>
      <c r="C99" s="187" t="e">
        <v>#N/A</v>
      </c>
      <c r="D99" s="187" t="e">
        <v>#N/A</v>
      </c>
      <c r="E99" s="177" t="e">
        <v>#N/A</v>
      </c>
      <c r="F99" s="177" t="e">
        <v>#N/A</v>
      </c>
      <c r="G99" s="186" t="e">
        <v>#N/A</v>
      </c>
      <c r="H99" s="188" t="e">
        <v>#N/A</v>
      </c>
      <c r="I99" s="189" t="e">
        <v>#N/A</v>
      </c>
      <c r="J99" s="177" t="e">
        <v>#N/A</v>
      </c>
      <c r="K99" s="186" t="e">
        <v>#N/A</v>
      </c>
      <c r="L99" s="190" t="e">
        <v>#N/A</v>
      </c>
      <c r="M99" s="191" t="e">
        <v>#N/A</v>
      </c>
      <c r="N99" s="191" t="e">
        <v>#N/A</v>
      </c>
      <c r="O99" s="192" t="e">
        <v>#N/A</v>
      </c>
      <c r="P99" s="191" t="e">
        <v>#N/A</v>
      </c>
      <c r="Q99" s="191" t="e">
        <v>#N/A</v>
      </c>
      <c r="R99" s="191" t="e">
        <v>#N/A</v>
      </c>
      <c r="S99" s="191" t="e">
        <v>#N/A</v>
      </c>
      <c r="T99" s="191" t="e">
        <v>#N/A</v>
      </c>
      <c r="U99" s="207" t="e">
        <v>#N/A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v>#N/A</v>
      </c>
      <c r="B100" s="177" t="e">
        <v>#N/A</v>
      </c>
      <c r="C100" s="187" t="e">
        <v>#N/A</v>
      </c>
      <c r="D100" s="187" t="e">
        <v>#N/A</v>
      </c>
      <c r="E100" s="177" t="e">
        <v>#N/A</v>
      </c>
      <c r="F100" s="177" t="e">
        <v>#N/A</v>
      </c>
      <c r="G100" s="186" t="e">
        <v>#N/A</v>
      </c>
      <c r="H100" s="188" t="e">
        <v>#N/A</v>
      </c>
      <c r="I100" s="189" t="e">
        <v>#N/A</v>
      </c>
      <c r="J100" s="177" t="e">
        <v>#N/A</v>
      </c>
      <c r="K100" s="186" t="e">
        <v>#N/A</v>
      </c>
      <c r="L100" s="190" t="e">
        <v>#N/A</v>
      </c>
      <c r="M100" s="191" t="e">
        <v>#N/A</v>
      </c>
      <c r="N100" s="191" t="e">
        <v>#N/A</v>
      </c>
      <c r="O100" s="192" t="e">
        <v>#N/A</v>
      </c>
      <c r="P100" s="191" t="e">
        <v>#N/A</v>
      </c>
      <c r="Q100" s="191" t="e">
        <v>#N/A</v>
      </c>
      <c r="R100" s="191" t="e">
        <v>#N/A</v>
      </c>
      <c r="S100" s="191" t="e">
        <v>#N/A</v>
      </c>
      <c r="T100" s="191" t="e">
        <v>#N/A</v>
      </c>
      <c r="U100" s="207" t="e">
        <v>#N/A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v>#N/A</v>
      </c>
      <c r="B101" s="177" t="e">
        <v>#N/A</v>
      </c>
      <c r="C101" s="187" t="e">
        <v>#N/A</v>
      </c>
      <c r="D101" s="187" t="e">
        <v>#N/A</v>
      </c>
      <c r="E101" s="177" t="e">
        <v>#N/A</v>
      </c>
      <c r="F101" s="177" t="e">
        <v>#N/A</v>
      </c>
      <c r="G101" s="186" t="e">
        <v>#N/A</v>
      </c>
      <c r="H101" s="188" t="e">
        <v>#N/A</v>
      </c>
      <c r="I101" s="189" t="e">
        <v>#N/A</v>
      </c>
      <c r="J101" s="177" t="e">
        <v>#N/A</v>
      </c>
      <c r="K101" s="186" t="e">
        <v>#N/A</v>
      </c>
      <c r="L101" s="190" t="e">
        <v>#N/A</v>
      </c>
      <c r="M101" s="191" t="e">
        <v>#N/A</v>
      </c>
      <c r="N101" s="191" t="e">
        <v>#N/A</v>
      </c>
      <c r="O101" s="192" t="e">
        <v>#N/A</v>
      </c>
      <c r="P101" s="191" t="e">
        <v>#N/A</v>
      </c>
      <c r="Q101" s="191" t="e">
        <v>#N/A</v>
      </c>
      <c r="R101" s="191" t="e">
        <v>#N/A</v>
      </c>
      <c r="S101" s="191" t="e">
        <v>#N/A</v>
      </c>
      <c r="T101" s="191" t="e">
        <v>#N/A</v>
      </c>
      <c r="U101" s="207" t="e">
        <v>#N/A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v>#N/A</v>
      </c>
      <c r="B102" s="177" t="e">
        <v>#N/A</v>
      </c>
      <c r="C102" s="187" t="e">
        <v>#N/A</v>
      </c>
      <c r="D102" s="187" t="e">
        <v>#N/A</v>
      </c>
      <c r="E102" s="177" t="e">
        <v>#N/A</v>
      </c>
      <c r="F102" s="177" t="e">
        <v>#N/A</v>
      </c>
      <c r="G102" s="186" t="e">
        <v>#N/A</v>
      </c>
      <c r="H102" s="188" t="e">
        <v>#N/A</v>
      </c>
      <c r="I102" s="189" t="e">
        <v>#N/A</v>
      </c>
      <c r="J102" s="177" t="e">
        <v>#N/A</v>
      </c>
      <c r="K102" s="186" t="e">
        <v>#N/A</v>
      </c>
      <c r="L102" s="190" t="e">
        <v>#N/A</v>
      </c>
      <c r="M102" s="191" t="e">
        <v>#N/A</v>
      </c>
      <c r="N102" s="191" t="e">
        <v>#N/A</v>
      </c>
      <c r="O102" s="192" t="e">
        <v>#N/A</v>
      </c>
      <c r="P102" s="191" t="e">
        <v>#N/A</v>
      </c>
      <c r="Q102" s="191" t="e">
        <v>#N/A</v>
      </c>
      <c r="R102" s="191" t="e">
        <v>#N/A</v>
      </c>
      <c r="S102" s="191" t="e">
        <v>#N/A</v>
      </c>
      <c r="T102" s="191" t="e">
        <v>#N/A</v>
      </c>
      <c r="U102" s="207" t="e">
        <v>#N/A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v>#N/A</v>
      </c>
      <c r="B103" s="177" t="e">
        <v>#N/A</v>
      </c>
      <c r="C103" s="187" t="e">
        <v>#N/A</v>
      </c>
      <c r="D103" s="187" t="e">
        <v>#N/A</v>
      </c>
      <c r="E103" s="177" t="e">
        <v>#N/A</v>
      </c>
      <c r="F103" s="177" t="e">
        <v>#N/A</v>
      </c>
      <c r="G103" s="186" t="e">
        <v>#N/A</v>
      </c>
      <c r="H103" s="188" t="e">
        <v>#N/A</v>
      </c>
      <c r="I103" s="189" t="e">
        <v>#N/A</v>
      </c>
      <c r="J103" s="177" t="e">
        <v>#N/A</v>
      </c>
      <c r="K103" s="186" t="e">
        <v>#N/A</v>
      </c>
      <c r="L103" s="190" t="e">
        <v>#N/A</v>
      </c>
      <c r="M103" s="191" t="e">
        <v>#N/A</v>
      </c>
      <c r="N103" s="191" t="e">
        <v>#N/A</v>
      </c>
      <c r="O103" s="192" t="e">
        <v>#N/A</v>
      </c>
      <c r="P103" s="191" t="e">
        <v>#N/A</v>
      </c>
      <c r="Q103" s="191" t="e">
        <v>#N/A</v>
      </c>
      <c r="R103" s="191" t="e">
        <v>#N/A</v>
      </c>
      <c r="S103" s="191" t="e">
        <v>#N/A</v>
      </c>
      <c r="T103" s="191" t="e">
        <v>#N/A</v>
      </c>
      <c r="U103" s="207" t="e">
        <v>#N/A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v>#N/A</v>
      </c>
      <c r="B104" s="177" t="e">
        <v>#N/A</v>
      </c>
      <c r="C104" s="187" t="e">
        <v>#N/A</v>
      </c>
      <c r="D104" s="187" t="e">
        <v>#N/A</v>
      </c>
      <c r="E104" s="177" t="e">
        <v>#N/A</v>
      </c>
      <c r="F104" s="177" t="e">
        <v>#N/A</v>
      </c>
      <c r="G104" s="186" t="e">
        <v>#N/A</v>
      </c>
      <c r="H104" s="188" t="e">
        <v>#N/A</v>
      </c>
      <c r="I104" s="189" t="e">
        <v>#N/A</v>
      </c>
      <c r="J104" s="177" t="e">
        <v>#N/A</v>
      </c>
      <c r="K104" s="186" t="e">
        <v>#N/A</v>
      </c>
      <c r="L104" s="190" t="e">
        <v>#N/A</v>
      </c>
      <c r="M104" s="191" t="e">
        <v>#N/A</v>
      </c>
      <c r="N104" s="191" t="e">
        <v>#N/A</v>
      </c>
      <c r="O104" s="192" t="e">
        <v>#N/A</v>
      </c>
      <c r="P104" s="191" t="e">
        <v>#N/A</v>
      </c>
      <c r="Q104" s="191" t="e">
        <v>#N/A</v>
      </c>
      <c r="R104" s="191" t="e">
        <v>#N/A</v>
      </c>
      <c r="S104" s="191" t="e">
        <v>#N/A</v>
      </c>
      <c r="T104" s="191" t="e">
        <v>#N/A</v>
      </c>
      <c r="U104" s="207" t="e">
        <v>#N/A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v>#N/A</v>
      </c>
      <c r="B105" s="177" t="e">
        <v>#N/A</v>
      </c>
      <c r="C105" s="187" t="e">
        <v>#N/A</v>
      </c>
      <c r="D105" s="187" t="e">
        <v>#N/A</v>
      </c>
      <c r="E105" s="177" t="e">
        <v>#N/A</v>
      </c>
      <c r="F105" s="177" t="e">
        <v>#N/A</v>
      </c>
      <c r="G105" s="186" t="e">
        <v>#N/A</v>
      </c>
      <c r="H105" s="188" t="e">
        <v>#N/A</v>
      </c>
      <c r="I105" s="189" t="e">
        <v>#N/A</v>
      </c>
      <c r="J105" s="177" t="e">
        <v>#N/A</v>
      </c>
      <c r="K105" s="186" t="e">
        <v>#N/A</v>
      </c>
      <c r="L105" s="190" t="e">
        <v>#N/A</v>
      </c>
      <c r="M105" s="191" t="e">
        <v>#N/A</v>
      </c>
      <c r="N105" s="191" t="e">
        <v>#N/A</v>
      </c>
      <c r="O105" s="192" t="e">
        <v>#N/A</v>
      </c>
      <c r="P105" s="191" t="e">
        <v>#N/A</v>
      </c>
      <c r="Q105" s="191" t="e">
        <v>#N/A</v>
      </c>
      <c r="R105" s="191" t="e">
        <v>#N/A</v>
      </c>
      <c r="S105" s="191" t="e">
        <v>#N/A</v>
      </c>
      <c r="T105" s="191" t="e">
        <v>#N/A</v>
      </c>
      <c r="U105" s="207" t="e">
        <v>#N/A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v>#N/A</v>
      </c>
      <c r="B106" s="177" t="e">
        <v>#N/A</v>
      </c>
      <c r="C106" s="187" t="e">
        <v>#N/A</v>
      </c>
      <c r="D106" s="187" t="e">
        <v>#N/A</v>
      </c>
      <c r="E106" s="177" t="e">
        <v>#N/A</v>
      </c>
      <c r="F106" s="177" t="e">
        <v>#N/A</v>
      </c>
      <c r="G106" s="186" t="e">
        <v>#N/A</v>
      </c>
      <c r="H106" s="188" t="e">
        <v>#N/A</v>
      </c>
      <c r="I106" s="189" t="e">
        <v>#N/A</v>
      </c>
      <c r="J106" s="177" t="e">
        <v>#N/A</v>
      </c>
      <c r="K106" s="186" t="e">
        <v>#N/A</v>
      </c>
      <c r="L106" s="190" t="e">
        <v>#N/A</v>
      </c>
      <c r="M106" s="191" t="e">
        <v>#N/A</v>
      </c>
      <c r="N106" s="191" t="e">
        <v>#N/A</v>
      </c>
      <c r="O106" s="192" t="e">
        <v>#N/A</v>
      </c>
      <c r="P106" s="191" t="e">
        <v>#N/A</v>
      </c>
      <c r="Q106" s="191" t="e">
        <v>#N/A</v>
      </c>
      <c r="R106" s="191" t="e">
        <v>#N/A</v>
      </c>
      <c r="S106" s="191" t="e">
        <v>#N/A</v>
      </c>
      <c r="T106" s="191" t="e">
        <v>#N/A</v>
      </c>
      <c r="U106" s="207" t="e">
        <v>#N/A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v>#N/A</v>
      </c>
      <c r="B107" s="177" t="e">
        <v>#N/A</v>
      </c>
      <c r="C107" s="187" t="e">
        <v>#N/A</v>
      </c>
      <c r="D107" s="187" t="e">
        <v>#N/A</v>
      </c>
      <c r="E107" s="177" t="e">
        <v>#N/A</v>
      </c>
      <c r="F107" s="177" t="e">
        <v>#N/A</v>
      </c>
      <c r="G107" s="186" t="e">
        <v>#N/A</v>
      </c>
      <c r="H107" s="188" t="e">
        <v>#N/A</v>
      </c>
      <c r="I107" s="189" t="e">
        <v>#N/A</v>
      </c>
      <c r="J107" s="177" t="e">
        <v>#N/A</v>
      </c>
      <c r="K107" s="186" t="e">
        <v>#N/A</v>
      </c>
      <c r="L107" s="190" t="e">
        <v>#N/A</v>
      </c>
      <c r="M107" s="191" t="e">
        <v>#N/A</v>
      </c>
      <c r="N107" s="191" t="e">
        <v>#N/A</v>
      </c>
      <c r="O107" s="192" t="e">
        <v>#N/A</v>
      </c>
      <c r="P107" s="191" t="e">
        <v>#N/A</v>
      </c>
      <c r="Q107" s="191" t="e">
        <v>#N/A</v>
      </c>
      <c r="R107" s="191" t="e">
        <v>#N/A</v>
      </c>
      <c r="S107" s="191" t="e">
        <v>#N/A</v>
      </c>
      <c r="T107" s="191" t="e">
        <v>#N/A</v>
      </c>
      <c r="U107" s="207" t="e">
        <v>#N/A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v>#N/A</v>
      </c>
      <c r="B108" s="177" t="e">
        <v>#N/A</v>
      </c>
      <c r="C108" s="187" t="e">
        <v>#N/A</v>
      </c>
      <c r="D108" s="187" t="e">
        <v>#N/A</v>
      </c>
      <c r="E108" s="177" t="e">
        <v>#N/A</v>
      </c>
      <c r="F108" s="177" t="e">
        <v>#N/A</v>
      </c>
      <c r="G108" s="186" t="e">
        <v>#N/A</v>
      </c>
      <c r="H108" s="188" t="e">
        <v>#N/A</v>
      </c>
      <c r="I108" s="189" t="e">
        <v>#N/A</v>
      </c>
      <c r="J108" s="177" t="e">
        <v>#N/A</v>
      </c>
      <c r="K108" s="186" t="e">
        <v>#N/A</v>
      </c>
      <c r="L108" s="190" t="e">
        <v>#N/A</v>
      </c>
      <c r="M108" s="191" t="e">
        <v>#N/A</v>
      </c>
      <c r="N108" s="191" t="e">
        <v>#N/A</v>
      </c>
      <c r="O108" s="192" t="e">
        <v>#N/A</v>
      </c>
      <c r="P108" s="191" t="e">
        <v>#N/A</v>
      </c>
      <c r="Q108" s="191" t="e">
        <v>#N/A</v>
      </c>
      <c r="R108" s="191" t="e">
        <v>#N/A</v>
      </c>
      <c r="S108" s="191" t="e">
        <v>#N/A</v>
      </c>
      <c r="T108" s="191" t="e">
        <v>#N/A</v>
      </c>
      <c r="U108" s="207" t="e">
        <v>#N/A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v>#N/A</v>
      </c>
      <c r="B109" s="177" t="e">
        <v>#N/A</v>
      </c>
      <c r="C109" s="187" t="e">
        <v>#N/A</v>
      </c>
      <c r="D109" s="187" t="e">
        <v>#N/A</v>
      </c>
      <c r="E109" s="177" t="e">
        <v>#N/A</v>
      </c>
      <c r="F109" s="177" t="e">
        <v>#N/A</v>
      </c>
      <c r="G109" s="186" t="e">
        <v>#N/A</v>
      </c>
      <c r="H109" s="188" t="e">
        <v>#N/A</v>
      </c>
      <c r="I109" s="189" t="e">
        <v>#N/A</v>
      </c>
      <c r="J109" s="177" t="e">
        <v>#N/A</v>
      </c>
      <c r="K109" s="186" t="e">
        <v>#N/A</v>
      </c>
      <c r="L109" s="190" t="e">
        <v>#N/A</v>
      </c>
      <c r="M109" s="191" t="e">
        <v>#N/A</v>
      </c>
      <c r="N109" s="191" t="e">
        <v>#N/A</v>
      </c>
      <c r="O109" s="192" t="e">
        <v>#N/A</v>
      </c>
      <c r="P109" s="191" t="e">
        <v>#N/A</v>
      </c>
      <c r="Q109" s="191" t="e">
        <v>#N/A</v>
      </c>
      <c r="R109" s="191" t="e">
        <v>#N/A</v>
      </c>
      <c r="S109" s="191" t="e">
        <v>#N/A</v>
      </c>
      <c r="T109" s="191" t="e">
        <v>#N/A</v>
      </c>
      <c r="U109" s="207" t="e">
        <v>#N/A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v>#N/A</v>
      </c>
      <c r="B110" s="177" t="e">
        <v>#N/A</v>
      </c>
      <c r="C110" s="187" t="e">
        <v>#N/A</v>
      </c>
      <c r="D110" s="187" t="e">
        <v>#N/A</v>
      </c>
      <c r="E110" s="177" t="e">
        <v>#N/A</v>
      </c>
      <c r="F110" s="177" t="e">
        <v>#N/A</v>
      </c>
      <c r="G110" s="186" t="e">
        <v>#N/A</v>
      </c>
      <c r="H110" s="188" t="e">
        <v>#N/A</v>
      </c>
      <c r="I110" s="189" t="e">
        <v>#N/A</v>
      </c>
      <c r="J110" s="177" t="e">
        <v>#N/A</v>
      </c>
      <c r="K110" s="186" t="e">
        <v>#N/A</v>
      </c>
      <c r="L110" s="190" t="e">
        <v>#N/A</v>
      </c>
      <c r="M110" s="191" t="e">
        <v>#N/A</v>
      </c>
      <c r="N110" s="191" t="e">
        <v>#N/A</v>
      </c>
      <c r="O110" s="192" t="e">
        <v>#N/A</v>
      </c>
      <c r="P110" s="191" t="e">
        <v>#N/A</v>
      </c>
      <c r="Q110" s="191" t="e">
        <v>#N/A</v>
      </c>
      <c r="R110" s="191" t="e">
        <v>#N/A</v>
      </c>
      <c r="S110" s="191" t="e">
        <v>#N/A</v>
      </c>
      <c r="T110" s="191" t="e">
        <v>#N/A</v>
      </c>
      <c r="U110" s="207" t="e">
        <v>#N/A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v>#N/A</v>
      </c>
      <c r="B111" s="177" t="e">
        <v>#N/A</v>
      </c>
      <c r="C111" s="187" t="e">
        <v>#N/A</v>
      </c>
      <c r="D111" s="187" t="e">
        <v>#N/A</v>
      </c>
      <c r="E111" s="177" t="e">
        <v>#N/A</v>
      </c>
      <c r="F111" s="177" t="e">
        <v>#N/A</v>
      </c>
      <c r="G111" s="186" t="e">
        <v>#N/A</v>
      </c>
      <c r="H111" s="188" t="e">
        <v>#N/A</v>
      </c>
      <c r="I111" s="189" t="e">
        <v>#N/A</v>
      </c>
      <c r="J111" s="177" t="e">
        <v>#N/A</v>
      </c>
      <c r="K111" s="186" t="e">
        <v>#N/A</v>
      </c>
      <c r="L111" s="190" t="e">
        <v>#N/A</v>
      </c>
      <c r="M111" s="191" t="e">
        <v>#N/A</v>
      </c>
      <c r="N111" s="191" t="e">
        <v>#N/A</v>
      </c>
      <c r="O111" s="192" t="e">
        <v>#N/A</v>
      </c>
      <c r="P111" s="191" t="e">
        <v>#N/A</v>
      </c>
      <c r="Q111" s="191" t="e">
        <v>#N/A</v>
      </c>
      <c r="R111" s="191" t="e">
        <v>#N/A</v>
      </c>
      <c r="S111" s="191" t="e">
        <v>#N/A</v>
      </c>
      <c r="T111" s="191" t="e">
        <v>#N/A</v>
      </c>
      <c r="U111" s="207" t="e">
        <v>#N/A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v>#N/A</v>
      </c>
      <c r="B112" s="177" t="e">
        <v>#N/A</v>
      </c>
      <c r="C112" s="187" t="e">
        <v>#N/A</v>
      </c>
      <c r="D112" s="187" t="e">
        <v>#N/A</v>
      </c>
      <c r="E112" s="177" t="e">
        <v>#N/A</v>
      </c>
      <c r="F112" s="177" t="e">
        <v>#N/A</v>
      </c>
      <c r="G112" s="186" t="e">
        <v>#N/A</v>
      </c>
      <c r="H112" s="188" t="e">
        <v>#N/A</v>
      </c>
      <c r="I112" s="189" t="e">
        <v>#N/A</v>
      </c>
      <c r="J112" s="177" t="e">
        <v>#N/A</v>
      </c>
      <c r="K112" s="186" t="e">
        <v>#N/A</v>
      </c>
      <c r="L112" s="190" t="e">
        <v>#N/A</v>
      </c>
      <c r="M112" s="191" t="e">
        <v>#N/A</v>
      </c>
      <c r="N112" s="191" t="e">
        <v>#N/A</v>
      </c>
      <c r="O112" s="192" t="e">
        <v>#N/A</v>
      </c>
      <c r="P112" s="191" t="e">
        <v>#N/A</v>
      </c>
      <c r="Q112" s="191" t="e">
        <v>#N/A</v>
      </c>
      <c r="R112" s="191" t="e">
        <v>#N/A</v>
      </c>
      <c r="S112" s="191" t="e">
        <v>#N/A</v>
      </c>
      <c r="T112" s="191" t="e">
        <v>#N/A</v>
      </c>
      <c r="U112" s="207" t="e">
        <v>#N/A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v>#N/A</v>
      </c>
      <c r="B113" s="177" t="e">
        <v>#N/A</v>
      </c>
      <c r="C113" s="187" t="e">
        <v>#N/A</v>
      </c>
      <c r="D113" s="187" t="e">
        <v>#N/A</v>
      </c>
      <c r="E113" s="177" t="e">
        <v>#N/A</v>
      </c>
      <c r="F113" s="177" t="e">
        <v>#N/A</v>
      </c>
      <c r="G113" s="186" t="e">
        <v>#N/A</v>
      </c>
      <c r="H113" s="188" t="e">
        <v>#N/A</v>
      </c>
      <c r="I113" s="189" t="e">
        <v>#N/A</v>
      </c>
      <c r="J113" s="177" t="e">
        <v>#N/A</v>
      </c>
      <c r="K113" s="186" t="e">
        <v>#N/A</v>
      </c>
      <c r="L113" s="190" t="e">
        <v>#N/A</v>
      </c>
      <c r="M113" s="191" t="e">
        <v>#N/A</v>
      </c>
      <c r="N113" s="191" t="e">
        <v>#N/A</v>
      </c>
      <c r="O113" s="192" t="e">
        <v>#N/A</v>
      </c>
      <c r="P113" s="191" t="e">
        <v>#N/A</v>
      </c>
      <c r="Q113" s="191" t="e">
        <v>#N/A</v>
      </c>
      <c r="R113" s="191" t="e">
        <v>#N/A</v>
      </c>
      <c r="S113" s="191" t="e">
        <v>#N/A</v>
      </c>
      <c r="T113" s="191" t="e">
        <v>#N/A</v>
      </c>
      <c r="U113" s="207" t="e">
        <v>#N/A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v>#N/A</v>
      </c>
      <c r="B114" s="177" t="e">
        <v>#N/A</v>
      </c>
      <c r="C114" s="187" t="e">
        <v>#N/A</v>
      </c>
      <c r="D114" s="187" t="e">
        <v>#N/A</v>
      </c>
      <c r="E114" s="177" t="e">
        <v>#N/A</v>
      </c>
      <c r="F114" s="177" t="e">
        <v>#N/A</v>
      </c>
      <c r="G114" s="186" t="e">
        <v>#N/A</v>
      </c>
      <c r="H114" s="188" t="e">
        <v>#N/A</v>
      </c>
      <c r="I114" s="189" t="e">
        <v>#N/A</v>
      </c>
      <c r="J114" s="177" t="e">
        <v>#N/A</v>
      </c>
      <c r="K114" s="186" t="e">
        <v>#N/A</v>
      </c>
      <c r="L114" s="190" t="e">
        <v>#N/A</v>
      </c>
      <c r="M114" s="191" t="e">
        <v>#N/A</v>
      </c>
      <c r="N114" s="191" t="e">
        <v>#N/A</v>
      </c>
      <c r="O114" s="192" t="e">
        <v>#N/A</v>
      </c>
      <c r="P114" s="191" t="e">
        <v>#N/A</v>
      </c>
      <c r="Q114" s="191" t="e">
        <v>#N/A</v>
      </c>
      <c r="R114" s="191" t="e">
        <v>#N/A</v>
      </c>
      <c r="S114" s="191" t="e">
        <v>#N/A</v>
      </c>
      <c r="T114" s="191" t="e">
        <v>#N/A</v>
      </c>
      <c r="U114" s="207" t="e">
        <v>#N/A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v>#N/A</v>
      </c>
      <c r="B115" s="177" t="e">
        <v>#N/A</v>
      </c>
      <c r="C115" s="187" t="e">
        <v>#N/A</v>
      </c>
      <c r="D115" s="187" t="e">
        <v>#N/A</v>
      </c>
      <c r="E115" s="177" t="e">
        <v>#N/A</v>
      </c>
      <c r="F115" s="177" t="e">
        <v>#N/A</v>
      </c>
      <c r="G115" s="186" t="e">
        <v>#N/A</v>
      </c>
      <c r="H115" s="188" t="e">
        <v>#N/A</v>
      </c>
      <c r="I115" s="189" t="e">
        <v>#N/A</v>
      </c>
      <c r="J115" s="177" t="e">
        <v>#N/A</v>
      </c>
      <c r="K115" s="186" t="e">
        <v>#N/A</v>
      </c>
      <c r="L115" s="190" t="e">
        <v>#N/A</v>
      </c>
      <c r="M115" s="191" t="e">
        <v>#N/A</v>
      </c>
      <c r="N115" s="191" t="e">
        <v>#N/A</v>
      </c>
      <c r="O115" s="192" t="e">
        <v>#N/A</v>
      </c>
      <c r="P115" s="191" t="e">
        <v>#N/A</v>
      </c>
      <c r="Q115" s="191" t="e">
        <v>#N/A</v>
      </c>
      <c r="R115" s="191" t="e">
        <v>#N/A</v>
      </c>
      <c r="S115" s="191" t="e">
        <v>#N/A</v>
      </c>
      <c r="T115" s="191" t="e">
        <v>#N/A</v>
      </c>
      <c r="U115" s="207" t="e">
        <v>#N/A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v>#N/A</v>
      </c>
      <c r="B116" s="177" t="e">
        <v>#N/A</v>
      </c>
      <c r="C116" s="187" t="e">
        <v>#N/A</v>
      </c>
      <c r="D116" s="187" t="e">
        <v>#N/A</v>
      </c>
      <c r="E116" s="177" t="e">
        <v>#N/A</v>
      </c>
      <c r="F116" s="177" t="e">
        <v>#N/A</v>
      </c>
      <c r="G116" s="186" t="e">
        <v>#N/A</v>
      </c>
      <c r="H116" s="188" t="e">
        <v>#N/A</v>
      </c>
      <c r="I116" s="189" t="e">
        <v>#N/A</v>
      </c>
      <c r="J116" s="177" t="e">
        <v>#N/A</v>
      </c>
      <c r="K116" s="186" t="e">
        <v>#N/A</v>
      </c>
      <c r="L116" s="190" t="e">
        <v>#N/A</v>
      </c>
      <c r="M116" s="191" t="e">
        <v>#N/A</v>
      </c>
      <c r="N116" s="191" t="e">
        <v>#N/A</v>
      </c>
      <c r="O116" s="192" t="e">
        <v>#N/A</v>
      </c>
      <c r="P116" s="191" t="e">
        <v>#N/A</v>
      </c>
      <c r="Q116" s="191" t="e">
        <v>#N/A</v>
      </c>
      <c r="R116" s="191" t="e">
        <v>#N/A</v>
      </c>
      <c r="S116" s="191" t="e">
        <v>#N/A</v>
      </c>
      <c r="T116" s="191" t="e">
        <v>#N/A</v>
      </c>
      <c r="U116" s="207" t="e">
        <v>#N/A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v>#N/A</v>
      </c>
      <c r="B117" s="177" t="e">
        <v>#N/A</v>
      </c>
      <c r="C117" s="187" t="e">
        <v>#N/A</v>
      </c>
      <c r="D117" s="187" t="e">
        <v>#N/A</v>
      </c>
      <c r="E117" s="177" t="e">
        <v>#N/A</v>
      </c>
      <c r="F117" s="177" t="e">
        <v>#N/A</v>
      </c>
      <c r="G117" s="186" t="e">
        <v>#N/A</v>
      </c>
      <c r="H117" s="188" t="e">
        <v>#N/A</v>
      </c>
      <c r="I117" s="189" t="e">
        <v>#N/A</v>
      </c>
      <c r="J117" s="177" t="e">
        <v>#N/A</v>
      </c>
      <c r="K117" s="186" t="e">
        <v>#N/A</v>
      </c>
      <c r="L117" s="190" t="e">
        <v>#N/A</v>
      </c>
      <c r="M117" s="191" t="e">
        <v>#N/A</v>
      </c>
      <c r="N117" s="191" t="e">
        <v>#N/A</v>
      </c>
      <c r="O117" s="192" t="e">
        <v>#N/A</v>
      </c>
      <c r="P117" s="191" t="e">
        <v>#N/A</v>
      </c>
      <c r="Q117" s="191" t="e">
        <v>#N/A</v>
      </c>
      <c r="R117" s="191" t="e">
        <v>#N/A</v>
      </c>
      <c r="S117" s="191" t="e">
        <v>#N/A</v>
      </c>
      <c r="T117" s="191" t="e">
        <v>#N/A</v>
      </c>
      <c r="U117" s="207" t="e">
        <v>#N/A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v>#N/A</v>
      </c>
      <c r="B118" s="177" t="e">
        <v>#N/A</v>
      </c>
      <c r="C118" s="187" t="e">
        <v>#N/A</v>
      </c>
      <c r="D118" s="187" t="e">
        <v>#N/A</v>
      </c>
      <c r="E118" s="177" t="e">
        <v>#N/A</v>
      </c>
      <c r="F118" s="177" t="e">
        <v>#N/A</v>
      </c>
      <c r="G118" s="186" t="e">
        <v>#N/A</v>
      </c>
      <c r="H118" s="188" t="e">
        <v>#N/A</v>
      </c>
      <c r="I118" s="189" t="e">
        <v>#N/A</v>
      </c>
      <c r="J118" s="177" t="e">
        <v>#N/A</v>
      </c>
      <c r="K118" s="186" t="e">
        <v>#N/A</v>
      </c>
      <c r="L118" s="190" t="e">
        <v>#N/A</v>
      </c>
      <c r="M118" s="191" t="e">
        <v>#N/A</v>
      </c>
      <c r="N118" s="191" t="e">
        <v>#N/A</v>
      </c>
      <c r="O118" s="192" t="e">
        <v>#N/A</v>
      </c>
      <c r="P118" s="191" t="e">
        <v>#N/A</v>
      </c>
      <c r="Q118" s="191" t="e">
        <v>#N/A</v>
      </c>
      <c r="R118" s="191" t="e">
        <v>#N/A</v>
      </c>
      <c r="S118" s="191" t="e">
        <v>#N/A</v>
      </c>
      <c r="T118" s="191" t="e">
        <v>#N/A</v>
      </c>
      <c r="U118" s="207" t="e">
        <v>#N/A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v>#N/A</v>
      </c>
      <c r="B119" s="177" t="e">
        <v>#N/A</v>
      </c>
      <c r="C119" s="187" t="e">
        <v>#N/A</v>
      </c>
      <c r="D119" s="187" t="e">
        <v>#N/A</v>
      </c>
      <c r="E119" s="177" t="e">
        <v>#N/A</v>
      </c>
      <c r="F119" s="177" t="e">
        <v>#N/A</v>
      </c>
      <c r="G119" s="186" t="e">
        <v>#N/A</v>
      </c>
      <c r="H119" s="188" t="e">
        <v>#N/A</v>
      </c>
      <c r="I119" s="189" t="e">
        <v>#N/A</v>
      </c>
      <c r="J119" s="177" t="e">
        <v>#N/A</v>
      </c>
      <c r="K119" s="186" t="e">
        <v>#N/A</v>
      </c>
      <c r="L119" s="190" t="e">
        <v>#N/A</v>
      </c>
      <c r="M119" s="191" t="e">
        <v>#N/A</v>
      </c>
      <c r="N119" s="191" t="e">
        <v>#N/A</v>
      </c>
      <c r="O119" s="192" t="e">
        <v>#N/A</v>
      </c>
      <c r="P119" s="191" t="e">
        <v>#N/A</v>
      </c>
      <c r="Q119" s="191" t="e">
        <v>#N/A</v>
      </c>
      <c r="R119" s="191" t="e">
        <v>#N/A</v>
      </c>
      <c r="S119" s="191" t="e">
        <v>#N/A</v>
      </c>
      <c r="T119" s="191" t="e">
        <v>#N/A</v>
      </c>
      <c r="U119" s="207" t="e">
        <v>#N/A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v>#N/A</v>
      </c>
      <c r="B120" s="177" t="e">
        <v>#N/A</v>
      </c>
      <c r="C120" s="187" t="e">
        <v>#N/A</v>
      </c>
      <c r="D120" s="187" t="e">
        <v>#N/A</v>
      </c>
      <c r="E120" s="177" t="e">
        <v>#N/A</v>
      </c>
      <c r="F120" s="177" t="e">
        <v>#N/A</v>
      </c>
      <c r="G120" s="186" t="e">
        <v>#N/A</v>
      </c>
      <c r="H120" s="188" t="e">
        <v>#N/A</v>
      </c>
      <c r="I120" s="189" t="e">
        <v>#N/A</v>
      </c>
      <c r="J120" s="177" t="e">
        <v>#N/A</v>
      </c>
      <c r="K120" s="186" t="e">
        <v>#N/A</v>
      </c>
      <c r="L120" s="190" t="e">
        <v>#N/A</v>
      </c>
      <c r="M120" s="191" t="e">
        <v>#N/A</v>
      </c>
      <c r="N120" s="191" t="e">
        <v>#N/A</v>
      </c>
      <c r="O120" s="192" t="e">
        <v>#N/A</v>
      </c>
      <c r="P120" s="191" t="e">
        <v>#N/A</v>
      </c>
      <c r="Q120" s="191" t="e">
        <v>#N/A</v>
      </c>
      <c r="R120" s="191" t="e">
        <v>#N/A</v>
      </c>
      <c r="S120" s="191" t="e">
        <v>#N/A</v>
      </c>
      <c r="T120" s="191" t="e">
        <v>#N/A</v>
      </c>
      <c r="U120" s="207" t="e">
        <v>#N/A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v>#N/A</v>
      </c>
      <c r="B121" s="177" t="e">
        <v>#N/A</v>
      </c>
      <c r="C121" s="187" t="e">
        <v>#N/A</v>
      </c>
      <c r="D121" s="187" t="e">
        <v>#N/A</v>
      </c>
      <c r="E121" s="177" t="e">
        <v>#N/A</v>
      </c>
      <c r="F121" s="177" t="e">
        <v>#N/A</v>
      </c>
      <c r="G121" s="186" t="e">
        <v>#N/A</v>
      </c>
      <c r="H121" s="188" t="e">
        <v>#N/A</v>
      </c>
      <c r="I121" s="189" t="e">
        <v>#N/A</v>
      </c>
      <c r="J121" s="177" t="e">
        <v>#N/A</v>
      </c>
      <c r="K121" s="186" t="e">
        <v>#N/A</v>
      </c>
      <c r="L121" s="190" t="e">
        <v>#N/A</v>
      </c>
      <c r="M121" s="191" t="e">
        <v>#N/A</v>
      </c>
      <c r="N121" s="191" t="e">
        <v>#N/A</v>
      </c>
      <c r="O121" s="192" t="e">
        <v>#N/A</v>
      </c>
      <c r="P121" s="191" t="e">
        <v>#N/A</v>
      </c>
      <c r="Q121" s="191" t="e">
        <v>#N/A</v>
      </c>
      <c r="R121" s="191" t="e">
        <v>#N/A</v>
      </c>
      <c r="S121" s="191" t="e">
        <v>#N/A</v>
      </c>
      <c r="T121" s="191" t="e">
        <v>#N/A</v>
      </c>
      <c r="U121" s="207" t="e">
        <v>#N/A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v>#N/A</v>
      </c>
      <c r="B122" s="209" t="e">
        <v>#N/A</v>
      </c>
      <c r="C122" s="210" t="e">
        <v>#N/A</v>
      </c>
      <c r="D122" s="210" t="e">
        <v>#N/A</v>
      </c>
      <c r="E122" s="209" t="e">
        <v>#N/A</v>
      </c>
      <c r="F122" s="209" t="e">
        <v>#N/A</v>
      </c>
      <c r="G122" s="211" t="e">
        <v>#N/A</v>
      </c>
      <c r="H122" s="212" t="e">
        <v>#N/A</v>
      </c>
      <c r="I122" s="213" t="e">
        <v>#N/A</v>
      </c>
      <c r="J122" s="209" t="e">
        <v>#N/A</v>
      </c>
      <c r="K122" s="211" t="e">
        <v>#N/A</v>
      </c>
      <c r="L122" s="214" t="e">
        <v>#N/A</v>
      </c>
      <c r="M122" s="215" t="e">
        <v>#N/A</v>
      </c>
      <c r="N122" s="215" t="e">
        <v>#N/A</v>
      </c>
      <c r="O122" s="216" t="e">
        <v>#N/A</v>
      </c>
      <c r="P122" s="215" t="e">
        <v>#N/A</v>
      </c>
      <c r="Q122" s="215" t="e">
        <v>#N/A</v>
      </c>
      <c r="R122" s="215" t="e">
        <v>#N/A</v>
      </c>
      <c r="S122" s="215" t="e">
        <v>#N/A</v>
      </c>
      <c r="T122" s="215" t="e">
        <v>#N/A</v>
      </c>
      <c r="U122" s="217" t="e">
        <v>#N/A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2006-05-29T17:04:41Z</dcterms:created>
  <dcterms:modified xsi:type="dcterms:W3CDTF">2015-01-12T12:13:10Z</dcterms:modified>
</cp:coreProperties>
</file>