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P70" i="15" l="1"/>
  <c r="P68" i="15"/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J4" i="15"/>
  <c r="J42" i="15"/>
  <c r="G7" i="15"/>
  <c r="G6" i="15"/>
  <c r="G5" i="15"/>
  <c r="G8" i="15"/>
  <c r="G3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J5" i="15"/>
  <c r="O65" i="15"/>
  <c r="O59" i="15"/>
  <c r="O34" i="15"/>
  <c r="O58" i="15"/>
  <c r="O57" i="15"/>
  <c r="N50" i="15"/>
  <c r="S54" i="15"/>
  <c r="O35" i="15"/>
  <c r="T50" i="15"/>
  <c r="O67" i="15"/>
  <c r="N49" i="15"/>
  <c r="N58" i="15"/>
  <c r="T10" i="15"/>
  <c r="J6" i="15"/>
  <c r="S63" i="15"/>
  <c r="T35" i="15"/>
  <c r="S34" i="15"/>
  <c r="N64" i="15"/>
  <c r="T47" i="15"/>
  <c r="S57" i="15"/>
  <c r="T65" i="15"/>
  <c r="N55" i="15"/>
  <c r="T38" i="15"/>
  <c r="O38" i="15"/>
  <c r="N62" i="15"/>
  <c r="O54" i="15"/>
  <c r="O63" i="15"/>
  <c r="J7" i="15"/>
  <c r="S38" i="15"/>
  <c r="S65" i="15"/>
  <c r="T36" i="15"/>
  <c r="T52" i="15"/>
  <c r="O62" i="15"/>
  <c r="O36" i="15"/>
  <c r="S49" i="15"/>
  <c r="N10" i="15"/>
  <c r="O60" i="15"/>
  <c r="T54" i="15"/>
  <c r="S64" i="15"/>
  <c r="S59" i="15"/>
  <c r="S67" i="15"/>
  <c r="N4" i="15"/>
  <c r="O64" i="15"/>
  <c r="N59" i="15"/>
  <c r="O49" i="15"/>
  <c r="T63" i="15"/>
  <c r="S60" i="15"/>
  <c r="O52" i="15"/>
  <c r="S69" i="15"/>
  <c r="T11" i="15"/>
  <c r="T69" i="15"/>
  <c r="O37" i="15"/>
  <c r="N37" i="15"/>
  <c r="N69" i="15"/>
  <c r="N47" i="15"/>
  <c r="N57" i="15"/>
  <c r="J8" i="15"/>
  <c r="T34" i="15"/>
  <c r="N36" i="15"/>
  <c r="S36" i="15"/>
  <c r="O10" i="15"/>
  <c r="S10" i="15"/>
  <c r="T37" i="15"/>
  <c r="S53" i="15"/>
  <c r="S4" i="15"/>
  <c r="N63" i="15"/>
  <c r="O69" i="15"/>
  <c r="N53" i="15"/>
  <c r="T4" i="15"/>
  <c r="T53" i="15"/>
  <c r="O47" i="15"/>
  <c r="T57" i="15"/>
  <c r="T60" i="15"/>
  <c r="O55" i="15"/>
  <c r="N60" i="15"/>
  <c r="T49" i="15"/>
  <c r="S58" i="15"/>
  <c r="N54" i="15"/>
  <c r="S62" i="15"/>
  <c r="O53" i="15"/>
  <c r="S11" i="15"/>
  <c r="N67" i="15"/>
  <c r="T58" i="15"/>
  <c r="T59" i="15"/>
  <c r="N38" i="15"/>
  <c r="S35" i="15"/>
  <c r="O11" i="15"/>
  <c r="N11" i="15"/>
  <c r="O50" i="15"/>
  <c r="T67" i="15"/>
  <c r="S47" i="15"/>
  <c r="S50" i="15"/>
  <c r="N65" i="15"/>
  <c r="N34" i="15"/>
  <c r="N52" i="15"/>
  <c r="S37" i="15"/>
  <c r="O4" i="15"/>
  <c r="N35" i="15"/>
  <c r="T64" i="15"/>
  <c r="T62" i="15"/>
  <c r="S55" i="15"/>
  <c r="T55" i="15"/>
  <c r="S52" i="15"/>
  <c r="J3" i="15"/>
  <c r="M7" i="15" l="1"/>
  <c r="M6" i="15"/>
  <c r="M8" i="15"/>
  <c r="M3" i="15"/>
  <c r="M5" i="15"/>
  <c r="J55" i="15"/>
  <c r="O5" i="15"/>
  <c r="J48" i="15"/>
  <c r="O9" i="15"/>
  <c r="T6" i="15"/>
  <c r="O3" i="15"/>
  <c r="T5" i="15"/>
  <c r="J72" i="15"/>
  <c r="J52" i="15"/>
  <c r="T7" i="15"/>
  <c r="J74" i="15"/>
  <c r="S8" i="15"/>
  <c r="J44" i="15"/>
  <c r="J47" i="15"/>
  <c r="O8" i="15"/>
  <c r="O7" i="15"/>
  <c r="J45" i="15"/>
  <c r="S5" i="15"/>
  <c r="T3" i="15"/>
  <c r="N5" i="15"/>
  <c r="J43" i="15"/>
  <c r="J49" i="15"/>
  <c r="T9" i="15"/>
  <c r="J65" i="15"/>
  <c r="N6" i="15"/>
  <c r="S7" i="15"/>
  <c r="J70" i="15"/>
  <c r="O6" i="15"/>
  <c r="N8" i="15"/>
  <c r="S6" i="15"/>
  <c r="N7" i="15"/>
  <c r="J50" i="15"/>
  <c r="S3" i="15"/>
  <c r="N9" i="15"/>
  <c r="J46" i="15"/>
  <c r="S9" i="15"/>
  <c r="T8" i="15"/>
  <c r="J60" i="15"/>
  <c r="N3" i="15"/>
  <c r="J75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O44" i="15"/>
  <c r="N70" i="15"/>
  <c r="N42" i="15"/>
  <c r="S46" i="15"/>
  <c r="S39" i="15"/>
  <c r="N46" i="15"/>
  <c r="S44" i="15"/>
  <c r="T41" i="15"/>
  <c r="N51" i="15"/>
  <c r="N66" i="15"/>
  <c r="T70" i="15"/>
  <c r="N68" i="15"/>
  <c r="O39" i="15"/>
  <c r="S56" i="15"/>
  <c r="O70" i="15"/>
  <c r="S61" i="15"/>
  <c r="I9" i="1"/>
  <c r="N40" i="15"/>
  <c r="O71" i="15"/>
  <c r="T42" i="15"/>
  <c r="T44" i="15"/>
  <c r="N44" i="15"/>
  <c r="T56" i="15"/>
  <c r="O45" i="15"/>
  <c r="S71" i="15"/>
  <c r="T51" i="15"/>
  <c r="O48" i="15"/>
  <c r="N43" i="15"/>
  <c r="T48" i="15"/>
  <c r="N41" i="15"/>
  <c r="O42" i="15"/>
  <c r="S40" i="15"/>
  <c r="T39" i="15"/>
  <c r="O66" i="15"/>
  <c r="T45" i="15"/>
  <c r="O68" i="15"/>
  <c r="N48" i="15"/>
  <c r="O51" i="15"/>
  <c r="S42" i="15"/>
  <c r="S68" i="15"/>
  <c r="O56" i="15"/>
  <c r="O40" i="15"/>
  <c r="S51" i="15"/>
  <c r="S45" i="15"/>
  <c r="T68" i="15"/>
  <c r="T43" i="15"/>
  <c r="S43" i="15"/>
  <c r="S41" i="15"/>
  <c r="O43" i="15"/>
  <c r="T71" i="15"/>
  <c r="O61" i="15"/>
  <c r="S70" i="15"/>
  <c r="T40" i="15"/>
  <c r="T61" i="15"/>
  <c r="O41" i="15"/>
  <c r="N45" i="15"/>
  <c r="S66" i="15"/>
  <c r="N71" i="15"/>
  <c r="S48" i="15"/>
  <c r="T46" i="15"/>
  <c r="O46" i="15"/>
  <c r="N56" i="15"/>
  <c r="T66" i="15"/>
  <c r="N61" i="15"/>
  <c r="N39" i="15"/>
  <c r="I10" i="1" l="1"/>
  <c r="I4" i="1"/>
  <c r="C14" i="15"/>
  <c r="C15" i="15"/>
  <c r="C16" i="15"/>
  <c r="C17" i="15"/>
  <c r="C18" i="15" s="1"/>
  <c r="H17" i="15" l="1"/>
  <c r="I17" i="15"/>
  <c r="I16" i="15"/>
  <c r="H16" i="15"/>
  <c r="I15" i="15"/>
  <c r="H15" i="15"/>
  <c r="I14" i="15"/>
  <c r="H14" i="15"/>
  <c r="I18" i="15"/>
  <c r="H18" i="15"/>
  <c r="J17" i="15"/>
  <c r="J14" i="15"/>
  <c r="J18" i="15"/>
  <c r="C19" i="15"/>
  <c r="J16" i="15"/>
  <c r="J15" i="15"/>
  <c r="M13" i="15" l="1"/>
  <c r="M14" i="15"/>
  <c r="M12" i="15"/>
  <c r="M15" i="15"/>
  <c r="M16" i="15"/>
  <c r="I19" i="15"/>
  <c r="H19" i="15"/>
  <c r="O13" i="15"/>
  <c r="T14" i="15"/>
  <c r="N15" i="15"/>
  <c r="S13" i="15"/>
  <c r="J19" i="15"/>
  <c r="T15" i="15"/>
  <c r="N13" i="15"/>
  <c r="T12" i="15"/>
  <c r="O16" i="15"/>
  <c r="T16" i="15"/>
  <c r="N12" i="15"/>
  <c r="N16" i="15"/>
  <c r="C20" i="15"/>
  <c r="S12" i="15"/>
  <c r="S16" i="15"/>
  <c r="N14" i="15"/>
  <c r="O12" i="15"/>
  <c r="O14" i="15"/>
  <c r="S15" i="15"/>
  <c r="T13" i="15"/>
  <c r="S14" i="15"/>
  <c r="O15" i="15"/>
  <c r="M17" i="15" l="1"/>
  <c r="H20" i="15"/>
  <c r="I20" i="15"/>
  <c r="N17" i="15"/>
  <c r="J20" i="15"/>
  <c r="C21" i="15"/>
  <c r="O17" i="15"/>
  <c r="S17" i="15"/>
  <c r="T17" i="15"/>
  <c r="C22" i="15"/>
  <c r="H21" i="15" l="1"/>
  <c r="I21" i="15"/>
  <c r="M18" i="15"/>
  <c r="I22" i="15"/>
  <c r="H22" i="15"/>
  <c r="J21" i="15"/>
  <c r="C23" i="15"/>
  <c r="J22" i="15"/>
  <c r="N18" i="15"/>
  <c r="T18" i="15"/>
  <c r="S18" i="15"/>
  <c r="O18" i="15"/>
  <c r="M19" i="15" l="1"/>
  <c r="M20" i="15"/>
  <c r="I23" i="15"/>
  <c r="H23" i="15"/>
  <c r="T19" i="15"/>
  <c r="T20" i="15"/>
  <c r="N19" i="15"/>
  <c r="O20" i="15"/>
  <c r="C24" i="15"/>
  <c r="O19" i="15"/>
  <c r="N20" i="15"/>
  <c r="S19" i="15"/>
  <c r="J23" i="15"/>
  <c r="S20" i="15"/>
  <c r="M21" i="15" l="1"/>
  <c r="H24" i="15"/>
  <c r="I24" i="15"/>
  <c r="T21" i="15"/>
  <c r="S21" i="15"/>
  <c r="N21" i="15"/>
  <c r="O21" i="15"/>
  <c r="J24" i="15"/>
  <c r="C25" i="15"/>
  <c r="I25" i="15" l="1"/>
  <c r="H25" i="15"/>
  <c r="M22" i="15"/>
  <c r="N22" i="15"/>
  <c r="J25" i="15"/>
  <c r="S22" i="15"/>
  <c r="T22" i="15"/>
  <c r="O22" i="15"/>
  <c r="C26" i="15"/>
  <c r="M23" i="15" l="1"/>
  <c r="I26" i="15"/>
  <c r="H26" i="15"/>
  <c r="N23" i="15"/>
  <c r="S23" i="15"/>
  <c r="J26" i="15"/>
  <c r="O23" i="15"/>
  <c r="T23" i="15"/>
  <c r="C27" i="15"/>
  <c r="M24" i="15" l="1"/>
  <c r="I27" i="15"/>
  <c r="H27" i="15"/>
  <c r="J27" i="15"/>
  <c r="C28" i="15"/>
  <c r="S24" i="15"/>
  <c r="N24" i="15"/>
  <c r="O24" i="15"/>
  <c r="T24" i="15"/>
  <c r="M25" i="15" l="1"/>
  <c r="I28" i="15"/>
  <c r="H28" i="15"/>
  <c r="S25" i="15"/>
  <c r="O25" i="15"/>
  <c r="C29" i="15"/>
  <c r="J28" i="15"/>
  <c r="N25" i="15"/>
  <c r="T25" i="15"/>
  <c r="M26" i="15" l="1"/>
  <c r="I29" i="15"/>
  <c r="H29" i="15"/>
  <c r="N26" i="15"/>
  <c r="J29" i="15"/>
  <c r="C30" i="15"/>
  <c r="S26" i="15"/>
  <c r="T26" i="15"/>
  <c r="O26" i="15"/>
  <c r="M27" i="15" l="1"/>
  <c r="I30" i="15"/>
  <c r="H30" i="15"/>
  <c r="T27" i="15"/>
  <c r="S27" i="15"/>
  <c r="C31" i="15"/>
  <c r="J30" i="15"/>
  <c r="N27" i="15"/>
  <c r="O27" i="15"/>
  <c r="M28" i="15" l="1"/>
  <c r="I31" i="15"/>
  <c r="H31" i="15"/>
  <c r="S28" i="15"/>
  <c r="N28" i="15"/>
  <c r="C32" i="15"/>
  <c r="J31" i="15"/>
  <c r="T28" i="15"/>
  <c r="O28" i="15"/>
  <c r="M29" i="15" l="1"/>
  <c r="I32" i="15"/>
  <c r="H32" i="15"/>
  <c r="S29" i="15"/>
  <c r="N29" i="15"/>
  <c r="C33" i="15"/>
  <c r="J32" i="15"/>
  <c r="T29" i="15"/>
  <c r="O29" i="15"/>
  <c r="M30" i="15" l="1"/>
  <c r="I33" i="15"/>
  <c r="H33" i="15"/>
  <c r="N30" i="15"/>
  <c r="J33" i="15"/>
  <c r="O30" i="15"/>
  <c r="T30" i="15"/>
  <c r="C34" i="15"/>
  <c r="S30" i="15"/>
  <c r="M31" i="15" l="1"/>
  <c r="I34" i="15"/>
  <c r="H34" i="15"/>
  <c r="S31" i="15"/>
  <c r="N31" i="15"/>
  <c r="C35" i="15"/>
  <c r="J34" i="15"/>
  <c r="O31" i="15"/>
  <c r="T31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X10" i="15"/>
  <c r="Z30" i="15"/>
  <c r="Z15" i="15"/>
  <c r="Z42" i="15"/>
  <c r="Y13" i="15"/>
  <c r="AA6" i="15"/>
  <c r="Y3" i="15"/>
  <c r="X38" i="15"/>
  <c r="AB8" i="15"/>
  <c r="X35" i="15"/>
  <c r="X28" i="15"/>
  <c r="Z40" i="15"/>
  <c r="AB18" i="15"/>
  <c r="Y31" i="15"/>
  <c r="X9" i="15"/>
  <c r="AA50" i="15"/>
  <c r="AB36" i="15"/>
  <c r="AA55" i="15"/>
  <c r="Z11" i="15"/>
  <c r="X24" i="15"/>
  <c r="X17" i="15"/>
  <c r="Y51" i="15"/>
  <c r="Z44" i="15"/>
  <c r="AA48" i="15"/>
  <c r="AA4" i="15"/>
  <c r="AB53" i="15"/>
  <c r="AB66" i="15"/>
  <c r="AB59" i="15"/>
  <c r="AA14" i="15"/>
  <c r="Z49" i="15"/>
  <c r="Z19" i="15"/>
  <c r="Z46" i="15"/>
  <c r="AA39" i="15"/>
  <c r="Z29" i="15"/>
  <c r="Y56" i="15"/>
  <c r="AA34" i="15"/>
  <c r="X61" i="15"/>
  <c r="X54" i="15"/>
  <c r="X37" i="15"/>
  <c r="AB71" i="15"/>
  <c r="Y57" i="15"/>
  <c r="X5" i="15"/>
  <c r="AB69" i="15"/>
  <c r="AB19" i="15"/>
  <c r="X32" i="15"/>
  <c r="X56" i="15"/>
  <c r="Z61" i="15"/>
  <c r="AB47" i="15"/>
  <c r="AA37" i="15"/>
  <c r="X57" i="15"/>
  <c r="AB5" i="15"/>
  <c r="Y62" i="15"/>
  <c r="Y71" i="15"/>
  <c r="AA5" i="15"/>
  <c r="Y38" i="15"/>
  <c r="AB24" i="15"/>
  <c r="AB25" i="15"/>
  <c r="Y49" i="15"/>
  <c r="AB56" i="15"/>
  <c r="Z22" i="15"/>
  <c r="AA71" i="15"/>
  <c r="Z10" i="15"/>
  <c r="AB30" i="15"/>
  <c r="Z64" i="15"/>
  <c r="AA42" i="15"/>
  <c r="Z13" i="15"/>
  <c r="AB6" i="15"/>
  <c r="X3" i="15"/>
  <c r="AB23" i="15"/>
  <c r="AA8" i="15"/>
  <c r="Y35" i="15"/>
  <c r="Y28" i="15"/>
  <c r="AA40" i="15"/>
  <c r="X67" i="15"/>
  <c r="Z31" i="15"/>
  <c r="Y9" i="15"/>
  <c r="AB50" i="15"/>
  <c r="X36" i="15"/>
  <c r="Z41" i="15"/>
  <c r="AA11" i="15"/>
  <c r="Y24" i="15"/>
  <c r="Y17" i="15"/>
  <c r="Z51" i="15"/>
  <c r="Y70" i="15"/>
  <c r="Z48" i="15"/>
  <c r="AB4" i="15"/>
  <c r="AA53" i="15"/>
  <c r="Y66" i="15"/>
  <c r="AA52" i="15"/>
  <c r="AB14" i="15"/>
  <c r="AA49" i="15"/>
  <c r="AB46" i="15"/>
  <c r="AA29" i="15"/>
  <c r="AB34" i="15"/>
  <c r="X71" i="15"/>
  <c r="AB20" i="15"/>
  <c r="AB60" i="15"/>
  <c r="Y52" i="15"/>
  <c r="AA32" i="15"/>
  <c r="Y54" i="15"/>
  <c r="X45" i="15"/>
  <c r="AA30" i="15"/>
  <c r="X64" i="15"/>
  <c r="AB42" i="15"/>
  <c r="X13" i="15"/>
  <c r="Z33" i="15"/>
  <c r="AA3" i="15"/>
  <c r="X23" i="15"/>
  <c r="Y8" i="15"/>
  <c r="Z35" i="15"/>
  <c r="X21" i="15"/>
  <c r="Y40" i="15"/>
  <c r="Z67" i="15"/>
  <c r="AA31" i="15"/>
  <c r="Z9" i="15"/>
  <c r="X43" i="15"/>
  <c r="Y36" i="15"/>
  <c r="AA41" i="15"/>
  <c r="AB11" i="15"/>
  <c r="Z24" i="15"/>
  <c r="X58" i="15"/>
  <c r="AB51" i="15"/>
  <c r="Z70" i="15"/>
  <c r="AB48" i="15"/>
  <c r="X4" i="15"/>
  <c r="Z25" i="15"/>
  <c r="AA66" i="15"/>
  <c r="AB52" i="15"/>
  <c r="X14" i="15"/>
  <c r="AB49" i="15"/>
  <c r="AA68" i="15"/>
  <c r="AA46" i="15"/>
  <c r="Y32" i="15"/>
  <c r="AB29" i="15"/>
  <c r="Z56" i="15"/>
  <c r="AA12" i="15"/>
  <c r="AA61" i="15"/>
  <c r="X47" i="15"/>
  <c r="AB37" i="15"/>
  <c r="X27" i="15"/>
  <c r="Z62" i="15"/>
  <c r="AB33" i="15"/>
  <c r="AA43" i="15"/>
  <c r="AA44" i="15"/>
  <c r="X59" i="15"/>
  <c r="AB39" i="15"/>
  <c r="X12" i="15"/>
  <c r="Z45" i="15"/>
  <c r="X30" i="15"/>
  <c r="Y64" i="15"/>
  <c r="AA20" i="15"/>
  <c r="AA13" i="15"/>
  <c r="AA33" i="15"/>
  <c r="AB3" i="15"/>
  <c r="Y23" i="15"/>
  <c r="Z65" i="15"/>
  <c r="AA35" i="15"/>
  <c r="Y21" i="15"/>
  <c r="AB40" i="15"/>
  <c r="AA67" i="15"/>
  <c r="X16" i="15"/>
  <c r="AB9" i="15"/>
  <c r="Y43" i="15"/>
  <c r="Z36" i="15"/>
  <c r="AB41" i="15"/>
  <c r="AA60" i="15"/>
  <c r="AA24" i="15"/>
  <c r="Y58" i="15"/>
  <c r="AA51" i="15"/>
  <c r="AA70" i="15"/>
  <c r="X26" i="15"/>
  <c r="Y4" i="15"/>
  <c r="AA25" i="15"/>
  <c r="Z66" i="15"/>
  <c r="X52" i="15"/>
  <c r="AB63" i="15"/>
  <c r="X49" i="15"/>
  <c r="AB68" i="15"/>
  <c r="X46" i="15"/>
  <c r="Z32" i="15"/>
  <c r="X7" i="15"/>
  <c r="AA56" i="15"/>
  <c r="AB12" i="15"/>
  <c r="AB61" i="15"/>
  <c r="Y47" i="15"/>
  <c r="Y22" i="15"/>
  <c r="Z71" i="15"/>
  <c r="Y27" i="15"/>
  <c r="Z5" i="15"/>
  <c r="AA62" i="15"/>
  <c r="Y45" i="15"/>
  <c r="AB15" i="15"/>
  <c r="AA64" i="15"/>
  <c r="AB13" i="15"/>
  <c r="Z23" i="15"/>
  <c r="AA65" i="15"/>
  <c r="AB35" i="15"/>
  <c r="Z21" i="15"/>
  <c r="Y18" i="15"/>
  <c r="Y67" i="15"/>
  <c r="Z16" i="15"/>
  <c r="AA9" i="15"/>
  <c r="AB55" i="15"/>
  <c r="Y41" i="15"/>
  <c r="Z58" i="15"/>
  <c r="AB70" i="15"/>
  <c r="Y26" i="15"/>
  <c r="Z4" i="15"/>
  <c r="AA63" i="15"/>
  <c r="X68" i="15"/>
  <c r="AA7" i="15"/>
  <c r="Z47" i="15"/>
  <c r="Z27" i="15"/>
  <c r="AA10" i="15"/>
  <c r="AB45" i="15"/>
  <c r="X15" i="15"/>
  <c r="AB64" i="15"/>
  <c r="Y20" i="15"/>
  <c r="Y6" i="15"/>
  <c r="X33" i="15"/>
  <c r="Z38" i="15"/>
  <c r="AA23" i="15"/>
  <c r="AB65" i="15"/>
  <c r="AA28" i="15"/>
  <c r="AA21" i="15"/>
  <c r="X18" i="15"/>
  <c r="AB67" i="15"/>
  <c r="Y16" i="15"/>
  <c r="X50" i="15"/>
  <c r="Z43" i="15"/>
  <c r="X55" i="15"/>
  <c r="X41" i="15"/>
  <c r="Z60" i="15"/>
  <c r="Z17" i="15"/>
  <c r="AA58" i="15"/>
  <c r="AB44" i="15"/>
  <c r="X70" i="15"/>
  <c r="Z26" i="15"/>
  <c r="X53" i="15"/>
  <c r="X25" i="15"/>
  <c r="Y59" i="15"/>
  <c r="Z52" i="15"/>
  <c r="Y63" i="15"/>
  <c r="X19" i="15"/>
  <c r="Y68" i="15"/>
  <c r="X39" i="15"/>
  <c r="AB32" i="15"/>
  <c r="Z7" i="15"/>
  <c r="X34" i="15"/>
  <c r="Y12" i="15"/>
  <c r="Z54" i="15"/>
  <c r="AA47" i="15"/>
  <c r="AA22" i="15"/>
  <c r="Z57" i="15"/>
  <c r="AA27" i="15"/>
  <c r="Y69" i="15"/>
  <c r="X62" i="15"/>
  <c r="Y30" i="15"/>
  <c r="X42" i="15"/>
  <c r="Z6" i="15"/>
  <c r="AB38" i="15"/>
  <c r="Y65" i="15"/>
  <c r="X40" i="15"/>
  <c r="X31" i="15"/>
  <c r="Z50" i="15"/>
  <c r="Z55" i="15"/>
  <c r="X60" i="15"/>
  <c r="X51" i="15"/>
  <c r="Y48" i="15"/>
  <c r="Z53" i="15"/>
  <c r="AA59" i="15"/>
  <c r="Z63" i="15"/>
  <c r="Y46" i="15"/>
  <c r="Y29" i="15"/>
  <c r="Z34" i="15"/>
  <c r="AA54" i="15"/>
  <c r="AB57" i="15"/>
  <c r="Y5" i="15"/>
  <c r="AB62" i="15"/>
  <c r="AB10" i="15"/>
  <c r="AA45" i="15"/>
  <c r="AA15" i="15"/>
  <c r="Y42" i="15"/>
  <c r="Z20" i="15"/>
  <c r="X6" i="15"/>
  <c r="Y33" i="15"/>
  <c r="AA38" i="15"/>
  <c r="Z8" i="15"/>
  <c r="X65" i="15"/>
  <c r="AB28" i="15"/>
  <c r="AB21" i="15"/>
  <c r="Z18" i="15"/>
  <c r="AB31" i="15"/>
  <c r="AA16" i="15"/>
  <c r="Y50" i="15"/>
  <c r="AB43" i="15"/>
  <c r="Y55" i="15"/>
  <c r="X11" i="15"/>
  <c r="Y60" i="15"/>
  <c r="AA17" i="15"/>
  <c r="AB58" i="15"/>
  <c r="X44" i="15"/>
  <c r="X48" i="15"/>
  <c r="AA26" i="15"/>
  <c r="Y53" i="15"/>
  <c r="Y25" i="15"/>
  <c r="Z59" i="15"/>
  <c r="Y14" i="15"/>
  <c r="X63" i="15"/>
  <c r="Y19" i="15"/>
  <c r="Z68" i="15"/>
  <c r="Y39" i="15"/>
  <c r="X29" i="15"/>
  <c r="Y7" i="15"/>
  <c r="Y34" i="15"/>
  <c r="Z12" i="15"/>
  <c r="AB54" i="15"/>
  <c r="Y37" i="15"/>
  <c r="AB22" i="15"/>
  <c r="AA57" i="15"/>
  <c r="AB27" i="15"/>
  <c r="Z69" i="15"/>
  <c r="Y10" i="15"/>
  <c r="Y15" i="15"/>
  <c r="X20" i="15"/>
  <c r="Z3" i="15"/>
  <c r="X8" i="15"/>
  <c r="Z28" i="15"/>
  <c r="AA18" i="15"/>
  <c r="AB16" i="15"/>
  <c r="AA36" i="15"/>
  <c r="Y11" i="15"/>
  <c r="AB17" i="15"/>
  <c r="Y44" i="15"/>
  <c r="AB26" i="15"/>
  <c r="X66" i="15"/>
  <c r="Z14" i="15"/>
  <c r="AA19" i="15"/>
  <c r="Z39" i="15"/>
  <c r="AB7" i="15"/>
  <c r="Y61" i="15"/>
  <c r="Z37" i="15"/>
  <c r="X22" i="15"/>
  <c r="AA69" i="15"/>
  <c r="X69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D24" i="1"/>
  <c r="D15" i="1"/>
  <c r="C22" i="1"/>
  <c r="D22" i="1" s="1"/>
  <c r="C23" i="1"/>
  <c r="D23" i="1" s="1"/>
  <c r="AC2" i="15" l="1" a="1"/>
  <c r="AC33" i="15" l="1"/>
  <c r="AC48" i="15"/>
  <c r="AC63" i="15"/>
  <c r="AC7" i="15"/>
  <c r="AC22" i="15"/>
  <c r="AC30" i="15"/>
  <c r="AC45" i="15"/>
  <c r="AC60" i="15"/>
  <c r="AC4" i="15"/>
  <c r="AC26" i="15"/>
  <c r="AC41" i="15"/>
  <c r="AC56" i="15"/>
  <c r="AC71" i="15"/>
  <c r="AC15" i="15"/>
  <c r="AC23" i="15"/>
  <c r="AC38" i="15"/>
  <c r="AC53" i="15"/>
  <c r="AC68" i="15"/>
  <c r="AC19" i="15"/>
  <c r="AC34" i="15"/>
  <c r="AC49" i="15"/>
  <c r="AC64" i="15"/>
  <c r="AC8" i="15"/>
  <c r="AC16" i="15"/>
  <c r="AC31" i="15"/>
  <c r="AC46" i="15"/>
  <c r="AC61" i="15"/>
  <c r="AC12" i="15"/>
  <c r="AC27" i="15"/>
  <c r="AC42" i="15"/>
  <c r="AC57" i="15"/>
  <c r="AC65" i="15"/>
  <c r="AC9" i="15"/>
  <c r="AC24" i="15"/>
  <c r="AC39" i="15"/>
  <c r="AC54" i="15"/>
  <c r="AC5" i="15"/>
  <c r="AC20" i="15"/>
  <c r="AC35" i="15"/>
  <c r="AC50" i="15"/>
  <c r="AC58" i="15"/>
  <c r="AC2" i="15"/>
  <c r="AC17" i="15"/>
  <c r="AC32" i="15"/>
  <c r="AC47" i="15"/>
  <c r="AC69" i="15"/>
  <c r="AC13" i="15"/>
  <c r="AC28" i="15"/>
  <c r="AC43" i="15"/>
  <c r="AC51" i="15"/>
  <c r="AC66" i="15"/>
  <c r="AC10" i="15"/>
  <c r="AC25" i="15"/>
  <c r="AC40" i="15"/>
  <c r="AC62" i="15"/>
  <c r="AC6" i="15"/>
  <c r="AC21" i="15"/>
  <c r="AC36" i="15"/>
  <c r="AC44" i="15"/>
  <c r="AC59" i="15"/>
  <c r="AC3" i="15"/>
  <c r="AC18" i="15"/>
  <c r="AC55" i="15"/>
  <c r="AC70" i="15"/>
  <c r="AC14" i="15"/>
  <c r="AC29" i="15"/>
  <c r="AC37" i="15"/>
  <c r="AC52" i="15"/>
  <c r="AC67" i="15"/>
  <c r="AC11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<sst xmlns="http://schemas.openxmlformats.org/spreadsheetml/2006/main" count="359" uniqueCount="120">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</sst>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42255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42257</v>
      </c>
      <c r="J4" s="83"/>
    </row>
    <row r="5" spans="1:10" ht="11.25" customHeight="1" x14ac:dyDescent="0.2">
      <c r="A5" s="48"/>
      <c r="B5" s="86"/>
      <c r="C5" s="20" t="s">
        <v>18</v>
      </c>
      <c r="D5" s="21">
        <v>42255.629363425927</v>
      </c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_xll.qlPiecewiseYieldCurve(D16,D17,Calendar,_xll.ohPack(USDSTD!W3:W71),,,,D18,D19,D20,Permanent,,ObjectOverwrite)</f>
        <v>_USDSTD#0003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42255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53223</v>
      </c>
      <c r="D23" s="35">
        <f>_xll.qlYieldTSDiscount(YieldCurve_STD,C23,,Trigger)</f>
        <v>0.43380514110752189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>
        <f t="array" ref="AC2:AC71">_xll.qlPiecewiseYieldCurveData(YieldCurve_STD,Trigger)</f>
        <v>2.8388778488116924E-3</v>
      </c>
      <c r="AE2" s="163" t="s">
        <v>84</v>
      </c>
      <c r="AF2" s="164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obj_0031e#0001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obj_00323#0001</v>
      </c>
      <c r="K3" s="49"/>
      <c r="L3" s="66" t="str">
        <f>A3</f>
        <v>Dp</v>
      </c>
      <c r="M3" s="133" t="str">
        <f>IF(ISBLANK(J3),"--",J3)</f>
        <v>obj_00323#0001</v>
      </c>
      <c r="N3" s="147" t="str">
        <f>IFERROR(_xll.qlRateHelperQuoteName(M3,Trigger),"--")</f>
        <v>USDOND_Quote</v>
      </c>
      <c r="O3" s="135">
        <f>IFERROR(_xll.qlRateHelperQuoteValue($M3,Trigger),"--")</f>
        <v>2.7999999999999995E-3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42255</v>
      </c>
      <c r="T3" s="136">
        <f>IFERROR(_xll.qlRateHelperPillarDate(M3,Trigger),"--")</f>
        <v>42256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obj_00323</v>
      </c>
      <c r="X3" s="3" t="str">
        <f>IFERROR(_xll.qlRateHelperQuoteName(W3,Trigger),"")</f>
        <v>USDOND_Quote</v>
      </c>
      <c r="Y3" s="68">
        <f>IFERROR(_xll.qlRateHelperRate(W3,Trigger),"")</f>
        <v>2.7999999999999995E-3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42255</v>
      </c>
      <c r="AB3" s="4">
        <f>IFERROR(_xll.qlRateHelperPillarDate(W3,Trigger),"")</f>
        <v>42256</v>
      </c>
      <c r="AC3" s="68">
        <v>2.8388778488116924E-3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obj_00313#0001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obj_00318#0001</v>
      </c>
      <c r="K4" s="48"/>
      <c r="L4" s="9" t="str">
        <f t="shared" ref="L4:L11" si="2">A4</f>
        <v>Dp</v>
      </c>
      <c r="M4" s="95" t="str">
        <f t="shared" ref="M4:M11" si="3">IF(ISBLANK(J4),"--",J4)</f>
        <v>obj_00318#0001</v>
      </c>
      <c r="N4" s="148" t="str">
        <f>IFERROR(_xll.qlRateHelperQuoteName(M4,Trigger),"--")</f>
        <v>USDTND_Quote</v>
      </c>
      <c r="O4" s="99">
        <f>IFERROR(_xll.qlRateHelperQuoteValue($M4,Trigger),"--")</f>
        <v>2.7999999999999995E-3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42256</v>
      </c>
      <c r="T4" s="100">
        <f>IFERROR(_xll.qlRateHelperPillarDate(M4,Trigger),"--")</f>
        <v>42257</v>
      </c>
      <c r="V4" s="3" t="str">
        <f t="shared" si="1"/>
        <v>Dp</v>
      </c>
      <c r="W4" s="3" t="str">
        <v>obj_00318</v>
      </c>
      <c r="X4" s="3" t="str">
        <f>IFERROR(_xll.qlRateHelperQuoteName(W4,Trigger),"")</f>
        <v>USDTND_Quote</v>
      </c>
      <c r="Y4" s="68">
        <f>IFERROR(_xll.qlRateHelperRate(W4,Trigger),"")</f>
        <v>2.7999999999999995E-3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42256</v>
      </c>
      <c r="AB4" s="4">
        <f>IFERROR(_xll.qlRateHelperPillarDate(W4,Trigger),"")</f>
        <v>42257</v>
      </c>
      <c r="AC4" s="68">
        <v>2.8388778488016657E-3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obj_0031c#0001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obj_0031f#0001</v>
      </c>
      <c r="K5" s="48"/>
      <c r="L5" s="9" t="str">
        <f t="shared" si="2"/>
        <v>Dp</v>
      </c>
      <c r="M5" s="95" t="str">
        <f t="shared" si="3"/>
        <v>obj_0031f#0001</v>
      </c>
      <c r="N5" s="148" t="str">
        <f>IFERROR(_xll.qlRateHelperQuoteName(M5,Trigger),"--")</f>
        <v>USDSND_Quote</v>
      </c>
      <c r="O5" s="99">
        <f>IFERROR(_xll.qlRateHelperQuoteValue($M5,Trigger),"--")</f>
        <v>2.7999999999999995E-3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42257</v>
      </c>
      <c r="T5" s="100">
        <f>IFERROR(_xll.qlRateHelperPillarDate(M5,Trigger),"--")</f>
        <v>42258</v>
      </c>
      <c r="V5" s="3" t="str">
        <f t="shared" si="1"/>
        <v>Dp</v>
      </c>
      <c r="W5" s="3" t="str">
        <v>obj_0031f</v>
      </c>
      <c r="X5" s="3" t="str">
        <f>IFERROR(_xll.qlRateHelperQuoteName(W5,Trigger),"")</f>
        <v>USDSND_Quote</v>
      </c>
      <c r="Y5" s="68">
        <f>IFERROR(_xll.qlRateHelperRate(W5,Trigger),"")</f>
        <v>2.7999999999999995E-3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42257</v>
      </c>
      <c r="AB5" s="4">
        <f>IFERROR(_xll.qlRateHelperPillarDate(W5,Trigger),"")</f>
        <v>42258</v>
      </c>
      <c r="AC5" s="68">
        <v>2.8388778487858581E-3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obj_0031b#0001</v>
      </c>
      <c r="H6" s="123" t="str">
        <f t="shared" si="0"/>
        <v>USDSWD_Quote</v>
      </c>
      <c r="I6" s="126"/>
      <c r="J6" s="62" t="str">
        <f>_xll.qlDepositRateHelper(,H6,G6,Permanent,Trigger,ObjectOverwrite)</f>
        <v>obj_00320#0001</v>
      </c>
      <c r="K6" s="48"/>
      <c r="L6" s="9" t="str">
        <f t="shared" si="2"/>
        <v>Dp</v>
      </c>
      <c r="M6" s="95" t="str">
        <f t="shared" si="3"/>
        <v>obj_00320#0001</v>
      </c>
      <c r="N6" s="148" t="str">
        <f>IFERROR(_xll.qlRateHelperQuoteName(M6,Trigger),"--")</f>
        <v>USDSWD_Quote</v>
      </c>
      <c r="O6" s="99">
        <f>IFERROR(_xll.qlRateHelperQuoteValue($M6,Trigger),"--")</f>
        <v>1.5399999999999999E-3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42257</v>
      </c>
      <c r="T6" s="100">
        <f>IFERROR(_xll.qlRateHelperPillarDate(M6,Trigger),"--")</f>
        <v>42264</v>
      </c>
      <c r="V6" s="3" t="str">
        <f t="shared" si="1"/>
        <v>Dp</v>
      </c>
      <c r="W6" s="3" t="str">
        <v>obj_00320</v>
      </c>
      <c r="X6" s="3" t="str">
        <f>IFERROR(_xll.qlRateHelperQuoteName(W6,Trigger),"")</f>
        <v>USDSWD_Quote</v>
      </c>
      <c r="Y6" s="68">
        <f>IFERROR(_xll.qlRateHelperRate(W6,Trigger),"")</f>
        <v>1.5399999999999999E-3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42257</v>
      </c>
      <c r="AB6" s="4">
        <f>IFERROR(_xll.qlRateHelperPillarDate(W6,Trigger),"")</f>
        <v>42264</v>
      </c>
      <c r="AC6" s="68">
        <v>1.8452571423215789E-3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obj_0031a#0001</v>
      </c>
      <c r="H7" s="123" t="str">
        <f t="shared" si="0"/>
        <v>USD1MD_Quote</v>
      </c>
      <c r="I7" s="126"/>
      <c r="J7" s="62" t="str">
        <f>_xll.qlDepositRateHelper(,H7,G7,Permanent,Trigger,ObjectOverwrite)</f>
        <v>obj_00321#0001</v>
      </c>
      <c r="K7" s="48"/>
      <c r="L7" s="9" t="str">
        <f t="shared" si="2"/>
        <v>Dp</v>
      </c>
      <c r="M7" s="95" t="str">
        <f t="shared" si="3"/>
        <v>obj_00321#0001</v>
      </c>
      <c r="N7" s="148" t="str">
        <f>IFERROR(_xll.qlRateHelperQuoteName(M7,Trigger),"--")</f>
        <v>USD1MD_Quote</v>
      </c>
      <c r="O7" s="99">
        <f>IFERROR(_xll.qlRateHelperQuoteValue($M7,Trigger),"--")</f>
        <v>2.0299999999999997E-3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42257</v>
      </c>
      <c r="T7" s="100">
        <f>IFERROR(_xll.qlRateHelperPillarDate(M7,Trigger),"--")</f>
        <v>42290</v>
      </c>
      <c r="V7" s="3" t="str">
        <f t="shared" si="1"/>
        <v>Dp</v>
      </c>
      <c r="W7" s="3" t="str">
        <v>obj_00321</v>
      </c>
      <c r="X7" s="3" t="str">
        <f>IFERROR(_xll.qlRateHelperQuoteName(W7,Trigger),"")</f>
        <v>USD1MD_Quote</v>
      </c>
      <c r="Y7" s="68">
        <f>IFERROR(_xll.qlRateHelperRate(W7,Trigger),"")</f>
        <v>2.0299999999999997E-3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42257</v>
      </c>
      <c r="AB7" s="4">
        <f>IFERROR(_xll.qlRateHelperPillarDate(W7,Trigger),"")</f>
        <v>42290</v>
      </c>
      <c r="AC7" s="68">
        <v>2.1026243919511048E-3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obj_0031d#0001</v>
      </c>
      <c r="H8" s="123" t="str">
        <f t="shared" si="0"/>
        <v>USD2MD_Quote</v>
      </c>
      <c r="I8" s="126"/>
      <c r="J8" s="62" t="str">
        <f>_xll.qlDepositRateHelper(,H8,G8,Permanent,Trigger,ObjectOverwrite)</f>
        <v>obj_00322#0001</v>
      </c>
      <c r="K8" s="48"/>
      <c r="L8" s="9" t="str">
        <f t="shared" si="2"/>
        <v>Dp</v>
      </c>
      <c r="M8" s="95" t="str">
        <f t="shared" si="3"/>
        <v>obj_00322#0001</v>
      </c>
      <c r="N8" s="148" t="str">
        <f>IFERROR(_xll.qlRateHelperQuoteName(M8,Trigger),"--")</f>
        <v>USD2MD_Quote</v>
      </c>
      <c r="O8" s="99">
        <f>IFERROR(_xll.qlRateHelperQuoteValue($M8,Trigger),"--")</f>
        <v>2.6855E-3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42257</v>
      </c>
      <c r="T8" s="100">
        <f>IFERROR(_xll.qlRateHelperPillarDate(M8,Trigger),"--")</f>
        <v>42318</v>
      </c>
      <c r="V8" s="3" t="str">
        <f t="shared" si="1"/>
        <v>Dp</v>
      </c>
      <c r="W8" s="3" t="str">
        <v>obj_00322</v>
      </c>
      <c r="X8" s="3" t="str">
        <f>IFERROR(_xll.qlRateHelperQuoteName(W8,Trigger),"")</f>
        <v>USD2MD_Quote</v>
      </c>
      <c r="Y8" s="68">
        <f>IFERROR(_xll.qlRateHelperRate(W8,Trigger),"")</f>
        <v>2.6855E-3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42257</v>
      </c>
      <c r="AB8" s="4">
        <f>IFERROR(_xll.qlRateHelperPillarDate(W8,Trigger),"")</f>
        <v>42318</v>
      </c>
      <c r="AC8" s="68">
        <v>2.725884019396098E-3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obj_00314#0001</v>
      </c>
      <c r="H9" s="123" t="str">
        <f t="shared" si="0"/>
        <v>USD3MD_Quote</v>
      </c>
      <c r="I9" s="126"/>
      <c r="J9" s="62" t="str">
        <f>_xll.qlDepositRateHelper(,H9,G9,Permanent,Trigger,ObjectOverwrite)</f>
        <v>obj_00315#0001</v>
      </c>
      <c r="K9" s="48"/>
      <c r="L9" s="9" t="str">
        <f t="shared" si="2"/>
        <v>Dp</v>
      </c>
      <c r="M9" s="95" t="str">
        <f t="shared" si="3"/>
        <v>obj_00315#0001</v>
      </c>
      <c r="N9" s="148" t="str">
        <f>IFERROR(_xll.qlRateHelperQuoteName(M9,Trigger),"--")</f>
        <v>USD3MD_Quote</v>
      </c>
      <c r="O9" s="99">
        <f>IFERROR(_xll.qlRateHelperQuoteValue($M9,Trigger),"--")</f>
        <v>3.3199999999999996E-3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42257</v>
      </c>
      <c r="T9" s="100">
        <f>IFERROR(_xll.qlRateHelperPillarDate(M9,Trigger),"--")</f>
        <v>42348</v>
      </c>
      <c r="V9" s="3" t="str">
        <f t="shared" si="1"/>
        <v>FUT</v>
      </c>
      <c r="W9" s="3" t="str">
        <v>obj_00335</v>
      </c>
      <c r="X9" s="3" t="str">
        <f>IFERROR(_xll.qlRateHelperQuoteName(W9,Trigger),"")</f>
        <v>USDFUT3MU5_Quote</v>
      </c>
      <c r="Y9" s="68">
        <f>IFERROR(_xll.qlRateHelperRate(W9,Trigger),"")</f>
        <v>3.4370538179827846E-3</v>
      </c>
      <c r="Z9" s="105">
        <f>IF(ISERROR(_xll.qlSwapRateHelperSpread($W9)),IF(ISERROR(_xll.qlFuturesRateHelperConvexityAdjustment($W9)),"",_xll.qlFuturesRateHelperConvexityAdjustment($W9)),_xll.qlSwapRateHelperSpread($W9))</f>
        <v>4.4618201719769934E-7</v>
      </c>
      <c r="AA9" s="4">
        <f>IFERROR(_xll.qlRateHelperEarliestDate(W9,Trigger),"")</f>
        <v>42263</v>
      </c>
      <c r="AB9" s="4">
        <f>IFERROR(_xll.qlRateHelperPillarDate(W9,Trigger),"")</f>
        <v>42354</v>
      </c>
      <c r="AC9" s="68">
        <v>3.3642945370357595E-3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obj_00316#0001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obj_00334</v>
      </c>
      <c r="X10" s="3" t="str">
        <f>IFERROR(_xll.qlRateHelperQuoteName(W10,Trigger),"")</f>
        <v>USDFUT3MZ5_Quote</v>
      </c>
      <c r="Y10" s="68">
        <f>IFERROR(_xll.qlRateHelperRate(W10,Trigger),"")</f>
        <v>4.8168832263151308E-3</v>
      </c>
      <c r="Z10" s="105">
        <f>IF(ISERROR(_xll.qlSwapRateHelperSpread($W10)),IF(ISERROR(_xll.qlFuturesRateHelperConvexityAdjustment($W10)),"",_xll.qlFuturesRateHelperConvexityAdjustment($W10)),_xll.qlSwapRateHelperSpread($W10))</f>
        <v>8.1167736848374994E-6</v>
      </c>
      <c r="AA10" s="4">
        <f>IFERROR(_xll.qlRateHelperEarliestDate(W10,Trigger),"")</f>
        <v>42354</v>
      </c>
      <c r="AB10" s="4">
        <f>IFERROR(_xll.qlRateHelperPillarDate(W10,Trigger),"")</f>
        <v>42445</v>
      </c>
      <c r="AC10" s="68">
        <v>4.0906273241313488E-3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obj_00317#0001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obj_00339</v>
      </c>
      <c r="X11" s="3" t="str">
        <f>IFERROR(_xll.qlRateHelperQuoteName(W11,Trigger),"")</f>
        <v>USDFUT3MH6_Quote</v>
      </c>
      <c r="Y11" s="68">
        <f>IFERROR(_xll.qlRateHelperRate(W11,Trigger),"")</f>
        <v>6.104405001778699E-3</v>
      </c>
      <c r="Z11" s="105">
        <f>IF(ISERROR(_xll.qlSwapRateHelperSpread($W11)),IF(ISERROR(_xll.qlFuturesRateHelperConvexityAdjustment($W11)),"",_xll.qlFuturesRateHelperConvexityAdjustment($W11)),_xll.qlSwapRateHelperSpread($W11))</f>
        <v>2.0594998221237348E-5</v>
      </c>
      <c r="AA11" s="4">
        <f>IFERROR(_xll.qlRateHelperEarliestDate(W11,Trigger),"")</f>
        <v>42445</v>
      </c>
      <c r="AB11" s="4">
        <f>IFERROR(_xll.qlRateHelperPillarDate(W11,Trigger),"")</f>
        <v>42537</v>
      </c>
      <c r="AC11" s="68">
        <v>4.7736909427556172E-3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obj_00335#0001</v>
      </c>
      <c r="N12" s="147" t="str">
        <f>IFERROR(_xll.qlRateHelperQuoteName(M12,Trigger),"--")</f>
        <v>USDFUT3MU5_Quote</v>
      </c>
      <c r="O12" s="152">
        <f>IFERROR(_xll.qlRateHelperQuoteValue($M12,Trigger),"--")</f>
        <v>99.65625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42263</v>
      </c>
      <c r="T12" s="136">
        <f>IFERROR(_xll.qlRateHelperPillarDate(M12,Trigger),"--")</f>
        <v>42354</v>
      </c>
      <c r="V12" s="3" t="str">
        <f t="shared" si="1"/>
        <v>FUT</v>
      </c>
      <c r="W12" s="3" t="str">
        <v>obj_0033a</v>
      </c>
      <c r="X12" s="3" t="str">
        <f>IFERROR(_xll.qlRateHelperQuoteName(W12,Trigger),"")</f>
        <v>USDFUT3MM6_Quote</v>
      </c>
      <c r="Y12" s="68">
        <f>IFERROR(_xll.qlRateHelperRate(W12,Trigger),"")</f>
        <v>7.637386173847089E-3</v>
      </c>
      <c r="Z12" s="105">
        <f>IF(ISERROR(_xll.qlSwapRateHelperSpread($W12)),IF(ISERROR(_xll.qlFuturesRateHelperConvexityAdjustment($W12)),"",_xll.qlFuturesRateHelperConvexityAdjustment($W12)),_xll.qlSwapRateHelperSpread($W12))</f>
        <v>3.7613826152898039E-5</v>
      </c>
      <c r="AA12" s="4">
        <f>IFERROR(_xll.qlRateHelperEarliestDate(W12,Trigger),"")</f>
        <v>42536</v>
      </c>
      <c r="AB12" s="4">
        <f>IFERROR(_xll.qlRateHelperPillarDate(W12,Trigger),"")</f>
        <v>42628</v>
      </c>
      <c r="AC12" s="68">
        <v>5.4987263630684197E-3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obj_00338#0001</v>
      </c>
      <c r="N13" s="148" t="str">
        <f>IFERROR(_xll.qlRateHelperQuoteName(M13,Trigger),"--")</f>
        <v>USDFUT3MV5_Quote</v>
      </c>
      <c r="O13" s="153">
        <f>IFERROR(_xll.qlRateHelperQuoteValue($M13,Trigger),"--")</f>
        <v>99.592500000000001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42298</v>
      </c>
      <c r="T13" s="100">
        <f>IFERROR(_xll.qlRateHelperPillarDate(M13,Trigger),"--")</f>
        <v>42390</v>
      </c>
      <c r="V13" s="3" t="str">
        <f t="shared" si="1"/>
        <v>FUT</v>
      </c>
      <c r="W13" s="3" t="str">
        <v>obj_0033b</v>
      </c>
      <c r="X13" s="3" t="str">
        <f>IFERROR(_xll.qlRateHelperQuoteName(W13,Trigger),"")</f>
        <v>USDFUT3MU6_Quote</v>
      </c>
      <c r="Y13" s="68">
        <f>IFERROR(_xll.qlRateHelperRate(W13,Trigger),"")</f>
        <v>9.3642442569190649E-3</v>
      </c>
      <c r="Z13" s="105">
        <f>IF(ISERROR(_xll.qlSwapRateHelperSpread($W13)),IF(ISERROR(_xll.qlFuturesRateHelperConvexityAdjustment($W13)),"",_xll.qlFuturesRateHelperConvexityAdjustment($W13)),_xll.qlSwapRateHelperSpread($W13))</f>
        <v>6.0755743080840787E-5</v>
      </c>
      <c r="AA13" s="4">
        <f>IFERROR(_xll.qlRateHelperEarliestDate(W13,Trigger),"")</f>
        <v>42634</v>
      </c>
      <c r="AB13" s="4">
        <f>IFERROR(_xll.qlRateHelperPillarDate(W13,Trigger),"")</f>
        <v>42725</v>
      </c>
      <c r="AC13" s="68">
        <v>6.3106647996998833E-3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U5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USDFUT3MU5_Quote</v>
      </c>
      <c r="I14" s="119" t="str">
        <f t="shared" ref="I14:I35" si="9">Currency&amp;"FUT"&amp;$G$1&amp;$C14&amp;"ConvAdj"&amp;QuoteSuffix</f>
        <v>USDFUT3MU5ConvAdj_Quote</v>
      </c>
      <c r="J14" s="57" t="str">
        <f>_xll.qlFuturesRateHelper(,H14,$H$12,C14,G14,I14,Permanent,Trigger,ObjectOverwrite)</f>
        <v>obj_00335#0001</v>
      </c>
      <c r="K14" s="48"/>
      <c r="L14" s="9" t="str">
        <f t="shared" si="5"/>
        <v>FUT</v>
      </c>
      <c r="M14" s="95" t="str">
        <f t="shared" si="6"/>
        <v>obj_00337#0001</v>
      </c>
      <c r="N14" s="148" t="str">
        <f>IFERROR(_xll.qlRateHelperQuoteName(M14,Trigger),"--")</f>
        <v>USDFUT3MX5_Quote</v>
      </c>
      <c r="O14" s="153">
        <f>IFERROR(_xll.qlRateHelperQuoteValue($M14,Trigger),"--")</f>
        <v>99.557500000000005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42326</v>
      </c>
      <c r="T14" s="100">
        <f>IFERROR(_xll.qlRateHelperPillarDate(M14,Trigger),"--")</f>
        <v>42418</v>
      </c>
      <c r="V14" s="3" t="str">
        <f t="shared" si="1"/>
        <v>FUT</v>
      </c>
      <c r="W14" s="3" t="str">
        <v>obj_0033c</v>
      </c>
      <c r="X14" s="3" t="str">
        <f>IFERROR(_xll.qlRateHelperQuoteName(W14,Trigger),"")</f>
        <v>USDFUT3MZ6_Quote</v>
      </c>
      <c r="Y14" s="68">
        <f>IFERROR(_xll.qlRateHelperRate(W14,Trigger),"")</f>
        <v>1.1188300827818833E-2</v>
      </c>
      <c r="Z14" s="105">
        <f>IF(ISERROR(_xll.qlSwapRateHelperSpread($W14)),IF(ISERROR(_xll.qlFuturesRateHelperConvexityAdjustment($W14)),"",_xll.qlFuturesRateHelperConvexityAdjustment($W14)),_xll.qlSwapRateHelperSpread($W14))</f>
        <v>8.6699172181091194E-5</v>
      </c>
      <c r="AA14" s="4">
        <f>IFERROR(_xll.qlRateHelperEarliestDate(W14,Trigger),"")</f>
        <v>42725</v>
      </c>
      <c r="AB14" s="4">
        <f>IFERROR(_xll.qlRateHelperPillarDate(W14,Trigger),"")</f>
        <v>42815</v>
      </c>
      <c r="AC14" s="68">
        <v>7.1169995551010759E-3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V5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USDFUT3MV5_Quote</v>
      </c>
      <c r="I15" s="120" t="str">
        <f t="shared" si="9"/>
        <v>USDFUT3MV5ConvAdj_Quote</v>
      </c>
      <c r="J15" s="62" t="str">
        <f>_xll.qlFuturesRateHelper(,H15,$H$12,C15,G15,I15,Permanent,Trigger,ObjectOverwrite)</f>
        <v>obj_00338#0001</v>
      </c>
      <c r="K15" s="48"/>
      <c r="L15" s="9" t="str">
        <f t="shared" si="5"/>
        <v>FUT</v>
      </c>
      <c r="M15" s="95" t="str">
        <f t="shared" si="6"/>
        <v>obj_00334#0001</v>
      </c>
      <c r="N15" s="148" t="str">
        <f>IFERROR(_xll.qlRateHelperQuoteName(M15,Trigger),"--")</f>
        <v>USDFUT3MZ5_Quote</v>
      </c>
      <c r="O15" s="153">
        <f>IFERROR(_xll.qlRateHelperQuoteValue($M15,Trigger),"--")</f>
        <v>99.517499999999998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42354</v>
      </c>
      <c r="T15" s="100">
        <f>IFERROR(_xll.qlRateHelperPillarDate(M15,Trigger),"--")</f>
        <v>42445</v>
      </c>
      <c r="V15" s="3" t="str">
        <f t="shared" si="1"/>
        <v>Sw</v>
      </c>
      <c r="W15" s="3" t="str">
        <v>obj_00319</v>
      </c>
      <c r="X15" s="3" t="str">
        <f>IFERROR(_xll.qlRateHelperQuoteName(W15,Trigger),"")</f>
        <v>USDAM3L2Y_Quote</v>
      </c>
      <c r="Y15" s="68">
        <f>IFERROR(_xll.qlRateHelperRate(W15,Trigger),"")</f>
        <v>8.539999999999999E-3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42257</v>
      </c>
      <c r="AB15" s="4">
        <f>IFERROR(_xll.qlRateHelperPillarDate(W15,Trigger),"")</f>
        <v>42989</v>
      </c>
      <c r="AC15" s="68">
        <v>8.6070054521104663E-3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X5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USDFUT3MX5_Quote</v>
      </c>
      <c r="I16" s="120" t="str">
        <f t="shared" si="9"/>
        <v>USDFUT3MX5ConvAdj_Quote</v>
      </c>
      <c r="J16" s="62" t="str">
        <f>_xll.qlFuturesRateHelper(,H16,$H$12,C16,G16,I16,Permanent,Trigger,ObjectOverwrite)</f>
        <v>obj_00337#0001</v>
      </c>
      <c r="K16" s="48"/>
      <c r="L16" s="9" t="str">
        <f t="shared" si="5"/>
        <v>FUT</v>
      </c>
      <c r="M16" s="95" t="str">
        <f t="shared" si="6"/>
        <v>obj_00336#0001</v>
      </c>
      <c r="N16" s="148" t="str">
        <f>IFERROR(_xll.qlRateHelperQuoteName(M16,Trigger),"--")</f>
        <v>USDFUT3MF6_Quote</v>
      </c>
      <c r="O16" s="153">
        <f>IFERROR(_xll.qlRateHelperQuoteValue($M16,Trigger),"--")</f>
        <v>99.477499999999992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42389</v>
      </c>
      <c r="T16" s="100">
        <f>IFERROR(_xll.qlRateHelperPillarDate(M16,Trigger),"--")</f>
        <v>42480</v>
      </c>
      <c r="V16" s="3" t="str">
        <f t="shared" si="1"/>
        <v>Sw</v>
      </c>
      <c r="W16" s="3" t="str">
        <v>obj_0032c</v>
      </c>
      <c r="X16" s="3" t="str">
        <f>IFERROR(_xll.qlRateHelperQuoteName(W16,Trigger),"")</f>
        <v>USDAM3L3Y_Quote</v>
      </c>
      <c r="Y16" s="68">
        <f>IFERROR(_xll.qlRateHelperRate(W16,Trigger),"")</f>
        <v>1.1339999999999999E-2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42257</v>
      </c>
      <c r="AB16" s="4">
        <f>IFERROR(_xll.qlRateHelperPillarDate(W16,Trigger),"")</f>
        <v>43353</v>
      </c>
      <c r="AC16" s="68">
        <v>1.1452871785900676E-2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Z5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USDFUT3MZ5_Quote</v>
      </c>
      <c r="I17" s="120" t="str">
        <f t="shared" si="9"/>
        <v>USDFUT3MZ5ConvAdj_Quote</v>
      </c>
      <c r="J17" s="62" t="str">
        <f>_xll.qlFuturesRateHelper(,H17,$H$12,C17,G17,I17,Permanent,Trigger,ObjectOverwrite)</f>
        <v>obj_00334#0001</v>
      </c>
      <c r="K17" s="48"/>
      <c r="L17" s="9" t="str">
        <f t="shared" si="5"/>
        <v>FUT</v>
      </c>
      <c r="M17" s="95" t="str">
        <f t="shared" si="6"/>
        <v>obj_00339#0001</v>
      </c>
      <c r="N17" s="148" t="str">
        <f>IFERROR(_xll.qlRateHelperQuoteName(M17,Trigger),"--")</f>
        <v>USDFUT3MH6_Quote</v>
      </c>
      <c r="O17" s="153">
        <f>IFERROR(_xll.qlRateHelperQuoteValue($M17,Trigger),"--")</f>
        <v>99.387500000000003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42445</v>
      </c>
      <c r="T17" s="100">
        <f>IFERROR(_xll.qlRateHelperPillarDate(M17,Trigger),"--")</f>
        <v>42537</v>
      </c>
      <c r="V17" s="3" t="str">
        <f t="shared" si="1"/>
        <v>Sw</v>
      </c>
      <c r="W17" s="3" t="str">
        <v>obj_00329</v>
      </c>
      <c r="X17" s="3" t="str">
        <f>IFERROR(_xll.qlRateHelperQuoteName(W17,Trigger),"")</f>
        <v>USDAM3L4Y_Quote</v>
      </c>
      <c r="Y17" s="68">
        <f>IFERROR(_xll.qlRateHelperRate(W17,Trigger),"")</f>
        <v>1.3729999999999999E-2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42257</v>
      </c>
      <c r="AB17" s="4">
        <f>IFERROR(_xll.qlRateHelperPillarDate(W17,Trigger),"")</f>
        <v>43718</v>
      </c>
      <c r="AC17" s="68">
        <v>1.3895081479232093E-2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F6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USDFUT3MF6_Quote</v>
      </c>
      <c r="I18" s="121" t="str">
        <f t="shared" si="9"/>
        <v>USDFUT3MF6ConvAdj_Quote</v>
      </c>
      <c r="J18" s="2" t="str">
        <f>_xll.qlFuturesRateHelper(,H18,$H$12,C18,G18,I18,Permanent,Trigger,ObjectOverwrite)</f>
        <v>obj_00336#0001</v>
      </c>
      <c r="K18" s="48"/>
      <c r="L18" s="9" t="str">
        <f t="shared" si="5"/>
        <v>FUT</v>
      </c>
      <c r="M18" s="95" t="str">
        <f t="shared" si="6"/>
        <v>obj_0033a#0001</v>
      </c>
      <c r="N18" s="148" t="str">
        <f>IFERROR(_xll.qlRateHelperQuoteName(M18,Trigger),"--")</f>
        <v>USDFUT3MM6_Quote</v>
      </c>
      <c r="O18" s="153">
        <f>IFERROR(_xll.qlRateHelperQuoteValue($M18,Trigger),"--")</f>
        <v>99.232500000000002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42536</v>
      </c>
      <c r="T18" s="100">
        <f>IFERROR(_xll.qlRateHelperPillarDate(M18,Trigger),"--")</f>
        <v>42628</v>
      </c>
      <c r="V18" s="3" t="str">
        <f t="shared" si="1"/>
        <v>Sw</v>
      </c>
      <c r="W18" s="3" t="str">
        <v>obj_0032b</v>
      </c>
      <c r="X18" s="3" t="str">
        <f>IFERROR(_xll.qlRateHelperQuoteName(W18,Trigger),"")</f>
        <v>USDAM3L5Y_Quote</v>
      </c>
      <c r="Y18" s="68">
        <f>IFERROR(_xll.qlRateHelperRate(W18,Trigger),"")</f>
        <v>1.5769999999999999E-2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42257</v>
      </c>
      <c r="AB18" s="4">
        <f>IFERROR(_xll.qlRateHelperPillarDate(W18,Trigger),"")</f>
        <v>44084</v>
      </c>
      <c r="AC18" s="68">
        <v>1.5994515444885553E-2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H6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USDFUT3MH6_Quote</v>
      </c>
      <c r="I19" s="120" t="str">
        <f t="shared" si="9"/>
        <v>USDFUT3MH6ConvAdj_Quote</v>
      </c>
      <c r="J19" s="62" t="str">
        <f>_xll.qlFuturesRateHelper(,H19,$H$12,C19,G19,I19,Permanent,Trigger,ObjectOverwrite)</f>
        <v>obj_00339#0001</v>
      </c>
      <c r="K19" s="48"/>
      <c r="L19" s="9" t="str">
        <f t="shared" si="5"/>
        <v>FUT</v>
      </c>
      <c r="M19" s="95" t="str">
        <f t="shared" si="6"/>
        <v>obj_0033b#0001</v>
      </c>
      <c r="N19" s="148" t="str">
        <f>IFERROR(_xll.qlRateHelperQuoteName(M19,Trigger),"--")</f>
        <v>USDFUT3MU6_Quote</v>
      </c>
      <c r="O19" s="153">
        <f>IFERROR(_xll.qlRateHelperQuoteValue($M19,Trigger),"--")</f>
        <v>99.057500000000005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42634</v>
      </c>
      <c r="T19" s="100">
        <f>IFERROR(_xll.qlRateHelperPillarDate(M19,Trigger),"--")</f>
        <v>42725</v>
      </c>
      <c r="V19" s="3" t="str">
        <f t="shared" si="1"/>
        <v>Sw</v>
      </c>
      <c r="W19" s="3" t="str">
        <v>obj_00331</v>
      </c>
      <c r="X19" s="3" t="str">
        <f>IFERROR(_xll.qlRateHelperQuoteName(W19,Trigger),"")</f>
        <v>USDAM3L6Y_Quote</v>
      </c>
      <c r="Y19" s="68">
        <f>IFERROR(_xll.qlRateHelperRate(W19,Trigger),"")</f>
        <v>1.7520000000000001E-2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42257</v>
      </c>
      <c r="AB19" s="4">
        <f>IFERROR(_xll.qlRateHelperPillarDate(W19,Trigger),"")</f>
        <v>44449</v>
      </c>
      <c r="AC19" s="68">
        <v>1.7810741266284475E-2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M6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USDFUT3MM6_Quote</v>
      </c>
      <c r="I20" s="120" t="str">
        <f t="shared" si="9"/>
        <v>USDFUT3MM6ConvAdj_Quote</v>
      </c>
      <c r="J20" s="62" t="str">
        <f>_xll.qlFuturesRateHelper(,H20,$H$12,C20,G20,I20,Permanent,Trigger,ObjectOverwrite)</f>
        <v>obj_0033a#0001</v>
      </c>
      <c r="K20" s="48"/>
      <c r="L20" s="9" t="str">
        <f t="shared" si="5"/>
        <v>FUT</v>
      </c>
      <c r="M20" s="95" t="str">
        <f t="shared" si="6"/>
        <v>obj_0033c#0001</v>
      </c>
      <c r="N20" s="148" t="str">
        <f>IFERROR(_xll.qlRateHelperQuoteName(M20,Trigger),"--")</f>
        <v>USDFUT3MZ6_Quote</v>
      </c>
      <c r="O20" s="153">
        <f>IFERROR(_xll.qlRateHelperQuoteValue($M20,Trigger),"--")</f>
        <v>98.872500000000002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42725</v>
      </c>
      <c r="T20" s="100">
        <f>IFERROR(_xll.qlRateHelperPillarDate(M20,Trigger),"--")</f>
        <v>42815</v>
      </c>
      <c r="V20" s="3" t="str">
        <f t="shared" si="1"/>
        <v>Sw</v>
      </c>
      <c r="W20" s="3" t="str">
        <v>obj_0032a</v>
      </c>
      <c r="X20" s="3" t="str">
        <f>IFERROR(_xll.qlRateHelperQuoteName(W20,Trigger),"")</f>
        <v>USDAM3L7Y_Quote</v>
      </c>
      <c r="Y20" s="68">
        <f>IFERROR(_xll.qlRateHelperRate(W20,Trigger),"")</f>
        <v>1.9009999999999999E-2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42257</v>
      </c>
      <c r="AB20" s="4">
        <f>IFERROR(_xll.qlRateHelperPillarDate(W20,Trigger),"")</f>
        <v>44816</v>
      </c>
      <c r="AC20" s="68">
        <v>1.937042697999472E-2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U6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USDFUT3MU6_Quote</v>
      </c>
      <c r="I21" s="120" t="str">
        <f t="shared" si="9"/>
        <v>USDFUT3MU6ConvAdj_Quote</v>
      </c>
      <c r="J21" s="62" t="str">
        <f>_xll.qlFuturesRateHelper(,H21,$H$12,C21,G21,I21,Permanent,Trigger,ObjectOverwrite)</f>
        <v>obj_0033b#0001</v>
      </c>
      <c r="K21" s="48"/>
      <c r="L21" s="9" t="str">
        <f t="shared" si="5"/>
        <v>FUT</v>
      </c>
      <c r="M21" s="95" t="str">
        <f t="shared" si="6"/>
        <v>obj_0033d#0001</v>
      </c>
      <c r="N21" s="148" t="str">
        <f>IFERROR(_xll.qlRateHelperQuoteName(M21,Trigger),"--")</f>
        <v>USDFUT3MH7_Quote</v>
      </c>
      <c r="O21" s="153">
        <f>IFERROR(_xll.qlRateHelperQuoteValue($M21,Trigger),"--")</f>
        <v>98.717500000000001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42809</v>
      </c>
      <c r="T21" s="100">
        <f>IFERROR(_xll.qlRateHelperPillarDate(M21,Trigger),"--")</f>
        <v>42901</v>
      </c>
      <c r="V21" s="3" t="str">
        <f t="shared" si="1"/>
        <v>Sw</v>
      </c>
      <c r="W21" s="3" t="str">
        <v>obj_00325</v>
      </c>
      <c r="X21" s="3" t="str">
        <f>IFERROR(_xll.qlRateHelperQuoteName(W21,Trigger),"")</f>
        <v>USDAM3L8Y_Quote</v>
      </c>
      <c r="Y21" s="68">
        <f>IFERROR(_xll.qlRateHelperRate(W21,Trigger),"")</f>
        <v>2.0219999999999998E-2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42257</v>
      </c>
      <c r="AB21" s="4">
        <f>IFERROR(_xll.qlRateHelperPillarDate(W21,Trigger),"")</f>
        <v>45180</v>
      </c>
      <c r="AC21" s="68">
        <v>2.0647148764555513E-2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Z6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USDFUT3MZ6_Quote</v>
      </c>
      <c r="I22" s="120" t="str">
        <f t="shared" si="9"/>
        <v>USDFUT3MZ6ConvAdj_Quote</v>
      </c>
      <c r="J22" s="62" t="str">
        <f>_xll.qlFuturesRateHelper(,H22,$H$12,C22,G22,I22,Permanent,Trigger,ObjectOverwrite)</f>
        <v>obj_0033c#0001</v>
      </c>
      <c r="K22" s="48"/>
      <c r="L22" s="9" t="str">
        <f t="shared" si="5"/>
        <v>FUT</v>
      </c>
      <c r="M22" s="95" t="str">
        <f t="shared" si="6"/>
        <v>obj_0033e#0001</v>
      </c>
      <c r="N22" s="148" t="str">
        <f>IFERROR(_xll.qlRateHelperQuoteName(M22,Trigger),"--")</f>
        <v>USDFUT3MM7_Quote</v>
      </c>
      <c r="O22" s="153">
        <f>IFERROR(_xll.qlRateHelperQuoteValue($M22,Trigger),"--")</f>
        <v>98.5625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42907</v>
      </c>
      <c r="T22" s="100">
        <f>IFERROR(_xll.qlRateHelperPillarDate(M22,Trigger),"--")</f>
        <v>42999</v>
      </c>
      <c r="V22" s="3" t="str">
        <f t="shared" si="1"/>
        <v>Sw</v>
      </c>
      <c r="W22" s="3" t="str">
        <v>obj_0032d</v>
      </c>
      <c r="X22" s="3" t="str">
        <f>IFERROR(_xll.qlRateHelperQuoteName(W22,Trigger),"")</f>
        <v>USDAM3L9Y_Quote</v>
      </c>
      <c r="Y22" s="68">
        <f>IFERROR(_xll.qlRateHelperRate(W22,Trigger),"")</f>
        <v>2.121E-2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42257</v>
      </c>
      <c r="AB22" s="4">
        <f>IFERROR(_xll.qlRateHelperPillarDate(W22,Trigger),"")</f>
        <v>45545</v>
      </c>
      <c r="AC22" s="68">
        <v>2.1698763087005649E-2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H7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USDFUT3MH7_Quote</v>
      </c>
      <c r="I23" s="120" t="str">
        <f t="shared" si="9"/>
        <v>USDFUT3MH7ConvAdj_Quote</v>
      </c>
      <c r="J23" s="62" t="str">
        <f>_xll.qlFuturesRateHelper(,H23,$H$12,C23,G23,I23,Permanent,Trigger,ObjectOverwrite)</f>
        <v>obj_0033d#0001</v>
      </c>
      <c r="K23" s="48"/>
      <c r="L23" s="9" t="str">
        <f t="shared" si="5"/>
        <v>FUT</v>
      </c>
      <c r="M23" s="95" t="str">
        <f t="shared" si="6"/>
        <v>obj_0033f#0001</v>
      </c>
      <c r="N23" s="148" t="str">
        <f>IFERROR(_xll.qlRateHelperQuoteName(M23,Trigger),"--")</f>
        <v>USDFUT3MU7_Quote</v>
      </c>
      <c r="O23" s="153">
        <f>IFERROR(_xll.qlRateHelperQuoteValue($M23,Trigger),"--")</f>
        <v>98.427500000000009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42998</v>
      </c>
      <c r="T23" s="100">
        <f>IFERROR(_xll.qlRateHelperPillarDate(M23,Trigger),"--")</f>
        <v>43089</v>
      </c>
      <c r="V23" s="3" t="str">
        <f t="shared" si="1"/>
        <v>Sw</v>
      </c>
      <c r="W23" s="3" t="str">
        <v>obj_00330</v>
      </c>
      <c r="X23" s="3" t="str">
        <f>IFERROR(_xll.qlRateHelperQuoteName(W23,Trigger),"")</f>
        <v>USDAM3L10Y_Quote</v>
      </c>
      <c r="Y23" s="68">
        <f>IFERROR(_xll.qlRateHelperRate(W23,Trigger),"")</f>
        <v>2.2040000000000001E-2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42257</v>
      </c>
      <c r="AB23" s="4">
        <f>IFERROR(_xll.qlRateHelperPillarDate(W23,Trigger),"")</f>
        <v>45910</v>
      </c>
      <c r="AC23" s="68">
        <v>2.2586669113882674E-2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M7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USDFUT3MM7_Quote</v>
      </c>
      <c r="I24" s="120" t="str">
        <f t="shared" si="9"/>
        <v>USDFUT3MM7ConvAdj_Quote</v>
      </c>
      <c r="J24" s="62" t="str">
        <f>_xll.qlFuturesRateHelper(,H24,$H$12,C24,G24,I24,Permanent,Trigger,ObjectOverwrite)</f>
        <v>obj_0033e#0001</v>
      </c>
      <c r="K24" s="48"/>
      <c r="L24" s="9" t="str">
        <f t="shared" si="5"/>
        <v>FUT</v>
      </c>
      <c r="M24" s="95" t="str">
        <f t="shared" si="6"/>
        <v>obj_00340#0001</v>
      </c>
      <c r="N24" s="148" t="str">
        <f>IFERROR(_xll.qlRateHelperQuoteName(M24,Trigger),"--")</f>
        <v>USDFUT3MZ7_Quote</v>
      </c>
      <c r="O24" s="153">
        <f>IFERROR(_xll.qlRateHelperQuoteValue($M24,Trigger),"--")</f>
        <v>98.287499999999994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43089</v>
      </c>
      <c r="T24" s="100">
        <f>IFERROR(_xll.qlRateHelperPillarDate(M24,Trigger),"--")</f>
        <v>43179</v>
      </c>
      <c r="V24" s="3" t="str">
        <f t="shared" si="1"/>
        <v>Sw</v>
      </c>
      <c r="W24" s="3" t="str">
        <v>obj_00327</v>
      </c>
      <c r="X24" s="3" t="str">
        <f>IFERROR(_xll.qlRateHelperQuoteName(W24,Trigger),"")</f>
        <v>USDAM3L12Y_Quote</v>
      </c>
      <c r="Y24" s="68">
        <f>IFERROR(_xll.qlRateHelperRate(W24,Trigger),"")</f>
        <v>2.3359999999999999E-2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42257</v>
      </c>
      <c r="AB24" s="4">
        <f>IFERROR(_xll.qlRateHelperPillarDate(W24,Trigger),"")</f>
        <v>46640</v>
      </c>
      <c r="AC24" s="68">
        <v>2.4014841599207099E-2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U7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USDFUT3MU7_Quote</v>
      </c>
      <c r="I25" s="120" t="str">
        <f t="shared" si="9"/>
        <v>USDFUT3MU7ConvAdj_Quote</v>
      </c>
      <c r="J25" s="62" t="str">
        <f>_xll.qlFuturesRateHelper(,H25,$H$12,C25,G25,I25,Permanent,Trigger,ObjectOverwrite)</f>
        <v>obj_0033f#0001</v>
      </c>
      <c r="K25" s="48"/>
      <c r="L25" s="9" t="str">
        <f t="shared" si="5"/>
        <v>FUT</v>
      </c>
      <c r="M25" s="95" t="str">
        <f t="shared" si="6"/>
        <v>obj_00341#0001</v>
      </c>
      <c r="N25" s="148" t="str">
        <f>IFERROR(_xll.qlRateHelperQuoteName(M25,Trigger),"--")</f>
        <v>USDFUT3MH8_Quote</v>
      </c>
      <c r="O25" s="153">
        <f>IFERROR(_xll.qlRateHelperQuoteValue($M25,Trigger),"--")</f>
        <v>98.172499999999999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43180</v>
      </c>
      <c r="T25" s="100">
        <f>IFERROR(_xll.qlRateHelperPillarDate(M25,Trigger),"--")</f>
        <v>43272</v>
      </c>
      <c r="V25" s="3" t="str">
        <f t="shared" si="1"/>
        <v>Sw</v>
      </c>
      <c r="W25" s="3" t="str">
        <v>obj_00324</v>
      </c>
      <c r="X25" s="3" t="str">
        <f>IFERROR(_xll.qlRateHelperQuoteName(W25,Trigger),"")</f>
        <v>USDAM3L15Y_Quote</v>
      </c>
      <c r="Y25" s="68">
        <f>IFERROR(_xll.qlRateHelperRate(W25,Trigger),"")</f>
        <v>2.4680000000000001E-2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42257</v>
      </c>
      <c r="AB25" s="4">
        <f>IFERROR(_xll.qlRateHelperPillarDate(W25,Trigger),"")</f>
        <v>47736</v>
      </c>
      <c r="AC25" s="68">
        <v>2.5460255809551698E-2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Z7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USDFUT3MZ7_Quote</v>
      </c>
      <c r="I26" s="120" t="str">
        <f t="shared" si="9"/>
        <v>USDFUT3MZ7ConvAdj_Quote</v>
      </c>
      <c r="J26" s="62" t="str">
        <f>_xll.qlFuturesRateHelper(,H26,$H$12,C26,G26,I26,Permanent,Trigger,ObjectOverwrite)</f>
        <v>obj_00340#0001</v>
      </c>
      <c r="K26" s="48"/>
      <c r="L26" s="9" t="str">
        <f t="shared" si="5"/>
        <v>FUT</v>
      </c>
      <c r="M26" s="95" t="str">
        <f t="shared" si="6"/>
        <v>obj_00342#0001</v>
      </c>
      <c r="N26" s="148" t="str">
        <f>IFERROR(_xll.qlRateHelperQuoteName(M26,Trigger),"--")</f>
        <v>USDFUT3MM8_Quote</v>
      </c>
      <c r="O26" s="153">
        <f>IFERROR(_xll.qlRateHelperQuoteValue($M26,Trigger),"--")</f>
        <v>98.057500000000005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43271</v>
      </c>
      <c r="T26" s="100">
        <f>IFERROR(_xll.qlRateHelperPillarDate(M26,Trigger),"--")</f>
        <v>43363</v>
      </c>
      <c r="V26" s="3" t="str">
        <f t="shared" si="1"/>
        <v>Sw</v>
      </c>
      <c r="W26" s="3" t="str">
        <v>obj_00332</v>
      </c>
      <c r="X26" s="3" t="str">
        <f>IFERROR(_xll.qlRateHelperQuoteName(W26,Trigger),"")</f>
        <v>USDAM3L20Y_Quote</v>
      </c>
      <c r="Y26" s="68">
        <f>IFERROR(_xll.qlRateHelperRate(W26,Trigger),"")</f>
        <v>2.588E-2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42257</v>
      </c>
      <c r="AB26" s="4">
        <f>IFERROR(_xll.qlRateHelperPillarDate(W26,Trigger),"")</f>
        <v>49562</v>
      </c>
      <c r="AC26" s="68">
        <v>2.6781862613277998E-2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H8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USDFUT3MH8_Quote</v>
      </c>
      <c r="I27" s="120" t="str">
        <f t="shared" si="9"/>
        <v>USDFUT3MH8ConvAdj_Quote</v>
      </c>
      <c r="J27" s="62" t="str">
        <f>_xll.qlFuturesRateHelper(,H27,$H$12,C27,G27,I27,Permanent,Trigger,ObjectOverwrite)</f>
        <v>obj_00341#0001</v>
      </c>
      <c r="K27" s="48"/>
      <c r="L27" s="9" t="str">
        <f t="shared" si="5"/>
        <v>FUT</v>
      </c>
      <c r="M27" s="95" t="str">
        <f t="shared" si="6"/>
        <v>obj_00343#0001</v>
      </c>
      <c r="N27" s="148" t="str">
        <f>IFERROR(_xll.qlRateHelperQuoteName(M27,Trigger),"--")</f>
        <v>USDFUT3MU8_Quote</v>
      </c>
      <c r="O27" s="153">
        <f>IFERROR(_xll.qlRateHelperQuoteValue($M27,Trigger),"--")</f>
        <v>97.952500000000001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43362</v>
      </c>
      <c r="T27" s="100">
        <f>IFERROR(_xll.qlRateHelperPillarDate(M27,Trigger),"--")</f>
        <v>43453</v>
      </c>
      <c r="V27" s="3" t="str">
        <f t="shared" si="1"/>
        <v>Sw</v>
      </c>
      <c r="W27" s="3" t="str">
        <v>obj_0032e</v>
      </c>
      <c r="X27" s="3" t="str">
        <f>IFERROR(_xll.qlRateHelperQuoteName(W27,Trigger),"")</f>
        <v>USDAM3L25Y_Quote</v>
      </c>
      <c r="Y27" s="68">
        <f>IFERROR(_xll.qlRateHelperRate(W27,Trigger),"")</f>
        <v>2.6469999999999997E-2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42257</v>
      </c>
      <c r="AB27" s="4">
        <f>IFERROR(_xll.qlRateHelperPillarDate(W27,Trigger),"")</f>
        <v>51389</v>
      </c>
      <c r="AC27" s="68">
        <v>2.7411615288364333E-2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M8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USDFUT3MM8_Quote</v>
      </c>
      <c r="I28" s="120" t="str">
        <f t="shared" si="9"/>
        <v>USDFUT3MM8ConvAdj_Quote</v>
      </c>
      <c r="J28" s="62" t="str">
        <f>_xll.qlFuturesRateHelper(,H28,$H$12,C28,G28,I28,Permanent,Trigger,ObjectOverwrite)</f>
        <v>obj_00342#0001</v>
      </c>
      <c r="K28" s="48"/>
      <c r="L28" s="9" t="str">
        <f t="shared" si="5"/>
        <v>FUT</v>
      </c>
      <c r="M28" s="95" t="str">
        <f t="shared" si="6"/>
        <v>obj_00344#0001</v>
      </c>
      <c r="N28" s="148" t="str">
        <f>IFERROR(_xll.qlRateHelperQuoteName(M28,Trigger),"--")</f>
        <v>USDFUT3MZ8_Quote</v>
      </c>
      <c r="O28" s="153">
        <f>IFERROR(_xll.qlRateHelperQuoteValue($M28,Trigger),"--")</f>
        <v>97.847499999999997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43453</v>
      </c>
      <c r="T28" s="100">
        <f>IFERROR(_xll.qlRateHelperPillarDate(M28,Trigger),"--")</f>
        <v>43543</v>
      </c>
      <c r="V28" s="3" t="str">
        <f t="shared" si="1"/>
        <v>Sw</v>
      </c>
      <c r="W28" s="3" t="str">
        <v>obj_0032f</v>
      </c>
      <c r="X28" s="3" t="str">
        <f>IFERROR(_xll.qlRateHelperQuoteName(W28,Trigger),"")</f>
        <v>USDAM3L30Y_Quote</v>
      </c>
      <c r="Y28" s="68">
        <f>IFERROR(_xll.qlRateHelperRate(W28,Trigger),"")</f>
        <v>2.6830000000000003E-2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42257</v>
      </c>
      <c r="AB28" s="4">
        <f>IFERROR(_xll.qlRateHelperPillarDate(W28,Trigger),"")</f>
        <v>53216</v>
      </c>
      <c r="AC28" s="68">
        <v>2.7791519255449992E-2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U8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USDFUT3MU8_Quote</v>
      </c>
      <c r="I29" s="120" t="str">
        <f t="shared" si="9"/>
        <v>USDFUT3MU8ConvAdj_Quote</v>
      </c>
      <c r="J29" s="62" t="str">
        <f>_xll.qlFuturesRateHelper(,H29,$H$12,C29,G29,I29,Permanent,Trigger,ObjectOverwrite)</f>
        <v>obj_00343#0001</v>
      </c>
      <c r="K29" s="48"/>
      <c r="L29" s="9" t="str">
        <f t="shared" si="5"/>
        <v>FUT</v>
      </c>
      <c r="M29" s="95" t="str">
        <f t="shared" si="6"/>
        <v>obj_00345#0001</v>
      </c>
      <c r="N29" s="148" t="str">
        <f>IFERROR(_xll.qlRateHelperQuoteName(M29,Trigger),"--")</f>
        <v>USDFUT3MH9_Quote</v>
      </c>
      <c r="O29" s="153">
        <f>IFERROR(_xll.qlRateHelperQuoteValue($M29,Trigger),"--")</f>
        <v>97.759999999999991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43544</v>
      </c>
      <c r="T29" s="100">
        <f>IFERROR(_xll.qlRateHelperPillarDate(M29,Trigger),"--")</f>
        <v>43636</v>
      </c>
      <c r="V29" s="3" t="str">
        <f t="shared" si="1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5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Z8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USDFUT3MZ8_Quote</v>
      </c>
      <c r="I30" s="120" t="str">
        <f t="shared" si="9"/>
        <v>USDFUT3MZ8ConvAdj_Quote</v>
      </c>
      <c r="J30" s="62" t="str">
        <f>_xll.qlFuturesRateHelper(,H30,$H$12,C30,G30,I30,Permanent,Trigger,ObjectOverwrite)</f>
        <v>obj_00344#0001</v>
      </c>
      <c r="K30" s="48"/>
      <c r="L30" s="9" t="str">
        <f t="shared" si="5"/>
        <v>FUT</v>
      </c>
      <c r="M30" s="95" t="str">
        <f t="shared" si="6"/>
        <v>obj_00346#0001</v>
      </c>
      <c r="N30" s="148" t="str">
        <f>IFERROR(_xll.qlRateHelperQuoteName(M30,Trigger),"--")</f>
        <v>USDFUT3MM9_Quote</v>
      </c>
      <c r="O30" s="153">
        <f>IFERROR(_xll.qlRateHelperQuoteValue($M30,Trigger),"--")</f>
        <v>97.667500000000004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43635</v>
      </c>
      <c r="T30" s="100">
        <f>IFERROR(_xll.qlRateHelperPillarDate(M30,Trigger),"--")</f>
        <v>43727</v>
      </c>
      <c r="V30" s="3" t="str">
        <f t="shared" si="1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H9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USDFUT3MH9_Quote</v>
      </c>
      <c r="I31" s="120" t="str">
        <f t="shared" si="9"/>
        <v>USDFUT3MH9ConvAdj_Quote</v>
      </c>
      <c r="J31" s="62" t="str">
        <f>_xll.qlFuturesRateHelper(,H31,$H$12,C31,G31,I31,Permanent,Trigger,ObjectOverwrite)</f>
        <v>obj_00345#0001</v>
      </c>
      <c r="K31" s="48"/>
      <c r="L31" s="9" t="str">
        <f t="shared" si="5"/>
        <v>FUT</v>
      </c>
      <c r="M31" s="95" t="str">
        <f t="shared" si="6"/>
        <v>obj_00347#0001</v>
      </c>
      <c r="N31" s="148" t="str">
        <f>IFERROR(_xll.qlRateHelperQuoteName(M31,Trigger),"--")</f>
        <v>USDFUT3MU9_Quote</v>
      </c>
      <c r="O31" s="153">
        <f>IFERROR(_xll.qlRateHelperQuoteValue($M31,Trigger),"--")</f>
        <v>97.582499999999996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43726</v>
      </c>
      <c r="T31" s="100">
        <f>IFERROR(_xll.qlRateHelperPillarDate(M31,Trigger),"--")</f>
        <v>43817</v>
      </c>
      <c r="V31" s="3" t="str">
        <f t="shared" si="1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M9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USDFUT3MM9_Quote</v>
      </c>
      <c r="I32" s="120" t="str">
        <f t="shared" si="9"/>
        <v>USDFUT3MM9ConvAdj_Quote</v>
      </c>
      <c r="J32" s="62" t="str">
        <f>_xll.qlFuturesRateHelper(,H32,$H$12,C32,G32,I32,Permanent,Trigger,ObjectOverwrite)</f>
        <v>obj_00346#0001</v>
      </c>
      <c r="K32" s="48"/>
      <c r="L32" s="9" t="str">
        <f t="shared" si="5"/>
        <v>FUT</v>
      </c>
      <c r="M32" s="95" t="str">
        <f t="shared" si="6"/>
        <v>obj_00348#0001</v>
      </c>
      <c r="N32" s="148" t="str">
        <f>IFERROR(_xll.qlRateHelperQuoteName(M32,Trigger),"--")</f>
        <v>USDFUT3MZ9_Quote</v>
      </c>
      <c r="O32" s="153">
        <f>IFERROR(_xll.qlRateHelperQuoteValue($M32,Trigger),"--")</f>
        <v>97.497500000000002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43817</v>
      </c>
      <c r="T32" s="100">
        <f>IFERROR(_xll.qlRateHelperPillarDate(M32,Trigger),"--")</f>
        <v>43908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U9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USDFUT3MU9_Quote</v>
      </c>
      <c r="I33" s="120" t="str">
        <f t="shared" si="9"/>
        <v>USDFUT3MU9ConvAdj_Quote</v>
      </c>
      <c r="J33" s="62" t="str">
        <f>_xll.qlFuturesRateHelper(,H33,$H$12,C33,G33,I33,Permanent,Trigger,ObjectOverwrite)</f>
        <v>obj_00347#0001</v>
      </c>
      <c r="K33" s="48"/>
      <c r="L33" s="10" t="str">
        <f t="shared" si="5"/>
        <v>FUT</v>
      </c>
      <c r="M33" s="96" t="str">
        <f t="shared" si="6"/>
        <v>obj_00349#0001</v>
      </c>
      <c r="N33" s="149" t="str">
        <f>IFERROR(_xll.qlRateHelperQuoteName(M33,Trigger),"--")</f>
        <v>USDFUT3MH0_Quote</v>
      </c>
      <c r="O33" s="154">
        <f>IFERROR(_xll.qlRateHelperQuoteValue($M33,Trigger),"--")</f>
        <v>97.417500000000004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43908</v>
      </c>
      <c r="T33" s="103">
        <f>IFERROR(_xll.qlRateHelperPillarDate(M33,Trigger),"--")</f>
        <v>44000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Z9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USDFUT3MZ9_Quote</v>
      </c>
      <c r="I34" s="120" t="str">
        <f t="shared" si="9"/>
        <v>USDFUT3MZ9ConvAdj_Quote</v>
      </c>
      <c r="J34" s="62" t="str">
        <f>_xll.qlFuturesRateHelper(,H34,$H$12,C34,G34,I34,Permanent,Trigger,ObjectOverwrite)</f>
        <v>obj_00348#0001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H0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USDFUT3MH0_Quote</v>
      </c>
      <c r="I35" s="121" t="str">
        <f t="shared" si="9"/>
        <v>USDFUT3MH0ConvAdj_Quote</v>
      </c>
      <c r="J35" s="2" t="str">
        <f>_xll.qlFuturesRateHelper(,H35,$H$12,C35,G35,I35,Permanent,Trigger,ObjectOverwrite)</f>
        <v>obj_00349#0001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obj_00319#0001</v>
      </c>
      <c r="N38" s="151" t="str">
        <f>IFERROR(_xll.qlRateHelperQuoteName(M38,Trigger),"--")</f>
        <v>USDAM3L2Y_Quote</v>
      </c>
      <c r="O38" s="144">
        <f>IFERROR(_xll.qlRateHelperQuoteValue($M38,Trigger),"--")</f>
        <v>8.5599999999999999E-3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42257</v>
      </c>
      <c r="T38" s="145">
        <f>IFERROR(_xll.qlRateHelperPillarDate(M38,Trigger),"--")</f>
        <v>42989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obj_0032c#0001</v>
      </c>
      <c r="N39" s="151" t="str">
        <f>IFERROR(_xll.qlRateHelperQuoteName(M39,Trigger),"--")</f>
        <v>USDAM3L3Y_Quote</v>
      </c>
      <c r="O39" s="144">
        <f>IFERROR(_xll.qlRateHelperQuoteValue($M39,Trigger),"--")</f>
        <v>1.1339999999999999E-2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42257</v>
      </c>
      <c r="T39" s="145">
        <f>IFERROR(_xll.qlRateHelperPillarDate(M39,Trigger),"--")</f>
        <v>43353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obj_00329#0001</v>
      </c>
      <c r="N40" s="151" t="str">
        <f>IFERROR(_xll.qlRateHelperQuoteName(M40,Trigger),"--")</f>
        <v>USDAM3L4Y_Quote</v>
      </c>
      <c r="O40" s="144">
        <f>IFERROR(_xll.qlRateHelperQuoteValue($M40,Trigger),"--")</f>
        <v>1.3729999999999999E-2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42257</v>
      </c>
      <c r="T40" s="145">
        <f>IFERROR(_xll.qlRateHelperPillarDate(M40,Trigger),"--")</f>
        <v>43718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obj_0032b#0001</v>
      </c>
      <c r="N41" s="151" t="str">
        <f>IFERROR(_xll.qlRateHelperQuoteName(M41,Trigger),"--")</f>
        <v>USDAM3L5Y_Quote</v>
      </c>
      <c r="O41" s="144">
        <f>IFERROR(_xll.qlRateHelperQuoteValue($M41,Trigger),"--")</f>
        <v>1.5769999999999999E-2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42257</v>
      </c>
      <c r="T41" s="145">
        <f>IFERROR(_xll.qlRateHelperPillarDate(M41,Trigger),"--")</f>
        <v>44084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obj_00319#0001</v>
      </c>
      <c r="L42" s="69" t="str">
        <f t="shared" si="10"/>
        <v>Sw</v>
      </c>
      <c r="M42" s="142" t="str">
        <f t="shared" si="11"/>
        <v>obj_00331#0001</v>
      </c>
      <c r="N42" s="151" t="str">
        <f>IFERROR(_xll.qlRateHelperQuoteName(M42,Trigger),"--")</f>
        <v>USDAM3L6Y_Quote</v>
      </c>
      <c r="O42" s="144">
        <f>IFERROR(_xll.qlRateHelperQuoteValue($M42,Trigger),"--")</f>
        <v>1.7520000000000001E-2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42257</v>
      </c>
      <c r="T42" s="145">
        <f>IFERROR(_xll.qlRateHelperPillarDate(M42,Trigger),"--")</f>
        <v>44449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obj_0032c#0001</v>
      </c>
      <c r="L43" s="69" t="str">
        <f t="shared" si="10"/>
        <v>Sw</v>
      </c>
      <c r="M43" s="142" t="str">
        <f t="shared" si="11"/>
        <v>obj_0032a#0001</v>
      </c>
      <c r="N43" s="151" t="str">
        <f>IFERROR(_xll.qlRateHelperQuoteName(M43,Trigger),"--")</f>
        <v>USDAM3L7Y_Quote</v>
      </c>
      <c r="O43" s="144">
        <f>IFERROR(_xll.qlRateHelperQuoteValue($M43,Trigger),"--")</f>
        <v>1.9020000000000002E-2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42257</v>
      </c>
      <c r="T43" s="145">
        <f>IFERROR(_xll.qlRateHelperPillarDate(M43,Trigger),"--")</f>
        <v>44816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obj_00329#0001</v>
      </c>
      <c r="L44" s="69" t="str">
        <f t="shared" si="10"/>
        <v>Sw</v>
      </c>
      <c r="M44" s="142" t="str">
        <f t="shared" si="11"/>
        <v>obj_00325#0001</v>
      </c>
      <c r="N44" s="151" t="str">
        <f>IFERROR(_xll.qlRateHelperQuoteName(M44,Trigger),"--")</f>
        <v>USDAM3L8Y_Quote</v>
      </c>
      <c r="O44" s="144">
        <f>IFERROR(_xll.qlRateHelperQuoteValue($M44,Trigger),"--")</f>
        <v>2.0219999999999998E-2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42257</v>
      </c>
      <c r="T44" s="145">
        <f>IFERROR(_xll.qlRateHelperPillarDate(M44,Trigger),"--")</f>
        <v>45180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obj_0032b#0001</v>
      </c>
      <c r="L45" s="69" t="str">
        <f t="shared" si="10"/>
        <v>Sw</v>
      </c>
      <c r="M45" s="142" t="str">
        <f t="shared" si="11"/>
        <v>obj_0032d#0001</v>
      </c>
      <c r="N45" s="151" t="str">
        <f>IFERROR(_xll.qlRateHelperQuoteName(M45,Trigger),"--")</f>
        <v>USDAM3L9Y_Quote</v>
      </c>
      <c r="O45" s="144">
        <f>IFERROR(_xll.qlRateHelperQuoteValue($M45,Trigger),"--")</f>
        <v>2.1219999999999999E-2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42257</v>
      </c>
      <c r="T45" s="145">
        <f>IFERROR(_xll.qlRateHelperPillarDate(M45,Trigger),"--")</f>
        <v>45545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obj_00331#0001</v>
      </c>
      <c r="L46" s="69" t="str">
        <f t="shared" si="10"/>
        <v>Sw</v>
      </c>
      <c r="M46" s="142" t="str">
        <f t="shared" si="11"/>
        <v>obj_00330#0001</v>
      </c>
      <c r="N46" s="151" t="str">
        <f>IFERROR(_xll.qlRateHelperQuoteName(M46,Trigger),"--")</f>
        <v>USDAM3L10Y_Quote</v>
      </c>
      <c r="O46" s="144">
        <f>IFERROR(_xll.qlRateHelperQuoteValue($M46,Trigger),"--")</f>
        <v>2.205E-2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42257</v>
      </c>
      <c r="T46" s="145">
        <f>IFERROR(_xll.qlRateHelperPillarDate(M46,Trigger),"--")</f>
        <v>45910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obj_0032a#0001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obj_00325#0001</v>
      </c>
      <c r="L48" s="69" t="str">
        <f t="shared" si="10"/>
        <v>Sw</v>
      </c>
      <c r="M48" s="143" t="str">
        <f t="shared" si="11"/>
        <v>obj_00327#0001</v>
      </c>
      <c r="N48" s="151" t="str">
        <f>IFERROR(_xll.qlRateHelperQuoteName(M48,Trigger),"--")</f>
        <v>USDAM3L12Y_Quote</v>
      </c>
      <c r="O48" s="144">
        <f>IFERROR(_xll.qlRateHelperQuoteValue($M48,Trigger),"--")</f>
        <v>2.3370000000000002E-2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42257</v>
      </c>
      <c r="T48" s="145">
        <f>IFERROR(_xll.qlRateHelperPillarDate(M48,Trigger),"--")</f>
        <v>46640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obj_0032d#0001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obj_00330#0001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obj_00324#0001</v>
      </c>
      <c r="N51" s="151" t="str">
        <f>IFERROR(_xll.qlRateHelperQuoteName(M51,Trigger),"--")</f>
        <v>USDAM3L15Y_Quote</v>
      </c>
      <c r="O51" s="144">
        <f>IFERROR(_xll.qlRateHelperQuoteValue($M51,Trigger),"--")</f>
        <v>2.469E-2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42257</v>
      </c>
      <c r="T51" s="145">
        <f>IFERROR(_xll.qlRateHelperPillarDate(M51,Trigger),"--")</f>
        <v>47736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obj_00327#0001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obj_00324#0001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obj_00332#0001</v>
      </c>
      <c r="N56" s="151" t="str">
        <f>IFERROR(_xll.qlRateHelperQuoteName(M56,Trigger),"--")</f>
        <v>USDAM3L20Y_Quote</v>
      </c>
      <c r="O56" s="144">
        <f>IFERROR(_xll.qlRateHelperQuoteValue($M56,Trigger),"--")</f>
        <v>2.589E-2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42257</v>
      </c>
      <c r="T56" s="145">
        <f>IFERROR(_xll.qlRateHelperPillarDate(M56,Trigger),"--")</f>
        <v>49562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obj_00332#0001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obj_0032e#0001</v>
      </c>
      <c r="N61" s="151" t="str">
        <f>IFERROR(_xll.qlRateHelperQuoteName(M61,Trigger),"--")</f>
        <v>USDAM3L25Y_Quote</v>
      </c>
      <c r="O61" s="144">
        <f>IFERROR(_xll.qlRateHelperQuoteValue($M61,Trigger),"--")</f>
        <v>2.648E-2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42257</v>
      </c>
      <c r="T61" s="145">
        <f>IFERROR(_xll.qlRateHelperPillarDate(M61,Trigger),"--")</f>
        <v>51389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obj_0032e#0001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obj_0032f#0001</v>
      </c>
      <c r="N66" s="151" t="str">
        <f>IFERROR(_xll.qlRateHelperQuoteName(M66,Trigger),"--")</f>
        <v>USDAM3L30Y_Quote</v>
      </c>
      <c r="O66" s="144">
        <f>IFERROR(_xll.qlRateHelperQuoteValue($M66,Trigger),"--")</f>
        <v>2.6839999999999996E-2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42257</v>
      </c>
      <c r="T66" s="145">
        <f>IFERROR(_xll.qlRateHelperPillarDate(M66,Trigger),"--")</f>
        <v>53216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obj_00326#0001</v>
      </c>
      <c r="N68" s="151" t="str">
        <f>IFERROR(_xll.qlRateHelperQuoteName(M68,Trigger),"--")</f>
        <v>USDAM3L40Y_Quote</v>
      </c>
      <c r="O68" s="144" t="str">
        <f>IFERROR(_xll.qlRateHelperQuoteValue($M68,Trigger),"--")</f>
        <v>--</v>
      </c>
      <c r="P68" s="165" t="b">
        <f>NOT(ISERROR(_xll.qlQuoteValue(N68)))</f>
        <v>0</v>
      </c>
      <c r="Q68" s="143">
        <v>50</v>
      </c>
      <c r="R68" s="143">
        <v>1</v>
      </c>
      <c r="S68" s="145">
        <f>IFERROR(_xll.qlRateHelperEarliestDate(M68,Trigger),"--")</f>
        <v>42257</v>
      </c>
      <c r="T68" s="145">
        <f>IFERROR(_xll.qlRateHelperPillarDate(M68,Trigger),"--")</f>
        <v>56867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obj_0032f#0001</v>
      </c>
      <c r="L70" s="69" t="str">
        <f t="shared" si="10"/>
        <v>Sw</v>
      </c>
      <c r="M70" s="143" t="str">
        <f t="shared" si="11"/>
        <v>obj_00328#0001</v>
      </c>
      <c r="N70" s="151" t="str">
        <f>IFERROR(_xll.qlRateHelperQuoteName(M70,Trigger),"--")</f>
        <v>USDAM3L50Y_Quote</v>
      </c>
      <c r="O70" s="144" t="str">
        <f>IFERROR(_xll.qlRateHelperQuoteValue($M70,Trigger),"--")</f>
        <v>--</v>
      </c>
      <c r="P70" s="165" t="b">
        <f>NOT(ISERROR(_xll.qlQuoteValue(N70)))</f>
        <v>0</v>
      </c>
      <c r="Q70" s="143">
        <v>50</v>
      </c>
      <c r="R70" s="143">
        <v>1</v>
      </c>
      <c r="S70" s="145">
        <f>IFERROR(_xll.qlRateHelperEarliestDate(M70,Trigger),"--")</f>
        <v>42257</v>
      </c>
      <c r="T70" s="145">
        <f>IFERROR(_xll.qlRateHelperPillarDate(M70,Trigger),"--")</f>
        <v>60520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obj_00333#0001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42257</v>
      </c>
      <c r="T71" s="155">
        <f>IFERROR(_xll.qlRateHelperPillarDate(M71,Trigger),"--")</f>
        <v>64172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obj_00326#0001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obj_00328#0001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obj_00333#0001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2015-09-08T13:07:51Z</dcterms:modified>
</cp:coreProperties>
</file>