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arberiscanoni/Lorenzo/Github/blockchain-vs-tangle/"/>
    </mc:Choice>
  </mc:AlternateContent>
  <xr:revisionPtr revIDLastSave="0" documentId="13_ncr:1_{8553EECF-28B3-4D41-BC30-5691AAEB20A4}" xr6:coauthVersionLast="41" xr6:coauthVersionMax="41" xr10:uidLastSave="{00000000-0000-0000-0000-000000000000}"/>
  <bookViews>
    <workbookView xWindow="380" yWindow="460" windowWidth="28040" windowHeight="15940" xr2:uid="{C53FAEB5-165C-6E40-B6AF-CE34C221B3FC}"/>
  </bookViews>
  <sheets>
    <sheet name="Sheet1" sheetId="1" r:id="rId1"/>
  </sheets>
  <definedNames>
    <definedName name="_xlchart.v2.0" hidden="1">Sheet1!$F$10</definedName>
    <definedName name="_xlchart.v2.1" hidden="1">Sheet1!$F$11</definedName>
    <definedName name="_xlchart.v2.2" hidden="1">Sheet1!$F$9</definedName>
    <definedName name="_xlchart.v2.3" hidden="1">Sheet1!$G$10:$K$10</definedName>
    <definedName name="_xlchart.v2.4" hidden="1">Sheet1!$G$11:$K$11</definedName>
    <definedName name="_xlchart.v2.5" hidden="1">Sheet1!$G$9:$K$9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1" l="1"/>
  <c r="AG11" i="1" l="1"/>
  <c r="AF11" i="1"/>
  <c r="AE11" i="1"/>
  <c r="AD11" i="1"/>
  <c r="Z11" i="1"/>
  <c r="Y11" i="1"/>
  <c r="X11" i="1"/>
  <c r="W11" i="1"/>
  <c r="V11" i="1"/>
  <c r="S11" i="1"/>
  <c r="R11" i="1"/>
  <c r="R10" i="1"/>
  <c r="Q11" i="1"/>
  <c r="P11" i="1"/>
  <c r="O11" i="1"/>
  <c r="AD10" i="1"/>
  <c r="AE10" i="1"/>
  <c r="AF10" i="1"/>
  <c r="AG10" i="1"/>
  <c r="Z10" i="1"/>
  <c r="X10" i="1"/>
  <c r="W10" i="1"/>
  <c r="V10" i="1"/>
  <c r="S10" i="1"/>
  <c r="Q10" i="1"/>
  <c r="P10" i="1"/>
  <c r="O10" i="1"/>
  <c r="C14" i="1" l="1"/>
  <c r="K11" i="1" s="1"/>
  <c r="C13" i="1"/>
  <c r="J11" i="1" s="1"/>
  <c r="C12" i="1"/>
  <c r="I11" i="1" s="1"/>
  <c r="C11" i="1"/>
  <c r="H11" i="1" s="1"/>
  <c r="C10" i="1"/>
  <c r="G11" i="1" s="1"/>
  <c r="B14" i="1"/>
  <c r="K10" i="1" s="1"/>
  <c r="B13" i="1"/>
  <c r="J10" i="1" s="1"/>
  <c r="B12" i="1"/>
  <c r="I10" i="1" s="1"/>
  <c r="B11" i="1"/>
  <c r="H10" i="1" s="1"/>
  <c r="B10" i="1"/>
  <c r="G10" i="1" s="1"/>
</calcChain>
</file>

<file path=xl/sharedStrings.xml><?xml version="1.0" encoding="utf-8"?>
<sst xmlns="http://schemas.openxmlformats.org/spreadsheetml/2006/main" count="10" uniqueCount="2">
  <si>
    <t>Blockchain</t>
  </si>
  <si>
    <t>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</si>
</sst>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Transactions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Sheet1!$G$9:$K$9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</c:v>
                </c:pt>
              </c:numCache>
            </c:numRef>
          </c:cat>
          <c:val>
            <c:numRef>
              <c:f>Sheet1!$G$10:$K$10</c:f>
              <c:numCache>
                <c:formatCode>General</c:formatCode>
                <c:ptCount val="5"/>
                <c:pt idx="0">
                  <c:v>0.28242205151378219</c:v>
                </c:pt>
                <c:pt idx="1">
                  <c:v>3.8497074222359102</c:v>
                </c:pt>
                <c:pt idx="2">
                  <c:v>39.460184673664273</c:v>
                </c:pt>
                <c:pt idx="3">
                  <c:v>392.71127866792335</c:v>
                </c:pt>
                <c:pt idx="4">
                  <c:v>3988.194942968812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6246-8A5C-83897216BF60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Tangle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Sheet1!$G$9:$K$9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</c:v>
                </c:pt>
              </c:numCache>
            </c:numRef>
          </c:cat>
          <c:val>
            <c:numRef>
              <c:f>Sheet1!$G$11:$K$11</c:f>
              <c:numCache>
                <c:formatCode>General</c:formatCode>
                <c:ptCount val="5"/>
                <c:pt idx="0">
                  <c:v>1.8947001447550911E-2</c:v>
                </c:pt>
                <c:pt idx="1">
                  <c:v>2.0425637606703531E-2</c:v>
                </c:pt>
                <c:pt idx="2">
                  <c:v>3.8063916929307697</c:v>
                </c:pt>
                <c:pt idx="3">
                  <c:v>47.329660551674522</c:v>
                </c:pt>
                <c:pt idx="4">
                  <c:v>485.41804201778575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6246-8A5C-83897216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148736"/>
        <c:axId val="1276596288"/>
      </c:barChart>
      <c:catAx>
        <c:axId val="12491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6288"/>
        <c:crosses val="autoZero"/>
        <c:auto val="1"/>
        <c:lblAlgn val="ctr"/>
        <c:lblOffset val="100"/>
        <c:noMultiLvlLbl val="0"/>
      </c:catAx>
      <c:valAx>
        <c:axId val="1276596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Sheet1!$O$9:$S$9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Sheet1!$O$10:$S$10</c:f>
              <c:numCache>
                <c:formatCode>General</c:formatCode>
                <c:ptCount val="5"/>
                <c:pt idx="0">
                  <c:v>0.37750094375235943</c:v>
                </c:pt>
                <c:pt idx="1">
                  <c:v>4.4294826364280651</c:v>
                </c:pt>
                <c:pt idx="2">
                  <c:v>46.490004649000468</c:v>
                </c:pt>
                <c:pt idx="3">
                  <c:v>415.2479029980899</c:v>
                </c:pt>
                <c:pt idx="4">
                  <c:v>6707.8078883820763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E-F740-B800-CC188283F39F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Tangle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Sheet1!$O$9:$S$9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Sheet1!$O$11:$S$11</c:f>
              <c:numCache>
                <c:formatCode>General</c:formatCode>
                <c:ptCount val="5"/>
                <c:pt idx="0">
                  <c:v>0.12457023269719468</c:v>
                </c:pt>
                <c:pt idx="1">
                  <c:v>1.3487268018990073</c:v>
                </c:pt>
                <c:pt idx="2">
                  <c:v>18.895733343411056</c:v>
                </c:pt>
                <c:pt idx="3">
                  <c:v>374.39161362785472</c:v>
                </c:pt>
                <c:pt idx="4">
                  <c:v>4374.0705100166215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E-F740-B800-CC188283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494960"/>
        <c:axId val="1336496640"/>
      </c:barChart>
      <c:catAx>
        <c:axId val="13364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96640"/>
        <c:crosses val="autoZero"/>
        <c:auto val="1"/>
        <c:lblAlgn val="ctr"/>
        <c:lblOffset val="100"/>
        <c:noMultiLvlLbl val="0"/>
      </c:catAx>
      <c:valAx>
        <c:axId val="133649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Sheet1!$V$9:$Z$9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Sheet1!$V$10:$Z$10</c:f>
              <c:numCache>
                <c:formatCode>General</c:formatCode>
                <c:ptCount val="5"/>
                <c:pt idx="0">
                  <c:v>0.13705388958938655</c:v>
                </c:pt>
                <c:pt idx="1">
                  <c:v>2.9938327046284656</c:v>
                </c:pt>
                <c:pt idx="2">
                  <c:v>25.479005299633101</c:v>
                </c:pt>
                <c:pt idx="3">
                  <c:v>387.32667131458669</c:v>
                </c:pt>
                <c:pt idx="4">
                  <c:v>1996.1673586713512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4-5647-8545-C2A767D4AEDB}"/>
            </c:ext>
          </c:extLst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Tangle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Sheet1!$V$9:$Z$9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Sheet1!$V$11:$Z$11</c:f>
              <c:numCache>
                <c:formatCode>General</c:formatCode>
                <c:ptCount val="5"/>
                <c:pt idx="0">
                  <c:v>2.1565946507826284E-2</c:v>
                </c:pt>
                <c:pt idx="1">
                  <c:v>0.46380468257207524</c:v>
                </c:pt>
                <c:pt idx="2">
                  <c:v>5.7752058860898394</c:v>
                </c:pt>
                <c:pt idx="3">
                  <c:v>126.23393673155091</c:v>
                </c:pt>
                <c:pt idx="4">
                  <c:v>1088.0445663054359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4-5647-8545-C2A767D4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56848"/>
        <c:axId val="1334607232"/>
      </c:barChart>
      <c:catAx>
        <c:axId val="13399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07232"/>
        <c:crosses val="autoZero"/>
        <c:auto val="1"/>
        <c:lblAlgn val="ctr"/>
        <c:lblOffset val="100"/>
        <c:noMultiLvlLbl val="0"/>
      </c:catAx>
      <c:valAx>
        <c:axId val="1334607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Sheet1!$AB$10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Sheet1!$AC$9:$AG$9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Sheet1!$AC$10:$AG$10</c:f>
              <c:numCache>
                <c:formatCode>General</c:formatCode>
                <c:ptCount val="5"/>
                <c:pt idx="0">
                  <c:v>0</c:v>
                </c:pt>
                <c:pt idx="1">
                  <c:v>2.0302053958799013E-2</c:v>
                </c:pt>
                <c:pt idx="2">
                  <c:v>20.912627044209295</c:v>
                </c:pt>
                <c:pt idx="3">
                  <c:v>200.75483819160041</c:v>
                </c:pt>
                <c:pt idx="4">
                  <c:v>2616.5681092678842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D24F-B0B2-DA48AEE49D92}"/>
            </c:ext>
          </c:extLst>
        </c:ser>
        <c:ser>
          <c:idx val="1"/>
          <c:order val="1"/>
          <c:tx>
            <c:strRef>
              <c:f>Sheet1!$AB$11</c:f>
              <c:strCache>
                <c:ptCount val="1"/>
                <c:pt idx="0">
                  <c:v>Tangle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Sheet1!$AC$9:$AG$9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Sheet1!$AC$11:$AG$11</c:f>
              <c:numCache>
                <c:formatCode>General</c:formatCode>
                <c:ptCount val="5"/>
                <c:pt idx="0">
                  <c:v>0</c:v>
                </c:pt>
                <c:pt idx="1">
                  <c:v>2.0365951713143128E-2</c:v>
                </c:pt>
                <c:pt idx="2">
                  <c:v>3.709446476396792</c:v>
                </c:pt>
                <c:pt idx="3">
                  <c:v>52.113733010923035</c:v>
                </c:pt>
                <c:pt idx="4">
                  <c:v>459.35194627419634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4-D24F-B0B2-DA48AEE4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400720"/>
        <c:axId val="1340402400"/>
      </c:barChart>
      <c:catAx>
        <c:axId val="13404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02400"/>
        <c:crosses val="autoZero"/>
        <c:auto val="1"/>
        <c:lblAlgn val="ctr"/>
        <c:lblOffset val="100"/>
        <c:noMultiLvlLbl val="0"/>
      </c:catAx>
      <c:valAx>
        <c:axId val="1340402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11</xdr:row>
      <xdr:rowOff>419100</xdr:rowOff>
    </xdr:from>
    <xdr:to>
      <xdr:col>9</xdr:col>
      <xdr:colOff>755650</xdr:colOff>
      <xdr:row>26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2E54C1-8783-8845-B855-7086A70FE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</xdr:colOff>
      <xdr:row>12</xdr:row>
      <xdr:rowOff>127000</xdr:rowOff>
    </xdr:from>
    <xdr:to>
      <xdr:col>18</xdr:col>
      <xdr:colOff>222250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33439-93D2-8A48-A576-B36FA539F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234950</xdr:colOff>
      <xdr:row>12</xdr:row>
      <xdr:rowOff>152400</xdr:rowOff>
    </xdr:from>
    <xdr:to>
      <xdr:col>25</xdr:col>
      <xdr:colOff>425450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8CB36-FB1F-B84E-A087-CBF0453D8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69850</xdr:colOff>
      <xdr:row>12</xdr:row>
      <xdr:rowOff>114300</xdr:rowOff>
    </xdr:from>
    <xdr:to>
      <xdr:col>32</xdr:col>
      <xdr:colOff>323850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6D802-38B8-B244-9DC1-9308D308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37C7-8F22-844E-8E59-B6803BA5C7AC}">
  <dimension ref="A7:AG34"/>
  <sheetViews>
    <sheetView tabSelected="1" topLeftCell="P5" workbookViewId="0">
      <selection activeCell="AB34" sqref="AB34"/>
    </sheetView>
  </sheetViews>
  <sheetFormatPr baseColWidth="10" defaultRowHeight="16" x14ac:dyDescent="0.2"/>
  <cols>
    <col min="15" max="19" width="11.6640625" bestFit="1" customWidth="1"/>
    <col min="22" max="26" width="11.6640625" bestFit="1" customWidth="1"/>
    <col min="29" max="33" width="11.6640625" bestFit="1" customWidth="1"/>
  </cols>
  <sheetData>
    <row r="7" spans="1:33" x14ac:dyDescent="0.2">
      <c r="F7">
        <v>1</v>
      </c>
    </row>
    <row r="8" spans="1:33" x14ac:dyDescent="0.2">
      <c r="F8">
        <v>5</v>
      </c>
      <c r="N8">
        <v>5</v>
      </c>
      <c r="U8">
        <v>50</v>
      </c>
      <c r="AB8">
        <v>500</v>
      </c>
    </row>
    <row r="9" spans="1:33" x14ac:dyDescent="0.2">
      <c r="B9" t="s">
        <v>0</v>
      </c>
      <c r="C9" t="s">
        <v>1</v>
      </c>
      <c r="F9" s="1"/>
      <c r="G9" s="1">
        <v>50</v>
      </c>
      <c r="H9" s="1">
        <v>500</v>
      </c>
      <c r="I9" s="1">
        <v>5000</v>
      </c>
      <c r="J9" s="1">
        <v>50000</v>
      </c>
      <c r="K9" s="1">
        <v>50000</v>
      </c>
      <c r="N9" s="2"/>
      <c r="O9" s="2">
        <v>50</v>
      </c>
      <c r="P9" s="2">
        <v>500</v>
      </c>
      <c r="Q9" s="2">
        <v>5000</v>
      </c>
      <c r="R9" s="2">
        <v>50000</v>
      </c>
      <c r="S9" s="2">
        <v>500000</v>
      </c>
      <c r="T9" s="3"/>
      <c r="U9" s="2"/>
      <c r="V9" s="2">
        <v>50</v>
      </c>
      <c r="W9" s="2">
        <v>500</v>
      </c>
      <c r="X9" s="2">
        <v>5000</v>
      </c>
      <c r="Y9" s="2">
        <v>50000</v>
      </c>
      <c r="Z9" s="2">
        <v>500000</v>
      </c>
      <c r="AA9" s="3"/>
      <c r="AB9" s="2"/>
      <c r="AC9" s="2">
        <v>50</v>
      </c>
      <c r="AD9" s="2">
        <v>500</v>
      </c>
      <c r="AE9" s="2">
        <v>5000</v>
      </c>
      <c r="AF9" s="2">
        <v>50000</v>
      </c>
      <c r="AG9" s="2">
        <v>500000</v>
      </c>
    </row>
    <row r="10" spans="1:33" ht="17" x14ac:dyDescent="0.2">
      <c r="A10">
        <v>50</v>
      </c>
      <c r="B10">
        <f>A10/177.04</f>
        <v>0.28242205151378219</v>
      </c>
      <c r="C10">
        <f>A10 / 2638.94</f>
        <v>1.8947001447550911E-2</v>
      </c>
      <c r="F10" s="1" t="s">
        <v>0</v>
      </c>
      <c r="G10" s="1">
        <f>B10</f>
        <v>0.28242205151378219</v>
      </c>
      <c r="H10" s="1">
        <f>B11</f>
        <v>3.8497074222359102</v>
      </c>
      <c r="I10" s="1">
        <f>B12</f>
        <v>39.460184673664273</v>
      </c>
      <c r="J10" s="1">
        <f>B13</f>
        <v>392.71127866792335</v>
      </c>
      <c r="K10" s="1">
        <f>B14</f>
        <v>3988.194942968812</v>
      </c>
      <c r="N10" s="2" t="s">
        <v>0</v>
      </c>
      <c r="O10" s="2">
        <f>O9 / 132.45</f>
        <v>0.37750094375235943</v>
      </c>
      <c r="P10" s="2">
        <f>P9 / 112.88</f>
        <v>4.4294826364280651</v>
      </c>
      <c r="Q10" s="2">
        <f>Q9 / 107.55</f>
        <v>46.490004649000468</v>
      </c>
      <c r="R10" s="2">
        <f>R9 /  120.41</f>
        <v>415.2479029980899</v>
      </c>
      <c r="S10" s="2">
        <f>S9 / 74.54</f>
        <v>6707.8078883820763</v>
      </c>
      <c r="T10" s="3"/>
      <c r="U10" s="2" t="s">
        <v>0</v>
      </c>
      <c r="V10" s="2">
        <f>V9 / 364.82</f>
        <v>0.13705388958938655</v>
      </c>
      <c r="W10" s="2">
        <f>W9 / 167.01</f>
        <v>2.9938327046284656</v>
      </c>
      <c r="X10" s="2">
        <f>X9 / 196.24</f>
        <v>25.479005299633101</v>
      </c>
      <c r="Y10" s="2">
        <f>Y9 / 129.09</f>
        <v>387.32667131458669</v>
      </c>
      <c r="Z10" s="2">
        <f>Z9 / 250.48</f>
        <v>1996.1673586713512</v>
      </c>
      <c r="AA10" s="3"/>
      <c r="AB10" s="2" t="s">
        <v>0</v>
      </c>
      <c r="AC10" s="2">
        <v>0</v>
      </c>
      <c r="AD10" s="2">
        <f>AD9 / 24628.05</f>
        <v>2.0302053958799013E-2</v>
      </c>
      <c r="AE10" s="2">
        <f>AE9 / 239.09</f>
        <v>20.912627044209295</v>
      </c>
      <c r="AF10" s="2">
        <f>AF9 / 249.06</f>
        <v>200.75483819160041</v>
      </c>
      <c r="AG10" s="2">
        <f>AG9 / 191.09</f>
        <v>2616.5681092678842</v>
      </c>
    </row>
    <row r="11" spans="1:33" ht="17" x14ac:dyDescent="0.2">
      <c r="A11">
        <v>500</v>
      </c>
      <c r="B11">
        <f>A11/129.88</f>
        <v>3.8497074222359102</v>
      </c>
      <c r="C11">
        <f>A11/24479.04</f>
        <v>2.0425637606703531E-2</v>
      </c>
      <c r="F11" s="1" t="s">
        <v>1</v>
      </c>
      <c r="G11" s="1">
        <f>C10</f>
        <v>1.8947001447550911E-2</v>
      </c>
      <c r="H11" s="1">
        <f>C11</f>
        <v>2.0425637606703531E-2</v>
      </c>
      <c r="I11" s="1">
        <f>C12</f>
        <v>3.8063916929307697</v>
      </c>
      <c r="J11" s="1">
        <f>C13</f>
        <v>47.329660551674522</v>
      </c>
      <c r="K11" s="1">
        <f>C14</f>
        <v>485.41804201778575</v>
      </c>
      <c r="N11" s="2" t="s">
        <v>1</v>
      </c>
      <c r="O11" s="2">
        <f>O9 / 401.38</f>
        <v>0.12457023269719468</v>
      </c>
      <c r="P11" s="2">
        <f>P9 / 370.72</f>
        <v>1.3487268018990073</v>
      </c>
      <c r="Q11" s="2">
        <f>Q9 / 264.61</f>
        <v>18.895733343411056</v>
      </c>
      <c r="R11" s="2">
        <f>R9 /133.55</f>
        <v>374.39161362785472</v>
      </c>
      <c r="S11" s="2">
        <f>S9 / 114.31</f>
        <v>4374.0705100166215</v>
      </c>
      <c r="T11" s="3"/>
      <c r="U11" s="2" t="s">
        <v>1</v>
      </c>
      <c r="V11" s="2">
        <f>V9 / 2318.47</f>
        <v>2.1565946507826284E-2</v>
      </c>
      <c r="W11" s="2">
        <f>W9 / 1078.04</f>
        <v>0.46380468257207524</v>
      </c>
      <c r="X11" s="2">
        <f>X9 / 865.77</f>
        <v>5.7752058860898394</v>
      </c>
      <c r="Y11" s="2">
        <f>Y9 / 396.09</f>
        <v>126.23393673155091</v>
      </c>
      <c r="Z11" s="2">
        <f>Z9 / 459.54</f>
        <v>1088.0445663054359</v>
      </c>
      <c r="AA11" s="3"/>
      <c r="AB11" s="2" t="s">
        <v>1</v>
      </c>
      <c r="AC11" s="2">
        <v>0</v>
      </c>
      <c r="AD11" s="2">
        <f>AD9 / 24550.78</f>
        <v>2.0365951713143128E-2</v>
      </c>
      <c r="AE11" s="2">
        <f>AE9 / 1347.91</f>
        <v>3.709446476396792</v>
      </c>
      <c r="AF11" s="2">
        <f>AF9 / 959.44</f>
        <v>52.113733010923035</v>
      </c>
      <c r="AG11" s="2">
        <f>AG9 / 1088.49</f>
        <v>459.35194627419634</v>
      </c>
    </row>
    <row r="12" spans="1:33" x14ac:dyDescent="0.2">
      <c r="A12">
        <v>5000</v>
      </c>
      <c r="B12">
        <f>A12/126.71</f>
        <v>39.460184673664273</v>
      </c>
      <c r="C12">
        <f>A12/1313.58</f>
        <v>3.8063916929307697</v>
      </c>
      <c r="M12" s="3"/>
      <c r="N12" s="4"/>
      <c r="O12" s="4"/>
      <c r="P12" s="4"/>
      <c r="Q12" s="4"/>
      <c r="R12" s="4"/>
      <c r="S12" s="4"/>
      <c r="T12" s="3"/>
      <c r="U12" s="4"/>
      <c r="V12" s="4"/>
      <c r="W12" s="4"/>
      <c r="X12" s="4"/>
      <c r="Y12" s="4"/>
      <c r="Z12" s="4"/>
      <c r="AA12" s="3"/>
      <c r="AB12" s="4"/>
      <c r="AC12" s="4"/>
      <c r="AD12" s="4"/>
      <c r="AE12" s="4"/>
      <c r="AF12" s="4"/>
      <c r="AG12" s="4"/>
    </row>
    <row r="13" spans="1:33" x14ac:dyDescent="0.2">
      <c r="A13">
        <v>50000</v>
      </c>
      <c r="B13">
        <f>A13/127.32</f>
        <v>392.71127866792335</v>
      </c>
      <c r="C13">
        <f>A13/1056.42</f>
        <v>47.329660551674522</v>
      </c>
    </row>
    <row r="14" spans="1:33" x14ac:dyDescent="0.2">
      <c r="A14">
        <v>500000</v>
      </c>
      <c r="B14">
        <f>A14/125.37</f>
        <v>3988.194942968812</v>
      </c>
      <c r="C14">
        <f>A14/1030.04</f>
        <v>485.41804201778575</v>
      </c>
    </row>
    <row r="27" spans="5:27" x14ac:dyDescent="0.2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5:27" x14ac:dyDescent="0.2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5:27" x14ac:dyDescent="0.2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5:27" x14ac:dyDescent="0.2">
      <c r="E30" s="3"/>
      <c r="F30" s="4"/>
      <c r="G30" s="4"/>
      <c r="H30" s="4"/>
      <c r="I30" s="4"/>
      <c r="J30" s="4"/>
      <c r="K30" s="4"/>
      <c r="L30" s="3"/>
      <c r="M30" s="3"/>
      <c r="N30" s="4"/>
      <c r="O30" s="4"/>
      <c r="P30" s="4"/>
      <c r="Q30" s="4"/>
      <c r="R30" s="4"/>
      <c r="S30" s="4"/>
      <c r="T30" s="3"/>
      <c r="U30" s="4"/>
      <c r="V30" s="4"/>
      <c r="W30" s="4"/>
      <c r="X30" s="4"/>
      <c r="Y30" s="4"/>
      <c r="Z30" s="4"/>
      <c r="AA30" s="3"/>
    </row>
    <row r="31" spans="5:27" x14ac:dyDescent="0.2">
      <c r="E31" s="3"/>
      <c r="F31" s="4"/>
      <c r="G31" s="4"/>
      <c r="H31" s="4"/>
      <c r="I31" s="4"/>
      <c r="J31" s="4"/>
      <c r="K31" s="4"/>
      <c r="L31" s="3"/>
      <c r="M31" s="3"/>
      <c r="N31" s="4"/>
      <c r="O31" s="4"/>
      <c r="P31" s="4"/>
      <c r="Q31" s="4"/>
      <c r="R31" s="4"/>
      <c r="S31" s="4"/>
      <c r="T31" s="3"/>
      <c r="U31" s="4"/>
      <c r="V31" s="4"/>
      <c r="W31" s="4"/>
      <c r="X31" s="4"/>
      <c r="Y31" s="4"/>
      <c r="Z31" s="4"/>
      <c r="AA31" s="3"/>
    </row>
    <row r="32" spans="5:27" x14ac:dyDescent="0.2">
      <c r="E32" s="3"/>
      <c r="F32" s="4"/>
      <c r="G32" s="4"/>
      <c r="H32" s="4"/>
      <c r="I32" s="4"/>
      <c r="J32" s="4"/>
      <c r="K32" s="4"/>
      <c r="L32" s="3"/>
      <c r="M32" s="3"/>
      <c r="N32" s="4"/>
      <c r="O32" s="4"/>
      <c r="P32" s="4"/>
      <c r="Q32" s="4"/>
      <c r="R32" s="4"/>
      <c r="S32" s="4"/>
      <c r="T32" s="3"/>
      <c r="U32" s="4"/>
      <c r="V32" s="4"/>
      <c r="W32" s="4"/>
      <c r="X32" s="4"/>
      <c r="Y32" s="4"/>
      <c r="Z32" s="4"/>
      <c r="AA32" s="3"/>
    </row>
    <row r="33" spans="5:27" x14ac:dyDescent="0.2">
      <c r="E33" s="3"/>
      <c r="F33" s="4"/>
      <c r="G33" s="4"/>
      <c r="H33" s="4"/>
      <c r="I33" s="4"/>
      <c r="J33" s="4"/>
      <c r="K33" s="4"/>
      <c r="L33" s="3"/>
      <c r="M33" s="3"/>
      <c r="N33" s="4"/>
      <c r="O33" s="4"/>
      <c r="P33" s="4"/>
      <c r="Q33" s="4"/>
      <c r="R33" s="4"/>
      <c r="S33" s="4"/>
      <c r="T33" s="3"/>
      <c r="U33" s="4"/>
      <c r="V33" s="4"/>
      <c r="W33" s="4"/>
      <c r="X33" s="4"/>
      <c r="Y33" s="4"/>
      <c r="Z33" s="4"/>
      <c r="AA33" s="3"/>
    </row>
    <row r="34" spans="5:27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Barberis Canonico</dc:creator>
  <cp:lastModifiedBy>Lorenzo Barberis Canonico</cp:lastModifiedBy>
  <cp:lastPrinted>2018-12-06T13:59:21Z</cp:lastPrinted>
  <dcterms:created xsi:type="dcterms:W3CDTF">2018-12-06T10:39:37Z</dcterms:created>
  <dcterms:modified xsi:type="dcterms:W3CDTF">2019-03-01T19:10:13Z</dcterms:modified>
</cp:coreProperties>
</file>