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823"/>
  <workbookPr showInkAnnotation="0" autoCompressPictures="0"/>
  <bookViews>
    <workbookView xWindow="0" yWindow="0" windowWidth="25600" windowHeight="17540" tabRatio="500"/>
  </bookViews>
  <sheets>
    <sheet name="SWOT RANKING TEMPLATE"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J9" i="1" l="1"/>
  <c r="P9" i="1"/>
  <c r="J10" i="1"/>
  <c r="J11" i="1"/>
  <c r="J12" i="1"/>
  <c r="J13" i="1"/>
  <c r="J14" i="1"/>
  <c r="P10" i="1"/>
  <c r="P11" i="1"/>
  <c r="P12" i="1"/>
  <c r="P13" i="1"/>
  <c r="P14" i="1"/>
  <c r="I9" i="1"/>
  <c r="O9" i="1"/>
  <c r="I10" i="1"/>
  <c r="O10" i="1"/>
  <c r="I11" i="1"/>
  <c r="O11" i="1"/>
  <c r="I12" i="1"/>
  <c r="O12" i="1"/>
  <c r="I13" i="1"/>
  <c r="O13" i="1"/>
  <c r="I14" i="1"/>
  <c r="O14" i="1"/>
  <c r="H10" i="1"/>
  <c r="N10" i="1"/>
  <c r="H11" i="1"/>
  <c r="N11" i="1"/>
  <c r="H12" i="1"/>
  <c r="N12" i="1"/>
  <c r="H13" i="1"/>
  <c r="N13" i="1"/>
  <c r="H9" i="1"/>
  <c r="H14" i="1"/>
  <c r="N9" i="1"/>
  <c r="N14" i="1"/>
  <c r="G9" i="1"/>
  <c r="M9" i="1"/>
  <c r="G10" i="1"/>
  <c r="M10" i="1"/>
  <c r="G11" i="1"/>
  <c r="M11" i="1"/>
  <c r="G12" i="1"/>
  <c r="M12" i="1"/>
  <c r="G13" i="1"/>
  <c r="M13" i="1"/>
  <c r="G14" i="1"/>
  <c r="M14" i="1"/>
  <c r="H2" i="1"/>
  <c r="N2" i="1"/>
  <c r="H3" i="1"/>
  <c r="N3" i="1"/>
  <c r="H4" i="1"/>
  <c r="N4" i="1"/>
  <c r="H5" i="1"/>
  <c r="N5" i="1"/>
  <c r="H6" i="1"/>
  <c r="N6" i="1"/>
  <c r="H7" i="1"/>
  <c r="N7" i="1"/>
  <c r="I2" i="1"/>
  <c r="O2" i="1"/>
  <c r="I3" i="1"/>
  <c r="O3" i="1"/>
  <c r="I4" i="1"/>
  <c r="O4" i="1"/>
  <c r="I5" i="1"/>
  <c r="O5" i="1"/>
  <c r="I6" i="1"/>
  <c r="O6" i="1"/>
  <c r="I7" i="1"/>
  <c r="O7" i="1"/>
  <c r="J2" i="1"/>
  <c r="P2" i="1"/>
  <c r="J3" i="1"/>
  <c r="P3" i="1"/>
  <c r="J4" i="1"/>
  <c r="P4" i="1"/>
  <c r="J5" i="1"/>
  <c r="P5" i="1"/>
  <c r="J6" i="1"/>
  <c r="P6" i="1"/>
  <c r="J7" i="1"/>
  <c r="P7" i="1"/>
  <c r="G2" i="1"/>
  <c r="M2" i="1"/>
  <c r="G3" i="1"/>
  <c r="M3" i="1"/>
  <c r="G4" i="1"/>
  <c r="M4" i="1"/>
  <c r="G5" i="1"/>
  <c r="M5" i="1"/>
  <c r="G6" i="1"/>
  <c r="M6" i="1"/>
  <c r="G7" i="1"/>
  <c r="M7" i="1"/>
</calcChain>
</file>

<file path=xl/sharedStrings.xml><?xml version="1.0" encoding="utf-8"?>
<sst xmlns="http://schemas.openxmlformats.org/spreadsheetml/2006/main" count="160" uniqueCount="97">
  <si>
    <t>RANK</t>
  </si>
  <si>
    <t>H</t>
  </si>
  <si>
    <t>MH</t>
  </si>
  <si>
    <t>ML</t>
  </si>
  <si>
    <t>M</t>
  </si>
  <si>
    <t>L</t>
  </si>
  <si>
    <t>2 very good sites on RFI</t>
  </si>
  <si>
    <t>Science</t>
  </si>
  <si>
    <t>Infrastructure</t>
  </si>
  <si>
    <t>Location</t>
  </si>
  <si>
    <t xml:space="preserve">Science </t>
  </si>
  <si>
    <t>nearby roads, power and internet (MH)</t>
  </si>
  <si>
    <t>Legal and financial</t>
  </si>
  <si>
    <t>Not in place</t>
  </si>
  <si>
    <t>Strength</t>
  </si>
  <si>
    <t>Weakness</t>
  </si>
  <si>
    <t>Opportunities</t>
  </si>
  <si>
    <t>Threatens</t>
  </si>
  <si>
    <t>Arerungua (Lat: 31°39’ S; Long: 51°36’ W)</t>
  </si>
  <si>
    <t>Paraiba (general…. Lat: 6 - 7° S; Long: 38° W)</t>
  </si>
  <si>
    <t>Not likely to have RFI or airplane route increasing in the near future (H)</t>
  </si>
  <si>
    <t>national options for suppliers and raw material are more scarce than in Brazil (M)</t>
  </si>
  <si>
    <t>Paraíba</t>
  </si>
  <si>
    <t>S</t>
  </si>
  <si>
    <t>W</t>
  </si>
  <si>
    <t>O</t>
  </si>
  <si>
    <t>T</t>
  </si>
  <si>
    <t>Arerungua</t>
  </si>
  <si>
    <t>Total</t>
  </si>
  <si>
    <t>TOTAL</t>
  </si>
  <si>
    <t>Weights</t>
  </si>
  <si>
    <t>About 14  airplane routes over the area in 2 days</t>
  </si>
  <si>
    <t>More difficult to overlap with surveys in Chile due to latitude</t>
  </si>
  <si>
    <t>Power</t>
  </si>
  <si>
    <t>Internet</t>
  </si>
  <si>
    <t>Security</t>
  </si>
  <si>
    <t>close to Universidade Federal da Campina Grande (UFCG) campii</t>
  </si>
  <si>
    <t>Not in place, but very likely to be ready in a few months, due UFCG political involvement</t>
  </si>
  <si>
    <t>One of main backbones of RNP (10 Gbps) are within a few km from sites</t>
  </si>
  <si>
    <t>easier for INPE’s personnel to access than if it is abroad (does not need 30 days notice to visit)</t>
  </si>
  <si>
    <t>all measurements taken from roads, results can be improved if closer to spotted hills</t>
  </si>
  <si>
    <t>federal universities and institutes nearby</t>
  </si>
  <si>
    <t>straight flights from Guarulhos to João Pessoa and Campina Grande</t>
  </si>
  <si>
    <t>easier to spend FAPESP’s money than abroad</t>
  </si>
  <si>
    <t>may be exempt of a number of taxes due to being a science project</t>
  </si>
  <si>
    <t>Location close to UFCG campii allows for BINGO outrigger possibilities</t>
  </si>
  <si>
    <t>There are a few spots not visited due to time constraints which are further away from villages and on blank spots of cell phone towers, which may allow for even better shelted areas not suffering from population and economy rise in Paraiba</t>
  </si>
  <si>
    <t>Good national options for suppliers and raw material</t>
  </si>
  <si>
    <t>dusty road access is not bad</t>
  </si>
  <si>
    <t>The combination geography x optical project may be favourable</t>
  </si>
  <si>
    <t>Likely cheaper costs (compared to UY) for moving things around than Uruguay (if there are taxes)</t>
  </si>
  <si>
    <t>Likely cheaper costs (compared to UY) and more options for labour</t>
  </si>
  <si>
    <t>RFI is very low</t>
  </si>
  <si>
    <t>Can use reference horns if needed</t>
  </si>
  <si>
    <t>Able to overlap with surveys in Chile due to latitude</t>
  </si>
  <si>
    <t>security and labour support provided by the miltary</t>
  </si>
  <si>
    <t>Power can be paid by the Government</t>
  </si>
  <si>
    <t xml:space="preserve">Not likely to be heavily populated during BINGO operation </t>
  </si>
  <si>
    <t>May be exempt of a number of taxes – decree sent by Manuel</t>
  </si>
  <si>
    <t>The signed LoI is a great step forward</t>
  </si>
  <si>
    <t>Very far from inhabited areas</t>
  </si>
  <si>
    <t>access and roads not difficult, all by dust roads, but not ready for truck access</t>
  </si>
  <si>
    <t>agricultural activities in most of the sites, some houses visible from measurement sites</t>
  </si>
  <si>
    <t>farthest site ~ 5 h drive from Campina Grande</t>
  </si>
  <si>
    <t>not able to use reference horns</t>
  </si>
  <si>
    <t>Although a small state, with economic indexes declining, it may be more subject to population increase than Arerungua, and so, to increasing RFI generation</t>
  </si>
  <si>
    <t>site construction costs may be higher than in the SW</t>
  </si>
  <si>
    <t>Brazilian public security</t>
  </si>
  <si>
    <t>British contribution already sent to Uruguay (US$ 80k)</t>
  </si>
  <si>
    <t>The combination geography x optical project may not be favourable</t>
  </si>
  <si>
    <t>About 10 airplane routes over the area in 2 days</t>
  </si>
  <si>
    <t>power</t>
  </si>
  <si>
    <t>internet</t>
  </si>
  <si>
    <t>security</t>
  </si>
  <si>
    <t>dust road to site is about 40 km</t>
  </si>
  <si>
    <t>may take at least 30 days for INPE’s personnel to access, difficult maintenance</t>
  </si>
  <si>
    <t>~ 6 h drive from Montevideo</t>
  </si>
  <si>
    <t>There is no full cooperation agreement yet</t>
  </si>
  <si>
    <t>labour costs higher than in Brazil</t>
  </si>
  <si>
    <t>The combination geography x optical Project may be favourable</t>
  </si>
  <si>
    <t>Being in a military site, agreement may not be valid if country security is claimed, risking losing control of the instrument</t>
  </si>
  <si>
    <t>high transportation costs from Brazil to Arerungua high</t>
  </si>
  <si>
    <t>transportation costs from SP to Paraiba may be equivalent than to Arerungua</t>
  </si>
  <si>
    <t>tax exemption may not be available, as in SP</t>
  </si>
  <si>
    <t>some visited pieces of land are private</t>
  </si>
  <si>
    <t>not enough money now for reference horns</t>
  </si>
  <si>
    <t>Other sources of Brazilian official funding are very unlikely</t>
  </si>
  <si>
    <t xml:space="preserve">Possibility of engaging the private sector </t>
  </si>
  <si>
    <t>Other sources of direct Uruguayan funding are non-existent</t>
  </si>
  <si>
    <t>Internet can be provided by the military</t>
  </si>
  <si>
    <t>Roads to site can be provided by military</t>
  </si>
  <si>
    <t>Since site is more a farm than a real military installation, it may be left aside for the duration of the project</t>
  </si>
  <si>
    <t>Can be “leased” at no cost for ~ 10 years with access granted to everybody from the project pending authorization by the Ministry of Defence</t>
  </si>
  <si>
    <t>Internet can be provided by UFCG</t>
  </si>
  <si>
    <t>Power can be provided by the state or federal government</t>
  </si>
  <si>
    <t>UFCG and federal institutes nearby can be engaged, faciliting maintenance and envolving students</t>
  </si>
  <si>
    <t>Although Paraiba is a small state not growing economically, there are more risks of populational increase and RFI than in Arerungua</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</si>
</sst>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2"/>
      <color theme="1"/>
      <name val="Calibri"/>
      <family val="2"/>
      <scheme val="minor"/>
    </font>
    <font>
      <b/>
      <sz val="12"/>
      <color theme="1"/>
      <name val="Calibri"/>
      <family val="2"/>
      <scheme val="minor"/>
    </font>
    <font>
      <sz val="12"/>
      <color rgb="FF000000"/>
      <name val="Cambria"/>
    </font>
    <font>
      <b/>
      <sz val="12"/>
      <color rgb="FF000000"/>
      <name val="Cambria"/>
    </font>
    <font>
      <b/>
      <sz val="18"/>
      <color rgb="FF000000"/>
      <name val="Cambria"/>
    </font>
    <font>
      <sz val="9"/>
      <color rgb="FF000000"/>
      <name val="Cambria"/>
    </font>
    <font>
      <b/>
      <sz val="9"/>
      <color rgb="FF000000"/>
      <name val="Cambria"/>
    </font>
    <font>
      <sz val="9"/>
      <color rgb="FF000000"/>
      <name val="Arial"/>
    </font>
    <font>
      <u/>
      <sz val="12"/>
      <color theme="10"/>
      <name val="Calibri"/>
      <family val="2"/>
      <scheme val="minor"/>
    </font>
    <font>
      <u/>
      <sz val="12"/>
      <color theme="11"/>
      <name val="Calibri"/>
      <family val="2"/>
      <scheme val="minor"/>
    </font>
    <font>
      <sz val="18"/>
      <color rgb="FF000000"/>
      <name val="Cambria"/>
    </font>
    <font>
      <sz val="18"/>
      <color theme="1"/>
      <name val="Calibri"/>
      <family val="2"/>
      <scheme val="minor"/>
    </font>
    <font>
      <b/>
      <sz val="14"/>
      <name val="Calibri"/>
      <family val="2"/>
      <scheme val="minor"/>
    </font>
    <font>
      <b/>
      <sz val="14"/>
      <color rgb="FF000000"/>
      <name val="Cambria"/>
    </font>
    <font>
      <b/>
      <sz val="14"/>
      <color theme="1"/>
      <name val="Calibri"/>
      <family val="2"/>
      <scheme val="minor"/>
    </font>
    <font>
      <sz val="12"/>
      <name val="Calibri"/>
      <family val="2"/>
      <scheme val="minor"/>
    </font>
    <font>
      <b/>
      <sz val="12"/>
      <name val="Calibri"/>
      <family val="2"/>
      <scheme val="minor"/>
    </font>
    <font>
      <b/>
      <sz val="9"/>
      <color rgb="FF000000"/>
      <name val="Arial"/>
    </font>
    <font>
      <b/>
      <sz val="14"/>
      <color rgb="FF000000"/>
      <name val="Calibri"/>
      <scheme val="minor"/>
    </font>
    <font>
      <b/>
      <sz val="12"/>
      <color rgb="FF000000"/>
      <name val="Calibri"/>
      <scheme val="minor"/>
    </font>
    <font>
      <sz val="12"/>
      <color rgb="FF000000"/>
      <name val="Calibri"/>
      <scheme val="minor"/>
    </font>
    <font>
      <b/>
      <sz val="18"/>
      <color rgb="FF000000"/>
      <name val="Calibri"/>
      <scheme val="minor"/>
    </font>
    <font>
      <sz val="9"/>
      <color rgb="FF000000"/>
      <name val="Calibri"/>
      <scheme val="minor"/>
    </font>
  </fonts>
  <fills count="5">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4" tint="0.79998168889431442"/>
        <bgColor indexed="64"/>
      </patternFill>
    </fill>
  </fills>
  <borders count="23">
    <border>
      <left/>
      <right/>
      <top/>
      <bottom/>
      <diagonal/>
    </border>
    <border>
      <left/>
      <right style="medium">
        <color rgb="FF000000"/>
      </right>
      <top style="medium">
        <color rgb="FF000000"/>
      </top>
      <bottom style="medium">
        <color rgb="FF000000"/>
      </bottom>
      <diagonal/>
    </border>
    <border>
      <left/>
      <right/>
      <top/>
      <bottom style="medium">
        <color rgb="FF000000"/>
      </bottom>
      <diagonal/>
    </border>
    <border>
      <left/>
      <right/>
      <top style="medium">
        <color rgb="FF000000"/>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s>
  <cellStyleXfs count="173">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96">
    <xf numFmtId="0" fontId="0" fillId="0" borderId="0" xfId="0"/>
    <xf numFmtId="0" fontId="2" fillId="0" borderId="0" xfId="0" applyFont="1" applyAlignment="1">
      <alignment vertical="center" wrapText="1"/>
    </xf>
    <xf numFmtId="0" fontId="0" fillId="0" borderId="0" xfId="0" applyAlignment="1">
      <alignment vertical="center" wrapText="1"/>
    </xf>
    <xf numFmtId="0" fontId="5" fillId="0" borderId="1" xfId="0" applyFont="1" applyBorder="1" applyAlignment="1">
      <alignment vertical="center" wrapText="1"/>
    </xf>
    <xf numFmtId="0" fontId="2" fillId="0" borderId="3" xfId="0" applyFont="1" applyBorder="1" applyAlignment="1">
      <alignment vertical="center" wrapText="1"/>
    </xf>
    <xf numFmtId="0" fontId="2" fillId="0" borderId="0" xfId="0" applyFont="1" applyBorder="1" applyAlignment="1">
      <alignment vertical="center" wrapText="1"/>
    </xf>
    <xf numFmtId="0" fontId="4" fillId="0" borderId="0" xfId="0" applyFont="1" applyBorder="1" applyAlignment="1">
      <alignment horizontal="center" vertical="center" wrapText="1"/>
    </xf>
    <xf numFmtId="0" fontId="5" fillId="0" borderId="0" xfId="0" applyFont="1" applyBorder="1" applyAlignment="1">
      <alignment vertical="center" wrapText="1"/>
    </xf>
    <xf numFmtId="0" fontId="0" fillId="0" borderId="0" xfId="0" applyBorder="1"/>
    <xf numFmtId="0" fontId="5" fillId="0" borderId="0" xfId="0" applyFont="1" applyBorder="1" applyAlignment="1">
      <alignment horizontal="left" vertical="center" wrapText="1" indent="3"/>
    </xf>
    <xf numFmtId="0" fontId="7" fillId="0" borderId="0" xfId="0" applyFont="1" applyBorder="1" applyAlignment="1">
      <alignment horizontal="left" vertical="center" wrapText="1" indent="6"/>
    </xf>
    <xf numFmtId="0" fontId="10" fillId="0" borderId="0" xfId="0" applyFont="1" applyBorder="1" applyAlignment="1">
      <alignment vertical="center" wrapText="1"/>
    </xf>
    <xf numFmtId="0" fontId="0" fillId="0" borderId="0" xfId="0" applyFont="1" applyBorder="1" applyAlignment="1">
      <alignment vertical="top" wrapText="1"/>
    </xf>
    <xf numFmtId="0" fontId="0" fillId="0" borderId="0" xfId="0" applyAlignment="1">
      <alignment wrapText="1"/>
    </xf>
    <xf numFmtId="0" fontId="0" fillId="0" borderId="0" xfId="0" applyFont="1"/>
    <xf numFmtId="0" fontId="0" fillId="0" borderId="0" xfId="0" applyFont="1" applyAlignment="1">
      <alignment wrapText="1"/>
    </xf>
    <xf numFmtId="0" fontId="13" fillId="0" borderId="0" xfId="0" applyFont="1" applyBorder="1" applyAlignment="1">
      <alignment vertical="center" wrapText="1"/>
    </xf>
    <xf numFmtId="0" fontId="13" fillId="0" borderId="0" xfId="0" applyFont="1" applyAlignment="1">
      <alignment vertical="center" wrapText="1"/>
    </xf>
    <xf numFmtId="0" fontId="14" fillId="0" borderId="0" xfId="0" applyFont="1"/>
    <xf numFmtId="0" fontId="3" fillId="0" borderId="0" xfId="0" applyFont="1" applyAlignment="1">
      <alignment vertical="center" wrapText="1"/>
    </xf>
    <xf numFmtId="0" fontId="1" fillId="0" borderId="0" xfId="0" applyFont="1" applyBorder="1"/>
    <xf numFmtId="0" fontId="6" fillId="0" borderId="0" xfId="0" applyFont="1" applyBorder="1" applyAlignment="1">
      <alignment horizontal="left" vertical="center" wrapText="1" indent="3"/>
    </xf>
    <xf numFmtId="0" fontId="1" fillId="0" borderId="0" xfId="0" applyFont="1"/>
    <xf numFmtId="0" fontId="3" fillId="0" borderId="0" xfId="0" applyFont="1" applyBorder="1" applyAlignment="1">
      <alignment vertical="center" wrapText="1"/>
    </xf>
    <xf numFmtId="0" fontId="17" fillId="0" borderId="0" xfId="0" applyFont="1" applyBorder="1" applyAlignment="1">
      <alignment horizontal="left" vertical="center" wrapText="1" indent="3"/>
    </xf>
    <xf numFmtId="0" fontId="15" fillId="0" borderId="0" xfId="0" applyFont="1" applyBorder="1" applyAlignment="1">
      <alignment vertical="center" wrapText="1"/>
    </xf>
    <xf numFmtId="0" fontId="1" fillId="0" borderId="0" xfId="0" applyFont="1" applyAlignment="1">
      <alignment vertical="center"/>
    </xf>
    <xf numFmtId="0" fontId="12" fillId="2" borderId="0" xfId="0" applyFont="1" applyFill="1" applyBorder="1" applyAlignment="1">
      <alignment vertical="center" wrapText="1"/>
    </xf>
    <xf numFmtId="0" fontId="16" fillId="3" borderId="0" xfId="0" applyFont="1" applyFill="1" applyAlignment="1">
      <alignment vertical="center" wrapText="1"/>
    </xf>
    <xf numFmtId="0" fontId="16" fillId="0" borderId="0" xfId="0" applyFont="1" applyAlignment="1">
      <alignment vertical="center" wrapText="1"/>
    </xf>
    <xf numFmtId="0" fontId="15" fillId="0" borderId="0" xfId="0" applyFont="1" applyAlignment="1">
      <alignment vertical="center" wrapText="1"/>
    </xf>
    <xf numFmtId="0" fontId="18" fillId="2" borderId="0" xfId="0" applyFont="1" applyFill="1" applyBorder="1" applyAlignment="1">
      <alignment vertical="center" wrapText="1"/>
    </xf>
    <xf numFmtId="0" fontId="20" fillId="0" borderId="0" xfId="0" applyFont="1" applyBorder="1" applyAlignment="1">
      <alignment horizontal="left" vertical="center" wrapText="1" indent="6"/>
    </xf>
    <xf numFmtId="0" fontId="19" fillId="3" borderId="0" xfId="0" applyFont="1" applyFill="1" applyAlignment="1">
      <alignment vertical="center" wrapText="1"/>
    </xf>
    <xf numFmtId="0" fontId="20" fillId="0" borderId="0" xfId="0" applyFont="1" applyAlignment="1">
      <alignment vertical="center" wrapText="1"/>
    </xf>
    <xf numFmtId="0" fontId="20" fillId="0" borderId="0" xfId="0" applyFont="1" applyBorder="1" applyAlignment="1">
      <alignment horizontal="left" vertical="center" wrapText="1" indent="3"/>
    </xf>
    <xf numFmtId="0" fontId="20" fillId="0" borderId="0" xfId="0" applyFont="1" applyBorder="1" applyAlignment="1">
      <alignment vertical="center" wrapText="1"/>
    </xf>
    <xf numFmtId="0" fontId="21" fillId="0" borderId="4"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6" xfId="0" applyFont="1" applyBorder="1" applyAlignment="1">
      <alignment horizontal="center" vertical="center" wrapText="1"/>
    </xf>
    <xf numFmtId="0" fontId="10" fillId="0" borderId="2" xfId="0" applyFont="1" applyBorder="1" applyAlignment="1">
      <alignment vertical="center" wrapText="1"/>
    </xf>
    <xf numFmtId="0" fontId="11" fillId="0" borderId="0" xfId="0" applyFont="1"/>
    <xf numFmtId="0" fontId="12" fillId="2" borderId="0" xfId="0" applyFont="1" applyFill="1" applyBorder="1" applyAlignment="1">
      <alignment horizontal="center" vertical="center" wrapText="1"/>
    </xf>
    <xf numFmtId="0" fontId="16" fillId="3" borderId="0" xfId="0" applyFont="1" applyFill="1" applyAlignment="1">
      <alignment horizontal="center" vertical="center"/>
    </xf>
    <xf numFmtId="0" fontId="15" fillId="0" borderId="0" xfId="0" applyFont="1" applyAlignment="1">
      <alignment horizontal="center" vertical="center"/>
    </xf>
    <xf numFmtId="0" fontId="15" fillId="0" borderId="0" xfId="0" applyFont="1" applyBorder="1" applyAlignment="1">
      <alignment horizontal="center" vertical="center" wrapText="1"/>
    </xf>
    <xf numFmtId="0" fontId="18" fillId="2" borderId="0" xfId="0" applyFont="1" applyFill="1" applyBorder="1" applyAlignment="1">
      <alignment horizontal="center" vertical="center" wrapText="1"/>
    </xf>
    <xf numFmtId="0" fontId="0" fillId="0" borderId="0" xfId="0" applyFont="1" applyAlignment="1">
      <alignment horizontal="center" vertical="center"/>
    </xf>
    <xf numFmtId="0" fontId="1" fillId="3" borderId="0" xfId="0" applyFont="1" applyFill="1" applyAlignment="1">
      <alignment horizontal="center" vertical="center"/>
    </xf>
    <xf numFmtId="0" fontId="0" fillId="0" borderId="0" xfId="0" applyFont="1" applyBorder="1" applyAlignment="1">
      <alignment horizontal="center" vertical="center" wrapText="1"/>
    </xf>
    <xf numFmtId="0" fontId="0" fillId="0" borderId="0" xfId="0" applyFont="1" applyBorder="1" applyAlignment="1">
      <alignment horizontal="center"/>
    </xf>
    <xf numFmtId="0" fontId="0" fillId="0" borderId="0" xfId="0" applyAlignment="1">
      <alignment horizontal="center"/>
    </xf>
    <xf numFmtId="0" fontId="0" fillId="0" borderId="0" xfId="0" applyFont="1" applyAlignment="1">
      <alignment horizontal="center"/>
    </xf>
    <xf numFmtId="0" fontId="16" fillId="3" borderId="0" xfId="0" applyFont="1" applyFill="1" applyBorder="1" applyAlignment="1">
      <alignment horizontal="center" vertical="center"/>
    </xf>
    <xf numFmtId="0" fontId="15" fillId="0" borderId="0" xfId="0" applyFont="1" applyBorder="1" applyAlignment="1">
      <alignment horizontal="center" vertical="center"/>
    </xf>
    <xf numFmtId="0" fontId="20" fillId="0" borderId="0" xfId="0" applyFont="1" applyBorder="1" applyAlignment="1">
      <alignment horizontal="center" vertical="center" wrapText="1"/>
    </xf>
    <xf numFmtId="0" fontId="20" fillId="3" borderId="0" xfId="0" applyFont="1" applyFill="1" applyBorder="1" applyAlignment="1">
      <alignment horizontal="center" vertical="center" wrapText="1"/>
    </xf>
    <xf numFmtId="0" fontId="0" fillId="0" borderId="0" xfId="0" applyFont="1" applyBorder="1" applyAlignment="1">
      <alignment horizontal="center" vertical="top" wrapText="1"/>
    </xf>
    <xf numFmtId="0" fontId="16" fillId="3" borderId="0" xfId="0" applyFont="1" applyFill="1" applyBorder="1" applyAlignment="1">
      <alignment horizontal="center" vertical="center" wrapText="1"/>
    </xf>
    <xf numFmtId="0" fontId="22" fillId="0" borderId="0" xfId="0" applyFont="1" applyBorder="1" applyAlignment="1">
      <alignment horizontal="center" vertical="center" wrapText="1"/>
    </xf>
    <xf numFmtId="0" fontId="22" fillId="0" borderId="0" xfId="0" applyFont="1" applyBorder="1" applyAlignment="1">
      <alignment vertical="center" wrapText="1"/>
    </xf>
    <xf numFmtId="0" fontId="20" fillId="0" borderId="7" xfId="0" applyFont="1" applyBorder="1" applyAlignment="1">
      <alignment horizontal="center" vertical="center" wrapText="1"/>
    </xf>
    <xf numFmtId="0" fontId="0" fillId="0" borderId="11" xfId="0" applyFont="1" applyBorder="1" applyAlignment="1">
      <alignment horizontal="right" vertical="center" wrapText="1"/>
    </xf>
    <xf numFmtId="0" fontId="20" fillId="0" borderId="11" xfId="0" applyFont="1" applyBorder="1" applyAlignment="1">
      <alignment horizontal="right" vertical="center" wrapText="1"/>
    </xf>
    <xf numFmtId="0" fontId="0" fillId="0" borderId="13" xfId="0" applyFont="1" applyBorder="1" applyAlignment="1">
      <alignment horizontal="right" vertical="center" wrapText="1"/>
    </xf>
    <xf numFmtId="0" fontId="15" fillId="2" borderId="8" xfId="0" applyFont="1" applyFill="1" applyBorder="1" applyAlignment="1">
      <alignment vertical="center" wrapText="1"/>
    </xf>
    <xf numFmtId="0" fontId="20" fillId="2" borderId="9" xfId="0" applyFont="1" applyFill="1" applyBorder="1" applyAlignment="1">
      <alignment horizontal="center" vertical="center" wrapText="1"/>
    </xf>
    <xf numFmtId="0" fontId="20" fillId="2" borderId="10" xfId="0" applyFont="1" applyFill="1" applyBorder="1" applyAlignment="1">
      <alignment horizontal="center" vertical="center" wrapText="1"/>
    </xf>
    <xf numFmtId="0" fontId="20" fillId="2" borderId="7" xfId="0" applyFont="1" applyFill="1" applyBorder="1" applyAlignment="1">
      <alignment horizontal="center" vertical="center" wrapText="1"/>
    </xf>
    <xf numFmtId="0" fontId="20" fillId="2" borderId="12" xfId="0" applyFont="1" applyFill="1" applyBorder="1" applyAlignment="1">
      <alignment horizontal="center" vertical="center" wrapText="1"/>
    </xf>
    <xf numFmtId="0" fontId="20" fillId="0" borderId="15" xfId="0" applyFont="1" applyBorder="1" applyAlignment="1">
      <alignment horizontal="center" vertical="center" wrapText="1"/>
    </xf>
    <xf numFmtId="0" fontId="0" fillId="0" borderId="16" xfId="0" applyFont="1" applyBorder="1" applyAlignment="1">
      <alignment horizontal="right" vertical="center" wrapText="1"/>
    </xf>
    <xf numFmtId="0" fontId="20" fillId="0" borderId="17"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19" xfId="0" applyFont="1" applyBorder="1" applyAlignment="1">
      <alignment horizontal="center" vertical="center" wrapText="1"/>
    </xf>
    <xf numFmtId="0" fontId="0" fillId="0" borderId="14" xfId="0" applyFont="1" applyBorder="1" applyAlignment="1">
      <alignment horizontal="right" vertical="center" wrapText="1"/>
    </xf>
    <xf numFmtId="0" fontId="15" fillId="2" borderId="20" xfId="0" applyFont="1" applyFill="1" applyBorder="1" applyAlignment="1">
      <alignment vertical="center" wrapText="1"/>
    </xf>
    <xf numFmtId="0" fontId="20" fillId="2" borderId="21" xfId="0" applyFont="1" applyFill="1" applyBorder="1" applyAlignment="1">
      <alignment horizontal="center" vertical="center" wrapText="1"/>
    </xf>
    <xf numFmtId="0" fontId="20" fillId="2" borderId="22" xfId="0" applyFont="1" applyFill="1" applyBorder="1" applyAlignment="1">
      <alignment horizontal="center" vertical="center" wrapText="1"/>
    </xf>
    <xf numFmtId="0" fontId="0" fillId="0" borderId="17" xfId="0" applyFont="1" applyBorder="1" applyAlignment="1">
      <alignment horizontal="right" vertical="center" wrapText="1"/>
    </xf>
    <xf numFmtId="0" fontId="12" fillId="2" borderId="0" xfId="0" applyFont="1" applyFill="1" applyBorder="1" applyAlignment="1">
      <alignment horizontal="center" vertical="center"/>
    </xf>
    <xf numFmtId="0" fontId="14" fillId="2" borderId="0" xfId="0" applyFont="1" applyFill="1" applyBorder="1" applyAlignment="1">
      <alignment horizontal="center" vertical="center"/>
    </xf>
    <xf numFmtId="0" fontId="0" fillId="3" borderId="0" xfId="0" applyFont="1" applyFill="1" applyAlignment="1">
      <alignment vertical="center" wrapText="1"/>
    </xf>
    <xf numFmtId="0" fontId="0" fillId="3" borderId="0" xfId="0" applyFont="1" applyFill="1" applyBorder="1" applyAlignment="1">
      <alignment horizontal="center" vertical="center"/>
    </xf>
    <xf numFmtId="0" fontId="0" fillId="0" borderId="0" xfId="0" applyAlignment="1">
      <alignment horizontal="center" vertical="center"/>
    </xf>
    <xf numFmtId="0" fontId="0" fillId="0" borderId="7" xfId="0" applyBorder="1"/>
    <xf numFmtId="0" fontId="1" fillId="0" borderId="7" xfId="0" applyFont="1" applyBorder="1"/>
    <xf numFmtId="0" fontId="20" fillId="2" borderId="8" xfId="0" applyFont="1" applyFill="1" applyBorder="1" applyAlignment="1">
      <alignment horizontal="center" vertical="center" wrapText="1"/>
    </xf>
    <xf numFmtId="0" fontId="0" fillId="0" borderId="11" xfId="0" applyBorder="1"/>
    <xf numFmtId="0" fontId="0" fillId="0" borderId="12" xfId="0" applyBorder="1"/>
    <xf numFmtId="0" fontId="1" fillId="0" borderId="11" xfId="0" applyFont="1" applyBorder="1"/>
    <xf numFmtId="0" fontId="1" fillId="0" borderId="12" xfId="0" applyFont="1" applyBorder="1"/>
    <xf numFmtId="0" fontId="0" fillId="2" borderId="11" xfId="0" applyFill="1" applyBorder="1"/>
    <xf numFmtId="0" fontId="0" fillId="4" borderId="11" xfId="0" applyFill="1" applyBorder="1"/>
    <xf numFmtId="0" fontId="0" fillId="4" borderId="7" xfId="0" applyFill="1" applyBorder="1"/>
    <xf numFmtId="0" fontId="0" fillId="4" borderId="13" xfId="0" applyFill="1" applyBorder="1"/>
  </cellXfs>
  <cellStyles count="17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9"/>
  <sheetViews>
    <sheetView tabSelected="1" workbookViewId="0">
      <selection activeCell="F88" sqref="F88"/>
    </sheetView>
  </sheetViews>
  <sheetFormatPr baseColWidth="10" defaultRowHeight="15" x14ac:dyDescent="0"/>
  <cols>
    <col min="1" max="1" width="43" style="13" customWidth="1"/>
    <col min="2" max="2" width="10.33203125" style="51" customWidth="1"/>
    <col min="3" max="3" width="51.1640625" style="13" bestFit="1" customWidth="1"/>
    <col min="4" max="4" width="10.1640625" style="51" customWidth="1"/>
    <col min="5" max="5" width="31.1640625" bestFit="1" customWidth="1"/>
  </cols>
  <sheetData>
    <row r="1" spans="1:16" ht="48" customHeight="1" thickBot="1">
      <c r="A1" s="37" t="s">
        <v>19</v>
      </c>
      <c r="B1" s="38"/>
      <c r="C1" s="38"/>
      <c r="D1" s="39"/>
      <c r="E1" s="6"/>
      <c r="F1" s="65" t="s">
        <v>22</v>
      </c>
      <c r="G1" s="66" t="s">
        <v>23</v>
      </c>
      <c r="H1" s="66" t="s">
        <v>24</v>
      </c>
      <c r="I1" s="66" t="s">
        <v>25</v>
      </c>
      <c r="J1" s="67" t="s">
        <v>26</v>
      </c>
      <c r="L1" s="87" t="s">
        <v>30</v>
      </c>
      <c r="M1" s="66" t="s">
        <v>23</v>
      </c>
      <c r="N1" s="66" t="s">
        <v>24</v>
      </c>
      <c r="O1" s="66" t="s">
        <v>25</v>
      </c>
      <c r="P1" s="67" t="s">
        <v>26</v>
      </c>
    </row>
    <row r="2" spans="1:16" ht="18">
      <c r="A2" s="27" t="s">
        <v>14</v>
      </c>
      <c r="B2" s="42" t="s">
        <v>0</v>
      </c>
      <c r="C2" s="27" t="s">
        <v>15</v>
      </c>
      <c r="D2" s="80" t="s">
        <v>0</v>
      </c>
      <c r="E2" s="8"/>
      <c r="F2" s="62" t="s">
        <v>5</v>
      </c>
      <c r="G2" s="61">
        <f>COUNTIF(B$4:B$30, "L")</f>
        <v>0</v>
      </c>
      <c r="H2" s="61">
        <f>COUNTIF(D$4:D$30, "L")</f>
        <v>0</v>
      </c>
      <c r="I2" s="61">
        <f>COUNTIF(B$32:B$54,"L")</f>
        <v>0</v>
      </c>
      <c r="J2" s="61">
        <f>COUNTIF(D$32:D$54, "L")</f>
        <v>0</v>
      </c>
      <c r="L2" s="88">
        <v>1</v>
      </c>
      <c r="M2" s="85">
        <f>G2*$L$2</f>
        <v>0</v>
      </c>
      <c r="N2" s="85">
        <f t="shared" ref="N2:P2" si="0">H2*$L$2</f>
        <v>0</v>
      </c>
      <c r="O2" s="85">
        <f t="shared" si="0"/>
        <v>0</v>
      </c>
      <c r="P2" s="89">
        <f t="shared" si="0"/>
        <v>0</v>
      </c>
    </row>
    <row r="3" spans="1:16" s="22" customFormat="1">
      <c r="A3" s="28" t="s">
        <v>7</v>
      </c>
      <c r="B3" s="43"/>
      <c r="C3" s="28" t="s">
        <v>7</v>
      </c>
      <c r="D3" s="53"/>
      <c r="E3" s="20"/>
      <c r="F3" s="63" t="s">
        <v>3</v>
      </c>
      <c r="G3" s="61">
        <f>COUNTIF(B$4:B$30, "ML")</f>
        <v>0</v>
      </c>
      <c r="H3" s="61">
        <f>COUNTIF(D$4:D$30, "ML")</f>
        <v>0</v>
      </c>
      <c r="I3" s="61">
        <f>COUNTIF(B$32:B$54,"ML")</f>
        <v>0</v>
      </c>
      <c r="J3" s="61">
        <f>COUNTIF(D$32:D$54, "ML")</f>
        <v>0</v>
      </c>
      <c r="L3" s="90">
        <v>2</v>
      </c>
      <c r="M3" s="86">
        <f>G3*$L$3</f>
        <v>0</v>
      </c>
      <c r="N3" s="86">
        <f t="shared" ref="N3:Q3" si="1">H3*$L$3</f>
        <v>0</v>
      </c>
      <c r="O3" s="86">
        <f t="shared" si="1"/>
        <v>0</v>
      </c>
      <c r="P3" s="91">
        <f t="shared" si="1"/>
        <v>0</v>
      </c>
    </row>
    <row r="4" spans="1:16">
      <c r="A4" s="29" t="s">
        <v>6</v>
      </c>
      <c r="B4" s="44"/>
      <c r="C4" s="29" t="s">
        <v>31</v>
      </c>
      <c r="D4" s="44"/>
      <c r="E4" s="8"/>
      <c r="F4" s="62" t="s">
        <v>4</v>
      </c>
      <c r="G4" s="61">
        <f>COUNTIF(B$4:B$30, "M")</f>
        <v>0</v>
      </c>
      <c r="H4" s="61">
        <f>COUNTIF(D$4:D$30, "M")</f>
        <v>0</v>
      </c>
      <c r="I4" s="61">
        <f>COUNTIF(B$32:B$54,"M")</f>
        <v>0</v>
      </c>
      <c r="J4" s="61">
        <f>COUNTIF(D$32:D$54, "M")</f>
        <v>0</v>
      </c>
      <c r="L4" s="88">
        <v>3</v>
      </c>
      <c r="M4" s="85">
        <f>G4*$L$4</f>
        <v>0</v>
      </c>
      <c r="N4" s="85">
        <f t="shared" ref="N4:Q4" si="2">H4*$L$4</f>
        <v>0</v>
      </c>
      <c r="O4" s="85">
        <f t="shared" si="2"/>
        <v>0</v>
      </c>
      <c r="P4" s="89">
        <f t="shared" si="2"/>
        <v>0</v>
      </c>
    </row>
    <row r="5" spans="1:16" ht="30">
      <c r="A5" s="29"/>
      <c r="B5" s="44"/>
      <c r="C5" s="29" t="s">
        <v>32</v>
      </c>
      <c r="D5" s="44"/>
      <c r="E5" s="8"/>
      <c r="F5" s="63" t="s">
        <v>2</v>
      </c>
      <c r="G5" s="61">
        <f>COUNTIF(B$4:B$30, "MH")</f>
        <v>0</v>
      </c>
      <c r="H5" s="61">
        <f>COUNTIF(D$4:D$30, "MH")</f>
        <v>0</v>
      </c>
      <c r="I5" s="61">
        <f>COUNTIF(B$32:B$54,"MH")</f>
        <v>0</v>
      </c>
      <c r="J5" s="61">
        <f>COUNTIF(D$32:D$54, "MH")</f>
        <v>0</v>
      </c>
      <c r="L5" s="88">
        <v>4</v>
      </c>
      <c r="M5" s="85">
        <f>G5*$L$5</f>
        <v>0</v>
      </c>
      <c r="N5" s="85">
        <f t="shared" ref="N5:Q5" si="3">H5*$L$5</f>
        <v>0</v>
      </c>
      <c r="O5" s="85">
        <f t="shared" si="3"/>
        <v>0</v>
      </c>
      <c r="P5" s="89">
        <f t="shared" si="3"/>
        <v>0</v>
      </c>
    </row>
    <row r="6" spans="1:16" s="22" customFormat="1" ht="16" thickBot="1">
      <c r="A6" s="29"/>
      <c r="B6" s="44"/>
      <c r="C6" s="29"/>
      <c r="D6" s="44"/>
      <c r="E6" s="20"/>
      <c r="F6" s="75" t="s">
        <v>1</v>
      </c>
      <c r="G6" s="70">
        <f>COUNTIF(B$4:B$30, "H")</f>
        <v>0</v>
      </c>
      <c r="H6" s="70">
        <f>COUNTIF(D$4:D$30, "H")</f>
        <v>0</v>
      </c>
      <c r="I6" s="70">
        <f>COUNTIF(B$32:B$54,"H")</f>
        <v>0</v>
      </c>
      <c r="J6" s="70">
        <f>COUNTIF(D$32:D$54, "H")</f>
        <v>0</v>
      </c>
      <c r="L6" s="90">
        <v>5</v>
      </c>
      <c r="M6" s="86">
        <f>G6*$L$6</f>
        <v>0</v>
      </c>
      <c r="N6" s="86">
        <f t="shared" ref="N6:Q6" si="4">H6*$L$6</f>
        <v>0</v>
      </c>
      <c r="O6" s="86">
        <f t="shared" si="4"/>
        <v>0</v>
      </c>
      <c r="P6" s="91">
        <f t="shared" si="4"/>
        <v>0</v>
      </c>
    </row>
    <row r="7" spans="1:16" ht="16" thickBot="1">
      <c r="A7" s="29"/>
      <c r="B7" s="44"/>
      <c r="C7" s="29"/>
      <c r="D7" s="44"/>
      <c r="E7" s="8"/>
      <c r="F7" s="79" t="s">
        <v>29</v>
      </c>
      <c r="G7" s="73">
        <f>SUM(G2:G6)</f>
        <v>0</v>
      </c>
      <c r="H7" s="73">
        <f t="shared" ref="H7:J7" si="5">SUM(H2:H6)</f>
        <v>0</v>
      </c>
      <c r="I7" s="73">
        <f t="shared" si="5"/>
        <v>0</v>
      </c>
      <c r="J7" s="74">
        <f t="shared" si="5"/>
        <v>0</v>
      </c>
      <c r="L7" s="93" t="s">
        <v>28</v>
      </c>
      <c r="M7" s="94" t="e">
        <f>SUM(M2:M6)/G7</f>
        <v>#DIV/0!</v>
      </c>
      <c r="N7" s="94" t="e">
        <f t="shared" ref="N7:P7" si="6">SUM(N2:N6)/H7</f>
        <v>#DIV/0!</v>
      </c>
      <c r="O7" s="94" t="e">
        <f t="shared" si="6"/>
        <v>#DIV/0!</v>
      </c>
      <c r="P7" s="94" t="e">
        <f t="shared" si="6"/>
        <v>#DIV/0!</v>
      </c>
    </row>
    <row r="8" spans="1:16" ht="28" customHeight="1">
      <c r="A8" s="30"/>
      <c r="B8" s="44"/>
      <c r="C8" s="26"/>
      <c r="D8" s="44"/>
      <c r="E8" s="8"/>
      <c r="F8" s="76" t="s">
        <v>27</v>
      </c>
      <c r="G8" s="77" t="s">
        <v>23</v>
      </c>
      <c r="H8" s="77" t="s">
        <v>24</v>
      </c>
      <c r="I8" s="77" t="s">
        <v>25</v>
      </c>
      <c r="J8" s="78" t="s">
        <v>26</v>
      </c>
      <c r="L8" s="92"/>
      <c r="M8" s="68" t="s">
        <v>23</v>
      </c>
      <c r="N8" s="68" t="s">
        <v>24</v>
      </c>
      <c r="O8" s="68" t="s">
        <v>25</v>
      </c>
      <c r="P8" s="69" t="s">
        <v>26</v>
      </c>
    </row>
    <row r="9" spans="1:16" ht="24" customHeight="1">
      <c r="A9" s="28" t="s">
        <v>8</v>
      </c>
      <c r="B9" s="43"/>
      <c r="C9" s="28" t="s">
        <v>8</v>
      </c>
      <c r="D9" s="43"/>
      <c r="E9" s="8"/>
      <c r="F9" s="62" t="s">
        <v>5</v>
      </c>
      <c r="G9" s="61">
        <f>COUNTIF(B$58:B$71, "L")</f>
        <v>0</v>
      </c>
      <c r="H9" s="61">
        <f>COUNTIF(D$58:D$71, "L")</f>
        <v>0</v>
      </c>
      <c r="I9" s="61">
        <f>COUNTIF(B$83:B$100,"L")</f>
        <v>0</v>
      </c>
      <c r="J9" s="61">
        <f>COUNTIF(D$83:D$100, "L")</f>
        <v>0</v>
      </c>
      <c r="L9" s="88"/>
      <c r="M9" s="85">
        <f>G9*$L$2</f>
        <v>0</v>
      </c>
      <c r="N9" s="85">
        <f t="shared" ref="N9" si="7">H9*$L$2</f>
        <v>0</v>
      </c>
      <c r="O9" s="85">
        <f t="shared" ref="O9" si="8">I9*$L$2</f>
        <v>0</v>
      </c>
      <c r="P9" s="89">
        <f t="shared" ref="P9" si="9">J9*$L$2</f>
        <v>0</v>
      </c>
    </row>
    <row r="10" spans="1:16" ht="30">
      <c r="A10" s="30" t="s">
        <v>36</v>
      </c>
      <c r="B10" s="44"/>
      <c r="C10" s="30" t="s">
        <v>13</v>
      </c>
      <c r="D10" s="44"/>
      <c r="E10" s="8"/>
      <c r="F10" s="63" t="s">
        <v>3</v>
      </c>
      <c r="G10" s="61">
        <f>COUNTIF(B$58:B$71, "ML")</f>
        <v>0</v>
      </c>
      <c r="H10" s="61">
        <f>COUNTIF(D$4:D$30, "ML")</f>
        <v>0</v>
      </c>
      <c r="I10" s="61">
        <f>COUNTIF(B$83:B$100,"ML")</f>
        <v>0</v>
      </c>
      <c r="J10" s="61">
        <f>COUNTIF(D$32:D$54, "ML")</f>
        <v>0</v>
      </c>
      <c r="L10" s="88"/>
      <c r="M10" s="86">
        <f>G10*$L$3</f>
        <v>0</v>
      </c>
      <c r="N10" s="86">
        <f t="shared" ref="N10" si="10">H10*$L$3</f>
        <v>0</v>
      </c>
      <c r="O10" s="86">
        <f t="shared" ref="O10" si="11">I10*$L$3</f>
        <v>0</v>
      </c>
      <c r="P10" s="91">
        <f t="shared" ref="P10" si="12">J10*$L$3</f>
        <v>0</v>
      </c>
    </row>
    <row r="11" spans="1:16" ht="30">
      <c r="A11" s="30" t="s">
        <v>37</v>
      </c>
      <c r="B11" s="44"/>
      <c r="C11" s="30" t="s">
        <v>33</v>
      </c>
      <c r="D11" s="44"/>
      <c r="E11" s="8"/>
      <c r="F11" s="62" t="s">
        <v>4</v>
      </c>
      <c r="G11" s="61">
        <f>COUNTIF(B$58:B$71, "M")</f>
        <v>0</v>
      </c>
      <c r="H11" s="61">
        <f>COUNTIF(D$4:D$30, "M")</f>
        <v>0</v>
      </c>
      <c r="I11" s="61">
        <f>COUNTIF(B$83:B$100,"M")</f>
        <v>0</v>
      </c>
      <c r="J11" s="61">
        <f>COUNTIF(D$32:D$54, "M")</f>
        <v>0</v>
      </c>
      <c r="L11" s="88"/>
      <c r="M11" s="85">
        <f>G11*$L$4</f>
        <v>0</v>
      </c>
      <c r="N11" s="85">
        <f t="shared" ref="N11" si="13">H11*$L$4</f>
        <v>0</v>
      </c>
      <c r="O11" s="85">
        <f t="shared" ref="O11" si="14">I11*$L$4</f>
        <v>0</v>
      </c>
      <c r="P11" s="89">
        <f t="shared" ref="P11" si="15">J11*$L$4</f>
        <v>0</v>
      </c>
    </row>
    <row r="12" spans="1:16" s="22" customFormat="1">
      <c r="A12" s="30" t="s">
        <v>11</v>
      </c>
      <c r="B12" s="44"/>
      <c r="C12" s="30" t="s">
        <v>34</v>
      </c>
      <c r="D12" s="44"/>
      <c r="E12" s="20"/>
      <c r="F12" s="63" t="s">
        <v>2</v>
      </c>
      <c r="G12" s="61">
        <f>COUNTIF(B$58:B$71, "MH")</f>
        <v>0</v>
      </c>
      <c r="H12" s="61">
        <f>COUNTIF(D$4:D$30, "MH")</f>
        <v>0</v>
      </c>
      <c r="I12" s="61">
        <f>COUNTIF(B$83:B$100,"MH")</f>
        <v>0</v>
      </c>
      <c r="J12" s="61">
        <f>COUNTIF(D$32:D$54, "MH")</f>
        <v>0</v>
      </c>
      <c r="L12" s="90"/>
      <c r="M12" s="85">
        <f>G12*$L$5</f>
        <v>0</v>
      </c>
      <c r="N12" s="85">
        <f t="shared" ref="N12" si="16">H12*$L$5</f>
        <v>0</v>
      </c>
      <c r="O12" s="85">
        <f t="shared" ref="O12" si="17">I12*$L$5</f>
        <v>0</v>
      </c>
      <c r="P12" s="89">
        <f t="shared" ref="P12" si="18">J12*$L$5</f>
        <v>0</v>
      </c>
    </row>
    <row r="13" spans="1:16" ht="31" thickBot="1">
      <c r="A13" s="30" t="s">
        <v>38</v>
      </c>
      <c r="B13" s="44"/>
      <c r="C13" s="30" t="s">
        <v>35</v>
      </c>
      <c r="D13" s="44"/>
      <c r="E13" s="8"/>
      <c r="F13" s="64" t="s">
        <v>1</v>
      </c>
      <c r="G13" s="70">
        <f>COUNTIF(B$58:B$71, "H")</f>
        <v>0</v>
      </c>
      <c r="H13" s="70">
        <f>COUNTIF(D$4:D$30, "H")</f>
        <v>0</v>
      </c>
      <c r="I13" s="61">
        <f>COUNTIF(B$83:B$100,"H")</f>
        <v>0</v>
      </c>
      <c r="J13" s="70">
        <f>COUNTIF(D$32:D$54, "H")</f>
        <v>0</v>
      </c>
      <c r="L13" s="88"/>
      <c r="M13" s="86">
        <f>G13*$L$6</f>
        <v>0</v>
      </c>
      <c r="N13" s="86">
        <f t="shared" ref="N13" si="19">H13*$L$6</f>
        <v>0</v>
      </c>
      <c r="O13" s="86">
        <f t="shared" ref="O13" si="20">I13*$L$6</f>
        <v>0</v>
      </c>
      <c r="P13" s="91">
        <f t="shared" ref="P13" si="21">J13*$L$6</f>
        <v>0</v>
      </c>
    </row>
    <row r="14" spans="1:16" ht="16" thickBot="1">
      <c r="A14" s="29"/>
      <c r="B14" s="44"/>
      <c r="C14" s="29"/>
      <c r="D14" s="44"/>
      <c r="E14" s="8"/>
      <c r="F14" s="71" t="s">
        <v>29</v>
      </c>
      <c r="G14" s="72">
        <f>SUM(G9:G13)</f>
        <v>0</v>
      </c>
      <c r="H14" s="73">
        <f t="shared" ref="H14" si="22">SUM(H9:H13)</f>
        <v>0</v>
      </c>
      <c r="I14" s="73">
        <f t="shared" ref="I14" si="23">SUM(I9:I13)</f>
        <v>0</v>
      </c>
      <c r="J14" s="74">
        <f t="shared" ref="J14" si="24">SUM(J9:J13)</f>
        <v>0</v>
      </c>
      <c r="L14" s="95" t="s">
        <v>28</v>
      </c>
      <c r="M14" s="94" t="e">
        <f>SUM(M9:M13)/G14</f>
        <v>#DIV/0!</v>
      </c>
      <c r="N14" s="94" t="e">
        <f t="shared" ref="N14" si="25">SUM(N9:N13)/H14</f>
        <v>#DIV/0!</v>
      </c>
      <c r="O14" s="94" t="e">
        <f t="shared" ref="O14" si="26">SUM(O9:O13)/I14</f>
        <v>#DIV/0!</v>
      </c>
      <c r="P14" s="94" t="e">
        <f t="shared" ref="P14" si="27">SUM(P9:P13)/J14</f>
        <v>#DIV/0!</v>
      </c>
    </row>
    <row r="15" spans="1:16">
      <c r="A15" s="29"/>
      <c r="B15" s="44"/>
      <c r="C15" s="29"/>
      <c r="D15" s="44"/>
      <c r="E15" s="8"/>
      <c r="F15" s="10"/>
      <c r="G15" s="9"/>
      <c r="H15" s="5"/>
      <c r="I15" s="1"/>
    </row>
    <row r="16" spans="1:16">
      <c r="A16" s="30"/>
      <c r="B16" s="44"/>
      <c r="C16" s="30"/>
      <c r="D16" s="44"/>
      <c r="E16" s="8"/>
      <c r="F16" s="10"/>
      <c r="G16" s="9"/>
      <c r="H16" s="5"/>
      <c r="I16" s="1"/>
    </row>
    <row r="17" spans="1:10" s="22" customFormat="1" ht="15" customHeight="1">
      <c r="A17" s="28" t="s">
        <v>9</v>
      </c>
      <c r="B17" s="43"/>
      <c r="C17" s="28" t="s">
        <v>9</v>
      </c>
      <c r="D17" s="43"/>
      <c r="E17" s="20"/>
      <c r="F17" s="10"/>
      <c r="G17" s="9"/>
      <c r="H17" s="5"/>
      <c r="I17" s="1"/>
      <c r="J17"/>
    </row>
    <row r="18" spans="1:10" ht="30">
      <c r="A18" s="30" t="s">
        <v>39</v>
      </c>
      <c r="B18" s="44"/>
      <c r="C18" s="30" t="s">
        <v>61</v>
      </c>
      <c r="D18" s="44"/>
      <c r="E18" s="8"/>
      <c r="F18" s="24"/>
      <c r="G18" s="21"/>
      <c r="H18" s="23"/>
      <c r="I18" s="19"/>
      <c r="J18" s="22"/>
    </row>
    <row r="19" spans="1:10" ht="30">
      <c r="A19" s="30" t="s">
        <v>40</v>
      </c>
      <c r="B19" s="44"/>
      <c r="C19" s="30" t="s">
        <v>62</v>
      </c>
      <c r="D19" s="44"/>
      <c r="E19" s="8"/>
      <c r="F19" s="10"/>
      <c r="G19" s="9"/>
      <c r="H19" s="5"/>
      <c r="I19" s="1"/>
    </row>
    <row r="20" spans="1:10">
      <c r="A20" s="30" t="s">
        <v>41</v>
      </c>
      <c r="B20" s="44"/>
      <c r="C20" s="30" t="s">
        <v>63</v>
      </c>
      <c r="D20" s="44"/>
      <c r="E20" s="8"/>
      <c r="F20" s="10"/>
      <c r="G20" s="9"/>
      <c r="H20" s="5"/>
      <c r="I20" s="1"/>
    </row>
    <row r="21" spans="1:10" s="18" customFormat="1" ht="30">
      <c r="A21" s="30" t="s">
        <v>42</v>
      </c>
      <c r="B21" s="44"/>
      <c r="C21" s="30" t="s">
        <v>82</v>
      </c>
      <c r="D21" s="44"/>
      <c r="E21" s="16"/>
      <c r="F21" s="7"/>
      <c r="G21" s="9"/>
      <c r="H21" s="5"/>
      <c r="I21" s="1"/>
      <c r="J21"/>
    </row>
    <row r="22" spans="1:10" s="22" customFormat="1" ht="15" customHeight="1">
      <c r="A22" s="29"/>
      <c r="B22" s="44"/>
      <c r="C22" s="29"/>
      <c r="D22" s="44"/>
      <c r="E22" s="21"/>
      <c r="F22" s="16"/>
      <c r="G22" s="16"/>
      <c r="H22" s="16"/>
      <c r="I22" s="17"/>
      <c r="J22" s="18"/>
    </row>
    <row r="23" spans="1:10">
      <c r="A23" s="29"/>
      <c r="B23" s="44"/>
      <c r="C23" s="29"/>
      <c r="D23" s="44"/>
      <c r="E23" s="9"/>
      <c r="F23" s="21"/>
      <c r="G23" s="21"/>
      <c r="H23" s="23"/>
      <c r="I23" s="19"/>
      <c r="J23" s="22"/>
    </row>
    <row r="24" spans="1:10">
      <c r="A24" s="30"/>
      <c r="B24" s="44"/>
      <c r="C24" s="30"/>
      <c r="D24" s="44"/>
      <c r="E24" s="9"/>
      <c r="F24" s="9"/>
      <c r="G24" s="9"/>
      <c r="H24" s="5"/>
      <c r="I24" s="1"/>
    </row>
    <row r="25" spans="1:10" s="22" customFormat="1">
      <c r="A25" s="28" t="s">
        <v>12</v>
      </c>
      <c r="B25" s="43"/>
      <c r="C25" s="28" t="s">
        <v>12</v>
      </c>
      <c r="D25" s="43"/>
      <c r="E25" s="21"/>
      <c r="F25" s="9"/>
      <c r="G25" s="9"/>
      <c r="H25" s="5"/>
      <c r="I25" s="1"/>
      <c r="J25"/>
    </row>
    <row r="26" spans="1:10">
      <c r="A26" s="30" t="s">
        <v>43</v>
      </c>
      <c r="B26" s="44"/>
      <c r="C26" s="30" t="s">
        <v>83</v>
      </c>
      <c r="D26" s="44"/>
      <c r="E26" s="9"/>
      <c r="F26" s="21"/>
      <c r="G26" s="21"/>
      <c r="H26" s="23"/>
      <c r="I26" s="19"/>
      <c r="J26" s="22"/>
    </row>
    <row r="27" spans="1:10" ht="30">
      <c r="A27" s="30" t="s">
        <v>44</v>
      </c>
      <c r="B27" s="44"/>
      <c r="C27" s="30" t="s">
        <v>84</v>
      </c>
      <c r="D27" s="44"/>
      <c r="E27" s="9"/>
      <c r="F27" s="9"/>
      <c r="G27" s="9"/>
      <c r="H27" s="5"/>
      <c r="I27" s="1"/>
    </row>
    <row r="28" spans="1:10">
      <c r="A28" s="30" t="s">
        <v>87</v>
      </c>
      <c r="B28" s="44"/>
      <c r="C28" s="30" t="s">
        <v>86</v>
      </c>
      <c r="D28" s="44"/>
      <c r="E28" s="9"/>
      <c r="F28" s="9"/>
      <c r="G28" s="9"/>
      <c r="H28" s="5"/>
      <c r="I28" s="1"/>
    </row>
    <row r="29" spans="1:10" ht="15" customHeight="1">
      <c r="A29" s="29"/>
      <c r="B29" s="44"/>
      <c r="C29" s="29"/>
      <c r="D29" s="44"/>
      <c r="E29" s="9"/>
      <c r="F29" s="9"/>
      <c r="G29" s="9"/>
      <c r="H29" s="5"/>
      <c r="I29" s="1"/>
    </row>
    <row r="30" spans="1:10" s="22" customFormat="1" ht="15" customHeight="1">
      <c r="A30" s="25"/>
      <c r="B30" s="45"/>
      <c r="C30" s="25"/>
      <c r="D30" s="45"/>
      <c r="E30" s="21"/>
      <c r="F30" s="9"/>
      <c r="G30" s="9"/>
      <c r="H30" s="5"/>
      <c r="I30" s="1"/>
      <c r="J30"/>
    </row>
    <row r="31" spans="1:10" ht="15" customHeight="1">
      <c r="A31" s="27" t="s">
        <v>16</v>
      </c>
      <c r="B31" s="46" t="s">
        <v>0</v>
      </c>
      <c r="C31" s="27" t="s">
        <v>17</v>
      </c>
      <c r="D31" s="46" t="s">
        <v>0</v>
      </c>
      <c r="E31" s="9"/>
      <c r="F31" s="21"/>
      <c r="G31" s="21"/>
      <c r="H31" s="23"/>
      <c r="I31" s="19"/>
      <c r="J31" s="22"/>
    </row>
    <row r="32" spans="1:10" ht="15" customHeight="1">
      <c r="A32" s="28" t="s">
        <v>7</v>
      </c>
      <c r="B32" s="43"/>
      <c r="C32" s="28" t="s">
        <v>7</v>
      </c>
      <c r="D32" s="53"/>
      <c r="E32" s="9"/>
      <c r="F32" s="9"/>
      <c r="G32" s="9"/>
      <c r="H32" s="5"/>
      <c r="I32" s="1"/>
    </row>
    <row r="33" spans="1:10" ht="45">
      <c r="A33" s="29" t="s">
        <v>45</v>
      </c>
      <c r="B33" s="47"/>
      <c r="C33" s="29" t="s">
        <v>65</v>
      </c>
      <c r="D33" s="47"/>
      <c r="E33" s="9"/>
      <c r="F33" s="9"/>
      <c r="G33" s="9"/>
      <c r="H33" s="5"/>
      <c r="I33" s="1"/>
    </row>
    <row r="34" spans="1:10" ht="90">
      <c r="A34" s="29" t="s">
        <v>46</v>
      </c>
      <c r="B34" s="47"/>
      <c r="C34" s="29" t="s">
        <v>64</v>
      </c>
      <c r="D34" s="47"/>
      <c r="E34" s="9"/>
      <c r="F34" s="9"/>
      <c r="G34" s="9"/>
      <c r="H34" s="5"/>
      <c r="I34" s="1"/>
    </row>
    <row r="35" spans="1:10">
      <c r="A35" s="29"/>
      <c r="B35" s="44"/>
      <c r="C35" s="29" t="s">
        <v>85</v>
      </c>
      <c r="D35" s="44"/>
      <c r="E35" s="9"/>
      <c r="F35" s="9"/>
      <c r="G35" s="9"/>
      <c r="H35" s="5"/>
      <c r="I35" s="1"/>
    </row>
    <row r="36" spans="1:10">
      <c r="A36" s="29"/>
      <c r="B36" s="44"/>
      <c r="C36" s="29"/>
      <c r="D36" s="44"/>
      <c r="E36" s="9"/>
      <c r="F36" s="9"/>
      <c r="G36" s="9"/>
      <c r="H36" s="5"/>
      <c r="I36" s="1"/>
    </row>
    <row r="37" spans="1:10" s="41" customFormat="1" ht="36" customHeight="1">
      <c r="A37" s="28" t="s">
        <v>8</v>
      </c>
      <c r="B37" s="48"/>
      <c r="C37" s="28" t="s">
        <v>8</v>
      </c>
      <c r="D37" s="48"/>
      <c r="E37" s="11"/>
      <c r="F37" s="9"/>
      <c r="G37" s="9"/>
      <c r="H37" s="5"/>
      <c r="I37" s="1"/>
      <c r="J37"/>
    </row>
    <row r="38" spans="1:10" ht="31" thickBot="1">
      <c r="A38" s="30" t="s">
        <v>47</v>
      </c>
      <c r="B38" s="47"/>
      <c r="C38" s="30" t="s">
        <v>66</v>
      </c>
      <c r="D38" s="47"/>
      <c r="E38" s="7"/>
      <c r="F38" s="11"/>
      <c r="G38" s="11"/>
      <c r="H38" s="40"/>
      <c r="I38" s="40"/>
      <c r="J38" s="41"/>
    </row>
    <row r="39" spans="1:10" ht="16" thickBot="1">
      <c r="A39" s="30" t="s">
        <v>48</v>
      </c>
      <c r="B39" s="47"/>
      <c r="C39" s="30" t="s">
        <v>67</v>
      </c>
      <c r="D39" s="47"/>
      <c r="E39" s="7"/>
      <c r="F39" s="7"/>
      <c r="G39" s="7"/>
      <c r="I39" s="3"/>
    </row>
    <row r="40" spans="1:10" ht="30">
      <c r="A40" s="30" t="s">
        <v>49</v>
      </c>
      <c r="B40" s="47"/>
      <c r="C40" s="30" t="s">
        <v>68</v>
      </c>
      <c r="D40" s="47"/>
      <c r="E40" s="7"/>
      <c r="F40" s="7"/>
      <c r="G40" s="7"/>
      <c r="H40" s="4"/>
      <c r="I40" s="4"/>
    </row>
    <row r="41" spans="1:10">
      <c r="A41" s="30" t="s">
        <v>93</v>
      </c>
      <c r="B41" s="44"/>
      <c r="C41" s="29"/>
      <c r="D41" s="44"/>
      <c r="E41" s="7"/>
      <c r="F41" s="7"/>
      <c r="G41" s="7"/>
      <c r="H41" s="5"/>
      <c r="I41" s="1"/>
    </row>
    <row r="42" spans="1:10" ht="30">
      <c r="A42" s="30" t="s">
        <v>94</v>
      </c>
      <c r="B42" s="44"/>
      <c r="C42" s="29"/>
      <c r="D42" s="44"/>
      <c r="E42" s="7"/>
      <c r="F42" s="7"/>
      <c r="G42" s="7"/>
      <c r="H42" s="5"/>
      <c r="I42" s="1"/>
    </row>
    <row r="43" spans="1:10">
      <c r="A43" s="30"/>
      <c r="B43" s="47"/>
      <c r="C43" s="30"/>
      <c r="D43" s="47"/>
      <c r="E43" s="7"/>
      <c r="F43" s="7"/>
      <c r="G43" s="7"/>
      <c r="H43" s="5"/>
      <c r="I43" s="1"/>
    </row>
    <row r="44" spans="1:10">
      <c r="A44" s="28" t="s">
        <v>9</v>
      </c>
      <c r="B44" s="48"/>
      <c r="C44" s="28" t="s">
        <v>9</v>
      </c>
      <c r="D44" s="48"/>
      <c r="E44" s="7"/>
      <c r="F44" s="7"/>
      <c r="G44" s="7"/>
      <c r="H44" s="5"/>
      <c r="I44" s="1"/>
    </row>
    <row r="45" spans="1:10" ht="45">
      <c r="A45" s="30" t="s">
        <v>95</v>
      </c>
      <c r="B45" s="47"/>
      <c r="C45" s="30" t="s">
        <v>69</v>
      </c>
      <c r="D45" s="47"/>
      <c r="E45" s="7"/>
      <c r="F45" s="7"/>
      <c r="G45" s="7"/>
      <c r="H45" s="5"/>
      <c r="I45" s="1"/>
    </row>
    <row r="46" spans="1:10" ht="45">
      <c r="A46" s="29"/>
      <c r="B46" s="44"/>
      <c r="C46" s="30" t="s">
        <v>96</v>
      </c>
      <c r="D46" s="44"/>
      <c r="E46" s="7"/>
      <c r="F46" s="7"/>
      <c r="G46" s="7"/>
      <c r="H46" s="5"/>
      <c r="I46" s="1"/>
    </row>
    <row r="47" spans="1:10">
      <c r="A47" s="29"/>
      <c r="B47" s="44"/>
      <c r="C47" s="29"/>
      <c r="D47" s="44"/>
      <c r="E47" s="7"/>
      <c r="F47" s="7"/>
      <c r="G47" s="7"/>
      <c r="H47" s="5"/>
      <c r="I47" s="1"/>
    </row>
    <row r="48" spans="1:10">
      <c r="A48" s="30"/>
      <c r="B48" s="47"/>
      <c r="C48" s="30"/>
      <c r="D48" s="47"/>
      <c r="E48" s="7"/>
      <c r="F48" s="7"/>
      <c r="G48" s="7"/>
      <c r="H48" s="5"/>
      <c r="I48" s="1"/>
    </row>
    <row r="49" spans="1:9">
      <c r="A49" s="28" t="s">
        <v>12</v>
      </c>
      <c r="B49" s="48"/>
      <c r="C49" s="28" t="s">
        <v>12</v>
      </c>
      <c r="D49" s="48"/>
      <c r="E49" s="7"/>
      <c r="F49" s="7"/>
      <c r="G49" s="7"/>
      <c r="H49" s="5"/>
      <c r="I49" s="1"/>
    </row>
    <row r="50" spans="1:9" ht="30">
      <c r="A50" s="30" t="s">
        <v>50</v>
      </c>
      <c r="B50" s="47"/>
      <c r="C50" s="30"/>
      <c r="D50" s="47"/>
      <c r="E50" s="7"/>
      <c r="F50" s="7"/>
      <c r="G50" s="7"/>
      <c r="H50" s="5"/>
      <c r="I50" s="1"/>
    </row>
    <row r="51" spans="1:9" ht="30">
      <c r="A51" s="30" t="s">
        <v>51</v>
      </c>
      <c r="B51" s="47"/>
      <c r="C51" s="34"/>
      <c r="D51" s="47"/>
      <c r="E51" s="7"/>
      <c r="F51" s="7"/>
      <c r="G51" s="7"/>
      <c r="H51" s="5"/>
      <c r="I51" s="1"/>
    </row>
    <row r="52" spans="1:9">
      <c r="A52" s="29"/>
      <c r="B52" s="44"/>
      <c r="C52" s="29"/>
      <c r="D52" s="44"/>
      <c r="E52" s="7"/>
      <c r="F52" s="7"/>
      <c r="G52" s="7"/>
      <c r="H52" s="5"/>
      <c r="I52" s="1"/>
    </row>
    <row r="53" spans="1:9">
      <c r="A53" s="29"/>
      <c r="B53" s="44"/>
      <c r="C53" s="29"/>
      <c r="D53" s="44"/>
      <c r="E53" s="7"/>
      <c r="F53" s="7"/>
      <c r="G53" s="7"/>
      <c r="H53" s="5"/>
      <c r="I53" s="1"/>
    </row>
    <row r="54" spans="1:9" ht="16" thickBot="1">
      <c r="A54" s="25"/>
      <c r="B54" s="49"/>
      <c r="C54" s="36"/>
      <c r="D54" s="55"/>
      <c r="E54" s="7"/>
      <c r="F54" s="7"/>
      <c r="G54" s="7"/>
      <c r="H54" s="5"/>
      <c r="I54" s="1"/>
    </row>
    <row r="55" spans="1:9" ht="24" thickBot="1">
      <c r="A55" s="37" t="s">
        <v>18</v>
      </c>
      <c r="B55" s="38"/>
      <c r="C55" s="38"/>
      <c r="D55" s="39"/>
      <c r="E55" s="7"/>
      <c r="F55" s="7"/>
      <c r="G55" s="7"/>
      <c r="H55" s="5"/>
      <c r="I55" s="1"/>
    </row>
    <row r="56" spans="1:9" ht="18">
      <c r="A56" s="31" t="s">
        <v>14</v>
      </c>
      <c r="B56" s="42" t="s">
        <v>0</v>
      </c>
      <c r="C56" s="31" t="s">
        <v>15</v>
      </c>
      <c r="D56" s="81" t="s">
        <v>0</v>
      </c>
      <c r="E56" s="7"/>
      <c r="F56" s="7"/>
      <c r="G56" s="7"/>
      <c r="H56" s="5"/>
      <c r="I56" s="1"/>
    </row>
    <row r="57" spans="1:9">
      <c r="A57" s="82" t="s">
        <v>7</v>
      </c>
      <c r="B57" s="83"/>
      <c r="C57" s="33" t="s">
        <v>10</v>
      </c>
      <c r="D57" s="56"/>
      <c r="E57" s="7"/>
      <c r="F57" s="7"/>
      <c r="G57" s="7"/>
      <c r="H57" s="5"/>
      <c r="I57" s="1"/>
    </row>
    <row r="58" spans="1:9">
      <c r="A58" s="29" t="s">
        <v>52</v>
      </c>
      <c r="B58" s="54"/>
      <c r="C58" s="29" t="s">
        <v>70</v>
      </c>
      <c r="D58" s="54"/>
      <c r="E58" s="7"/>
      <c r="F58" s="7"/>
      <c r="G58" s="7"/>
      <c r="H58" s="5"/>
      <c r="I58" s="1"/>
    </row>
    <row r="59" spans="1:9">
      <c r="A59" s="30" t="s">
        <v>53</v>
      </c>
      <c r="B59" s="54"/>
      <c r="C59" s="29" t="s">
        <v>85</v>
      </c>
      <c r="D59" s="54"/>
      <c r="E59" s="7"/>
      <c r="F59" s="7"/>
      <c r="G59" s="7"/>
      <c r="H59" s="5"/>
      <c r="I59" s="1"/>
    </row>
    <row r="60" spans="1:9" ht="30">
      <c r="A60" s="29" t="s">
        <v>54</v>
      </c>
      <c r="B60" s="54"/>
      <c r="C60" s="30"/>
      <c r="D60" s="54"/>
      <c r="E60" s="5"/>
      <c r="F60" s="7"/>
      <c r="G60" s="7"/>
      <c r="H60" s="5"/>
      <c r="I60" s="1"/>
    </row>
    <row r="61" spans="1:9">
      <c r="A61" s="29"/>
      <c r="B61" s="44"/>
      <c r="C61" s="29"/>
      <c r="D61" s="44"/>
      <c r="E61" s="5"/>
      <c r="F61" s="1"/>
    </row>
    <row r="62" spans="1:9">
      <c r="A62" s="2"/>
      <c r="B62" s="84"/>
      <c r="C62" s="2"/>
      <c r="D62" s="84"/>
      <c r="E62" s="5"/>
      <c r="F62" s="1"/>
    </row>
    <row r="63" spans="1:9">
      <c r="A63" s="28" t="s">
        <v>8</v>
      </c>
      <c r="B63" s="53"/>
      <c r="C63" s="28" t="s">
        <v>8</v>
      </c>
      <c r="D63" s="53"/>
      <c r="E63" s="5"/>
      <c r="F63" s="1"/>
    </row>
    <row r="64" spans="1:9" ht="30">
      <c r="A64" s="30" t="s">
        <v>55</v>
      </c>
      <c r="B64" s="54"/>
      <c r="C64" s="30" t="s">
        <v>13</v>
      </c>
      <c r="D64" s="54"/>
      <c r="E64" s="5"/>
      <c r="F64" s="1"/>
    </row>
    <row r="65" spans="1:6">
      <c r="A65" s="30" t="s">
        <v>56</v>
      </c>
      <c r="B65" s="54"/>
      <c r="C65" s="30" t="s">
        <v>71</v>
      </c>
      <c r="D65" s="54"/>
      <c r="E65" s="5"/>
      <c r="F65" s="1"/>
    </row>
    <row r="66" spans="1:6">
      <c r="A66" s="30" t="s">
        <v>48</v>
      </c>
      <c r="B66" s="54"/>
      <c r="C66" s="30" t="s">
        <v>72</v>
      </c>
      <c r="D66" s="54"/>
      <c r="E66" s="5"/>
      <c r="F66" s="1"/>
    </row>
    <row r="67" spans="1:6">
      <c r="A67" s="30"/>
      <c r="B67" s="54"/>
      <c r="C67" s="30" t="s">
        <v>73</v>
      </c>
      <c r="D67" s="54"/>
      <c r="E67" s="5"/>
      <c r="F67" s="1"/>
    </row>
    <row r="68" spans="1:6">
      <c r="A68" s="30"/>
      <c r="B68" s="54"/>
      <c r="C68" s="30" t="s">
        <v>74</v>
      </c>
      <c r="D68" s="54"/>
      <c r="E68" s="5"/>
      <c r="F68" s="1"/>
    </row>
    <row r="69" spans="1:6">
      <c r="A69" s="30"/>
      <c r="B69" s="54"/>
      <c r="C69" s="30"/>
      <c r="D69" s="54"/>
      <c r="E69" s="5"/>
      <c r="F69" s="1"/>
    </row>
    <row r="70" spans="1:6">
      <c r="A70" s="30"/>
      <c r="B70" s="54"/>
      <c r="C70" s="30"/>
      <c r="D70" s="54"/>
      <c r="E70" s="5"/>
      <c r="F70" s="1"/>
    </row>
    <row r="71" spans="1:6">
      <c r="A71" s="30"/>
      <c r="B71" s="54"/>
      <c r="C71" s="30"/>
      <c r="D71" s="54"/>
      <c r="E71" s="36"/>
      <c r="F71" s="1"/>
    </row>
    <row r="72" spans="1:6">
      <c r="A72" s="28" t="s">
        <v>9</v>
      </c>
      <c r="B72" s="53"/>
      <c r="C72" s="28" t="s">
        <v>9</v>
      </c>
      <c r="D72" s="53"/>
      <c r="F72" s="1"/>
    </row>
    <row r="73" spans="1:6" ht="30">
      <c r="A73" s="30" t="s">
        <v>60</v>
      </c>
      <c r="B73" s="54"/>
      <c r="C73" s="30" t="s">
        <v>75</v>
      </c>
      <c r="D73" s="54"/>
      <c r="F73" s="1"/>
    </row>
    <row r="74" spans="1:6" ht="30">
      <c r="A74" s="30" t="s">
        <v>57</v>
      </c>
      <c r="B74" s="54"/>
      <c r="C74" s="30" t="s">
        <v>76</v>
      </c>
      <c r="D74" s="54"/>
      <c r="F74" s="1"/>
    </row>
    <row r="75" spans="1:6">
      <c r="A75" s="30"/>
      <c r="B75" s="54"/>
      <c r="C75" s="30"/>
      <c r="D75" s="54"/>
      <c r="F75" s="1"/>
    </row>
    <row r="76" spans="1:6">
      <c r="A76" s="30"/>
      <c r="B76" s="54"/>
      <c r="C76" s="30"/>
      <c r="D76" s="54"/>
      <c r="F76" s="1"/>
    </row>
    <row r="77" spans="1:6">
      <c r="A77" s="28" t="s">
        <v>12</v>
      </c>
      <c r="B77" s="43"/>
      <c r="C77" s="28" t="s">
        <v>12</v>
      </c>
      <c r="D77" s="43"/>
      <c r="F77" s="1"/>
    </row>
    <row r="78" spans="1:6" ht="30">
      <c r="A78" s="30" t="s">
        <v>58</v>
      </c>
      <c r="B78" s="54"/>
      <c r="C78" s="30" t="s">
        <v>77</v>
      </c>
      <c r="D78" s="54"/>
      <c r="F78" s="1"/>
    </row>
    <row r="79" spans="1:6">
      <c r="A79" s="30" t="s">
        <v>59</v>
      </c>
      <c r="B79" s="54"/>
      <c r="C79" s="30" t="s">
        <v>88</v>
      </c>
      <c r="D79" s="54"/>
      <c r="F79" s="1"/>
    </row>
    <row r="80" spans="1:6">
      <c r="A80" s="30" t="s">
        <v>87</v>
      </c>
      <c r="B80" s="44"/>
      <c r="D80" s="44"/>
      <c r="F80" s="1"/>
    </row>
    <row r="81" spans="1:9">
      <c r="A81" s="30"/>
      <c r="B81" s="54"/>
      <c r="C81" s="30"/>
      <c r="D81" s="54"/>
      <c r="F81" s="1"/>
    </row>
    <row r="82" spans="1:9" ht="18">
      <c r="A82" s="27" t="s">
        <v>16</v>
      </c>
      <c r="B82" s="42" t="s">
        <v>0</v>
      </c>
      <c r="C82" s="27" t="s">
        <v>17</v>
      </c>
      <c r="D82" s="42" t="s">
        <v>0</v>
      </c>
      <c r="F82" s="1"/>
    </row>
    <row r="83" spans="1:9">
      <c r="A83" s="28" t="s">
        <v>7</v>
      </c>
      <c r="B83" s="43"/>
      <c r="C83" s="28" t="s">
        <v>7</v>
      </c>
      <c r="D83" s="58"/>
      <c r="F83" s="1"/>
    </row>
    <row r="84" spans="1:9" ht="30">
      <c r="A84" s="30" t="s">
        <v>20</v>
      </c>
      <c r="B84" s="44"/>
      <c r="C84" s="30"/>
      <c r="D84" s="44"/>
      <c r="F84" s="7"/>
      <c r="G84" s="7"/>
      <c r="H84" s="5"/>
      <c r="I84" s="1"/>
    </row>
    <row r="85" spans="1:9">
      <c r="A85" s="30"/>
      <c r="B85" s="54"/>
      <c r="C85" s="30"/>
      <c r="D85" s="54"/>
      <c r="E85" s="60"/>
      <c r="F85" s="7"/>
      <c r="G85" s="7"/>
      <c r="H85" s="5"/>
      <c r="I85" s="1"/>
    </row>
    <row r="86" spans="1:9">
      <c r="A86" s="30"/>
      <c r="B86" s="54"/>
      <c r="C86" s="30"/>
      <c r="D86" s="54"/>
      <c r="E86" s="60"/>
      <c r="F86" s="7"/>
      <c r="G86" s="7"/>
      <c r="H86" s="5"/>
      <c r="I86" s="1"/>
    </row>
    <row r="87" spans="1:9">
      <c r="A87" s="28" t="s">
        <v>8</v>
      </c>
      <c r="B87" s="43"/>
      <c r="C87" s="28" t="s">
        <v>8</v>
      </c>
      <c r="D87" s="43"/>
      <c r="E87" s="60"/>
      <c r="F87" s="7"/>
      <c r="G87" s="7"/>
      <c r="H87" s="5"/>
      <c r="I87" s="1"/>
    </row>
    <row r="88" spans="1:9" ht="30">
      <c r="A88" s="30" t="s">
        <v>90</v>
      </c>
      <c r="B88" s="44"/>
      <c r="C88" s="30" t="s">
        <v>21</v>
      </c>
      <c r="D88" s="44"/>
      <c r="E88" s="60"/>
      <c r="F88" s="7"/>
      <c r="G88" s="7"/>
      <c r="H88" s="5"/>
      <c r="I88" s="1"/>
    </row>
    <row r="89" spans="1:9">
      <c r="A89" s="30" t="s">
        <v>89</v>
      </c>
      <c r="B89" s="44"/>
      <c r="C89" s="30" t="s">
        <v>81</v>
      </c>
      <c r="D89" s="44"/>
      <c r="E89" s="60"/>
      <c r="F89" s="7"/>
      <c r="G89" s="7"/>
      <c r="H89" s="5"/>
      <c r="I89" s="1"/>
    </row>
    <row r="90" spans="1:9" ht="15" customHeight="1">
      <c r="A90" s="30"/>
      <c r="B90" s="44"/>
      <c r="C90" s="30" t="s">
        <v>78</v>
      </c>
      <c r="D90" s="44"/>
      <c r="E90" s="60"/>
      <c r="F90" s="7"/>
      <c r="G90" s="7"/>
      <c r="H90" s="5"/>
      <c r="I90" s="1"/>
    </row>
    <row r="91" spans="1:9">
      <c r="A91" s="30"/>
      <c r="B91" s="44"/>
      <c r="C91" s="30" t="s">
        <v>68</v>
      </c>
      <c r="D91" s="44"/>
      <c r="E91" s="60"/>
      <c r="F91" s="7"/>
      <c r="G91" s="7"/>
      <c r="H91" s="5"/>
      <c r="I91" s="1"/>
    </row>
    <row r="92" spans="1:9">
      <c r="A92" s="30"/>
      <c r="B92" s="54"/>
      <c r="C92" s="30"/>
      <c r="D92" s="54"/>
      <c r="E92" s="60"/>
      <c r="F92" s="7"/>
      <c r="G92" s="7"/>
      <c r="H92" s="5"/>
      <c r="I92" s="1"/>
    </row>
    <row r="93" spans="1:9">
      <c r="A93" s="30"/>
      <c r="B93" s="54"/>
      <c r="C93" s="30"/>
      <c r="D93" s="54"/>
      <c r="E93" s="14"/>
      <c r="F93" s="7"/>
      <c r="G93" s="7"/>
      <c r="H93" s="5"/>
      <c r="I93" s="1"/>
    </row>
    <row r="94" spans="1:9">
      <c r="A94" s="28" t="s">
        <v>9</v>
      </c>
      <c r="B94" s="43"/>
      <c r="C94" s="28" t="s">
        <v>9</v>
      </c>
      <c r="D94" s="43"/>
      <c r="E94" s="14"/>
    </row>
    <row r="95" spans="1:9" ht="30">
      <c r="A95" s="30" t="s">
        <v>79</v>
      </c>
      <c r="B95" s="44"/>
      <c r="C95" s="30" t="s">
        <v>79</v>
      </c>
      <c r="D95" s="44"/>
      <c r="E95" s="14"/>
    </row>
    <row r="96" spans="1:9">
      <c r="A96" s="30"/>
      <c r="B96" s="54"/>
      <c r="C96" s="30"/>
      <c r="D96" s="54"/>
      <c r="E96" s="14"/>
    </row>
    <row r="97" spans="1:5">
      <c r="A97" s="30"/>
      <c r="B97" s="54"/>
      <c r="C97" s="30"/>
      <c r="D97" s="54"/>
      <c r="E97" s="14"/>
    </row>
    <row r="98" spans="1:5">
      <c r="A98" s="28" t="s">
        <v>12</v>
      </c>
      <c r="B98" s="43"/>
      <c r="C98" s="28" t="s">
        <v>12</v>
      </c>
      <c r="D98" s="43"/>
      <c r="E98" s="14"/>
    </row>
    <row r="99" spans="1:5" ht="45">
      <c r="A99" s="30" t="s">
        <v>92</v>
      </c>
      <c r="B99" s="44"/>
      <c r="C99" s="30" t="s">
        <v>80</v>
      </c>
      <c r="D99" s="44"/>
      <c r="E99" s="14"/>
    </row>
    <row r="100" spans="1:5" ht="45">
      <c r="A100" s="30" t="s">
        <v>91</v>
      </c>
      <c r="B100" s="45"/>
      <c r="C100" s="25"/>
      <c r="D100" s="45"/>
    </row>
    <row r="101" spans="1:5">
      <c r="A101" s="14"/>
      <c r="B101" s="59"/>
      <c r="C101" s="60"/>
      <c r="D101" s="59"/>
    </row>
    <row r="115" spans="1:4">
      <c r="A115" s="12"/>
      <c r="B115" s="50"/>
      <c r="C115" s="12"/>
      <c r="D115" s="57"/>
    </row>
    <row r="116" spans="1:4">
      <c r="A116" s="32"/>
      <c r="B116" s="50"/>
      <c r="C116" s="35"/>
      <c r="D116" s="55"/>
    </row>
    <row r="117" spans="1:4">
      <c r="A117" s="12"/>
      <c r="B117" s="50"/>
      <c r="C117" s="12"/>
      <c r="D117" s="57"/>
    </row>
    <row r="118" spans="1:4">
      <c r="A118" s="32"/>
      <c r="B118" s="50"/>
      <c r="C118" s="32"/>
      <c r="D118" s="55"/>
    </row>
    <row r="119" spans="1:4">
      <c r="A119" s="12"/>
      <c r="B119" s="50"/>
      <c r="C119" s="12"/>
      <c r="D119" s="57"/>
    </row>
    <row r="120" spans="1:4">
      <c r="A120" s="12"/>
      <c r="B120" s="50"/>
      <c r="C120" s="35"/>
      <c r="D120" s="55"/>
    </row>
    <row r="121" spans="1:4">
      <c r="A121" s="12"/>
      <c r="B121" s="50"/>
      <c r="C121" s="12"/>
      <c r="D121" s="57"/>
    </row>
    <row r="122" spans="1:4">
      <c r="A122" s="12"/>
      <c r="B122" s="50"/>
      <c r="C122" s="32"/>
      <c r="D122" s="55"/>
    </row>
    <row r="123" spans="1:4">
      <c r="A123" s="15"/>
      <c r="B123" s="52"/>
      <c r="C123" s="15"/>
      <c r="D123" s="52"/>
    </row>
    <row r="124" spans="1:4">
      <c r="A124" s="15"/>
      <c r="B124" s="52"/>
      <c r="C124" s="15"/>
      <c r="D124" s="52"/>
    </row>
    <row r="125" spans="1:4">
      <c r="A125" s="15"/>
      <c r="B125" s="52"/>
      <c r="C125" s="15"/>
      <c r="D125" s="52"/>
    </row>
    <row r="126" spans="1:4">
      <c r="A126" s="15"/>
      <c r="B126" s="52"/>
      <c r="C126" s="15"/>
      <c r="D126" s="52"/>
    </row>
    <row r="127" spans="1:4">
      <c r="A127" s="15"/>
      <c r="B127" s="52"/>
      <c r="C127" s="15"/>
      <c r="D127" s="52"/>
    </row>
    <row r="128" spans="1:4">
      <c r="A128" s="15"/>
      <c r="B128" s="52"/>
      <c r="C128" s="15"/>
      <c r="D128" s="52"/>
    </row>
    <row r="129" spans="1:4">
      <c r="A129" s="15"/>
      <c r="B129" s="52"/>
      <c r="C129" s="15"/>
      <c r="D129" s="52"/>
    </row>
  </sheetData>
  <mergeCells count="2">
    <mergeCell ref="A55:D55"/>
    <mergeCell ref="A1:D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SWOT RANKING TEMPLATE</vt:lpstr>
    </vt:vector>
  </TitlesOfParts>
  <Company>INPE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2017-06-29T14:17:00Z</dcterms:created>
  <dcterms:modified xsi:type="dcterms:W3CDTF">2017-06-29T16:39:13Z</dcterms:modified>
</cp:coreProperties>
</file>