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Plan1" sheetId="1" state="visible" r:id="rId2"/>
    <sheet name="Plan2" sheetId="2" state="visible" r:id="rId3"/>
    <sheet name="Plan3" sheetId="3" state="visible" r:id="rId4"/>
  </sheets>
  <definedNames>
    <definedName function="false" hidden="true" localSheetId="0" name="_xlnm._FilterDatabase" vbProcedure="false">Plan1!$A$1:$O$163</definedName>
    <definedName function="false" hidden="true" localSheetId="1" name="_xlnm._FilterDatabase" vbProcedure="false">Plan2!$A$1:$N$99</definedName>
    <definedName function="false" hidden="false" name="TABELAMEC" vbProcedure="false">Plan3!$A$1:$T$107</definedName>
    <definedName function="false" hidden="false" localSheetId="0" name="_xlnm._FilterDatabase" vbProcedure="false">Plan1!$A$1:$O$163</definedName>
    <definedName function="false" hidden="false" localSheetId="0" name="_xlnm._FilterDatabase_0" vbProcedure="false">Plan1!$A$1:$O$163</definedName>
    <definedName function="false" hidden="false" localSheetId="0" name="_xlnm._FilterDatabase_0_0" vbProcedure="false">Plan1!$A$1:$O$163</definedName>
    <definedName function="false" hidden="false" localSheetId="0" name="_xlnm._FilterDatabase_0_0_0" vbProcedure="false">Plan1!$A$1:$O$164</definedName>
    <definedName function="false" hidden="false" localSheetId="0" name="_xlnm._FilterDatabase_0_0_0_0" vbProcedure="false">Plan1!$A$1:$O$163</definedName>
    <definedName function="false" hidden="false" localSheetId="0" name="_xlnm._FilterDatabase_0_0_0_0_0" vbProcedure="false">Plan1!$A$1:$O$164</definedName>
    <definedName function="false" hidden="false" localSheetId="0" name="_xlnm._FilterDatabase_0_0_0_0_0_0" vbProcedure="false">Plan1!$A$1:$O$164</definedName>
    <definedName function="false" hidden="false" localSheetId="0" name="_xlnm._FilterDatabase_0_0_0_0_0_0_0" vbProcedure="false">Plan1!$A$1:$O$164</definedName>
    <definedName function="false" hidden="false" localSheetId="0" name="_xlnm._FilterDatabase_0_0_0_0_0_0_0_0" vbProcedure="false">Plan1!$A$1:$O$164</definedName>
    <definedName function="false" hidden="false" localSheetId="0" name="_xlnm._FilterDatabase_0_0_0_0_0_0_0_0_0" vbProcedure="false">Plan1!$A$1:$O$164</definedName>
    <definedName function="false" hidden="false" localSheetId="0" name="_xlnm._FilterDatabase_0_0_0_0_0_0_0_0_0_0" vbProcedure="false">Plan1!$A$1:$O$164</definedName>
    <definedName function="false" hidden="false" localSheetId="0" name="_xlnm._FilterDatabase_0_0_0_0_0_0_0_0_0_0_0" vbProcedure="false">Plan1!$A$1:$O$164</definedName>
    <definedName function="false" hidden="false" localSheetId="0" name="_xlnm._FilterDatabase_0_0_0_0_0_0_0_0_0_0_0_0" vbProcedure="false">Plan1!$A$1:$O$164</definedName>
    <definedName function="false" hidden="false" localSheetId="0" name="_xlnm._FilterDatabase_0_0_0_0_0_0_0_0_0_0_0_0_0" vbProcedure="false">Plan1!$A$1:$O$164</definedName>
    <definedName function="false" hidden="false" localSheetId="0" name="_xlnm._FilterDatabase_0_0_0_0_0_0_0_0_0_0_0_0_0_0" vbProcedure="false">Plan1!$A$1:$O$164</definedName>
    <definedName function="false" hidden="false" localSheetId="0" name="_xlnm._FilterDatabase_0_0_0_0_0_0_0_0_0_0_0_0_0_0_0" vbProcedure="false">Plan1!$A$1:$O$164</definedName>
    <definedName function="false" hidden="false" localSheetId="0" name="_xlnm._FilterDatabase_0_0_0_0_0_0_0_0_0_0_0_0_0_0_0_0" vbProcedure="false">Plan1!$A$1:$O$164</definedName>
    <definedName function="false" hidden="false" localSheetId="0" name="_xlnm._FilterDatabase_0_0_0_0_0_0_0_0_0_0_0_0_0_0_0_0_0" vbProcedure="false">Plan1!$A$1:$O$164</definedName>
    <definedName function="false" hidden="false" localSheetId="0" name="_xlnm._FilterDatabase_0_0_0_0_0_0_0_0_0_0_0_0_0_0_0_0_0_0" vbProcedure="false">Plan1!$A$1:$O$164</definedName>
    <definedName function="false" hidden="false" localSheetId="0" name="_xlnm._FilterDatabase_0_0_0_0_0_0_0_0_0_0_0_0_0_0_0_0_0_0_0" vbProcedure="false">Plan1!$A$1:$O$164</definedName>
    <definedName function="false" hidden="false" localSheetId="0" name="_xlnm._FilterDatabase_0_0_0_0_0_0_0_0_0_0_0_0_0_0_0_0_0_0_0_0" vbProcedure="false">Plan1!$A$1:$O$164</definedName>
    <definedName function="false" hidden="false" localSheetId="0" name="_xlnm._FilterDatabase_0_0_0_0_0_0_0_0_0_0_0_0_0_0_0_0_0_0_0_0_0" vbProcedure="false">Plan1!$A$1:$O$164</definedName>
    <definedName function="false" hidden="false" localSheetId="0" name="_xlnm._FilterDatabase_0_0_0_0_0_0_0_0_0_0_0_0_0_0_0_0_0_0_0_0_0_0" vbProcedure="false">Plan1!$A$1:$O$164</definedName>
    <definedName function="false" hidden="false" localSheetId="0" name="_xlnm._FilterDatabase_0_0_0_0_0_0_0_0_0_0_0_0_0_0_0_0_0_0_0_0_0_0_0" vbProcedure="false">Plan1!$A$1:$O$164</definedName>
    <definedName function="false" hidden="false" localSheetId="0" name="_xlnm._FilterDatabase_0_0_0_0_0_0_0_0_0_0_0_0_0_0_0_0_0_0_0_0_0_0_0_0" vbProcedure="false">Plan1!$A$1:$O$164</definedName>
    <definedName function="false" hidden="false" localSheetId="0" name="_xlnm._FilterDatabase_0_0_0_0_0_0_0_0_0_0_0_0_0_0_0_0_0_0_0_0_0_0_0_0_0" vbProcedure="false">Plan1!$A$1:$O$164</definedName>
    <definedName function="false" hidden="false" localSheetId="0" name="_xlnm._FilterDatabase_0_0_0_0_0_0_0_0_0_0_0_0_0_0_0_0_0_0_0_0_0_0_0_0_0_0" vbProcedure="false">Plan1!$A$1:$O$164</definedName>
    <definedName function="false" hidden="false" localSheetId="0" name="_xlnm._FilterDatabase_0_0_0_0_0_0_0_0_0_0_0_0_0_0_0_0_0_0_0_0_0_0_0_0_0_0_0" vbProcedure="false">Plan1!$A$1:$O$164</definedName>
    <definedName function="false" hidden="false" localSheetId="0" name="_xlnm._FilterDatabase_0_0_0_0_0_0_0_0_0_0_0_0_0_0_0_0_0_0_0_0_0_0_0_0_0_0_0_0" vbProcedure="false">Plan1!$A$1:$O$164</definedName>
    <definedName function="false" hidden="false" localSheetId="0" name="_xlnm._FilterDatabase_0_0_0_0_0_0_0_0_0_0_0_0_0_0_0_0_0_0_0_0_0_0_0_0_0_0_0_0_0" vbProcedure="false">Plan1!$A$1:$O$164</definedName>
    <definedName function="false" hidden="false" localSheetId="0" name="_xlnm._FilterDatabase_0_0_0_0_0_0_0_0_0_0_0_0_0_0_0_0_0_0_0_0_0_0_0_0_0_0_0_0_0_0" vbProcedure="false">Plan1!$A$1:$O$164</definedName>
    <definedName function="false" hidden="false" localSheetId="0" name="_xlnm._FilterDatabase_0_0_0_0_0_0_0_0_0_0_0_0_0_0_0_0_0_0_0_0_0_0_0_0_0_0_0_0_0_0_0" vbProcedure="false">Plan1!$A$1:$O$164</definedName>
    <definedName function="false" hidden="false" localSheetId="1" name="_xlnm._FilterDatabase" vbProcedure="false">Plan2!$A$1:$N$99</definedName>
    <definedName function="false" hidden="false" localSheetId="1" name="_xlnm._FilterDatabase_0" vbProcedure="false">Plan2!$A$1:$N$99</definedName>
    <definedName function="false" hidden="false" localSheetId="1" name="_xlnm._FilterDatabase_0_0" vbProcedure="false">Plan2!$A$1:$N$99</definedName>
    <definedName function="false" hidden="false" localSheetId="1" name="_xlnm._FilterDatabase_0_0_0" vbProcedure="false">Plan2!$A$1:$N$99</definedName>
    <definedName function="false" hidden="false" localSheetId="1" name="_xlnm._FilterDatabase_0_0_0_0" vbProcedure="false">Plan2!$A$1:$N$99</definedName>
    <definedName function="false" hidden="false" localSheetId="1" name="_xlnm._FilterDatabase_0_0_0_0_0" vbProcedure="false">Plan2!$A$1:$N$99</definedName>
    <definedName function="false" hidden="false" localSheetId="1" name="_xlnm._FilterDatabase_0_0_0_0_0_0" vbProcedure="false">Plan2!$A$1:$N$99</definedName>
    <definedName function="false" hidden="false" localSheetId="1" name="_xlnm._FilterDatabase_0_0_0_0_0_0_0" vbProcedure="false">Plan2!$A$1:$N$99</definedName>
    <definedName function="false" hidden="false" localSheetId="1" name="_xlnm._FilterDatabase_0_0_0_0_0_0_0_0" vbProcedure="false">Plan2!$A$1:$N$99</definedName>
    <definedName function="false" hidden="false" localSheetId="1" name="_xlnm._FilterDatabase_0_0_0_0_0_0_0_0_0" vbProcedure="false">Plan2!$A$1:$N$99</definedName>
    <definedName function="false" hidden="false" localSheetId="1" name="_xlnm._FilterDatabase_0_0_0_0_0_0_0_0_0_0" vbProcedure="false">Plan2!$A$1:$N$99</definedName>
    <definedName function="false" hidden="false" localSheetId="1" name="_xlnm._FilterDatabase_0_0_0_0_0_0_0_0_0_0_0" vbProcedure="false">Plan2!$A$1:$N$99</definedName>
    <definedName function="false" hidden="false" localSheetId="1" name="_xlnm._FilterDatabase_0_0_0_0_0_0_0_0_0_0_0_0" vbProcedure="false">Plan2!$A$1:$N$99</definedName>
    <definedName function="false" hidden="false" localSheetId="1" name="_xlnm._FilterDatabase_0_0_0_0_0_0_0_0_0_0_0_0_0" vbProcedure="false">Plan2!$A$1:$N$99</definedName>
    <definedName function="false" hidden="false" localSheetId="1" name="_xlnm._FilterDatabase_0_0_0_0_0_0_0_0_0_0_0_0_0_0" vbProcedure="false">Plan2!$A$1:$N$99</definedName>
    <definedName function="false" hidden="false" localSheetId="1" name="_xlnm._FilterDatabase_0_0_0_0_0_0_0_0_0_0_0_0_0_0_0" vbProcedure="false">Plan2!$A$1:$N$99</definedName>
    <definedName function="false" hidden="false" localSheetId="1" name="_xlnm._FilterDatabase_0_0_0_0_0_0_0_0_0_0_0_0_0_0_0_0" vbProcedure="false">Plan2!$A$1:$N$99</definedName>
    <definedName function="false" hidden="false" localSheetId="1" name="_xlnm._FilterDatabase_0_0_0_0_0_0_0_0_0_0_0_0_0_0_0_0_0" vbProcedure="false">Plan2!$A$1:$N$99</definedName>
    <definedName function="false" hidden="false" localSheetId="1" name="_xlnm._FilterDatabase_0_0_0_0_0_0_0_0_0_0_0_0_0_0_0_0_0_0" vbProcedure="false">Plan2!$A$1:$N$99</definedName>
    <definedName function="false" hidden="false" localSheetId="1" name="_xlnm._FilterDatabase_0_0_0_0_0_0_0_0_0_0_0_0_0_0_0_0_0_0_0" vbProcedure="false">Plan2!$A$1:$N$99</definedName>
    <definedName function="false" hidden="false" localSheetId="1" name="_xlnm._FilterDatabase_0_0_0_0_0_0_0_0_0_0_0_0_0_0_0_0_0_0_0_0" vbProcedure="false">Plan2!$A$1:$N$99</definedName>
    <definedName function="false" hidden="false" localSheetId="1" name="_xlnm._FilterDatabase_0_0_0_0_0_0_0_0_0_0_0_0_0_0_0_0_0_0_0_0_0" vbProcedure="false">Plan2!$A$1:$N$99</definedName>
    <definedName function="false" hidden="false" localSheetId="1" name="_xlnm._FilterDatabase_0_0_0_0_0_0_0_0_0_0_0_0_0_0_0_0_0_0_0_0_0_0" vbProcedure="false">Plan2!$A$1:$N$99</definedName>
    <definedName function="false" hidden="false" localSheetId="1" name="_xlnm._FilterDatabase_0_0_0_0_0_0_0_0_0_0_0_0_0_0_0_0_0_0_0_0_0_0_0" vbProcedure="false">Plan2!$A$1:$N$99</definedName>
    <definedName function="false" hidden="false" localSheetId="1" name="_xlnm._FilterDatabase_0_0_0_0_0_0_0_0_0_0_0_0_0_0_0_0_0_0_0_0_0_0_0_0" vbProcedure="false">Plan2!$A$1:$N$99</definedName>
    <definedName function="false" hidden="false" localSheetId="1" name="_xlnm._FilterDatabase_0_0_0_0_0_0_0_0_0_0_0_0_0_0_0_0_0_0_0_0_0_0_0_0_0" vbProcedure="false">Plan2!$A$1:$N$99</definedName>
    <definedName function="false" hidden="false" localSheetId="1" name="_xlnm._FilterDatabase_0_0_0_0_0_0_0_0_0_0_0_0_0_0_0_0_0_0_0_0_0_0_0_0_0_0" vbProcedure="false">Plan2!$A$1:$N$99</definedName>
    <definedName function="false" hidden="false" localSheetId="1" name="_xlnm._FilterDatabase_0_0_0_0_0_0_0_0_0_0_0_0_0_0_0_0_0_0_0_0_0_0_0_0_0_0_0" vbProcedure="false">Plan2!$A$1:$N$99</definedName>
    <definedName function="false" hidden="false" localSheetId="1" name="_xlnm._FilterDatabase_0_0_0_0_0_0_0_0_0_0_0_0_0_0_0_0_0_0_0_0_0_0_0_0_0_0_0_0" vbProcedure="false">Plan2!$A$1:$N$99</definedName>
    <definedName function="false" hidden="false" localSheetId="1" name="_xlnm._FilterDatabase_0_0_0_0_0_0_0_0_0_0_0_0_0_0_0_0_0_0_0_0_0_0_0_0_0_0_0_0_0" vbProcedure="false">Plan2!$A$1:$N$99</definedName>
    <definedName function="false" hidden="false" localSheetId="1" name="_xlnm._FilterDatabase_0_0_0_0_0_0_0_0_0_0_0_0_0_0_0_0_0_0_0_0_0_0_0_0_0_0_0_0_0_0" vbProcedure="false">Plan2!$A$1:$N$99</definedName>
    <definedName function="false" hidden="false" localSheetId="1" name="_xlnm._FilterDatabase_0_0_0_0_0_0_0_0_0_0_0_0_0_0_0_0_0_0_0_0_0_0_0_0_0_0_0_0_0_0_0" vbProcedure="false">Plan2!$A$1:$N$99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<sst xmlns="http://schemas.openxmlformats.org/spreadsheetml/2006/main" count="3270" uniqueCount="714">
  <si>
    <t xml:space="preserve">CURSO</t>
  </si>
  <si>
    <t xml:space="preserve">ÁREA DO CONHECIMENTO</t>
  </si>
  <si>
    <t xml:space="preserve">CAMPUS</t>
  </si>
  <si>
    <t xml:space="preserve">Centro</t>
  </si>
  <si>
    <t xml:space="preserve">SIGLA</t>
  </si>
  <si>
    <t xml:space="preserve">Curso</t>
  </si>
  <si>
    <t xml:space="preserve">turno</t>
  </si>
  <si>
    <t xml:space="preserve">Cod. EMEC</t>
  </si>
  <si>
    <t xml:space="preserve">Situação EMEC</t>
  </si>
  <si>
    <t xml:space="preserve">Currículo</t>
  </si>
  <si>
    <t xml:space="preserve">CH</t>
  </si>
  <si>
    <t xml:space="preserve">Tempo Mínimo</t>
  </si>
  <si>
    <t xml:space="preserve">VAGAS 1</t>
  </si>
  <si>
    <t xml:space="preserve">VAGAS 2</t>
  </si>
  <si>
    <t xml:space="preserve">VAGAS</t>
  </si>
  <si>
    <t xml:space="preserve">PG</t>
  </si>
  <si>
    <t xml:space="preserve">FATOR</t>
  </si>
  <si>
    <t xml:space="preserve">DURACAO</t>
  </si>
  <si>
    <t xml:space="preserve">BFS</t>
  </si>
  <si>
    <t xml:space="preserve">BT</t>
  </si>
  <si>
    <t xml:space="preserve">NOVO</t>
  </si>
  <si>
    <t xml:space="preserve">HUMANAS E SOCIAIS</t>
  </si>
  <si>
    <t xml:space="preserve">CDSA</t>
  </si>
  <si>
    <t xml:space="preserve">CURSO SUP DE TECN EM GESTAO PUBLICA </t>
  </si>
  <si>
    <t xml:space="preserve">N</t>
  </si>
  <si>
    <t xml:space="preserve">Ativo</t>
  </si>
  <si>
    <t xml:space="preserve">EXATAS E TECNOLÓGICAS</t>
  </si>
  <si>
    <t xml:space="preserve">CCT</t>
  </si>
  <si>
    <t xml:space="preserve">MATEMATICA (BACHARELADO) </t>
  </si>
  <si>
    <t xml:space="preserve">D</t>
  </si>
  <si>
    <t xml:space="preserve">ARTE E MIDIA </t>
  </si>
  <si>
    <t xml:space="preserve">CIENCIAS SOCIAIS (LICENCIATURA) </t>
  </si>
  <si>
    <t xml:space="preserve">CURSO SUP DE TECN EM AGROECOLOGIA </t>
  </si>
  <si>
    <t xml:space="preserve">DESIGN </t>
  </si>
  <si>
    <t xml:space="preserve">CIENCIAS SOCIAIS (BACHARELADO) </t>
  </si>
  <si>
    <t xml:space="preserve">COMUNICACAO SOCIAL </t>
  </si>
  <si>
    <t xml:space="preserve">CFP</t>
  </si>
  <si>
    <t xml:space="preserve">LETRAS – INGLÊS</t>
  </si>
  <si>
    <t xml:space="preserve">M</t>
  </si>
  <si>
    <t xml:space="preserve">MUSICA (BACHARELADO) </t>
  </si>
  <si>
    <t xml:space="preserve">MATEMATICA (LICENCIATURA) </t>
  </si>
  <si>
    <t xml:space="preserve">CIENCIAS SOCIAIS(LICENCIATURA) </t>
  </si>
  <si>
    <t xml:space="preserve">LETRAS  - LÍNGUA PORTUGUESA</t>
  </si>
  <si>
    <t xml:space="preserve">LETRAS – LINGUA PORTUGUESA</t>
  </si>
  <si>
    <t xml:space="preserve">FILOSOFIA (BACHARELADO) </t>
  </si>
  <si>
    <t xml:space="preserve">FILOSOFIA (LICENCIATURA) </t>
  </si>
  <si>
    <t xml:space="preserve">HISTORIA (LICENCIATURA) </t>
  </si>
  <si>
    <t xml:space="preserve">MUSICA (LICENCIATURA) </t>
  </si>
  <si>
    <t xml:space="preserve">CES</t>
  </si>
  <si>
    <t xml:space="preserve">QUIMICA (LICENCIATURA) </t>
  </si>
  <si>
    <t xml:space="preserve">FISICA (BACHARELADO) </t>
  </si>
  <si>
    <t xml:space="preserve">LETRAS LING. HISPANO AMERICANA</t>
  </si>
  <si>
    <t xml:space="preserve">FISICA (LICENCIATURA) </t>
  </si>
  <si>
    <t xml:space="preserve">GEOGRAFIA (LICENCIATURA) </t>
  </si>
  <si>
    <t xml:space="preserve">BIOLÓGICAS E DA SAÚDE</t>
  </si>
  <si>
    <t xml:space="preserve">CIENCIAS BIOLOGICAS (LICENCIATURA) </t>
  </si>
  <si>
    <t xml:space="preserve">LETRAS – LÍNGUA PORTUGUESA</t>
  </si>
  <si>
    <t xml:space="preserve">História </t>
  </si>
  <si>
    <t xml:space="preserve">HISTÓRIA </t>
  </si>
  <si>
    <t xml:space="preserve">CCJS</t>
  </si>
  <si>
    <t xml:space="preserve">SERVICO SOCIAL </t>
  </si>
  <si>
    <t xml:space="preserve">ESTATISTICA </t>
  </si>
  <si>
    <t xml:space="preserve">ADMINISTRACAO </t>
  </si>
  <si>
    <t xml:space="preserve">CIENCIAS CONTABEIS </t>
  </si>
  <si>
    <t xml:space="preserve">CIENCIAS ECONOMICAS </t>
  </si>
  <si>
    <t xml:space="preserve">CSTR</t>
  </si>
  <si>
    <t xml:space="preserve">CIENCIAS BIOLOGICAS(LICENCIATURA) </t>
  </si>
  <si>
    <t xml:space="preserve">CEEI</t>
  </si>
  <si>
    <t xml:space="preserve">CIENCIA DA COMPUTACAO </t>
  </si>
  <si>
    <t xml:space="preserve">PEDAGOGIA (LICENCIATURA) </t>
  </si>
  <si>
    <t xml:space="preserve">CTRN</t>
  </si>
  <si>
    <t xml:space="preserve">METEOROLOGIA </t>
  </si>
  <si>
    <t xml:space="preserve">NUTRICAO </t>
  </si>
  <si>
    <t xml:space="preserve">INTERDISCIPLINAR EM EDUCACAO DO CAMPO (LICENCIATURA) </t>
  </si>
  <si>
    <t xml:space="preserve">DIREITO </t>
  </si>
  <si>
    <t xml:space="preserve">V</t>
  </si>
  <si>
    <t xml:space="preserve">CCTA</t>
  </si>
  <si>
    <t xml:space="preserve">ENGENHARIA CIVIL – D</t>
  </si>
  <si>
    <t xml:space="preserve">ARQUITETURA E URBANISMO </t>
  </si>
  <si>
    <t xml:space="preserve">ENGENHARIA DE MINAS </t>
  </si>
  <si>
    <t xml:space="preserve">ENGENHARIA DE PRODUCAO </t>
  </si>
  <si>
    <t xml:space="preserve">ENGENHARIA DE MATERIAIS </t>
  </si>
  <si>
    <t xml:space="preserve">AGRÁRIAS</t>
  </si>
  <si>
    <t xml:space="preserve">ENGENHARIA FLORESTAL </t>
  </si>
  <si>
    <t xml:space="preserve">ENGENHARIA QUIMICA </t>
  </si>
  <si>
    <t xml:space="preserve">ENG. DE BIOTECNOLOGIA E BIOPROCESSOS </t>
  </si>
  <si>
    <t xml:space="preserve">ENGENHARIA AMBIENTAL </t>
  </si>
  <si>
    <t xml:space="preserve">ENGENHARIA DE ALIMENTOS </t>
  </si>
  <si>
    <t xml:space="preserve">ENGENHARIA CIVIL </t>
  </si>
  <si>
    <t xml:space="preserve">ENGENHARIA DE PETROLEO </t>
  </si>
  <si>
    <t xml:space="preserve">ENGENHARIA AGRICOLA </t>
  </si>
  <si>
    <t xml:space="preserve">ENGENHARIA DE BIOSSISTEMAS </t>
  </si>
  <si>
    <t xml:space="preserve">AGRONOMIA </t>
  </si>
  <si>
    <t xml:space="preserve">ENGENHARIA ELETRICA </t>
  </si>
  <si>
    <t xml:space="preserve">ENFERMAGEM </t>
  </si>
  <si>
    <t xml:space="preserve">CCBS</t>
  </si>
  <si>
    <t xml:space="preserve">PSICOLOGIA </t>
  </si>
  <si>
    <t xml:space="preserve">ODONTOLOGIA </t>
  </si>
  <si>
    <t xml:space="preserve">MEDICINA VETERINARIA </t>
  </si>
  <si>
    <t xml:space="preserve">ENGENHARIA MECANICA </t>
  </si>
  <si>
    <t xml:space="preserve">FARMACIA </t>
  </si>
  <si>
    <t xml:space="preserve">MEDICINA </t>
  </si>
  <si>
    <t xml:space="preserve">LETRAS – PORTUGUÊS/FRANCÊS</t>
  </si>
  <si>
    <t xml:space="preserve">LETRAS (LINGUA INGLESA) </t>
  </si>
  <si>
    <t xml:space="preserve">LICENCIATURA INTERCULTURAL INDIGENA </t>
  </si>
  <si>
    <t xml:space="preserve">ADMINISTRACAO (EMPRESA) </t>
  </si>
  <si>
    <t xml:space="preserve">Extinto</t>
  </si>
  <si>
    <t xml:space="preserve">ADMINISTRACAO (PUBLICA) </t>
  </si>
  <si>
    <t xml:space="preserve">CIENCIAS </t>
  </si>
  <si>
    <t xml:space="preserve">Em Extinção</t>
  </si>
  <si>
    <t xml:space="preserve">CIENCIAS (BIOLOGIA) (LICENC.) </t>
  </si>
  <si>
    <t xml:space="preserve">CIENCIAS (FISICA) (LICENC.) </t>
  </si>
  <si>
    <t xml:space="preserve">CIENCIAS (MATEMATICA) (LICENC.) </t>
  </si>
  <si>
    <t xml:space="preserve">CIENCIAS (MATEMÁTICA) (LICENC.) </t>
  </si>
  <si>
    <t xml:space="preserve">CIENCIAS (QUIMICA) (LICENC.) </t>
  </si>
  <si>
    <t xml:space="preserve">CIENCIAS SOCIAIS </t>
  </si>
  <si>
    <t xml:space="preserve">CIENCIAS SOCIAIS (BACH/ANTROPOLOGIA) </t>
  </si>
  <si>
    <t xml:space="preserve">CIENCIAS SOCIAIS (BACH/POLITICA) </t>
  </si>
  <si>
    <t xml:space="preserve">CIENCIAS SOCIAIS (BACH/SOCIOLOGIA) </t>
  </si>
  <si>
    <t xml:space="preserve">CIENCIAS(LIC. 1. GRAU) (D)</t>
  </si>
  <si>
    <t xml:space="preserve">CURSO SUP. DE TECNOLOGIA EM HORTICULTURA</t>
  </si>
  <si>
    <t xml:space="preserve">DESENHO INDUSTRIAL </t>
  </si>
  <si>
    <t xml:space="preserve">ENG.ELETRICA(ELETRONICA/ELETROTECNICA)    </t>
  </si>
  <si>
    <t xml:space="preserve">ENG.ELETRICA(ELETRONICA/TELECOMUNICACAO)</t>
  </si>
  <si>
    <t xml:space="preserve">ENG.ELETRICA(ELETROTEC./CONT.E    AUTOMACAO</t>
  </si>
  <si>
    <t xml:space="preserve">ENGENHARIA ELETRICA (ELETRONICA) </t>
  </si>
  <si>
    <t xml:space="preserve">ENGENHARIA ELETRICA (ELETROTÉCNICA) </t>
  </si>
  <si>
    <t xml:space="preserve">FILOSOFIA </t>
  </si>
  <si>
    <t xml:space="preserve">FISICA </t>
  </si>
  <si>
    <t xml:space="preserve">HISTORIA </t>
  </si>
  <si>
    <t xml:space="preserve">HISTORIA (BACHARELADO) </t>
  </si>
  <si>
    <t xml:space="preserve">Historia(Bacharelado) – N</t>
  </si>
  <si>
    <t xml:space="preserve">LETRAS </t>
  </si>
  <si>
    <t xml:space="preserve">LETRAS (LING.VERNACULA/INGLESA) (LIC.)</t>
  </si>
  <si>
    <t xml:space="preserve">LETRAS (LINGUA E LIT. FRANCESA) </t>
  </si>
  <si>
    <t xml:space="preserve">LETRAS (LINGUA E LIT. INGLESA) </t>
  </si>
  <si>
    <t xml:space="preserve">LETRAS (LINGUA E LIT. PORTUGUESA) </t>
  </si>
  <si>
    <t xml:space="preserve">LETRAS (LINGUA VERNACULA) (LIC.) </t>
  </si>
  <si>
    <t xml:space="preserve">MATEMATICA </t>
  </si>
  <si>
    <t xml:space="preserve">MUSICA </t>
  </si>
  <si>
    <t xml:space="preserve">PEDAGOGIA (LIC PLENA) ADM. ESCOLAR </t>
  </si>
  <si>
    <t xml:space="preserve">PEDAGOGIA (LIC PLENA) SUPERV.ESCOLAR </t>
  </si>
  <si>
    <t xml:space="preserve">PEDAGOGIA(L.P)DOC.SÉR.INIC.ENS.FUNDAM.</t>
  </si>
  <si>
    <t xml:space="preserve">PEDAGOGIA(LIC PL/MAG SER INIC 1ºGRAU)</t>
  </si>
  <si>
    <t xml:space="preserve">PEDAGOGIA(LIC.PL/EDUC.EXC.DEF.AUDIOC.)</t>
  </si>
  <si>
    <t xml:space="preserve">PEDAGOGIA(LIC.PL/MAG.MAT.PED.2.GRAU)</t>
  </si>
  <si>
    <t xml:space="preserve">PEDAGOGIA(LIC.PL/MAG.SER.INIC.1.GRAU)</t>
  </si>
  <si>
    <t xml:space="preserve">PEDAGOGIA(LIC.PLENA) ADM.ESCOLAR </t>
  </si>
  <si>
    <t xml:space="preserve">PEDAGOGIA(LIC.PLENA) SUPERV.ESCOLAR </t>
  </si>
  <si>
    <t xml:space="preserve">CENTRO</t>
  </si>
  <si>
    <t xml:space="preserve">Cod Curso</t>
  </si>
  <si>
    <t xml:space="preserve">Situação EMEC2</t>
  </si>
  <si>
    <t xml:space="preserve">História - M</t>
  </si>
  <si>
    <t xml:space="preserve">HISTÓRIA - N</t>
  </si>
  <si>
    <t xml:space="preserve">GEOGRAFIA (LICENCIATURA) - M</t>
  </si>
  <si>
    <t xml:space="preserve">GEOGRAFIA (LICENCIATURA) - N</t>
  </si>
  <si>
    <t xml:space="preserve">PEDAGOGIA (LICENCIATURA) - N</t>
  </si>
  <si>
    <t xml:space="preserve">PEDAGOGIA (LICENCIATURA) - M</t>
  </si>
  <si>
    <t xml:space="preserve">DIREITO - M</t>
  </si>
  <si>
    <t xml:space="preserve">DIREITO - N</t>
  </si>
  <si>
    <t xml:space="preserve">DIREITO - V</t>
  </si>
  <si>
    <t xml:space="preserve">ADMINISTRACAO - D</t>
  </si>
  <si>
    <t xml:space="preserve">ADMINISTRACAO - N</t>
  </si>
  <si>
    <t xml:space="preserve">METEOROLOGIA - D</t>
  </si>
  <si>
    <t xml:space="preserve">CIENCIAS SOCIAIS (LICENCIATURA) - N</t>
  </si>
  <si>
    <t xml:space="preserve">MEDICINA VETERINARIA - D</t>
  </si>
  <si>
    <t xml:space="preserve">ENGENHARIA ELETRICA - D</t>
  </si>
  <si>
    <t xml:space="preserve">ENGENHARIA CIVIL - D</t>
  </si>
  <si>
    <t xml:space="preserve">ENGENHARIA AGRICOLA - D</t>
  </si>
  <si>
    <t xml:space="preserve">ENGENHARIA QUIMICA - D</t>
  </si>
  <si>
    <t xml:space="preserve">ENGENHARIA MECANICA - D</t>
  </si>
  <si>
    <t xml:space="preserve">ENGENHARIA DE MINAS - D</t>
  </si>
  <si>
    <t xml:space="preserve">ENGENHARIA DE MATERIAIS - D</t>
  </si>
  <si>
    <t xml:space="preserve">CIENCIA DA COMPUTACAO - D</t>
  </si>
  <si>
    <t xml:space="preserve">DESIGN - D</t>
  </si>
  <si>
    <t xml:space="preserve">MATEMATICA (LICENCIATURA) - D</t>
  </si>
  <si>
    <t xml:space="preserve">HISTORIA (LICENCIATURA) - D</t>
  </si>
  <si>
    <t xml:space="preserve">HISTORIA (LICENCIATURA) - N</t>
  </si>
  <si>
    <t xml:space="preserve">CIENCIAS ECONOMICAS - M</t>
  </si>
  <si>
    <t xml:space="preserve">CIENCIAS ECONOMICAS - N</t>
  </si>
  <si>
    <t xml:space="preserve">MEDICINA - D</t>
  </si>
  <si>
    <t xml:space="preserve">ENGENHARIA FLORESTAL - D</t>
  </si>
  <si>
    <t xml:space="preserve">FISICA (LICENCIATURA) - D</t>
  </si>
  <si>
    <t xml:space="preserve">ARTE E MIDIA - D</t>
  </si>
  <si>
    <t xml:space="preserve">LETRAS-LING. HISPANO-AMERICANA (LIC.)-N</t>
  </si>
  <si>
    <t xml:space="preserve">MATEMATICA (LICENCIATURA) - N</t>
  </si>
  <si>
    <t xml:space="preserve">CIENCIAS CONTABEIS - N</t>
  </si>
  <si>
    <t xml:space="preserve">ENGENHARIA DE PRODUCAO - D</t>
  </si>
  <si>
    <t xml:space="preserve">ENFERMAGEM - D</t>
  </si>
  <si>
    <t xml:space="preserve">AGRONOMIA - D</t>
  </si>
  <si>
    <t xml:space="preserve">CIENCIAS BIOLOGICAS (LICENCIATURA) - D</t>
  </si>
  <si>
    <t xml:space="preserve">CIENCIAS BIOLOGICAS (LICENCIATURA) - N</t>
  </si>
  <si>
    <t xml:space="preserve">CIENCIAS BIOLOGICAS(LICENCIATURA) - D</t>
  </si>
  <si>
    <t xml:space="preserve">CIENCIAS BIOLOGICAS(LICENCIATURA) - N</t>
  </si>
  <si>
    <t xml:space="preserve">QUIMICA (LICENCIATURA) - D</t>
  </si>
  <si>
    <t xml:space="preserve">QUIMICA (LICENCIATURA) - N</t>
  </si>
  <si>
    <t xml:space="preserve">FISICA (LICENCIATURA) - N</t>
  </si>
  <si>
    <t xml:space="preserve">FARMACIA - D</t>
  </si>
  <si>
    <t xml:space="preserve">ENGENHARIA AMBIENTAL - D</t>
  </si>
  <si>
    <t xml:space="preserve">ENGENHARIA DE ALIMENTOS - D</t>
  </si>
  <si>
    <t xml:space="preserve">ENGENHARIA DE PETROLEO - D</t>
  </si>
  <si>
    <t xml:space="preserve">MUSICA (LICENCIATURA) - D</t>
  </si>
  <si>
    <t xml:space="preserve">MUSICA (BACHARELADO) - D</t>
  </si>
  <si>
    <t xml:space="preserve">NUTRICAO - D</t>
  </si>
  <si>
    <t xml:space="preserve">GEOGRAFIA (LICENCIATURA) - D</t>
  </si>
  <si>
    <t xml:space="preserve">FILOSOFIA (BACHARELADO) - N</t>
  </si>
  <si>
    <t xml:space="preserve">FILOSOFIA (LICENCIATURA) - N</t>
  </si>
  <si>
    <t xml:space="preserve">ODONTOLOGIA - D</t>
  </si>
  <si>
    <t xml:space="preserve">CIENCIAS SOCIAIS (BACHARELADO) - D</t>
  </si>
  <si>
    <t xml:space="preserve">MATEMATICA (BACHARELADO) - D</t>
  </si>
  <si>
    <t xml:space="preserve">FISICA (BACHARELADO) - D</t>
  </si>
  <si>
    <t xml:space="preserve">ENG. DE BIOTECNOLOGIA E BIOPROCESSOS - D</t>
  </si>
  <si>
    <t xml:space="preserve">ENGENHARIA DE BIOSSISTEMAS - D</t>
  </si>
  <si>
    <t xml:space="preserve">CIENCIAS SOCIAIS(LICENCIATURA) - N</t>
  </si>
  <si>
    <t xml:space="preserve">INTERDISCIPLINAR EM EDUCACAO DO CAMPO (LICENCIATURA) - D</t>
  </si>
  <si>
    <t xml:space="preserve">PSICOLOGIA - N</t>
  </si>
  <si>
    <t xml:space="preserve">SERVICO SOCIAL - M</t>
  </si>
  <si>
    <t xml:space="preserve">ESTATISTICA - D</t>
  </si>
  <si>
    <t xml:space="preserve">ARQUITETURA E URBANISMO - D</t>
  </si>
  <si>
    <t xml:space="preserve">COMUNICACAO SOCIAL - D</t>
  </si>
  <si>
    <t xml:space="preserve">COMUNICACAO SOCIAL - N</t>
  </si>
  <si>
    <t xml:space="preserve">CURSO SUP DE TECN EM AGROECOLOGIA - D</t>
  </si>
  <si>
    <t xml:space="preserve">MATEMATICA (LICENCIATURA) - M</t>
  </si>
  <si>
    <t xml:space="preserve">CIENCIAS BIOLOGICAS (LICENCIATURA) - M</t>
  </si>
  <si>
    <t xml:space="preserve">LETRAS- LINGUA PORTUGUESA (LICENC.) - D</t>
  </si>
  <si>
    <t xml:space="preserve">LETRAS - LINGUA PORTUGUESA (LICENC.) - N</t>
  </si>
  <si>
    <t xml:space="preserve">LETRAS-LING.PORT./LING.FRANCESA    (LIC.)-D</t>
  </si>
  <si>
    <t xml:space="preserve">-</t>
  </si>
  <si>
    <t xml:space="preserve">LETRAS (LINGUA INGLESA) - D</t>
  </si>
  <si>
    <t xml:space="preserve">LETRAS - LINGUA PORTUGUESA (LICENC.) - M</t>
  </si>
  <si>
    <t xml:space="preserve">LETRAS - LINGUA INGLESA (LICENC.) - M</t>
  </si>
  <si>
    <t xml:space="preserve">LICENCIATURA INTERCULTURAL INDIGENA - D</t>
  </si>
  <si>
    <t xml:space="preserve">FÍSICA (LICENCIATURA) – D</t>
  </si>
  <si>
    <t xml:space="preserve">71318200</t>
  </si>
  <si>
    <t xml:space="preserve">GESTÃO PÚBLICA – N</t>
  </si>
  <si>
    <t xml:space="preserve">91122100</t>
  </si>
  <si>
    <t xml:space="preserve">CURSO SUP DE TECN EM GESTAO PUBLICA - N</t>
  </si>
  <si>
    <t xml:space="preserve">EMEC</t>
  </si>
  <si>
    <t xml:space="preserve">Código do Curso</t>
  </si>
  <si>
    <t xml:space="preserve">Nome do Curso</t>
  </si>
  <si>
    <t xml:space="preserve">Turno</t>
  </si>
  <si>
    <t xml:space="preserve">Área</t>
  </si>
  <si>
    <t xml:space="preserve">Peso Grupo</t>
  </si>
  <si>
    <t xml:space="preserve">Fator Retenção</t>
  </si>
  <si>
    <t xml:space="preserve">Duração Padrão</t>
  </si>
  <si>
    <t xml:space="preserve">Ingressante 1°Semestre</t>
  </si>
  <si>
    <t xml:space="preserve">Ingressante 2°Semestre</t>
  </si>
  <si>
    <t xml:space="preserve">Matrícula 1°Semestre</t>
  </si>
  <si>
    <t xml:space="preserve">Matrícula 2°Semestre</t>
  </si>
  <si>
    <t xml:space="preserve">Concluinte 1°Semestre</t>
  </si>
  <si>
    <t xml:space="preserve">Concluinte 2°Semestre</t>
  </si>
  <si>
    <t xml:space="preserve">Bônus Fora de Sede</t>
  </si>
  <si>
    <t xml:space="preserve">Bônus Turno</t>
  </si>
  <si>
    <t xml:space="preserve">Indicador de Curso Sem Ingressante</t>
  </si>
  <si>
    <t xml:space="preserve">Indicador de Curso Consolidado</t>
  </si>
  <si>
    <t xml:space="preserve">Indicador de Curso Novo</t>
  </si>
  <si>
    <t xml:space="preserve">Valor do Indicador Aluno Equivalente-TAEG</t>
  </si>
  <si>
    <t xml:space="preserve">13405</t>
  </si>
  <si>
    <t xml:space="preserve">HISTÓRIA</t>
  </si>
  <si>
    <t xml:space="preserve">Matutino</t>
  </si>
  <si>
    <t xml:space="preserve">1,00</t>
  </si>
  <si>
    <t xml:space="preserve">0,1000</t>
  </si>
  <si>
    <t xml:space="preserve">4</t>
  </si>
  <si>
    <t xml:space="preserve">44</t>
  </si>
  <si>
    <t xml:space="preserve">0</t>
  </si>
  <si>
    <t xml:space="preserve">155</t>
  </si>
  <si>
    <t xml:space="preserve">148</t>
  </si>
  <si>
    <t xml:space="preserve">1,10</t>
  </si>
  <si>
    <t xml:space="preserve">1</t>
  </si>
  <si>
    <t xml:space="preserve">63,3600</t>
  </si>
  <si>
    <t xml:space="preserve">Noturno</t>
  </si>
  <si>
    <t xml:space="preserve">2</t>
  </si>
  <si>
    <t xml:space="preserve">50</t>
  </si>
  <si>
    <t xml:space="preserve">167</t>
  </si>
  <si>
    <t xml:space="preserve">14</t>
  </si>
  <si>
    <t xml:space="preserve">1,15</t>
  </si>
  <si>
    <t xml:space="preserve">125,9940</t>
  </si>
  <si>
    <t xml:space="preserve">13407</t>
  </si>
  <si>
    <t xml:space="preserve">GEOGRAFIA</t>
  </si>
  <si>
    <t xml:space="preserve">CET</t>
  </si>
  <si>
    <t xml:space="preserve">2,00</t>
  </si>
  <si>
    <t xml:space="preserve">0,1325</t>
  </si>
  <si>
    <t xml:space="preserve">47</t>
  </si>
  <si>
    <t xml:space="preserve">119</t>
  </si>
  <si>
    <t xml:space="preserve">141</t>
  </si>
  <si>
    <t xml:space="preserve">15</t>
  </si>
  <si>
    <t xml:space="preserve">219,8900</t>
  </si>
  <si>
    <t xml:space="preserve">38</t>
  </si>
  <si>
    <t xml:space="preserve">157</t>
  </si>
  <si>
    <t xml:space="preserve">112</t>
  </si>
  <si>
    <t xml:space="preserve">24</t>
  </si>
  <si>
    <t xml:space="preserve">310,4816</t>
  </si>
  <si>
    <t xml:space="preserve">13410</t>
  </si>
  <si>
    <t xml:space="preserve">PEDAGOGIA</t>
  </si>
  <si>
    <t xml:space="preserve">180</t>
  </si>
  <si>
    <t xml:space="preserve">162</t>
  </si>
  <si>
    <t xml:space="preserve">135,3000</t>
  </si>
  <si>
    <t xml:space="preserve">48</t>
  </si>
  <si>
    <t xml:space="preserve">182</t>
  </si>
  <si>
    <t xml:space="preserve">17</t>
  </si>
  <si>
    <t xml:space="preserve">151,0410</t>
  </si>
  <si>
    <t xml:space="preserve">13420</t>
  </si>
  <si>
    <t xml:space="preserve">LETRAS - LÍNGUA PORTUGUESA</t>
  </si>
  <si>
    <t xml:space="preserve">LL</t>
  </si>
  <si>
    <t xml:space="preserve">0,1150</t>
  </si>
  <si>
    <t xml:space="preserve">0,0000</t>
  </si>
  <si>
    <t xml:space="preserve">6</t>
  </si>
  <si>
    <t xml:space="preserve">5</t>
  </si>
  <si>
    <t xml:space="preserve">28,2095</t>
  </si>
  <si>
    <t xml:space="preserve">13432</t>
  </si>
  <si>
    <t xml:space="preserve">CIÊNCIAS</t>
  </si>
  <si>
    <t xml:space="preserve">3</t>
  </si>
  <si>
    <t xml:space="preserve">19,9320</t>
  </si>
  <si>
    <t xml:space="preserve">160,4526</t>
  </si>
  <si>
    <t xml:space="preserve">13433</t>
  </si>
  <si>
    <t xml:space="preserve">DIREITO</t>
  </si>
  <si>
    <t xml:space="preserve">CSB</t>
  </si>
  <si>
    <t xml:space="preserve">0,1200</t>
  </si>
  <si>
    <t xml:space="preserve">59</t>
  </si>
  <si>
    <t xml:space="preserve">11</t>
  </si>
  <si>
    <t xml:space="preserve">264</t>
  </si>
  <si>
    <t xml:space="preserve">265</t>
  </si>
  <si>
    <t xml:space="preserve">101,0350</t>
  </si>
  <si>
    <t xml:space="preserve">63</t>
  </si>
  <si>
    <t xml:space="preserve">16</t>
  </si>
  <si>
    <t xml:space="preserve">306</t>
  </si>
  <si>
    <t xml:space="preserve">256</t>
  </si>
  <si>
    <t xml:space="preserve">383,5480</t>
  </si>
  <si>
    <t xml:space="preserve">Vespertino</t>
  </si>
  <si>
    <t xml:space="preserve">51</t>
  </si>
  <si>
    <t xml:space="preserve">12</t>
  </si>
  <si>
    <t xml:space="preserve">267</t>
  </si>
  <si>
    <t xml:space="preserve">262</t>
  </si>
  <si>
    <t xml:space="preserve">7</t>
  </si>
  <si>
    <t xml:space="preserve">120,1200</t>
  </si>
  <si>
    <t xml:space="preserve">13434</t>
  </si>
  <si>
    <t xml:space="preserve">ADMINISTRAÇÃO</t>
  </si>
  <si>
    <t xml:space="preserve">Integral</t>
  </si>
  <si>
    <t xml:space="preserve">CSA</t>
  </si>
  <si>
    <t xml:space="preserve">42</t>
  </si>
  <si>
    <t xml:space="preserve">39</t>
  </si>
  <si>
    <t xml:space="preserve">234</t>
  </si>
  <si>
    <t xml:space="preserve">29</t>
  </si>
  <si>
    <t xml:space="preserve">181,9200</t>
  </si>
  <si>
    <t xml:space="preserve">129</t>
  </si>
  <si>
    <t xml:space="preserve">144</t>
  </si>
  <si>
    <t xml:space="preserve">8</t>
  </si>
  <si>
    <t xml:space="preserve">76,8660</t>
  </si>
  <si>
    <t xml:space="preserve">13435</t>
  </si>
  <si>
    <t xml:space="preserve">METEOROLOGIA</t>
  </si>
  <si>
    <t xml:space="preserve">46</t>
  </si>
  <si>
    <t xml:space="preserve">71</t>
  </si>
  <si>
    <t xml:space="preserve">40</t>
  </si>
  <si>
    <t xml:space="preserve">92,0000</t>
  </si>
  <si>
    <t xml:space="preserve">13436</t>
  </si>
  <si>
    <t xml:space="preserve">CIÊNCIAS SOCIAIS</t>
  </si>
  <si>
    <t xml:space="preserve">4,4800</t>
  </si>
  <si>
    <t xml:space="preserve">9</t>
  </si>
  <si>
    <t xml:space="preserve">96</t>
  </si>
  <si>
    <t xml:space="preserve">109</t>
  </si>
  <si>
    <t xml:space="preserve">86,6640</t>
  </si>
  <si>
    <t xml:space="preserve">13437</t>
  </si>
  <si>
    <t xml:space="preserve">MEDICINA VETERINÁRIA</t>
  </si>
  <si>
    <t xml:space="preserve">CS2</t>
  </si>
  <si>
    <t xml:space="preserve">4,50</t>
  </si>
  <si>
    <t xml:space="preserve">0,0650</t>
  </si>
  <si>
    <t xml:space="preserve">54</t>
  </si>
  <si>
    <t xml:space="preserve">60</t>
  </si>
  <si>
    <t xml:space="preserve">395</t>
  </si>
  <si>
    <t xml:space="preserve">407</t>
  </si>
  <si>
    <t xml:space="preserve">35</t>
  </si>
  <si>
    <t xml:space="preserve">1411,3688</t>
  </si>
  <si>
    <t xml:space="preserve">13438</t>
  </si>
  <si>
    <t xml:space="preserve">ENGENHARIA ELÉTRICA</t>
  </si>
  <si>
    <t xml:space="preserve">ENG</t>
  </si>
  <si>
    <t xml:space="preserve">0,0820</t>
  </si>
  <si>
    <t xml:space="preserve">136</t>
  </si>
  <si>
    <t xml:space="preserve">872</t>
  </si>
  <si>
    <t xml:space="preserve">886</t>
  </si>
  <si>
    <t xml:space="preserve">49</t>
  </si>
  <si>
    <t xml:space="preserve">1168,4600</t>
  </si>
  <si>
    <t xml:space="preserve">13439</t>
  </si>
  <si>
    <t xml:space="preserve">ENGENHARIA CIVIL</t>
  </si>
  <si>
    <t xml:space="preserve">62</t>
  </si>
  <si>
    <t xml:space="preserve">68</t>
  </si>
  <si>
    <t xml:space="preserve">514</t>
  </si>
  <si>
    <t xml:space="preserve">502</t>
  </si>
  <si>
    <t xml:space="preserve">741,0000</t>
  </si>
  <si>
    <t xml:space="preserve">13440</t>
  </si>
  <si>
    <t xml:space="preserve">ENGENHARIA AGRÍCOLA</t>
  </si>
  <si>
    <t xml:space="preserve">56</t>
  </si>
  <si>
    <t xml:space="preserve">131</t>
  </si>
  <si>
    <t xml:space="preserve">101</t>
  </si>
  <si>
    <t xml:space="preserve">214,0600</t>
  </si>
  <si>
    <t xml:space="preserve">13441</t>
  </si>
  <si>
    <t xml:space="preserve">ENGENHARIA QUÍMICA</t>
  </si>
  <si>
    <t xml:space="preserve">64</t>
  </si>
  <si>
    <t xml:space="preserve">241</t>
  </si>
  <si>
    <t xml:space="preserve">211</t>
  </si>
  <si>
    <t xml:space="preserve">19</t>
  </si>
  <si>
    <t xml:space="preserve">358,0400</t>
  </si>
  <si>
    <t xml:space="preserve">13442</t>
  </si>
  <si>
    <t xml:space="preserve">ENGENHARIA MECÂNICA</t>
  </si>
  <si>
    <t xml:space="preserve">351</t>
  </si>
  <si>
    <t xml:space="preserve">339</t>
  </si>
  <si>
    <t xml:space="preserve">20</t>
  </si>
  <si>
    <t xml:space="preserve">398,9000</t>
  </si>
  <si>
    <t xml:space="preserve">13444</t>
  </si>
  <si>
    <t xml:space="preserve">ENGENHARIA DE MINAS</t>
  </si>
  <si>
    <t xml:space="preserve">197</t>
  </si>
  <si>
    <t xml:space="preserve">181</t>
  </si>
  <si>
    <t xml:space="preserve">183,2400</t>
  </si>
  <si>
    <t xml:space="preserve">13445</t>
  </si>
  <si>
    <t xml:space="preserve">ENGENHARIA DE MATERIAIS</t>
  </si>
  <si>
    <t xml:space="preserve">75</t>
  </si>
  <si>
    <t xml:space="preserve">227</t>
  </si>
  <si>
    <t xml:space="preserve">369,7200</t>
  </si>
  <si>
    <t xml:space="preserve">13446</t>
  </si>
  <si>
    <t xml:space="preserve">CIÊNCIA DA COMPUTAÇÃO</t>
  </si>
  <si>
    <t xml:space="preserve">CE2</t>
  </si>
  <si>
    <t xml:space="preserve">1,50</t>
  </si>
  <si>
    <t xml:space="preserve">117</t>
  </si>
  <si>
    <t xml:space="preserve">107</t>
  </si>
  <si>
    <t xml:space="preserve">569</t>
  </si>
  <si>
    <t xml:space="preserve">578</t>
  </si>
  <si>
    <t xml:space="preserve">531,9150</t>
  </si>
  <si>
    <t xml:space="preserve">13447</t>
  </si>
  <si>
    <t xml:space="preserve">DESIGN</t>
  </si>
  <si>
    <t xml:space="preserve">CSC</t>
  </si>
  <si>
    <t xml:space="preserve">32</t>
  </si>
  <si>
    <t xml:space="preserve">30</t>
  </si>
  <si>
    <t xml:space="preserve">222</t>
  </si>
  <si>
    <t xml:space="preserve">208</t>
  </si>
  <si>
    <t xml:space="preserve">181,7400</t>
  </si>
  <si>
    <t xml:space="preserve">13448</t>
  </si>
  <si>
    <t xml:space="preserve">MATEMÁTICA</t>
  </si>
  <si>
    <t xml:space="preserve">CE1</t>
  </si>
  <si>
    <t xml:space="preserve">67</t>
  </si>
  <si>
    <t xml:space="preserve">69,0900</t>
  </si>
  <si>
    <t xml:space="preserve">13449</t>
  </si>
  <si>
    <t xml:space="preserve">146</t>
  </si>
  <si>
    <t xml:space="preserve">79,4000</t>
  </si>
  <si>
    <t xml:space="preserve">105</t>
  </si>
  <si>
    <t xml:space="preserve">135</t>
  </si>
  <si>
    <t xml:space="preserve">86,9400</t>
  </si>
  <si>
    <t xml:space="preserve">13450</t>
  </si>
  <si>
    <t xml:space="preserve">13</t>
  </si>
  <si>
    <t xml:space="preserve">22,3000</t>
  </si>
  <si>
    <t xml:space="preserve">31</t>
  </si>
  <si>
    <t xml:space="preserve">41,0320</t>
  </si>
  <si>
    <t xml:space="preserve">13451</t>
  </si>
  <si>
    <t xml:space="preserve">CIÊNCIA ECONÔMICA</t>
  </si>
  <si>
    <t xml:space="preserve">125</t>
  </si>
  <si>
    <t xml:space="preserve">97</t>
  </si>
  <si>
    <t xml:space="preserve">79,3600</t>
  </si>
  <si>
    <t xml:space="preserve">95,2660</t>
  </si>
  <si>
    <t xml:space="preserve">13452</t>
  </si>
  <si>
    <t xml:space="preserve">37</t>
  </si>
  <si>
    <t xml:space="preserve">116</t>
  </si>
  <si>
    <t xml:space="preserve">99</t>
  </si>
  <si>
    <t xml:space="preserve">52,6000</t>
  </si>
  <si>
    <t xml:space="preserve">79</t>
  </si>
  <si>
    <t xml:space="preserve">90</t>
  </si>
  <si>
    <t xml:space="preserve">59,5700</t>
  </si>
  <si>
    <t xml:space="preserve">13453</t>
  </si>
  <si>
    <t xml:space="preserve">MEDICINA</t>
  </si>
  <si>
    <t xml:space="preserve">CS1</t>
  </si>
  <si>
    <t xml:space="preserve">455</t>
  </si>
  <si>
    <t xml:space="preserve">456</t>
  </si>
  <si>
    <t xml:space="preserve">41</t>
  </si>
  <si>
    <t xml:space="preserve">2489,4000</t>
  </si>
  <si>
    <t xml:space="preserve">13456</t>
  </si>
  <si>
    <t xml:space="preserve">ENGENHARIA FLORESTAL</t>
  </si>
  <si>
    <t xml:space="preserve">130</t>
  </si>
  <si>
    <t xml:space="preserve">155,7160</t>
  </si>
  <si>
    <t xml:space="preserve">21164</t>
  </si>
  <si>
    <t xml:space="preserve">ARTE E MÍDIA</t>
  </si>
  <si>
    <t xml:space="preserve">A</t>
  </si>
  <si>
    <t xml:space="preserve">36</t>
  </si>
  <si>
    <t xml:space="preserve">115</t>
  </si>
  <si>
    <t xml:space="preserve">134</t>
  </si>
  <si>
    <t xml:space="preserve">95,5200</t>
  </si>
  <si>
    <t xml:space="preserve">43962</t>
  </si>
  <si>
    <t xml:space="preserve">LETRAS - LÍNGUA HISPANO - AMERICANA</t>
  </si>
  <si>
    <t xml:space="preserve">53</t>
  </si>
  <si>
    <t xml:space="preserve">19,5500</t>
  </si>
  <si>
    <t xml:space="preserve">44247</t>
  </si>
  <si>
    <t xml:space="preserve">34</t>
  </si>
  <si>
    <t xml:space="preserve">81</t>
  </si>
  <si>
    <t xml:space="preserve">61</t>
  </si>
  <si>
    <t xml:space="preserve">78,6428</t>
  </si>
  <si>
    <t xml:space="preserve">79567</t>
  </si>
  <si>
    <t xml:space="preserve">CIÊNCIAS CONTÁBEIS</t>
  </si>
  <si>
    <t xml:space="preserve">57</t>
  </si>
  <si>
    <t xml:space="preserve">175</t>
  </si>
  <si>
    <t xml:space="preserve">199</t>
  </si>
  <si>
    <t xml:space="preserve">134,4442</t>
  </si>
  <si>
    <t xml:space="preserve">79570</t>
  </si>
  <si>
    <t xml:space="preserve">ENGENHARIA DE PRODUÇÃO</t>
  </si>
  <si>
    <t xml:space="preserve">209</t>
  </si>
  <si>
    <t xml:space="preserve">171</t>
  </si>
  <si>
    <t xml:space="preserve">238,9400</t>
  </si>
  <si>
    <t xml:space="preserve">79572</t>
  </si>
  <si>
    <t xml:space="preserve">ENFERMAGEM</t>
  </si>
  <si>
    <t xml:space="preserve">CS4</t>
  </si>
  <si>
    <t xml:space="preserve">0,0660</t>
  </si>
  <si>
    <t xml:space="preserve">240</t>
  </si>
  <si>
    <t xml:space="preserve">321,0405</t>
  </si>
  <si>
    <t xml:space="preserve">99800</t>
  </si>
  <si>
    <t xml:space="preserve">AGRONOMIA</t>
  </si>
  <si>
    <t xml:space="preserve">CA</t>
  </si>
  <si>
    <t xml:space="preserve">0,0500</t>
  </si>
  <si>
    <t xml:space="preserve">52</t>
  </si>
  <si>
    <t xml:space="preserve">263</t>
  </si>
  <si>
    <t xml:space="preserve">261</t>
  </si>
  <si>
    <t xml:space="preserve">576,4000</t>
  </si>
  <si>
    <t xml:space="preserve">99802</t>
  </si>
  <si>
    <t xml:space="preserve">CIÊNCIAS BIOLÓGICAS</t>
  </si>
  <si>
    <t xml:space="preserve">CB</t>
  </si>
  <si>
    <t xml:space="preserve">0,1250</t>
  </si>
  <si>
    <t xml:space="preserve">43</t>
  </si>
  <si>
    <t xml:space="preserve">140</t>
  </si>
  <si>
    <t xml:space="preserve">277,2000</t>
  </si>
  <si>
    <t xml:space="preserve">45</t>
  </si>
  <si>
    <t xml:space="preserve">153</t>
  </si>
  <si>
    <t xml:space="preserve">409,8600</t>
  </si>
  <si>
    <t xml:space="preserve">99804</t>
  </si>
  <si>
    <t xml:space="preserve">145</t>
  </si>
  <si>
    <t xml:space="preserve">111</t>
  </si>
  <si>
    <t xml:space="preserve">281,6000</t>
  </si>
  <si>
    <t xml:space="preserve">161</t>
  </si>
  <si>
    <t xml:space="preserve">354,2000</t>
  </si>
  <si>
    <t xml:space="preserve">99806</t>
  </si>
  <si>
    <t xml:space="preserve">70,1250</t>
  </si>
  <si>
    <t xml:space="preserve">33</t>
  </si>
  <si>
    <t xml:space="preserve">135,6713</t>
  </si>
  <si>
    <t xml:space="preserve">99808</t>
  </si>
  <si>
    <t xml:space="preserve">QUÍMICA</t>
  </si>
  <si>
    <t xml:space="preserve">100</t>
  </si>
  <si>
    <t xml:space="preserve">77</t>
  </si>
  <si>
    <t xml:space="preserve">194,7000</t>
  </si>
  <si>
    <t xml:space="preserve">28</t>
  </si>
  <si>
    <t xml:space="preserve">80</t>
  </si>
  <si>
    <t xml:space="preserve">182,1600</t>
  </si>
  <si>
    <t xml:space="preserve">99810</t>
  </si>
  <si>
    <t xml:space="preserve">FÍSICA</t>
  </si>
  <si>
    <t xml:space="preserve">78,3750</t>
  </si>
  <si>
    <t xml:space="preserve">58</t>
  </si>
  <si>
    <t xml:space="preserve">95,8238</t>
  </si>
  <si>
    <t xml:space="preserve">107492</t>
  </si>
  <si>
    <t xml:space="preserve">302</t>
  </si>
  <si>
    <t xml:space="preserve">275</t>
  </si>
  <si>
    <t xml:space="preserve">476,0250</t>
  </si>
  <si>
    <t xml:space="preserve">107495</t>
  </si>
  <si>
    <t xml:space="preserve">FARMÁCIA</t>
  </si>
  <si>
    <t xml:space="preserve">CS3</t>
  </si>
  <si>
    <t xml:space="preserve">305</t>
  </si>
  <si>
    <t xml:space="preserve">301</t>
  </si>
  <si>
    <t xml:space="preserve">26</t>
  </si>
  <si>
    <t xml:space="preserve">666,6000</t>
  </si>
  <si>
    <t xml:space="preserve">112282</t>
  </si>
  <si>
    <t xml:space="preserve">ENGENHARIA AMBIENTAL</t>
  </si>
  <si>
    <t xml:space="preserve">244</t>
  </si>
  <si>
    <t xml:space="preserve">550,0000</t>
  </si>
  <si>
    <t xml:space="preserve">112294</t>
  </si>
  <si>
    <t xml:space="preserve">ENGENHARIA DE ALIMENTOS</t>
  </si>
  <si>
    <t xml:space="preserve">55</t>
  </si>
  <si>
    <t xml:space="preserve">228</t>
  </si>
  <si>
    <t xml:space="preserve">214</t>
  </si>
  <si>
    <t xml:space="preserve">486,2000</t>
  </si>
  <si>
    <t xml:space="preserve">118546</t>
  </si>
  <si>
    <t xml:space="preserve">219</t>
  </si>
  <si>
    <t xml:space="preserve">184</t>
  </si>
  <si>
    <t xml:space="preserve">18</t>
  </si>
  <si>
    <t xml:space="preserve">254,8975</t>
  </si>
  <si>
    <t xml:space="preserve">118550</t>
  </si>
  <si>
    <t xml:space="preserve">251,0000</t>
  </si>
  <si>
    <t xml:space="preserve">118562</t>
  </si>
  <si>
    <t xml:space="preserve">ENGENHARIA DE PETRÓLEO</t>
  </si>
  <si>
    <t xml:space="preserve">212</t>
  </si>
  <si>
    <t xml:space="preserve">392,0000</t>
  </si>
  <si>
    <t xml:space="preserve">118630</t>
  </si>
  <si>
    <t xml:space="preserve">MÚSICA</t>
  </si>
  <si>
    <t xml:space="preserve">22</t>
  </si>
  <si>
    <t xml:space="preserve">99,0000</t>
  </si>
  <si>
    <t xml:space="preserve">118632</t>
  </si>
  <si>
    <t xml:space="preserve">23</t>
  </si>
  <si>
    <t xml:space="preserve">40,5000</t>
  </si>
  <si>
    <t xml:space="preserve">118910</t>
  </si>
  <si>
    <t xml:space="preserve">NUTRIÇÃO</t>
  </si>
  <si>
    <t xml:space="preserve">578,6000</t>
  </si>
  <si>
    <t xml:space="preserve">78,4300</t>
  </si>
  <si>
    <t xml:space="preserve">120777</t>
  </si>
  <si>
    <t xml:space="preserve">124</t>
  </si>
  <si>
    <t xml:space="preserve">98</t>
  </si>
  <si>
    <t xml:space="preserve">222,0000</t>
  </si>
  <si>
    <t xml:space="preserve">293,2500</t>
  </si>
  <si>
    <t xml:space="preserve">121366</t>
  </si>
  <si>
    <t xml:space="preserve">FILOSOFIA</t>
  </si>
  <si>
    <t xml:space="preserve">25</t>
  </si>
  <si>
    <t xml:space="preserve">36,8000</t>
  </si>
  <si>
    <t xml:space="preserve">121367</t>
  </si>
  <si>
    <t xml:space="preserve">57,5000</t>
  </si>
  <si>
    <t xml:space="preserve">122676</t>
  </si>
  <si>
    <t xml:space="preserve">ODONTOLOGIA</t>
  </si>
  <si>
    <t xml:space="preserve">360</t>
  </si>
  <si>
    <t xml:space="preserve">1759,7250</t>
  </si>
  <si>
    <t xml:space="preserve">313436</t>
  </si>
  <si>
    <t xml:space="preserve">41,4400</t>
  </si>
  <si>
    <t xml:space="preserve">10,3040</t>
  </si>
  <si>
    <t xml:space="preserve">313448</t>
  </si>
  <si>
    <t xml:space="preserve">21</t>
  </si>
  <si>
    <t xml:space="preserve">25,5900</t>
  </si>
  <si>
    <t xml:space="preserve">313449</t>
  </si>
  <si>
    <t xml:space="preserve">8,8000</t>
  </si>
  <si>
    <t xml:space="preserve">318388</t>
  </si>
  <si>
    <t xml:space="preserve">45,8850</t>
  </si>
  <si>
    <t xml:space="preserve">1101742</t>
  </si>
  <si>
    <t xml:space="preserve">166</t>
  </si>
  <si>
    <t xml:space="preserve">705,3750</t>
  </si>
  <si>
    <t xml:space="preserve">1106561</t>
  </si>
  <si>
    <t xml:space="preserve">ENGENHARIA DE BIOTECNOLOGIA E BIOPROCESSOS</t>
  </si>
  <si>
    <t xml:space="preserve">121</t>
  </si>
  <si>
    <t xml:space="preserve">293,7000</t>
  </si>
  <si>
    <t xml:space="preserve">1106562</t>
  </si>
  <si>
    <t xml:space="preserve">ENGENHARIA DE BIOSSISTEMAS</t>
  </si>
  <si>
    <t xml:space="preserve">127</t>
  </si>
  <si>
    <t xml:space="preserve">250,8000</t>
  </si>
  <si>
    <t xml:space="preserve">1106578</t>
  </si>
  <si>
    <t xml:space="preserve">189</t>
  </si>
  <si>
    <t xml:space="preserve">173</t>
  </si>
  <si>
    <t xml:space="preserve">398,2000</t>
  </si>
  <si>
    <t xml:space="preserve">1106595</t>
  </si>
  <si>
    <t xml:space="preserve">151</t>
  </si>
  <si>
    <t xml:space="preserve">126</t>
  </si>
  <si>
    <t xml:space="preserve">175,2025</t>
  </si>
  <si>
    <t xml:space="preserve">1106596</t>
  </si>
  <si>
    <t xml:space="preserve">INTERDISCIPLINAR EM EDUCAÇÃO NO CAMPO</t>
  </si>
  <si>
    <t xml:space="preserve">BI4</t>
  </si>
  <si>
    <t xml:space="preserve">88</t>
  </si>
  <si>
    <t xml:space="preserve">106,1500</t>
  </si>
  <si>
    <t xml:space="preserve">1108087</t>
  </si>
  <si>
    <t xml:space="preserve">PSICOLOGIA</t>
  </si>
  <si>
    <t xml:space="preserve">CH1</t>
  </si>
  <si>
    <t xml:space="preserve">294</t>
  </si>
  <si>
    <t xml:space="preserve">289</t>
  </si>
  <si>
    <t xml:space="preserve">27</t>
  </si>
  <si>
    <t xml:space="preserve">335,2250</t>
  </si>
  <si>
    <t xml:space="preserve">1117877</t>
  </si>
  <si>
    <t xml:space="preserve">SERVIÇO SOCIAL</t>
  </si>
  <si>
    <t xml:space="preserve">138</t>
  </si>
  <si>
    <t xml:space="preserve">160,0500</t>
  </si>
  <si>
    <t xml:space="preserve">1120733</t>
  </si>
  <si>
    <t xml:space="preserve">ESTATÍSTICA</t>
  </si>
  <si>
    <t xml:space="preserve">60,0000</t>
  </si>
  <si>
    <t xml:space="preserve">1129147</t>
  </si>
  <si>
    <t xml:space="preserve">ARQUITETURA E URBANISMO</t>
  </si>
  <si>
    <t xml:space="preserve">158</t>
  </si>
  <si>
    <t xml:space="preserve">186</t>
  </si>
  <si>
    <t xml:space="preserve">258,0000</t>
  </si>
  <si>
    <t xml:space="preserve">1134328</t>
  </si>
  <si>
    <t xml:space="preserve">217</t>
  </si>
  <si>
    <t xml:space="preserve">298,5000</t>
  </si>
  <si>
    <t xml:space="preserve">1135705</t>
  </si>
  <si>
    <t xml:space="preserve">GESTÃO PÚBLICA</t>
  </si>
  <si>
    <t xml:space="preserve">144,8425</t>
  </si>
  <si>
    <t xml:space="preserve">1149786</t>
  </si>
  <si>
    <t xml:space="preserve">COMUNICAÇÃO SOCIAL</t>
  </si>
  <si>
    <t xml:space="preserve">91</t>
  </si>
  <si>
    <t xml:space="preserve">114</t>
  </si>
  <si>
    <t xml:space="preserve">10</t>
  </si>
  <si>
    <t xml:space="preserve">102,5000</t>
  </si>
  <si>
    <t xml:space="preserve">122</t>
  </si>
  <si>
    <t xml:space="preserve">134,5500</t>
  </si>
  <si>
    <t xml:space="preserve">1150096</t>
  </si>
  <si>
    <t xml:space="preserve">AGROECOLOGIA</t>
  </si>
  <si>
    <t xml:space="preserve">243,1000</t>
  </si>
  <si>
    <t xml:space="preserve">1152879</t>
  </si>
  <si>
    <t xml:space="preserve">72</t>
  </si>
  <si>
    <t xml:space="preserve">117,6450</t>
  </si>
  <si>
    <t xml:space="preserve">1152880</t>
  </si>
  <si>
    <t xml:space="preserve">93</t>
  </si>
  <si>
    <t xml:space="preserve">166,6500</t>
  </si>
  <si>
    <t xml:space="preserve">1152881</t>
  </si>
  <si>
    <t xml:space="preserve">110</t>
  </si>
  <si>
    <t xml:space="preserve">311,1900</t>
  </si>
  <si>
    <t xml:space="preserve">1152882</t>
  </si>
  <si>
    <t xml:space="preserve">118</t>
  </si>
  <si>
    <t xml:space="preserve">278,3000</t>
  </si>
  <si>
    <t xml:space="preserve">1158116</t>
  </si>
  <si>
    <t xml:space="preserve">89</t>
  </si>
  <si>
    <t xml:space="preserve">66</t>
  </si>
  <si>
    <t xml:space="preserve">77,5000</t>
  </si>
  <si>
    <t xml:space="preserve">85</t>
  </si>
  <si>
    <t xml:space="preserve">78,7750</t>
  </si>
  <si>
    <t xml:space="preserve">1158117</t>
  </si>
  <si>
    <t xml:space="preserve">LETRAS - PORTUGUÊS E FRANCÊS</t>
  </si>
  <si>
    <t xml:space="preserve">25,0000</t>
  </si>
  <si>
    <t xml:space="preserve">1158907</t>
  </si>
  <si>
    <t xml:space="preserve">LETRAS - INGLÊS</t>
  </si>
  <si>
    <t xml:space="preserve">58,5000</t>
  </si>
  <si>
    <t xml:space="preserve">1160083</t>
  </si>
  <si>
    <t xml:space="preserve">84</t>
  </si>
  <si>
    <t xml:space="preserve">69</t>
  </si>
  <si>
    <t xml:space="preserve">84,1500</t>
  </si>
  <si>
    <t xml:space="preserve">144,2100</t>
  </si>
  <si>
    <t xml:space="preserve">1162185</t>
  </si>
  <si>
    <t xml:space="preserve">83</t>
  </si>
  <si>
    <t xml:space="preserve">84,7000</t>
  </si>
  <si>
    <t xml:space="preserve">1204358</t>
  </si>
  <si>
    <t xml:space="preserve">35,2500</t>
  </si>
  <si>
    <t xml:space="preserve">1280408</t>
  </si>
  <si>
    <t xml:space="preserve">108</t>
  </si>
  <si>
    <t xml:space="preserve">201,3000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</si>
</sst>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FFFFFF"/>
      <name val="Verdana"/>
      <family val="2"/>
      <charset val="1"/>
    </font>
    <font>
      <sz val="10"/>
      <name val="Arial"/>
      <family val="2"/>
      <charset val="1"/>
    </font>
    <font>
      <sz val="10"/>
      <name val="Verdana"/>
      <family val="2"/>
      <charset val="1"/>
    </font>
    <font>
      <sz val="10"/>
      <color rgb="FF000000"/>
      <name val="Verdana"/>
      <family val="2"/>
      <charset val="1"/>
    </font>
    <font>
      <b val="true"/>
      <sz val="10"/>
      <color rgb="FF000000"/>
      <name val="Verdana"/>
      <family val="2"/>
      <charset val="1"/>
    </font>
    <font>
      <sz val="8"/>
      <color rgb="FF000000"/>
      <name val="Verdana"/>
      <family val="2"/>
      <charset val="1"/>
    </font>
    <font>
      <b val="true"/>
      <sz val="8"/>
      <color rgb="FF000000"/>
      <name val="Arial"/>
      <family val="2"/>
      <charset val="1"/>
    </font>
    <font>
      <sz val="8"/>
      <color rgb="FF00000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5B9BD5"/>
        <bgColor rgb="FF969696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 style="thin">
        <color rgb="FF5B9BD5"/>
      </top>
      <bottom/>
      <diagonal/>
    </border>
    <border diagonalUp="false" diagonalDown="false">
      <left style="medium"/>
      <right style="medium"/>
      <top style="medium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1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2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1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3" borderId="0" xfId="2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8" fillId="0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0" xfId="2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6" fillId="3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2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2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7" fillId="0" borderId="1" xfId="2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6" fillId="4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2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7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2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0" fillId="4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A1:U163"/>
  <sheetViews>
    <sheetView windowProtection="false" showFormulas="false" showGridLines="true" showRowColHeaders="true" showZeros="true" rightToLeft="false" tabSelected="true" showOutlineSymbols="true" defaultGridColor="true" view="normal" topLeftCell="I145" colorId="64" zoomScale="140" zoomScaleNormal="140" zoomScalePageLayoutView="100" workbookViewId="0">
      <selection pane="topLeft" activeCell="P161" activeCellId="0" sqref="P161"/>
    </sheetView>
  </sheetViews>
  <sheetFormatPr defaultRowHeight="13.8"/>
  <cols>
    <col collapsed="false" hidden="false" max="1" min="1" style="1" width="15.1052631578947"/>
    <col collapsed="false" hidden="false" max="2" min="2" style="1" width="26.3522267206478"/>
    <col collapsed="false" hidden="false" max="3" min="3" style="1" width="6"/>
    <col collapsed="false" hidden="false" max="4" min="4" style="1" width="9.10526315789474"/>
    <col collapsed="false" hidden="false" max="5" min="5" style="1" width="10.6032388663968"/>
    <col collapsed="false" hidden="false" max="6" min="6" style="1" width="40.17004048583"/>
    <col collapsed="false" hidden="false" max="7" min="7" style="2" width="13.497975708502"/>
    <col collapsed="false" hidden="false" max="8" min="8" style="1" width="13.497975708502"/>
    <col collapsed="false" hidden="false" max="9" min="9" style="1" width="13.7125506072874"/>
    <col collapsed="false" hidden="false" max="11" min="10" style="1" width="8.57085020242915"/>
    <col collapsed="false" hidden="false" max="12" min="12" style="1" width="8.89068825910931"/>
    <col collapsed="false" hidden="false" max="15" min="13" style="1" width="8.57085020242915"/>
    <col collapsed="false" hidden="false" max="17" min="16" style="1" width="10.3886639676113"/>
    <col collapsed="false" hidden="false" max="18" min="18" style="1" width="9.4251012145749"/>
    <col collapsed="false" hidden="false" max="19" min="19" style="3" width="8.67611336032389"/>
    <col collapsed="false" hidden="false" max="20" min="20" style="3" width="9.10526315789474"/>
    <col collapsed="false" hidden="false" max="1022" min="21" style="1" width="8.57085020242915"/>
    <col collapsed="false" hidden="false" max="1025" min="1023" style="0" width="8.57085020242915"/>
  </cols>
  <sheetData>
    <row r="1" customFormat="false" ht="16.4" hidden="false" customHeight="tru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4" t="s">
        <v>7</v>
      </c>
      <c r="I1" s="4" t="s">
        <v>8</v>
      </c>
      <c r="J1" s="6" t="s">
        <v>9</v>
      </c>
      <c r="K1" s="7" t="s">
        <v>10</v>
      </c>
      <c r="L1" s="6" t="s">
        <v>11</v>
      </c>
      <c r="M1" s="8" t="s">
        <v>12</v>
      </c>
      <c r="N1" s="8" t="s">
        <v>13</v>
      </c>
      <c r="O1" s="9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</row>
    <row r="2" customFormat="false" ht="16.4" hidden="false" customHeight="true" outlineLevel="0" collapsed="false">
      <c r="A2" s="10" t="n">
        <v>71318200</v>
      </c>
      <c r="B2" s="10" t="s">
        <v>21</v>
      </c>
      <c r="C2" s="10" t="n">
        <v>7</v>
      </c>
      <c r="D2" s="10" t="n">
        <f aca="false">QUOTIENT(A2,1000000)</f>
        <v>71</v>
      </c>
      <c r="E2" s="10" t="s">
        <v>22</v>
      </c>
      <c r="F2" s="10" t="s">
        <v>23</v>
      </c>
      <c r="G2" s="11" t="s">
        <v>24</v>
      </c>
      <c r="H2" s="10" t="n">
        <v>11137705</v>
      </c>
      <c r="I2" s="10" t="s">
        <v>25</v>
      </c>
      <c r="J2" s="12" t="n">
        <v>2011</v>
      </c>
      <c r="K2" s="12" t="n">
        <v>1800</v>
      </c>
      <c r="L2" s="12" t="n">
        <v>3</v>
      </c>
      <c r="M2" s="8" t="n">
        <v>50</v>
      </c>
      <c r="N2" s="8" t="n">
        <v>0</v>
      </c>
      <c r="O2" s="9" t="n">
        <f aca="false">N2+M2</f>
        <v>50</v>
      </c>
      <c r="P2" s="13" t="n">
        <f aca="false">VALUE(VLOOKUP(H2,TABELAMEC,6))</f>
        <v>2</v>
      </c>
      <c r="Q2" s="14" t="n">
        <f aca="false">VALUE(VLOOKUP(H2,TABELAMEC,7))</f>
        <v>0.082</v>
      </c>
      <c r="R2" s="14" t="n">
        <f aca="false">VALUE(VLOOKUP(H2,TABELAMEC,8))</f>
        <v>5</v>
      </c>
      <c r="S2" s="15" t="n">
        <f aca="false">VALUE(VLOOKUP(H2,TABELAMEC,15))</f>
        <v>1.1</v>
      </c>
      <c r="T2" s="14" t="n">
        <f aca="false">IF(G2="N",1.15,1)</f>
        <v>1.15</v>
      </c>
      <c r="U2" s="1" t="n">
        <f aca="false">VALUE(VLOOKUP(H2,TABELAMEC,19))</f>
        <v>1</v>
      </c>
    </row>
    <row r="3" customFormat="false" ht="14.45" hidden="false" customHeight="false" outlineLevel="0" collapsed="false">
      <c r="A3" s="10" t="n">
        <v>11107150</v>
      </c>
      <c r="B3" s="10" t="s">
        <v>26</v>
      </c>
      <c r="C3" s="10" t="n">
        <v>1</v>
      </c>
      <c r="D3" s="10" t="n">
        <f aca="false">QUOTIENT(A3,1000000)</f>
        <v>11</v>
      </c>
      <c r="E3" s="10" t="s">
        <v>27</v>
      </c>
      <c r="F3" s="10" t="s">
        <v>28</v>
      </c>
      <c r="G3" s="11" t="s">
        <v>29</v>
      </c>
      <c r="H3" s="10" t="n">
        <v>313448</v>
      </c>
      <c r="I3" s="10" t="s">
        <v>25</v>
      </c>
      <c r="J3" s="12" t="n">
        <v>2008</v>
      </c>
      <c r="K3" s="12" t="n">
        <v>2400</v>
      </c>
      <c r="L3" s="12" t="n">
        <v>4</v>
      </c>
      <c r="M3" s="8" t="n">
        <v>10</v>
      </c>
      <c r="N3" s="8" t="n">
        <v>0</v>
      </c>
      <c r="O3" s="9" t="n">
        <f aca="false">N3+M3</f>
        <v>10</v>
      </c>
      <c r="P3" s="13" t="n">
        <f aca="false">VALUE(VLOOKUP(H3,TABELAMEC,6))</f>
        <v>1.5</v>
      </c>
      <c r="Q3" s="14" t="n">
        <f aca="false">VALUE(VLOOKUP(H3,TABELAMEC,7))</f>
        <v>0.1325</v>
      </c>
      <c r="R3" s="14" t="n">
        <f aca="false">VALUE(VLOOKUP(H3,TABELAMEC,8))</f>
        <v>4</v>
      </c>
      <c r="S3" s="15" t="n">
        <f aca="false">VALUE(VLOOKUP(H3,TABELAMEC,15))</f>
        <v>1</v>
      </c>
      <c r="T3" s="14" t="n">
        <f aca="false">IF(G3="N",1.15,1)</f>
        <v>1</v>
      </c>
      <c r="U3" s="1" t="n">
        <f aca="false">VALUE(VLOOKUP(H3,TABELAMEC,19))</f>
        <v>0</v>
      </c>
    </row>
    <row r="4" customFormat="false" ht="14.45" hidden="false" customHeight="false" outlineLevel="0" collapsed="false">
      <c r="A4" s="10" t="n">
        <v>13317100</v>
      </c>
      <c r="B4" s="10" t="s">
        <v>21</v>
      </c>
      <c r="C4" s="10" t="n">
        <v>1</v>
      </c>
      <c r="D4" s="10" t="n">
        <f aca="false">QUOTIENT(A4,1000000)</f>
        <v>13</v>
      </c>
      <c r="E4" s="10" t="s">
        <v>10</v>
      </c>
      <c r="F4" s="10" t="s">
        <v>30</v>
      </c>
      <c r="G4" s="11" t="s">
        <v>29</v>
      </c>
      <c r="H4" s="10" t="n">
        <v>21164</v>
      </c>
      <c r="I4" s="10" t="s">
        <v>25</v>
      </c>
      <c r="J4" s="12" t="n">
        <v>1999</v>
      </c>
      <c r="K4" s="12" t="n">
        <v>2400</v>
      </c>
      <c r="L4" s="12" t="n">
        <v>4</v>
      </c>
      <c r="M4" s="8" t="n">
        <v>0</v>
      </c>
      <c r="N4" s="16" t="n">
        <v>35</v>
      </c>
      <c r="O4" s="9" t="n">
        <f aca="false">N4+M4</f>
        <v>35</v>
      </c>
      <c r="P4" s="13" t="n">
        <f aca="false">VALUE(VLOOKUP(H4,TABELAMEC,6))</f>
        <v>1.5</v>
      </c>
      <c r="Q4" s="14" t="n">
        <f aca="false">VALUE(VLOOKUP(H4,TABELAMEC,7))</f>
        <v>0.115</v>
      </c>
      <c r="R4" s="14" t="n">
        <f aca="false">VALUE(VLOOKUP(H4,TABELAMEC,8))</f>
        <v>4</v>
      </c>
      <c r="S4" s="15" t="n">
        <f aca="false">VALUE(VLOOKUP(H4,TABELAMEC,15))</f>
        <v>1</v>
      </c>
      <c r="T4" s="14" t="n">
        <f aca="false">IF(G4="N",1.15,1)</f>
        <v>1</v>
      </c>
      <c r="U4" s="1" t="n">
        <f aca="false">VALUE(VLOOKUP(H4,TABELAMEC,19))</f>
        <v>0</v>
      </c>
    </row>
    <row r="5" customFormat="false" ht="14.45" hidden="false" customHeight="false" outlineLevel="0" collapsed="false">
      <c r="A5" s="10" t="n">
        <v>13305210</v>
      </c>
      <c r="B5" s="10" t="s">
        <v>21</v>
      </c>
      <c r="C5" s="10" t="n">
        <v>1</v>
      </c>
      <c r="D5" s="10" t="n">
        <f aca="false">QUOTIENT(A5,1000000)</f>
        <v>13</v>
      </c>
      <c r="E5" s="10" t="s">
        <v>10</v>
      </c>
      <c r="F5" s="10" t="s">
        <v>31</v>
      </c>
      <c r="G5" s="11" t="s">
        <v>24</v>
      </c>
      <c r="H5" s="17" t="n">
        <v>13436</v>
      </c>
      <c r="I5" s="10" t="s">
        <v>25</v>
      </c>
      <c r="J5" s="12" t="n">
        <v>1992</v>
      </c>
      <c r="K5" s="12" t="n">
        <v>2565</v>
      </c>
      <c r="L5" s="12" t="n">
        <v>3.5</v>
      </c>
      <c r="M5" s="8" t="n">
        <v>0</v>
      </c>
      <c r="N5" s="8" t="n">
        <v>40</v>
      </c>
      <c r="O5" s="9" t="n">
        <f aca="false">N5+M5</f>
        <v>40</v>
      </c>
      <c r="P5" s="13" t="n">
        <f aca="false">VALUE(VLOOKUP(H5,TABELAMEC,6))</f>
        <v>1</v>
      </c>
      <c r="Q5" s="14" t="n">
        <f aca="false">VALUE(VLOOKUP(H5,TABELAMEC,7))</f>
        <v>0.12</v>
      </c>
      <c r="R5" s="14" t="n">
        <f aca="false">VALUE(VLOOKUP(H5,TABELAMEC,8))</f>
        <v>4</v>
      </c>
      <c r="S5" s="15" t="n">
        <f aca="false">VALUE(VLOOKUP(H5,TABELAMEC,15))</f>
        <v>1</v>
      </c>
      <c r="T5" s="14" t="n">
        <f aca="false">IF(G5="N",1.15,1)</f>
        <v>1.15</v>
      </c>
      <c r="U5" s="1" t="n">
        <f aca="false">VALUE(VLOOKUP(H5,TABELAMEC,19))</f>
        <v>0</v>
      </c>
    </row>
    <row r="6" customFormat="false" ht="14.45" hidden="false" customHeight="false" outlineLevel="0" collapsed="false">
      <c r="A6" s="10" t="n">
        <v>71420100</v>
      </c>
      <c r="B6" s="10" t="s">
        <v>26</v>
      </c>
      <c r="C6" s="10" t="n">
        <v>7</v>
      </c>
      <c r="D6" s="10" t="n">
        <f aca="false">QUOTIENT(A6,1000000)</f>
        <v>71</v>
      </c>
      <c r="E6" s="10" t="s">
        <v>22</v>
      </c>
      <c r="F6" s="10" t="s">
        <v>32</v>
      </c>
      <c r="G6" s="11" t="s">
        <v>29</v>
      </c>
      <c r="H6" s="10" t="n">
        <v>1150096</v>
      </c>
      <c r="I6" s="10" t="s">
        <v>25</v>
      </c>
      <c r="J6" s="12" t="n">
        <v>2012</v>
      </c>
      <c r="K6" s="12" t="n">
        <v>2610</v>
      </c>
      <c r="L6" s="12" t="n">
        <v>3.5</v>
      </c>
      <c r="M6" s="8" t="n">
        <v>50</v>
      </c>
      <c r="N6" s="8" t="n">
        <v>0</v>
      </c>
      <c r="O6" s="9" t="n">
        <f aca="false">N6+M6</f>
        <v>50</v>
      </c>
      <c r="P6" s="13" t="n">
        <f aca="false">VALUE(VLOOKUP(H6,TABELAMEC,6))</f>
        <v>2</v>
      </c>
      <c r="Q6" s="14" t="n">
        <f aca="false">VALUE(VLOOKUP(H6,TABELAMEC,7))</f>
        <v>0.1325</v>
      </c>
      <c r="R6" s="14" t="n">
        <f aca="false">VALUE(VLOOKUP(H6,TABELAMEC,8))</f>
        <v>4</v>
      </c>
      <c r="S6" s="15" t="n">
        <f aca="false">VALUE(VLOOKUP(H6,TABELAMEC,15))</f>
        <v>1.1</v>
      </c>
      <c r="T6" s="14" t="n">
        <f aca="false">IF(G6="N",1.15,1)</f>
        <v>1</v>
      </c>
      <c r="U6" s="1" t="n">
        <f aca="false">VALUE(VLOOKUP(H6,TABELAMEC,19))</f>
        <v>1</v>
      </c>
    </row>
    <row r="7" customFormat="false" ht="14.45" hidden="false" customHeight="false" outlineLevel="0" collapsed="false">
      <c r="A7" s="10" t="n">
        <v>11104120</v>
      </c>
      <c r="B7" s="10" t="s">
        <v>26</v>
      </c>
      <c r="C7" s="10" t="n">
        <f aca="false">QUOTIENT(A7,10000000)</f>
        <v>1</v>
      </c>
      <c r="D7" s="10" t="n">
        <f aca="false">QUOTIENT(A7,1000000)</f>
        <v>11</v>
      </c>
      <c r="E7" s="10" t="s">
        <v>27</v>
      </c>
      <c r="F7" s="10" t="s">
        <v>33</v>
      </c>
      <c r="G7" s="11" t="s">
        <v>29</v>
      </c>
      <c r="H7" s="10" t="n">
        <v>13447</v>
      </c>
      <c r="I7" s="10" t="s">
        <v>25</v>
      </c>
      <c r="J7" s="12" t="n">
        <v>2013</v>
      </c>
      <c r="K7" s="12" t="n">
        <v>2640</v>
      </c>
      <c r="L7" s="12" t="n">
        <v>3.5</v>
      </c>
      <c r="M7" s="8" t="n">
        <v>30</v>
      </c>
      <c r="N7" s="8" t="n">
        <v>30</v>
      </c>
      <c r="O7" s="9" t="n">
        <f aca="false">N7+M7</f>
        <v>60</v>
      </c>
      <c r="P7" s="13" t="n">
        <f aca="false">VALUE(VLOOKUP(H7,TABELAMEC,6))</f>
        <v>1.5</v>
      </c>
      <c r="Q7" s="14" t="n">
        <f aca="false">VALUE(VLOOKUP(H7,TABELAMEC,7))</f>
        <v>0.12</v>
      </c>
      <c r="R7" s="14" t="n">
        <f aca="false">VALUE(VLOOKUP(H7,TABELAMEC,8))</f>
        <v>4</v>
      </c>
      <c r="S7" s="15" t="n">
        <f aca="false">VALUE(VLOOKUP(H7,TABELAMEC,15))</f>
        <v>1</v>
      </c>
      <c r="T7" s="14" t="n">
        <f aca="false">IF(G7="N",1.15,1)</f>
        <v>1</v>
      </c>
      <c r="U7" s="1" t="n">
        <f aca="false">VALUE(VLOOKUP(H7,TABELAMEC,19))</f>
        <v>0</v>
      </c>
    </row>
    <row r="8" customFormat="false" ht="14.45" hidden="false" customHeight="false" outlineLevel="0" collapsed="false">
      <c r="A8" s="10" t="n">
        <v>13305150</v>
      </c>
      <c r="B8" s="10" t="s">
        <v>21</v>
      </c>
      <c r="C8" s="10" t="n">
        <v>1</v>
      </c>
      <c r="D8" s="10" t="n">
        <f aca="false">QUOTIENT(A8,1000000)</f>
        <v>13</v>
      </c>
      <c r="E8" s="10" t="s">
        <v>10</v>
      </c>
      <c r="F8" s="10" t="s">
        <v>34</v>
      </c>
      <c r="G8" s="11" t="s">
        <v>29</v>
      </c>
      <c r="H8" s="10" t="n">
        <v>313436</v>
      </c>
      <c r="I8" s="10" t="s">
        <v>25</v>
      </c>
      <c r="J8" s="12" t="n">
        <v>1992</v>
      </c>
      <c r="K8" s="12" t="n">
        <v>2685</v>
      </c>
      <c r="L8" s="12" t="n">
        <v>4</v>
      </c>
      <c r="M8" s="8" t="n">
        <v>30</v>
      </c>
      <c r="N8" s="8" t="n">
        <v>0</v>
      </c>
      <c r="O8" s="9" t="n">
        <f aca="false">N8+M8</f>
        <v>30</v>
      </c>
      <c r="P8" s="13" t="n">
        <f aca="false">VALUE(VLOOKUP(H8,TABELAMEC,6))</f>
        <v>1</v>
      </c>
      <c r="Q8" s="14" t="n">
        <f aca="false">VALUE(VLOOKUP(H8,TABELAMEC,7))</f>
        <v>0.12</v>
      </c>
      <c r="R8" s="14" t="n">
        <f aca="false">VALUE(VLOOKUP(H8,TABELAMEC,8))</f>
        <v>4</v>
      </c>
      <c r="S8" s="15" t="n">
        <f aca="false">VALUE(VLOOKUP(H8,TABELAMEC,15))</f>
        <v>1</v>
      </c>
      <c r="T8" s="14" t="n">
        <f aca="false">IF(G8="N",1.15,1)</f>
        <v>1</v>
      </c>
      <c r="U8" s="1" t="n">
        <f aca="false">VALUE(VLOOKUP(H8,TABELAMEC,19))</f>
        <v>0</v>
      </c>
    </row>
    <row r="9" customFormat="false" ht="14.45" hidden="false" customHeight="false" outlineLevel="0" collapsed="false">
      <c r="A9" s="10" t="n">
        <v>13306100</v>
      </c>
      <c r="B9" s="10" t="s">
        <v>21</v>
      </c>
      <c r="C9" s="10" t="n">
        <v>1</v>
      </c>
      <c r="D9" s="10" t="n">
        <f aca="false">QUOTIENT(A9,1000000)</f>
        <v>13</v>
      </c>
      <c r="E9" s="10" t="s">
        <v>10</v>
      </c>
      <c r="F9" s="10" t="s">
        <v>35</v>
      </c>
      <c r="G9" s="11" t="s">
        <v>29</v>
      </c>
      <c r="H9" s="10" t="n">
        <v>1149786</v>
      </c>
      <c r="I9" s="10" t="s">
        <v>25</v>
      </c>
      <c r="J9" s="12" t="n">
        <v>2014</v>
      </c>
      <c r="K9" s="12" t="n">
        <v>2700</v>
      </c>
      <c r="L9" s="12" t="n">
        <v>3.5</v>
      </c>
      <c r="M9" s="8" t="n">
        <v>0</v>
      </c>
      <c r="N9" s="8" t="n">
        <v>40</v>
      </c>
      <c r="O9" s="9" t="n">
        <f aca="false">N9+M9</f>
        <v>40</v>
      </c>
      <c r="P9" s="13" t="n">
        <f aca="false">VALUE(VLOOKUP(H9,TABELAMEC,6))</f>
        <v>1</v>
      </c>
      <c r="Q9" s="14" t="n">
        <f aca="false">VALUE(VLOOKUP(H9,TABELAMEC,7))</f>
        <v>0.12</v>
      </c>
      <c r="R9" s="14" t="n">
        <f aca="false">VALUE(VLOOKUP(H9,TABELAMEC,8))</f>
        <v>4</v>
      </c>
      <c r="S9" s="15" t="n">
        <f aca="false">VALUE(VLOOKUP(H9,TABELAMEC,15))</f>
        <v>1</v>
      </c>
      <c r="T9" s="14" t="n">
        <f aca="false">IF(G9="N",1.15,1)</f>
        <v>1</v>
      </c>
      <c r="U9" s="1" t="n">
        <f aca="false">VALUE(VLOOKUP(H9,TABELAMEC,19))</f>
        <v>1</v>
      </c>
    </row>
    <row r="10" customFormat="false" ht="14.45" hidden="false" customHeight="false" outlineLevel="0" collapsed="false">
      <c r="A10" s="10" t="n">
        <v>13306200</v>
      </c>
      <c r="B10" s="10" t="s">
        <v>21</v>
      </c>
      <c r="C10" s="10" t="n">
        <v>1</v>
      </c>
      <c r="D10" s="10" t="n">
        <f aca="false">QUOTIENT(A10,1000000)</f>
        <v>13</v>
      </c>
      <c r="E10" s="10" t="s">
        <v>10</v>
      </c>
      <c r="F10" s="10" t="s">
        <v>35</v>
      </c>
      <c r="G10" s="11" t="s">
        <v>24</v>
      </c>
      <c r="H10" s="10" t="n">
        <v>1149786</v>
      </c>
      <c r="I10" s="10" t="s">
        <v>25</v>
      </c>
      <c r="J10" s="12" t="n">
        <v>2014</v>
      </c>
      <c r="K10" s="12" t="n">
        <v>2700</v>
      </c>
      <c r="L10" s="12" t="n">
        <v>4</v>
      </c>
      <c r="M10" s="8" t="n">
        <v>0</v>
      </c>
      <c r="N10" s="8" t="n">
        <v>40</v>
      </c>
      <c r="O10" s="9" t="n">
        <f aca="false">N10+M10</f>
        <v>40</v>
      </c>
      <c r="P10" s="13" t="n">
        <f aca="false">VALUE(VLOOKUP(H10,TABELAMEC,6))</f>
        <v>1</v>
      </c>
      <c r="Q10" s="14" t="n">
        <f aca="false">VALUE(VLOOKUP(H10,TABELAMEC,7))</f>
        <v>0.12</v>
      </c>
      <c r="R10" s="14" t="n">
        <f aca="false">VALUE(VLOOKUP(H10,TABELAMEC,8))</f>
        <v>4</v>
      </c>
      <c r="S10" s="15" t="n">
        <f aca="false">VALUE(VLOOKUP(H10,TABELAMEC,15))</f>
        <v>1</v>
      </c>
      <c r="T10" s="14" t="n">
        <f aca="false">IF(G10="N",1.15,1)</f>
        <v>1.15</v>
      </c>
      <c r="U10" s="1" t="n">
        <f aca="false">VALUE(VLOOKUP(H10,TABELAMEC,19))</f>
        <v>1</v>
      </c>
    </row>
    <row r="11" customFormat="false" ht="14.45" hidden="false" customHeight="false" outlineLevel="0" collapsed="false">
      <c r="A11" s="10" t="n">
        <v>21310116</v>
      </c>
      <c r="B11" s="10" t="s">
        <v>21</v>
      </c>
      <c r="C11" s="10" t="n">
        <v>2</v>
      </c>
      <c r="D11" s="10" t="n">
        <f aca="false">QUOTIENT(A11,1000000)</f>
        <v>21</v>
      </c>
      <c r="E11" s="10" t="s">
        <v>36</v>
      </c>
      <c r="F11" s="10" t="s">
        <v>37</v>
      </c>
      <c r="G11" s="11" t="s">
        <v>38</v>
      </c>
      <c r="H11" s="10" t="n">
        <v>1162185</v>
      </c>
      <c r="I11" s="10" t="s">
        <v>25</v>
      </c>
      <c r="J11" s="12" t="n">
        <v>2013</v>
      </c>
      <c r="K11" s="12" t="n">
        <v>2800</v>
      </c>
      <c r="L11" s="12" t="n">
        <v>4</v>
      </c>
      <c r="M11" s="8" t="n">
        <v>25</v>
      </c>
      <c r="N11" s="8" t="n">
        <v>0</v>
      </c>
      <c r="O11" s="9" t="n">
        <f aca="false">N11+M11</f>
        <v>25</v>
      </c>
      <c r="P11" s="13" t="n">
        <f aca="false">VALUE(VLOOKUP(H11,TABELAMEC,6))</f>
        <v>1</v>
      </c>
      <c r="Q11" s="14" t="n">
        <f aca="false">VALUE(VLOOKUP(H11,TABELAMEC,7))</f>
        <v>0.115</v>
      </c>
      <c r="R11" s="14" t="n">
        <f aca="false">VALUE(VLOOKUP(H11,TABELAMEC,8))</f>
        <v>4</v>
      </c>
      <c r="S11" s="15" t="n">
        <f aca="false">VALUE(VLOOKUP(H11,TABELAMEC,15))</f>
        <v>1.1</v>
      </c>
      <c r="T11" s="14" t="n">
        <f aca="false">IF(G11="N",1.15,1)</f>
        <v>1</v>
      </c>
      <c r="U11" s="1" t="n">
        <f aca="false">VALUE(VLOOKUP(H11,TABELAMEC,19))</f>
        <v>1</v>
      </c>
    </row>
    <row r="12" customFormat="false" ht="14.45" hidden="false" customHeight="false" outlineLevel="0" collapsed="false">
      <c r="A12" s="10" t="n">
        <v>13311150</v>
      </c>
      <c r="B12" s="10" t="s">
        <v>21</v>
      </c>
      <c r="C12" s="10" t="n">
        <v>1</v>
      </c>
      <c r="D12" s="10" t="n">
        <f aca="false">QUOTIENT(A12,1000000)</f>
        <v>13</v>
      </c>
      <c r="E12" s="10" t="s">
        <v>10</v>
      </c>
      <c r="F12" s="10" t="s">
        <v>39</v>
      </c>
      <c r="G12" s="11" t="s">
        <v>29</v>
      </c>
      <c r="H12" s="10" t="n">
        <v>118632</v>
      </c>
      <c r="I12" s="10" t="s">
        <v>25</v>
      </c>
      <c r="J12" s="12" t="n">
        <v>2013</v>
      </c>
      <c r="K12" s="12" t="n">
        <v>2800</v>
      </c>
      <c r="L12" s="12" t="n">
        <v>4</v>
      </c>
      <c r="M12" s="8" t="n">
        <v>0</v>
      </c>
      <c r="N12" s="18" t="n">
        <v>10</v>
      </c>
      <c r="O12" s="9" t="n">
        <f aca="false">N12+M12</f>
        <v>10</v>
      </c>
      <c r="P12" s="13" t="n">
        <f aca="false">VALUE(VLOOKUP(H12,TABELAMEC,6))</f>
        <v>1.5</v>
      </c>
      <c r="Q12" s="14" t="n">
        <f aca="false">VALUE(VLOOKUP(H12,TABELAMEC,7))</f>
        <v>0.115</v>
      </c>
      <c r="R12" s="14" t="n">
        <f aca="false">VALUE(VLOOKUP(H12,TABELAMEC,8))</f>
        <v>4</v>
      </c>
      <c r="S12" s="15" t="n">
        <f aca="false">VALUE(VLOOKUP(H12,TABELAMEC,15))</f>
        <v>1</v>
      </c>
      <c r="T12" s="14" t="n">
        <f aca="false">IF(G12="N",1.15,1)</f>
        <v>1</v>
      </c>
      <c r="U12" s="1" t="n">
        <f aca="false">VALUE(VLOOKUP(H12,TABELAMEC,19))</f>
        <v>1</v>
      </c>
    </row>
    <row r="13" customFormat="false" ht="14.45" hidden="false" customHeight="false" outlineLevel="0" collapsed="false">
      <c r="A13" s="10" t="n">
        <v>21107110</v>
      </c>
      <c r="B13" s="10" t="s">
        <v>26</v>
      </c>
      <c r="C13" s="10" t="n">
        <v>2</v>
      </c>
      <c r="D13" s="10" t="n">
        <f aca="false">QUOTIENT(A13,1000000)</f>
        <v>21</v>
      </c>
      <c r="E13" s="10" t="s">
        <v>36</v>
      </c>
      <c r="F13" s="10" t="s">
        <v>40</v>
      </c>
      <c r="G13" s="11" t="s">
        <v>38</v>
      </c>
      <c r="H13" s="10" t="n">
        <v>1152880</v>
      </c>
      <c r="I13" s="10" t="s">
        <v>25</v>
      </c>
      <c r="J13" s="12" t="n">
        <v>2013</v>
      </c>
      <c r="K13" s="12" t="n">
        <v>2805</v>
      </c>
      <c r="L13" s="12" t="n">
        <v>4</v>
      </c>
      <c r="M13" s="8" t="n">
        <v>40</v>
      </c>
      <c r="N13" s="8" t="n">
        <v>0</v>
      </c>
      <c r="O13" s="9" t="n">
        <f aca="false">N13+M13</f>
        <v>40</v>
      </c>
      <c r="P13" s="13" t="n">
        <f aca="false">VALUE(VLOOKUP(H13,TABELAMEC,6))</f>
        <v>1.5</v>
      </c>
      <c r="Q13" s="14" t="n">
        <f aca="false">VALUE(VLOOKUP(H13,TABELAMEC,7))</f>
        <v>0.1325</v>
      </c>
      <c r="R13" s="14" t="n">
        <f aca="false">VALUE(VLOOKUP(H13,TABELAMEC,8))</f>
        <v>4</v>
      </c>
      <c r="S13" s="15" t="n">
        <f aca="false">VALUE(VLOOKUP(H13,TABELAMEC,15))</f>
        <v>1.1</v>
      </c>
      <c r="T13" s="14" t="n">
        <f aca="false">IF(G13="N",1.15,1)</f>
        <v>1</v>
      </c>
      <c r="U13" s="1" t="n">
        <f aca="false">VALUE(VLOOKUP(H13,TABELAMEC,19))</f>
        <v>1</v>
      </c>
    </row>
    <row r="14" customFormat="false" ht="14.45" hidden="false" customHeight="false" outlineLevel="0" collapsed="false">
      <c r="A14" s="10" t="n">
        <v>71305210</v>
      </c>
      <c r="B14" s="10" t="s">
        <v>21</v>
      </c>
      <c r="C14" s="10" t="n">
        <v>7</v>
      </c>
      <c r="D14" s="10" t="n">
        <f aca="false">QUOTIENT(A14,1000000)</f>
        <v>71</v>
      </c>
      <c r="E14" s="10" t="s">
        <v>22</v>
      </c>
      <c r="F14" s="10" t="s">
        <v>41</v>
      </c>
      <c r="G14" s="11" t="s">
        <v>24</v>
      </c>
      <c r="H14" s="10" t="n">
        <v>1106595</v>
      </c>
      <c r="I14" s="10" t="s">
        <v>25</v>
      </c>
      <c r="J14" s="12" t="n">
        <v>2012</v>
      </c>
      <c r="K14" s="12" t="n">
        <v>2805</v>
      </c>
      <c r="L14" s="12" t="n">
        <v>4</v>
      </c>
      <c r="M14" s="8" t="n">
        <v>50</v>
      </c>
      <c r="N14" s="8" t="n">
        <v>0</v>
      </c>
      <c r="O14" s="9" t="n">
        <f aca="false">N14+M14</f>
        <v>50</v>
      </c>
      <c r="P14" s="13" t="n">
        <f aca="false">VALUE(VLOOKUP(H14,TABELAMEC,6))</f>
        <v>1</v>
      </c>
      <c r="Q14" s="14" t="n">
        <f aca="false">VALUE(VLOOKUP(H14,TABELAMEC,7))</f>
        <v>0.12</v>
      </c>
      <c r="R14" s="14" t="n">
        <f aca="false">VALUE(VLOOKUP(H14,TABELAMEC,8))</f>
        <v>4</v>
      </c>
      <c r="S14" s="15" t="n">
        <f aca="false">VALUE(VLOOKUP(H14,TABELAMEC,15))</f>
        <v>1.1</v>
      </c>
      <c r="T14" s="14" t="n">
        <f aca="false">IF(G14="N",1.15,1)</f>
        <v>1.15</v>
      </c>
      <c r="U14" s="1" t="n">
        <f aca="false">VALUE(VLOOKUP(H14,TABELAMEC,19))</f>
        <v>1</v>
      </c>
    </row>
    <row r="15" customFormat="false" ht="14.45" hidden="false" customHeight="false" outlineLevel="0" collapsed="false">
      <c r="A15" s="10" t="n">
        <v>21310210</v>
      </c>
      <c r="B15" s="10" t="s">
        <v>21</v>
      </c>
      <c r="C15" s="10" t="n">
        <v>2</v>
      </c>
      <c r="D15" s="10" t="n">
        <f aca="false">QUOTIENT(A15,1000000)</f>
        <v>21</v>
      </c>
      <c r="E15" s="10" t="s">
        <v>36</v>
      </c>
      <c r="F15" s="10" t="s">
        <v>42</v>
      </c>
      <c r="G15" s="11" t="s">
        <v>24</v>
      </c>
      <c r="H15" s="10" t="n">
        <v>1160083</v>
      </c>
      <c r="I15" s="10" t="s">
        <v>25</v>
      </c>
      <c r="J15" s="12" t="n">
        <v>2012</v>
      </c>
      <c r="K15" s="12" t="n">
        <v>2805</v>
      </c>
      <c r="L15" s="12" t="n">
        <v>4.5</v>
      </c>
      <c r="M15" s="8" t="n">
        <v>0</v>
      </c>
      <c r="N15" s="8" t="n">
        <v>40</v>
      </c>
      <c r="O15" s="9" t="n">
        <f aca="false">N15+M15</f>
        <v>40</v>
      </c>
      <c r="P15" s="13" t="n">
        <f aca="false">VALUE(VLOOKUP(H15,TABELAMEC,6))</f>
        <v>1</v>
      </c>
      <c r="Q15" s="14" t="n">
        <f aca="false">VALUE(VLOOKUP(H15,TABELAMEC,7))</f>
        <v>0.115</v>
      </c>
      <c r="R15" s="14" t="n">
        <f aca="false">VALUE(VLOOKUP(H15,TABELAMEC,8))</f>
        <v>4</v>
      </c>
      <c r="S15" s="15" t="n">
        <f aca="false">VALUE(VLOOKUP(H15,TABELAMEC,15))</f>
        <v>1.1</v>
      </c>
      <c r="T15" s="14" t="n">
        <f aca="false">IF(G15="N",1.15,1)</f>
        <v>1.15</v>
      </c>
      <c r="U15" s="1" t="n">
        <f aca="false">VALUE(VLOOKUP(H15,TABELAMEC,19))</f>
        <v>1</v>
      </c>
    </row>
    <row r="16" customFormat="false" ht="14.45" hidden="false" customHeight="false" outlineLevel="0" collapsed="false">
      <c r="A16" s="10" t="n">
        <v>21310110</v>
      </c>
      <c r="B16" s="10" t="s">
        <v>21</v>
      </c>
      <c r="C16" s="10" t="n">
        <v>2</v>
      </c>
      <c r="D16" s="10" t="n">
        <f aca="false">QUOTIENT(A16,1000000)</f>
        <v>21</v>
      </c>
      <c r="E16" s="10" t="s">
        <v>36</v>
      </c>
      <c r="F16" s="10" t="s">
        <v>43</v>
      </c>
      <c r="G16" s="11" t="s">
        <v>38</v>
      </c>
      <c r="H16" s="10" t="n">
        <v>1160083</v>
      </c>
      <c r="I16" s="10" t="s">
        <v>25</v>
      </c>
      <c r="J16" s="12" t="n">
        <v>2012</v>
      </c>
      <c r="K16" s="12" t="n">
        <v>2805</v>
      </c>
      <c r="L16" s="12" t="n">
        <v>4</v>
      </c>
      <c r="M16" s="8" t="n">
        <v>25</v>
      </c>
      <c r="N16" s="8" t="n">
        <v>0</v>
      </c>
      <c r="O16" s="9" t="n">
        <f aca="false">N16+M16</f>
        <v>25</v>
      </c>
      <c r="P16" s="13" t="n">
        <f aca="false">VALUE(VLOOKUP(H16,TABELAMEC,6))</f>
        <v>1</v>
      </c>
      <c r="Q16" s="14" t="n">
        <f aca="false">VALUE(VLOOKUP(H16,TABELAMEC,7))</f>
        <v>0.115</v>
      </c>
      <c r="R16" s="14" t="n">
        <f aca="false">VALUE(VLOOKUP(H16,TABELAMEC,8))</f>
        <v>4</v>
      </c>
      <c r="S16" s="15" t="n">
        <f aca="false">VALUE(VLOOKUP(H16,TABELAMEC,15))</f>
        <v>1.1</v>
      </c>
      <c r="T16" s="14" t="n">
        <f aca="false">IF(G16="N",1.15,1)</f>
        <v>1</v>
      </c>
      <c r="U16" s="1" t="n">
        <f aca="false">VALUE(VLOOKUP(H16,TABELAMEC,19))</f>
        <v>1</v>
      </c>
    </row>
    <row r="17" customFormat="false" ht="14.45" hidden="false" customHeight="false" outlineLevel="0" collapsed="false">
      <c r="A17" s="10" t="n">
        <v>13314250</v>
      </c>
      <c r="B17" s="10" t="s">
        <v>21</v>
      </c>
      <c r="C17" s="10" t="n">
        <v>1</v>
      </c>
      <c r="D17" s="10" t="n">
        <f aca="false">QUOTIENT(A17,1000000)</f>
        <v>13</v>
      </c>
      <c r="E17" s="10" t="s">
        <v>10</v>
      </c>
      <c r="F17" s="10" t="s">
        <v>44</v>
      </c>
      <c r="G17" s="11" t="s">
        <v>24</v>
      </c>
      <c r="H17" s="10" t="n">
        <v>121366</v>
      </c>
      <c r="I17" s="10" t="s">
        <v>25</v>
      </c>
      <c r="J17" s="12" t="n">
        <v>2012</v>
      </c>
      <c r="K17" s="12" t="n">
        <v>2835</v>
      </c>
      <c r="L17" s="12" t="n">
        <v>4</v>
      </c>
      <c r="M17" s="8" t="n">
        <v>20</v>
      </c>
      <c r="N17" s="8" t="n">
        <v>0</v>
      </c>
      <c r="O17" s="9" t="n">
        <f aca="false">N17+M17</f>
        <v>20</v>
      </c>
      <c r="P17" s="13" t="n">
        <f aca="false">VALUE(VLOOKUP(H17,TABELAMEC,6))</f>
        <v>1</v>
      </c>
      <c r="Q17" s="14" t="n">
        <f aca="false">VALUE(VLOOKUP(H17,TABELAMEC,7))</f>
        <v>0.1</v>
      </c>
      <c r="R17" s="14" t="n">
        <f aca="false">VALUE(VLOOKUP(H17,TABELAMEC,8))</f>
        <v>4</v>
      </c>
      <c r="S17" s="15" t="n">
        <f aca="false">VALUE(VLOOKUP(H17,TABELAMEC,15))</f>
        <v>1</v>
      </c>
      <c r="T17" s="14" t="n">
        <f aca="false">IF(G17="N",1.15,1)</f>
        <v>1.15</v>
      </c>
      <c r="U17" s="1" t="n">
        <f aca="false">VALUE(VLOOKUP(H17,TABELAMEC,19))</f>
        <v>1</v>
      </c>
    </row>
    <row r="18" customFormat="false" ht="14.45" hidden="false" customHeight="false" outlineLevel="0" collapsed="false">
      <c r="A18" s="10" t="n">
        <v>13314210</v>
      </c>
      <c r="B18" s="10" t="s">
        <v>21</v>
      </c>
      <c r="C18" s="10" t="n">
        <v>1</v>
      </c>
      <c r="D18" s="10" t="n">
        <f aca="false">QUOTIENT(A18,1000000)</f>
        <v>13</v>
      </c>
      <c r="E18" s="10" t="s">
        <v>10</v>
      </c>
      <c r="F18" s="10" t="s">
        <v>45</v>
      </c>
      <c r="G18" s="11" t="s">
        <v>24</v>
      </c>
      <c r="H18" s="10" t="n">
        <v>121367</v>
      </c>
      <c r="I18" s="10" t="s">
        <v>25</v>
      </c>
      <c r="J18" s="12" t="n">
        <v>2012</v>
      </c>
      <c r="K18" s="12" t="n">
        <v>2835</v>
      </c>
      <c r="L18" s="12" t="n">
        <v>4.5</v>
      </c>
      <c r="M18" s="8" t="n">
        <v>20</v>
      </c>
      <c r="N18" s="8" t="n">
        <v>0</v>
      </c>
      <c r="O18" s="9" t="n">
        <f aca="false">N18+M18</f>
        <v>20</v>
      </c>
      <c r="P18" s="13" t="n">
        <f aca="false">VALUE(VLOOKUP(H18,TABELAMEC,6))</f>
        <v>1</v>
      </c>
      <c r="Q18" s="14" t="n">
        <f aca="false">VALUE(VLOOKUP(H18,TABELAMEC,7))</f>
        <v>0.1</v>
      </c>
      <c r="R18" s="14" t="n">
        <f aca="false">VALUE(VLOOKUP(H18,TABELAMEC,8))</f>
        <v>4</v>
      </c>
      <c r="S18" s="15" t="n">
        <f aca="false">VALUE(VLOOKUP(H18,TABELAMEC,15))</f>
        <v>1</v>
      </c>
      <c r="T18" s="14" t="n">
        <f aca="false">IF(G18="N",1.15,1)</f>
        <v>1.15</v>
      </c>
      <c r="U18" s="1" t="n">
        <f aca="false">VALUE(VLOOKUP(H18,TABELAMEC,19))</f>
        <v>1</v>
      </c>
    </row>
    <row r="19" customFormat="false" ht="14.45" hidden="false" customHeight="false" outlineLevel="0" collapsed="false">
      <c r="A19" s="10" t="n">
        <v>11107110</v>
      </c>
      <c r="B19" s="10" t="s">
        <v>26</v>
      </c>
      <c r="C19" s="10" t="n">
        <v>1</v>
      </c>
      <c r="D19" s="10" t="n">
        <f aca="false">QUOTIENT(A19,1000000)</f>
        <v>11</v>
      </c>
      <c r="E19" s="10" t="s">
        <v>27</v>
      </c>
      <c r="F19" s="10" t="s">
        <v>40</v>
      </c>
      <c r="G19" s="11" t="s">
        <v>29</v>
      </c>
      <c r="H19" s="10" t="n">
        <v>13448</v>
      </c>
      <c r="I19" s="10" t="s">
        <v>25</v>
      </c>
      <c r="J19" s="12" t="n">
        <v>2008</v>
      </c>
      <c r="K19" s="12" t="n">
        <v>2835</v>
      </c>
      <c r="L19" s="12" t="n">
        <v>4</v>
      </c>
      <c r="M19" s="8" t="n">
        <v>20</v>
      </c>
      <c r="N19" s="8" t="n">
        <v>0</v>
      </c>
      <c r="O19" s="9" t="n">
        <f aca="false">N19+M19</f>
        <v>20</v>
      </c>
      <c r="P19" s="13" t="n">
        <f aca="false">VALUE(VLOOKUP(H19,TABELAMEC,6))</f>
        <v>1.5</v>
      </c>
      <c r="Q19" s="14" t="n">
        <f aca="false">VALUE(VLOOKUP(H19,TABELAMEC,7))</f>
        <v>0.1325</v>
      </c>
      <c r="R19" s="14" t="n">
        <f aca="false">VALUE(VLOOKUP(H19,TABELAMEC,8))</f>
        <v>4</v>
      </c>
      <c r="S19" s="15" t="n">
        <f aca="false">VALUE(VLOOKUP(H19,TABELAMEC,15))</f>
        <v>1</v>
      </c>
      <c r="T19" s="14" t="n">
        <f aca="false">IF(G19="N",1.15,1)</f>
        <v>1</v>
      </c>
      <c r="U19" s="1" t="n">
        <f aca="false">VALUE(VLOOKUP(H19,TABELAMEC,19))</f>
        <v>0</v>
      </c>
    </row>
    <row r="20" customFormat="false" ht="14.45" hidden="false" customHeight="false" outlineLevel="0" collapsed="false">
      <c r="A20" s="10" t="n">
        <v>11107210</v>
      </c>
      <c r="B20" s="10" t="s">
        <v>26</v>
      </c>
      <c r="C20" s="10" t="n">
        <v>1</v>
      </c>
      <c r="D20" s="10" t="n">
        <f aca="false">QUOTIENT(A20,1000000)</f>
        <v>11</v>
      </c>
      <c r="E20" s="10" t="s">
        <v>27</v>
      </c>
      <c r="F20" s="10" t="s">
        <v>40</v>
      </c>
      <c r="G20" s="11" t="s">
        <v>24</v>
      </c>
      <c r="H20" s="10" t="n">
        <v>44247</v>
      </c>
      <c r="I20" s="10" t="s">
        <v>25</v>
      </c>
      <c r="J20" s="12" t="n">
        <v>2008</v>
      </c>
      <c r="K20" s="12" t="n">
        <v>2835</v>
      </c>
      <c r="L20" s="12" t="n">
        <v>4.5</v>
      </c>
      <c r="M20" s="8" t="n">
        <v>30</v>
      </c>
      <c r="N20" s="8" t="n">
        <v>0</v>
      </c>
      <c r="O20" s="9" t="n">
        <f aca="false">N20+M20</f>
        <v>30</v>
      </c>
      <c r="P20" s="13" t="n">
        <f aca="false">VALUE(VLOOKUP(H20,TABELAMEC,6))</f>
        <v>1.5</v>
      </c>
      <c r="Q20" s="14" t="n">
        <f aca="false">VALUE(VLOOKUP(H20,TABELAMEC,7))</f>
        <v>0.1325</v>
      </c>
      <c r="R20" s="14" t="n">
        <f aca="false">VALUE(VLOOKUP(H20,TABELAMEC,8))</f>
        <v>4</v>
      </c>
      <c r="S20" s="15" t="n">
        <f aca="false">VALUE(VLOOKUP(H20,TABELAMEC,15))</f>
        <v>1</v>
      </c>
      <c r="T20" s="14" t="n">
        <f aca="false">IF(G20="N",1.15,1)</f>
        <v>1.15</v>
      </c>
      <c r="U20" s="1" t="n">
        <f aca="false">VALUE(VLOOKUP(H20,TABELAMEC,19))</f>
        <v>0</v>
      </c>
    </row>
    <row r="21" customFormat="false" ht="14.45" hidden="false" customHeight="false" outlineLevel="0" collapsed="false">
      <c r="A21" s="10" t="n">
        <v>13309110</v>
      </c>
      <c r="B21" s="10" t="s">
        <v>21</v>
      </c>
      <c r="C21" s="10" t="n">
        <v>1</v>
      </c>
      <c r="D21" s="10" t="n">
        <f aca="false">QUOTIENT(A21,1000000)</f>
        <v>13</v>
      </c>
      <c r="E21" s="10" t="s">
        <v>10</v>
      </c>
      <c r="F21" s="10" t="s">
        <v>46</v>
      </c>
      <c r="G21" s="11" t="s">
        <v>29</v>
      </c>
      <c r="H21" s="10" t="n">
        <v>13449</v>
      </c>
      <c r="I21" s="10" t="s">
        <v>25</v>
      </c>
      <c r="J21" s="12" t="n">
        <v>1986</v>
      </c>
      <c r="K21" s="12" t="n">
        <v>2850</v>
      </c>
      <c r="L21" s="12" t="n">
        <v>3</v>
      </c>
      <c r="M21" s="8" t="n">
        <v>40</v>
      </c>
      <c r="N21" s="8" t="n">
        <v>0</v>
      </c>
      <c r="O21" s="9" t="n">
        <f aca="false">N21+M21</f>
        <v>40</v>
      </c>
      <c r="P21" s="13" t="n">
        <f aca="false">VALUE(VLOOKUP(H21,TABELAMEC,6))</f>
        <v>1</v>
      </c>
      <c r="Q21" s="14" t="n">
        <f aca="false">VALUE(VLOOKUP(H21,TABELAMEC,7))</f>
        <v>0.1</v>
      </c>
      <c r="R21" s="14" t="n">
        <f aca="false">VALUE(VLOOKUP(H21,TABELAMEC,8))</f>
        <v>4</v>
      </c>
      <c r="S21" s="15" t="n">
        <f aca="false">VALUE(VLOOKUP(H21,TABELAMEC,15))</f>
        <v>1</v>
      </c>
      <c r="T21" s="14" t="n">
        <f aca="false">IF(G21="N",1.15,1)</f>
        <v>1</v>
      </c>
      <c r="U21" s="1" t="n">
        <f aca="false">VALUE(VLOOKUP(H21,TABELAMEC,19))</f>
        <v>0</v>
      </c>
    </row>
    <row r="22" customFormat="false" ht="14.45" hidden="false" customHeight="false" outlineLevel="0" collapsed="false">
      <c r="A22" s="10" t="n">
        <v>13309210</v>
      </c>
      <c r="B22" s="10" t="s">
        <v>21</v>
      </c>
      <c r="C22" s="10" t="n">
        <v>1</v>
      </c>
      <c r="D22" s="10" t="n">
        <f aca="false">QUOTIENT(A22,1000000)</f>
        <v>13</v>
      </c>
      <c r="E22" s="10" t="s">
        <v>10</v>
      </c>
      <c r="F22" s="10" t="s">
        <v>46</v>
      </c>
      <c r="G22" s="11" t="s">
        <v>24</v>
      </c>
      <c r="H22" s="10" t="n">
        <v>13449</v>
      </c>
      <c r="I22" s="10" t="s">
        <v>25</v>
      </c>
      <c r="J22" s="12" t="n">
        <v>1986</v>
      </c>
      <c r="K22" s="12" t="n">
        <v>2850</v>
      </c>
      <c r="L22" s="12" t="n">
        <v>3</v>
      </c>
      <c r="M22" s="19" t="n">
        <v>0</v>
      </c>
      <c r="N22" s="8" t="n">
        <v>40</v>
      </c>
      <c r="O22" s="9" t="n">
        <f aca="false">N22+M22</f>
        <v>40</v>
      </c>
      <c r="P22" s="13" t="n">
        <f aca="false">VALUE(VLOOKUP(H22,TABELAMEC,6))</f>
        <v>1</v>
      </c>
      <c r="Q22" s="14" t="n">
        <f aca="false">VALUE(VLOOKUP(H22,TABELAMEC,7))</f>
        <v>0.1</v>
      </c>
      <c r="R22" s="14" t="n">
        <f aca="false">VALUE(VLOOKUP(H22,TABELAMEC,8))</f>
        <v>4</v>
      </c>
      <c r="S22" s="15" t="n">
        <f aca="false">VALUE(VLOOKUP(H22,TABELAMEC,15))</f>
        <v>1</v>
      </c>
      <c r="T22" s="14" t="n">
        <f aca="false">IF(G22="N",1.15,1)</f>
        <v>1.15</v>
      </c>
      <c r="U22" s="1" t="n">
        <f aca="false">VALUE(VLOOKUP(H22,TABELAMEC,19))</f>
        <v>0</v>
      </c>
    </row>
    <row r="23" customFormat="false" ht="14.45" hidden="false" customHeight="false" outlineLevel="0" collapsed="false">
      <c r="A23" s="10" t="n">
        <v>13311110</v>
      </c>
      <c r="B23" s="10" t="s">
        <v>21</v>
      </c>
      <c r="C23" s="10" t="n">
        <v>1</v>
      </c>
      <c r="D23" s="10" t="n">
        <f aca="false">QUOTIENT(A23,1000000)</f>
        <v>13</v>
      </c>
      <c r="E23" s="10" t="s">
        <v>10</v>
      </c>
      <c r="F23" s="10" t="s">
        <v>47</v>
      </c>
      <c r="G23" s="11" t="s">
        <v>29</v>
      </c>
      <c r="H23" s="10" t="n">
        <v>118630</v>
      </c>
      <c r="I23" s="10" t="s">
        <v>25</v>
      </c>
      <c r="J23" s="12" t="n">
        <v>2013</v>
      </c>
      <c r="K23" s="12" t="n">
        <v>2880</v>
      </c>
      <c r="L23" s="12" t="n">
        <v>4</v>
      </c>
      <c r="M23" s="8" t="n">
        <v>0</v>
      </c>
      <c r="N23" s="16" t="n">
        <v>30</v>
      </c>
      <c r="O23" s="9" t="n">
        <f aca="false">N23+M23</f>
        <v>30</v>
      </c>
      <c r="P23" s="13" t="n">
        <f aca="false">VALUE(VLOOKUP(H23,TABELAMEC,6))</f>
        <v>1.5</v>
      </c>
      <c r="Q23" s="14" t="n">
        <f aca="false">VALUE(VLOOKUP(H23,TABELAMEC,7))</f>
        <v>0.115</v>
      </c>
      <c r="R23" s="14" t="n">
        <f aca="false">VALUE(VLOOKUP(H23,TABELAMEC,8))</f>
        <v>4</v>
      </c>
      <c r="S23" s="15" t="n">
        <f aca="false">VALUE(VLOOKUP(H23,TABELAMEC,15))</f>
        <v>1</v>
      </c>
      <c r="T23" s="14" t="n">
        <f aca="false">IF(G23="N",1.15,1)</f>
        <v>1</v>
      </c>
      <c r="U23" s="1" t="n">
        <f aca="false">VALUE(VLOOKUP(H23,TABELAMEC,19))</f>
        <v>1</v>
      </c>
    </row>
    <row r="24" customFormat="false" ht="14.45" hidden="false" customHeight="false" outlineLevel="0" collapsed="false">
      <c r="A24" s="10" t="n">
        <v>51109110</v>
      </c>
      <c r="B24" s="10" t="s">
        <v>26</v>
      </c>
      <c r="C24" s="10" t="n">
        <v>5</v>
      </c>
      <c r="D24" s="10" t="n">
        <f aca="false">QUOTIENT(A24,1000000)</f>
        <v>51</v>
      </c>
      <c r="E24" s="10" t="s">
        <v>48</v>
      </c>
      <c r="F24" s="10" t="s">
        <v>49</v>
      </c>
      <c r="G24" s="11" t="s">
        <v>29</v>
      </c>
      <c r="H24" s="10" t="n">
        <v>99808</v>
      </c>
      <c r="I24" s="10" t="s">
        <v>25</v>
      </c>
      <c r="J24" s="12" t="n">
        <v>2007</v>
      </c>
      <c r="K24" s="12" t="n">
        <v>2880</v>
      </c>
      <c r="L24" s="12" t="n">
        <v>4</v>
      </c>
      <c r="M24" s="8" t="n">
        <v>30</v>
      </c>
      <c r="N24" s="8" t="n">
        <v>0</v>
      </c>
      <c r="O24" s="9" t="n">
        <f aca="false">N24+M24</f>
        <v>30</v>
      </c>
      <c r="P24" s="13" t="n">
        <f aca="false">VALUE(VLOOKUP(H24,TABELAMEC,6))</f>
        <v>2</v>
      </c>
      <c r="Q24" s="14" t="n">
        <f aca="false">VALUE(VLOOKUP(H24,TABELAMEC,7))</f>
        <v>0.1325</v>
      </c>
      <c r="R24" s="14" t="n">
        <f aca="false">VALUE(VLOOKUP(H24,TABELAMEC,8))</f>
        <v>4</v>
      </c>
      <c r="S24" s="15" t="n">
        <f aca="false">VALUE(VLOOKUP(H24,TABELAMEC,15))</f>
        <v>1.1</v>
      </c>
      <c r="T24" s="14" t="n">
        <f aca="false">IF(G24="N",1.15,1)</f>
        <v>1</v>
      </c>
      <c r="U24" s="1" t="n">
        <f aca="false">VALUE(VLOOKUP(H24,TABELAMEC,19))</f>
        <v>1</v>
      </c>
    </row>
    <row r="25" customFormat="false" ht="14.45" hidden="false" customHeight="false" outlineLevel="0" collapsed="false">
      <c r="A25" s="10" t="n">
        <v>51109210</v>
      </c>
      <c r="B25" s="10" t="s">
        <v>26</v>
      </c>
      <c r="C25" s="10" t="n">
        <v>5</v>
      </c>
      <c r="D25" s="10" t="n">
        <f aca="false">QUOTIENT(A25,1000000)</f>
        <v>51</v>
      </c>
      <c r="E25" s="10" t="s">
        <v>48</v>
      </c>
      <c r="F25" s="10" t="s">
        <v>49</v>
      </c>
      <c r="G25" s="11" t="s">
        <v>24</v>
      </c>
      <c r="H25" s="10" t="n">
        <v>99808</v>
      </c>
      <c r="I25" s="10" t="s">
        <v>25</v>
      </c>
      <c r="J25" s="12" t="n">
        <v>2007</v>
      </c>
      <c r="K25" s="12" t="n">
        <v>2880</v>
      </c>
      <c r="L25" s="12" t="n">
        <v>4.5</v>
      </c>
      <c r="M25" s="8" t="n">
        <v>30</v>
      </c>
      <c r="N25" s="8" t="n">
        <v>0</v>
      </c>
      <c r="O25" s="9" t="n">
        <f aca="false">N25+M25</f>
        <v>30</v>
      </c>
      <c r="P25" s="13" t="n">
        <f aca="false">VALUE(VLOOKUP(H25,TABELAMEC,6))</f>
        <v>2</v>
      </c>
      <c r="Q25" s="14" t="n">
        <f aca="false">VALUE(VLOOKUP(H25,TABELAMEC,7))</f>
        <v>0.1325</v>
      </c>
      <c r="R25" s="14" t="n">
        <f aca="false">VALUE(VLOOKUP(H25,TABELAMEC,8))</f>
        <v>4</v>
      </c>
      <c r="S25" s="15" t="n">
        <f aca="false">VALUE(VLOOKUP(H25,TABELAMEC,15))</f>
        <v>1.1</v>
      </c>
      <c r="T25" s="14" t="n">
        <f aca="false">IF(G25="N",1.15,1)</f>
        <v>1.15</v>
      </c>
      <c r="U25" s="1" t="n">
        <f aca="false">VALUE(VLOOKUP(H25,TABELAMEC,19))</f>
        <v>1</v>
      </c>
    </row>
    <row r="26" customFormat="false" ht="14.45" hidden="false" customHeight="false" outlineLevel="0" collapsed="false">
      <c r="A26" s="10" t="n">
        <v>11105150</v>
      </c>
      <c r="B26" s="10" t="s">
        <v>26</v>
      </c>
      <c r="C26" s="10" t="n">
        <v>1</v>
      </c>
      <c r="D26" s="10" t="n">
        <f aca="false">QUOTIENT(A26,1000000)</f>
        <v>11</v>
      </c>
      <c r="E26" s="10" t="s">
        <v>27</v>
      </c>
      <c r="F26" s="10" t="s">
        <v>50</v>
      </c>
      <c r="G26" s="11" t="s">
        <v>29</v>
      </c>
      <c r="H26" s="10" t="n">
        <v>318388</v>
      </c>
      <c r="I26" s="10" t="s">
        <v>25</v>
      </c>
      <c r="J26" s="12" t="n">
        <v>1995</v>
      </c>
      <c r="K26" s="12" t="n">
        <v>2880</v>
      </c>
      <c r="L26" s="12" t="n">
        <v>3.5</v>
      </c>
      <c r="M26" s="8" t="n">
        <v>20</v>
      </c>
      <c r="N26" s="8" t="n">
        <v>0</v>
      </c>
      <c r="O26" s="9" t="n">
        <f aca="false">N26+M26</f>
        <v>20</v>
      </c>
      <c r="P26" s="13" t="n">
        <f aca="false">VALUE(VLOOKUP(H26,TABELAMEC,6))</f>
        <v>1.5</v>
      </c>
      <c r="Q26" s="14" t="n">
        <f aca="false">VALUE(VLOOKUP(H26,TABELAMEC,7))</f>
        <v>0.1325</v>
      </c>
      <c r="R26" s="14" t="n">
        <f aca="false">VALUE(VLOOKUP(H26,TABELAMEC,8))</f>
        <v>4</v>
      </c>
      <c r="S26" s="15" t="n">
        <f aca="false">VALUE(VLOOKUP(H26,TABELAMEC,15))</f>
        <v>1</v>
      </c>
      <c r="T26" s="14" t="n">
        <f aca="false">IF(G26="N",1.15,1)</f>
        <v>1</v>
      </c>
      <c r="U26" s="1" t="n">
        <f aca="false">VALUE(VLOOKUP(H26,TABELAMEC,19))</f>
        <v>0</v>
      </c>
    </row>
    <row r="27" customFormat="false" ht="14.45" hidden="false" customHeight="false" outlineLevel="0" collapsed="false">
      <c r="A27" s="10" t="n">
        <v>13310214</v>
      </c>
      <c r="B27" s="10" t="s">
        <v>21</v>
      </c>
      <c r="C27" s="10" t="n">
        <v>1</v>
      </c>
      <c r="D27" s="10" t="n">
        <f aca="false">QUOTIENT(A27,1000000)</f>
        <v>13</v>
      </c>
      <c r="E27" s="10" t="s">
        <v>10</v>
      </c>
      <c r="F27" s="10" t="s">
        <v>51</v>
      </c>
      <c r="G27" s="11" t="s">
        <v>24</v>
      </c>
      <c r="H27" s="10" t="n">
        <v>43962</v>
      </c>
      <c r="I27" s="10" t="s">
        <v>25</v>
      </c>
      <c r="J27" s="12" t="n">
        <v>2014</v>
      </c>
      <c r="K27" s="12" t="n">
        <v>2895</v>
      </c>
      <c r="L27" s="12" t="n">
        <v>4</v>
      </c>
      <c r="M27" s="8" t="n">
        <v>0</v>
      </c>
      <c r="N27" s="8" t="n">
        <v>20</v>
      </c>
      <c r="O27" s="9" t="n">
        <f aca="false">N27+M27</f>
        <v>20</v>
      </c>
      <c r="P27" s="13" t="n">
        <f aca="false">VALUE(VLOOKUP(H27,TABELAMEC,6))</f>
        <v>1</v>
      </c>
      <c r="Q27" s="14" t="n">
        <f aca="false">VALUE(VLOOKUP(H27,TABELAMEC,7))</f>
        <v>0.115</v>
      </c>
      <c r="R27" s="14" t="n">
        <f aca="false">VALUE(VLOOKUP(H27,TABELAMEC,8))</f>
        <v>4</v>
      </c>
      <c r="S27" s="15" t="n">
        <f aca="false">VALUE(VLOOKUP(H27,TABELAMEC,15))</f>
        <v>1</v>
      </c>
      <c r="T27" s="14" t="n">
        <f aca="false">IF(G27="N",1.15,1)</f>
        <v>1.15</v>
      </c>
      <c r="U27" s="1" t="n">
        <f aca="false">VALUE(VLOOKUP(H27,TABELAMEC,19))</f>
        <v>0</v>
      </c>
    </row>
    <row r="28" customFormat="false" ht="14.45" hidden="false" customHeight="false" outlineLevel="0" collapsed="false">
      <c r="A28" s="10" t="n">
        <v>21105210</v>
      </c>
      <c r="B28" s="10" t="s">
        <v>26</v>
      </c>
      <c r="C28" s="10" t="n">
        <v>2</v>
      </c>
      <c r="D28" s="10" t="n">
        <f aca="false">QUOTIENT(A28,1000000)</f>
        <v>21</v>
      </c>
      <c r="E28" s="10" t="s">
        <v>36</v>
      </c>
      <c r="F28" s="10" t="s">
        <v>52</v>
      </c>
      <c r="G28" s="11" t="s">
        <v>24</v>
      </c>
      <c r="H28" s="10" t="n">
        <v>1152879</v>
      </c>
      <c r="I28" s="10" t="s">
        <v>25</v>
      </c>
      <c r="J28" s="12" t="n">
        <v>2011</v>
      </c>
      <c r="K28" s="12" t="n">
        <v>2895</v>
      </c>
      <c r="L28" s="12" t="n">
        <v>5</v>
      </c>
      <c r="M28" s="8" t="n">
        <v>40</v>
      </c>
      <c r="N28" s="8" t="n">
        <v>0</v>
      </c>
      <c r="O28" s="9" t="n">
        <f aca="false">N28+M28</f>
        <v>40</v>
      </c>
      <c r="P28" s="13" t="n">
        <f aca="false">VALUE(VLOOKUP(H28,TABELAMEC,6))</f>
        <v>1.5</v>
      </c>
      <c r="Q28" s="14" t="n">
        <f aca="false">VALUE(VLOOKUP(H28,TABELAMEC,7))</f>
        <v>0.1325</v>
      </c>
      <c r="R28" s="14" t="n">
        <f aca="false">VALUE(VLOOKUP(H28,TABELAMEC,8))</f>
        <v>4</v>
      </c>
      <c r="S28" s="15" t="n">
        <f aca="false">VALUE(VLOOKUP(H28,TABELAMEC,15))</f>
        <v>1.1</v>
      </c>
      <c r="T28" s="14" t="n">
        <f aca="false">IF(G28="N",1.15,1)</f>
        <v>1.15</v>
      </c>
      <c r="U28" s="1" t="n">
        <f aca="false">VALUE(VLOOKUP(H28,TABELAMEC,19))</f>
        <v>1</v>
      </c>
    </row>
    <row r="29" customFormat="false" ht="14.45" hidden="false" customHeight="false" outlineLevel="0" collapsed="false">
      <c r="A29" s="10" t="n">
        <v>13316110</v>
      </c>
      <c r="B29" s="10" t="s">
        <v>21</v>
      </c>
      <c r="C29" s="10" t="n">
        <v>1</v>
      </c>
      <c r="D29" s="10" t="n">
        <f aca="false">QUOTIENT(A29,1000000)</f>
        <v>13</v>
      </c>
      <c r="E29" s="10" t="s">
        <v>10</v>
      </c>
      <c r="F29" s="10" t="s">
        <v>53</v>
      </c>
      <c r="G29" s="11" t="s">
        <v>29</v>
      </c>
      <c r="H29" s="10" t="n">
        <v>120777</v>
      </c>
      <c r="I29" s="10" t="s">
        <v>25</v>
      </c>
      <c r="J29" s="12" t="n">
        <v>2011</v>
      </c>
      <c r="K29" s="12" t="n">
        <v>2895</v>
      </c>
      <c r="L29" s="12" t="n">
        <v>4</v>
      </c>
      <c r="M29" s="8" t="n">
        <v>45</v>
      </c>
      <c r="N29" s="8" t="n">
        <v>0</v>
      </c>
      <c r="O29" s="9" t="n">
        <f aca="false">N29+M29</f>
        <v>45</v>
      </c>
      <c r="P29" s="13" t="n">
        <f aca="false">VALUE(VLOOKUP(H29,TABELAMEC,6))</f>
        <v>2</v>
      </c>
      <c r="Q29" s="14" t="n">
        <f aca="false">VALUE(VLOOKUP(H29,TABELAMEC,7))</f>
        <v>0.1325</v>
      </c>
      <c r="R29" s="14" t="n">
        <f aca="false">VALUE(VLOOKUP(H29,TABELAMEC,8))</f>
        <v>4</v>
      </c>
      <c r="S29" s="15" t="n">
        <f aca="false">VALUE(VLOOKUP(H29,TABELAMEC,15))</f>
        <v>1</v>
      </c>
      <c r="T29" s="14" t="n">
        <f aca="false">IF(G29="N",1.15,1)</f>
        <v>1</v>
      </c>
      <c r="U29" s="1" t="n">
        <f aca="false">VALUE(VLOOKUP(H29,TABELAMEC,19))</f>
        <v>1</v>
      </c>
    </row>
    <row r="30" customFormat="false" ht="14.45" hidden="false" customHeight="false" outlineLevel="0" collapsed="false">
      <c r="A30" s="10" t="n">
        <v>13316210</v>
      </c>
      <c r="B30" s="10" t="s">
        <v>21</v>
      </c>
      <c r="C30" s="10" t="n">
        <v>1</v>
      </c>
      <c r="D30" s="10" t="n">
        <f aca="false">QUOTIENT(A30,1000000)</f>
        <v>13</v>
      </c>
      <c r="E30" s="10" t="s">
        <v>10</v>
      </c>
      <c r="F30" s="10" t="s">
        <v>53</v>
      </c>
      <c r="G30" s="11" t="s">
        <v>24</v>
      </c>
      <c r="H30" s="10" t="n">
        <v>120777</v>
      </c>
      <c r="I30" s="10" t="s">
        <v>25</v>
      </c>
      <c r="J30" s="12" t="n">
        <v>2011</v>
      </c>
      <c r="K30" s="12" t="n">
        <v>2895</v>
      </c>
      <c r="L30" s="12" t="n">
        <v>4.5</v>
      </c>
      <c r="M30" s="19" t="n">
        <v>45</v>
      </c>
      <c r="N30" s="20" t="n">
        <v>0</v>
      </c>
      <c r="O30" s="9" t="n">
        <f aca="false">N30+M30</f>
        <v>45</v>
      </c>
      <c r="P30" s="13" t="n">
        <f aca="false">VALUE(VLOOKUP(H30,TABELAMEC,6))</f>
        <v>2</v>
      </c>
      <c r="Q30" s="14" t="n">
        <f aca="false">VALUE(VLOOKUP(H30,TABELAMEC,7))</f>
        <v>0.1325</v>
      </c>
      <c r="R30" s="14" t="n">
        <f aca="false">VALUE(VLOOKUP(H30,TABELAMEC,8))</f>
        <v>4</v>
      </c>
      <c r="S30" s="15" t="n">
        <f aca="false">VALUE(VLOOKUP(H30,TABELAMEC,15))</f>
        <v>1</v>
      </c>
      <c r="T30" s="14" t="n">
        <f aca="false">IF(G30="N",1.15,1)</f>
        <v>1.15</v>
      </c>
      <c r="U30" s="1" t="n">
        <f aca="false">VALUE(VLOOKUP(H30,TABELAMEC,19))</f>
        <v>1</v>
      </c>
    </row>
    <row r="31" customFormat="false" ht="14.45" hidden="false" customHeight="false" outlineLevel="0" collapsed="false">
      <c r="A31" s="10" t="n">
        <v>21201110</v>
      </c>
      <c r="B31" s="10" t="s">
        <v>54</v>
      </c>
      <c r="C31" s="10" t="n">
        <v>2</v>
      </c>
      <c r="D31" s="10" t="n">
        <f aca="false">QUOTIENT(A31,1000000)</f>
        <v>21</v>
      </c>
      <c r="E31" s="10" t="s">
        <v>36</v>
      </c>
      <c r="F31" s="10" t="s">
        <v>55</v>
      </c>
      <c r="G31" s="11" t="s">
        <v>38</v>
      </c>
      <c r="H31" s="10" t="n">
        <v>1152882</v>
      </c>
      <c r="I31" s="10" t="s">
        <v>25</v>
      </c>
      <c r="J31" s="12" t="n">
        <v>2011</v>
      </c>
      <c r="K31" s="12" t="n">
        <v>2910</v>
      </c>
      <c r="L31" s="12" t="n">
        <v>4</v>
      </c>
      <c r="M31" s="8" t="n">
        <v>40</v>
      </c>
      <c r="N31" s="8" t="n">
        <v>0</v>
      </c>
      <c r="O31" s="9" t="n">
        <f aca="false">N31+M31</f>
        <v>40</v>
      </c>
      <c r="P31" s="13" t="n">
        <f aca="false">VALUE(VLOOKUP(H31,TABELAMEC,6))</f>
        <v>2</v>
      </c>
      <c r="Q31" s="14" t="n">
        <f aca="false">VALUE(VLOOKUP(H31,TABELAMEC,7))</f>
        <v>0.125</v>
      </c>
      <c r="R31" s="14" t="n">
        <f aca="false">VALUE(VLOOKUP(H31,TABELAMEC,8))</f>
        <v>4</v>
      </c>
      <c r="S31" s="15" t="n">
        <f aca="false">VALUE(VLOOKUP(H31,TABELAMEC,15))</f>
        <v>1.1</v>
      </c>
      <c r="T31" s="14" t="n">
        <f aca="false">IF(G31="N",1.15,1)</f>
        <v>1</v>
      </c>
      <c r="U31" s="1" t="n">
        <f aca="false">VALUE(VLOOKUP(H31,TABELAMEC,19))</f>
        <v>1</v>
      </c>
    </row>
    <row r="32" customFormat="false" ht="14.45" hidden="false" customHeight="false" outlineLevel="0" collapsed="false">
      <c r="A32" s="10" t="n">
        <v>51105110</v>
      </c>
      <c r="B32" s="10" t="s">
        <v>26</v>
      </c>
      <c r="C32" s="10" t="n">
        <v>5</v>
      </c>
      <c r="D32" s="10" t="n">
        <f aca="false">QUOTIENT(A32,1000000)</f>
        <v>51</v>
      </c>
      <c r="E32" s="10" t="s">
        <v>48</v>
      </c>
      <c r="F32" s="10" t="s">
        <v>52</v>
      </c>
      <c r="G32" s="11" t="s">
        <v>29</v>
      </c>
      <c r="H32" s="10" t="n">
        <v>99810</v>
      </c>
      <c r="I32" s="10" t="s">
        <v>25</v>
      </c>
      <c r="J32" s="12" t="n">
        <v>2009</v>
      </c>
      <c r="K32" s="12" t="n">
        <v>2925</v>
      </c>
      <c r="L32" s="12" t="n">
        <v>4</v>
      </c>
      <c r="M32" s="8" t="n">
        <v>30</v>
      </c>
      <c r="N32" s="8" t="n">
        <v>0</v>
      </c>
      <c r="O32" s="9" t="n">
        <f aca="false">N32+M32</f>
        <v>30</v>
      </c>
      <c r="P32" s="13" t="n">
        <f aca="false">VALUE(VLOOKUP(H32,TABELAMEC,6))</f>
        <v>1.5</v>
      </c>
      <c r="Q32" s="14" t="n">
        <f aca="false">VALUE(VLOOKUP(H32,TABELAMEC,7))</f>
        <v>0.1325</v>
      </c>
      <c r="R32" s="14" t="n">
        <f aca="false">VALUE(VLOOKUP(H32,TABELAMEC,8))</f>
        <v>4</v>
      </c>
      <c r="S32" s="15" t="n">
        <f aca="false">VALUE(VLOOKUP(H32,TABELAMEC,15))</f>
        <v>1.1</v>
      </c>
      <c r="T32" s="14" t="n">
        <f aca="false">IF(G32="N",1.15,1)</f>
        <v>1</v>
      </c>
      <c r="U32" s="1" t="n">
        <f aca="false">VALUE(VLOOKUP(H32,TABELAMEC,19))</f>
        <v>1</v>
      </c>
    </row>
    <row r="33" customFormat="false" ht="14.45" hidden="false" customHeight="false" outlineLevel="0" collapsed="false">
      <c r="A33" s="10" t="n">
        <v>51105210</v>
      </c>
      <c r="B33" s="10" t="s">
        <v>26</v>
      </c>
      <c r="C33" s="10" t="n">
        <v>5</v>
      </c>
      <c r="D33" s="10" t="n">
        <f aca="false">QUOTIENT(A33,1000000)</f>
        <v>51</v>
      </c>
      <c r="E33" s="10" t="s">
        <v>48</v>
      </c>
      <c r="F33" s="10" t="s">
        <v>52</v>
      </c>
      <c r="G33" s="11" t="s">
        <v>24</v>
      </c>
      <c r="H33" s="10" t="n">
        <v>99810</v>
      </c>
      <c r="I33" s="10" t="s">
        <v>25</v>
      </c>
      <c r="J33" s="12" t="n">
        <v>2009</v>
      </c>
      <c r="K33" s="12" t="n">
        <v>2925</v>
      </c>
      <c r="L33" s="12" t="n">
        <v>4.5</v>
      </c>
      <c r="M33" s="8" t="n">
        <v>30</v>
      </c>
      <c r="N33" s="8" t="n">
        <v>0</v>
      </c>
      <c r="O33" s="9" t="n">
        <f aca="false">N33+M33</f>
        <v>30</v>
      </c>
      <c r="P33" s="13" t="n">
        <f aca="false">VALUE(VLOOKUP(H33,TABELAMEC,6))</f>
        <v>1.5</v>
      </c>
      <c r="Q33" s="14" t="n">
        <f aca="false">VALUE(VLOOKUP(H33,TABELAMEC,7))</f>
        <v>0.1325</v>
      </c>
      <c r="R33" s="14" t="n">
        <f aca="false">VALUE(VLOOKUP(H33,TABELAMEC,8))</f>
        <v>4</v>
      </c>
      <c r="S33" s="15" t="n">
        <f aca="false">VALUE(VLOOKUP(H33,TABELAMEC,15))</f>
        <v>1.1</v>
      </c>
      <c r="T33" s="14" t="n">
        <f aca="false">IF(G33="N",1.15,1)</f>
        <v>1.15</v>
      </c>
      <c r="U33" s="1" t="n">
        <f aca="false">VALUE(VLOOKUP(H33,TABELAMEC,19))</f>
        <v>1</v>
      </c>
    </row>
    <row r="34" customFormat="false" ht="14.45" hidden="false" customHeight="false" outlineLevel="0" collapsed="false">
      <c r="A34" s="10" t="n">
        <v>21109210</v>
      </c>
      <c r="B34" s="10" t="s">
        <v>26</v>
      </c>
      <c r="C34" s="10" t="n">
        <v>2</v>
      </c>
      <c r="D34" s="10" t="n">
        <f aca="false">QUOTIENT(A34,1000000)</f>
        <v>21</v>
      </c>
      <c r="E34" s="10" t="s">
        <v>36</v>
      </c>
      <c r="F34" s="10" t="s">
        <v>49</v>
      </c>
      <c r="G34" s="11" t="s">
        <v>24</v>
      </c>
      <c r="H34" s="10" t="n">
        <v>1152881</v>
      </c>
      <c r="I34" s="10" t="s">
        <v>25</v>
      </c>
      <c r="J34" s="12" t="n">
        <v>2011</v>
      </c>
      <c r="K34" s="12" t="n">
        <v>2940</v>
      </c>
      <c r="L34" s="12" t="n">
        <v>5</v>
      </c>
      <c r="M34" s="8" t="n">
        <v>40</v>
      </c>
      <c r="N34" s="8" t="n">
        <v>0</v>
      </c>
      <c r="O34" s="9" t="n">
        <f aca="false">N34+M34</f>
        <v>40</v>
      </c>
      <c r="P34" s="13" t="n">
        <f aca="false">VALUE(VLOOKUP(H34,TABELAMEC,6))</f>
        <v>2</v>
      </c>
      <c r="Q34" s="14" t="n">
        <f aca="false">VALUE(VLOOKUP(H34,TABELAMEC,7))</f>
        <v>0.1325</v>
      </c>
      <c r="R34" s="14" t="n">
        <f aca="false">VALUE(VLOOKUP(H34,TABELAMEC,8))</f>
        <v>4</v>
      </c>
      <c r="S34" s="15" t="n">
        <f aca="false">VALUE(VLOOKUP(H34,TABELAMEC,15))</f>
        <v>1.1</v>
      </c>
      <c r="T34" s="14" t="n">
        <f aca="false">IF(G34="N",1.15,1)</f>
        <v>1.15</v>
      </c>
      <c r="U34" s="1" t="n">
        <f aca="false">VALUE(VLOOKUP(H34,TABELAMEC,19))</f>
        <v>1</v>
      </c>
    </row>
    <row r="35" customFormat="false" ht="14.45" hidden="false" customHeight="false" outlineLevel="0" collapsed="false">
      <c r="A35" s="10" t="n">
        <v>13310110</v>
      </c>
      <c r="B35" s="10" t="s">
        <v>21</v>
      </c>
      <c r="C35" s="10" t="n">
        <v>1</v>
      </c>
      <c r="D35" s="10" t="n">
        <f aca="false">QUOTIENT(A35,1000000)</f>
        <v>13</v>
      </c>
      <c r="E35" s="10" t="s">
        <v>10</v>
      </c>
      <c r="F35" s="10" t="s">
        <v>56</v>
      </c>
      <c r="G35" s="11" t="s">
        <v>29</v>
      </c>
      <c r="H35" s="10" t="n">
        <v>1158116</v>
      </c>
      <c r="I35" s="10" t="s">
        <v>25</v>
      </c>
      <c r="J35" s="12" t="n">
        <v>2014</v>
      </c>
      <c r="K35" s="12" t="n">
        <v>2955</v>
      </c>
      <c r="L35" s="12" t="n">
        <v>4</v>
      </c>
      <c r="M35" s="19" t="n">
        <v>35</v>
      </c>
      <c r="N35" s="8" t="n">
        <v>0</v>
      </c>
      <c r="O35" s="9" t="n">
        <f aca="false">N35+M35</f>
        <v>35</v>
      </c>
      <c r="P35" s="13" t="n">
        <f aca="false">VALUE(VLOOKUP(H35,TABELAMEC,6))</f>
        <v>1</v>
      </c>
      <c r="Q35" s="14" t="n">
        <f aca="false">VALUE(VLOOKUP(H35,TABELAMEC,7))</f>
        <v>0.115</v>
      </c>
      <c r="R35" s="14" t="n">
        <f aca="false">VALUE(VLOOKUP(H35,TABELAMEC,8))</f>
        <v>4</v>
      </c>
      <c r="S35" s="15" t="n">
        <f aca="false">VALUE(VLOOKUP(H35,TABELAMEC,15))</f>
        <v>1</v>
      </c>
      <c r="T35" s="14" t="n">
        <f aca="false">IF(G35="N",1.15,1)</f>
        <v>1</v>
      </c>
      <c r="U35" s="1" t="n">
        <f aca="false">VALUE(VLOOKUP(H35,TABELAMEC,19))</f>
        <v>1</v>
      </c>
    </row>
    <row r="36" customFormat="false" ht="14.45" hidden="false" customHeight="false" outlineLevel="0" collapsed="false">
      <c r="A36" s="10" t="n">
        <v>13310210</v>
      </c>
      <c r="B36" s="10" t="s">
        <v>21</v>
      </c>
      <c r="C36" s="10" t="n">
        <v>1</v>
      </c>
      <c r="D36" s="10" t="n">
        <f aca="false">QUOTIENT(A36,1000000)</f>
        <v>13</v>
      </c>
      <c r="E36" s="10" t="s">
        <v>10</v>
      </c>
      <c r="F36" s="10" t="s">
        <v>56</v>
      </c>
      <c r="G36" s="11" t="s">
        <v>24</v>
      </c>
      <c r="H36" s="10" t="n">
        <v>1158116</v>
      </c>
      <c r="I36" s="10" t="s">
        <v>25</v>
      </c>
      <c r="J36" s="12" t="n">
        <v>2014</v>
      </c>
      <c r="K36" s="12" t="n">
        <v>2955</v>
      </c>
      <c r="L36" s="12" t="n">
        <v>4</v>
      </c>
      <c r="M36" s="8" t="n">
        <v>0</v>
      </c>
      <c r="N36" s="8" t="n">
        <v>30</v>
      </c>
      <c r="O36" s="9" t="n">
        <f aca="false">N36+M36</f>
        <v>30</v>
      </c>
      <c r="P36" s="13" t="n">
        <f aca="false">VALUE(VLOOKUP(H36,TABELAMEC,6))</f>
        <v>1</v>
      </c>
      <c r="Q36" s="14" t="n">
        <f aca="false">VALUE(VLOOKUP(H36,TABELAMEC,7))</f>
        <v>0.115</v>
      </c>
      <c r="R36" s="14" t="n">
        <f aca="false">VALUE(VLOOKUP(H36,TABELAMEC,8))</f>
        <v>4</v>
      </c>
      <c r="S36" s="15" t="n">
        <f aca="false">VALUE(VLOOKUP(H36,TABELAMEC,15))</f>
        <v>1</v>
      </c>
      <c r="T36" s="14" t="n">
        <f aca="false">IF(G36="N",1.15,1)</f>
        <v>1.15</v>
      </c>
      <c r="U36" s="1" t="n">
        <f aca="false">VALUE(VLOOKUP(H36,TABELAMEC,19))</f>
        <v>1</v>
      </c>
    </row>
    <row r="37" customFormat="false" ht="14.45" hidden="false" customHeight="false" outlineLevel="0" collapsed="false">
      <c r="A37" s="10" t="n">
        <v>11105110</v>
      </c>
      <c r="B37" s="10" t="s">
        <v>26</v>
      </c>
      <c r="C37" s="10" t="n">
        <v>1</v>
      </c>
      <c r="D37" s="10" t="n">
        <f aca="false">QUOTIENT(A37,1000000)</f>
        <v>11</v>
      </c>
      <c r="E37" s="10" t="s">
        <v>27</v>
      </c>
      <c r="F37" s="10" t="s">
        <v>52</v>
      </c>
      <c r="G37" s="11" t="s">
        <v>29</v>
      </c>
      <c r="H37" s="10" t="n">
        <v>18388</v>
      </c>
      <c r="I37" s="10" t="s">
        <v>25</v>
      </c>
      <c r="J37" s="12" t="n">
        <v>0</v>
      </c>
      <c r="K37" s="12" t="n">
        <v>2955</v>
      </c>
      <c r="L37" s="12" t="n">
        <v>4</v>
      </c>
      <c r="M37" s="8" t="n">
        <v>20</v>
      </c>
      <c r="N37" s="8" t="n">
        <v>0</v>
      </c>
      <c r="O37" s="9" t="n">
        <f aca="false">N37+M37</f>
        <v>20</v>
      </c>
      <c r="P37" s="13" t="n">
        <f aca="false">VALUE(VLOOKUP(H37,TABELAMEC,6))</f>
        <v>2</v>
      </c>
      <c r="Q37" s="14" t="n">
        <f aca="false">VALUE(VLOOKUP(H37,TABELAMEC,7))</f>
        <v>0.082</v>
      </c>
      <c r="R37" s="14" t="n">
        <f aca="false">VALUE(VLOOKUP(H37,TABELAMEC,8))</f>
        <v>5</v>
      </c>
      <c r="S37" s="15" t="n">
        <f aca="false">VALUE(VLOOKUP(H37,TABELAMEC,15))</f>
        <v>1.1</v>
      </c>
      <c r="T37" s="14" t="n">
        <f aca="false">IF(G37="N",1.15,1)</f>
        <v>1</v>
      </c>
      <c r="U37" s="1" t="n">
        <f aca="false">VALUE(VLOOKUP(H37,TABELAMEC,19))</f>
        <v>0</v>
      </c>
    </row>
    <row r="38" customFormat="false" ht="14.45" hidden="false" customHeight="false" outlineLevel="0" collapsed="false">
      <c r="A38" s="10" t="n">
        <v>21309110</v>
      </c>
      <c r="B38" s="10" t="s">
        <v>21</v>
      </c>
      <c r="C38" s="10" t="n">
        <v>2</v>
      </c>
      <c r="D38" s="10" t="n">
        <f aca="false">QUOTIENT(A38,1000000)</f>
        <v>21</v>
      </c>
      <c r="E38" s="10" t="s">
        <v>36</v>
      </c>
      <c r="F38" s="10" t="s">
        <v>57</v>
      </c>
      <c r="G38" s="11" t="s">
        <v>38</v>
      </c>
      <c r="H38" s="10" t="n">
        <v>13405</v>
      </c>
      <c r="I38" s="10" t="s">
        <v>25</v>
      </c>
      <c r="J38" s="12" t="n">
        <v>2009</v>
      </c>
      <c r="K38" s="12" t="n">
        <v>2985</v>
      </c>
      <c r="L38" s="12" t="n">
        <v>4</v>
      </c>
      <c r="M38" s="8" t="n">
        <v>50</v>
      </c>
      <c r="N38" s="8" t="n">
        <v>0</v>
      </c>
      <c r="O38" s="9" t="n">
        <f aca="false">N38+M38</f>
        <v>50</v>
      </c>
      <c r="P38" s="13" t="n">
        <f aca="false">VALUE(VLOOKUP(H38,TABELAMEC,6))</f>
        <v>1</v>
      </c>
      <c r="Q38" s="14" t="n">
        <f aca="false">VALUE(VLOOKUP(H38,TABELAMEC,7))</f>
        <v>0.1</v>
      </c>
      <c r="R38" s="14" t="n">
        <f aca="false">VALUE(VLOOKUP(H38,TABELAMEC,8))</f>
        <v>4</v>
      </c>
      <c r="S38" s="15" t="n">
        <f aca="false">VALUE(VLOOKUP(H38,TABELAMEC,15))</f>
        <v>1.1</v>
      </c>
      <c r="T38" s="14" t="n">
        <f aca="false">IF(G38="N",1.15,1)</f>
        <v>1</v>
      </c>
      <c r="U38" s="1" t="n">
        <f aca="false">VALUE(VLOOKUP(H38,TABELAMEC,19))</f>
        <v>0</v>
      </c>
    </row>
    <row r="39" customFormat="false" ht="14.45" hidden="false" customHeight="false" outlineLevel="0" collapsed="false">
      <c r="A39" s="10" t="n">
        <v>21309210</v>
      </c>
      <c r="B39" s="10" t="s">
        <v>21</v>
      </c>
      <c r="C39" s="10" t="n">
        <v>2</v>
      </c>
      <c r="D39" s="10" t="n">
        <f aca="false">QUOTIENT(A39,1000000)</f>
        <v>21</v>
      </c>
      <c r="E39" s="10" t="s">
        <v>36</v>
      </c>
      <c r="F39" s="10" t="s">
        <v>58</v>
      </c>
      <c r="G39" s="11" t="s">
        <v>24</v>
      </c>
      <c r="H39" s="10" t="n">
        <v>13405</v>
      </c>
      <c r="I39" s="10" t="s">
        <v>25</v>
      </c>
      <c r="J39" s="12" t="n">
        <v>2009</v>
      </c>
      <c r="K39" s="12" t="n">
        <v>2985</v>
      </c>
      <c r="L39" s="12" t="n">
        <v>5</v>
      </c>
      <c r="M39" s="8" t="n">
        <v>0</v>
      </c>
      <c r="N39" s="8" t="n">
        <v>50</v>
      </c>
      <c r="O39" s="9" t="n">
        <f aca="false">N39+M39</f>
        <v>50</v>
      </c>
      <c r="P39" s="13" t="n">
        <f aca="false">VALUE(VLOOKUP(H39,TABELAMEC,6))</f>
        <v>1</v>
      </c>
      <c r="Q39" s="14" t="n">
        <f aca="false">VALUE(VLOOKUP(H39,TABELAMEC,7))</f>
        <v>0.1</v>
      </c>
      <c r="R39" s="14" t="n">
        <f aca="false">VALUE(VLOOKUP(H39,TABELAMEC,8))</f>
        <v>4</v>
      </c>
      <c r="S39" s="15" t="n">
        <f aca="false">VALUE(VLOOKUP(H39,TABELAMEC,15))</f>
        <v>1.1</v>
      </c>
      <c r="T39" s="14" t="n">
        <f aca="false">IF(G39="N",1.15,1)</f>
        <v>1.15</v>
      </c>
      <c r="U39" s="1" t="n">
        <f aca="false">VALUE(VLOOKUP(H39,TABELAMEC,19))</f>
        <v>0</v>
      </c>
    </row>
    <row r="40" customFormat="false" ht="14.45" hidden="false" customHeight="false" outlineLevel="0" collapsed="false">
      <c r="A40" s="10" t="n">
        <v>31340100</v>
      </c>
      <c r="B40" s="10" t="s">
        <v>21</v>
      </c>
      <c r="C40" s="10" t="n">
        <v>3</v>
      </c>
      <c r="D40" s="10" t="n">
        <f aca="false">QUOTIENT(A40,1000000)</f>
        <v>31</v>
      </c>
      <c r="E40" s="10" t="s">
        <v>59</v>
      </c>
      <c r="F40" s="10" t="s">
        <v>60</v>
      </c>
      <c r="G40" s="11" t="s">
        <v>38</v>
      </c>
      <c r="H40" s="10" t="n">
        <v>1117877</v>
      </c>
      <c r="I40" s="10" t="s">
        <v>25</v>
      </c>
      <c r="J40" s="12" t="n">
        <v>2014</v>
      </c>
      <c r="K40" s="12" t="n">
        <v>3000</v>
      </c>
      <c r="L40" s="12" t="n">
        <v>4</v>
      </c>
      <c r="M40" s="8" t="n">
        <v>50</v>
      </c>
      <c r="N40" s="8" t="n">
        <v>0</v>
      </c>
      <c r="O40" s="9" t="n">
        <f aca="false">N40+M40</f>
        <v>50</v>
      </c>
      <c r="P40" s="13" t="n">
        <f aca="false">VALUE(VLOOKUP(H40,TABELAMEC,6))</f>
        <v>1</v>
      </c>
      <c r="Q40" s="14" t="n">
        <f aca="false">VALUE(VLOOKUP(H40,TABELAMEC,7))</f>
        <v>0.12</v>
      </c>
      <c r="R40" s="14" t="n">
        <f aca="false">VALUE(VLOOKUP(H40,TABELAMEC,8))</f>
        <v>4</v>
      </c>
      <c r="S40" s="15" t="n">
        <f aca="false">VALUE(VLOOKUP(H40,TABELAMEC,15))</f>
        <v>1.1</v>
      </c>
      <c r="T40" s="14" t="n">
        <f aca="false">IF(G40="N",1.15,1)</f>
        <v>1</v>
      </c>
      <c r="U40" s="1" t="n">
        <f aca="false">VALUE(VLOOKUP(H40,TABELAMEC,19))</f>
        <v>1</v>
      </c>
    </row>
    <row r="41" customFormat="false" ht="14.45" hidden="false" customHeight="false" outlineLevel="0" collapsed="false">
      <c r="A41" s="10" t="n">
        <v>11134100</v>
      </c>
      <c r="B41" s="10" t="s">
        <v>26</v>
      </c>
      <c r="C41" s="10" t="n">
        <v>1</v>
      </c>
      <c r="D41" s="10" t="n">
        <f aca="false">QUOTIENT(A41,1000000)</f>
        <v>11</v>
      </c>
      <c r="E41" s="10" t="s">
        <v>27</v>
      </c>
      <c r="F41" s="10" t="s">
        <v>61</v>
      </c>
      <c r="G41" s="11" t="s">
        <v>29</v>
      </c>
      <c r="H41" s="10" t="n">
        <v>1120733</v>
      </c>
      <c r="I41" s="10" t="s">
        <v>25</v>
      </c>
      <c r="J41" s="12" t="n">
        <v>2012</v>
      </c>
      <c r="K41" s="12" t="n">
        <v>3000</v>
      </c>
      <c r="L41" s="12" t="n">
        <v>4</v>
      </c>
      <c r="M41" s="8" t="n">
        <v>30</v>
      </c>
      <c r="N41" s="8" t="n">
        <v>0</v>
      </c>
      <c r="O41" s="9" t="n">
        <f aca="false">N41+M41</f>
        <v>30</v>
      </c>
      <c r="P41" s="13" t="n">
        <f aca="false">VALUE(VLOOKUP(H41,TABELAMEC,6))</f>
        <v>1.5</v>
      </c>
      <c r="Q41" s="14" t="n">
        <f aca="false">VALUE(VLOOKUP(H41,TABELAMEC,7))</f>
        <v>0.1325</v>
      </c>
      <c r="R41" s="14" t="n">
        <f aca="false">VALUE(VLOOKUP(H41,TABELAMEC,8))</f>
        <v>4</v>
      </c>
      <c r="S41" s="15" t="n">
        <f aca="false">VALUE(VLOOKUP(H41,TABELAMEC,15))</f>
        <v>1</v>
      </c>
      <c r="T41" s="14" t="n">
        <f aca="false">IF(G41="N",1.15,1)</f>
        <v>1</v>
      </c>
      <c r="U41" s="1" t="n">
        <f aca="false">VALUE(VLOOKUP(H41,TABELAMEC,19))</f>
        <v>1</v>
      </c>
    </row>
    <row r="42" customFormat="false" ht="14.45" hidden="false" customHeight="false" outlineLevel="0" collapsed="false">
      <c r="A42" s="10" t="n">
        <v>31301200</v>
      </c>
      <c r="B42" s="10" t="s">
        <v>21</v>
      </c>
      <c r="C42" s="10" t="n">
        <v>3</v>
      </c>
      <c r="D42" s="10" t="n">
        <f aca="false">QUOTIENT(A42,1000000)</f>
        <v>31</v>
      </c>
      <c r="E42" s="10" t="s">
        <v>59</v>
      </c>
      <c r="F42" s="10" t="s">
        <v>62</v>
      </c>
      <c r="G42" s="11" t="s">
        <v>24</v>
      </c>
      <c r="H42" s="10" t="n">
        <v>118546</v>
      </c>
      <c r="I42" s="10" t="s">
        <v>25</v>
      </c>
      <c r="J42" s="12" t="n">
        <v>2011</v>
      </c>
      <c r="K42" s="12" t="n">
        <v>3000</v>
      </c>
      <c r="L42" s="12" t="n">
        <v>4.5</v>
      </c>
      <c r="M42" s="8" t="n">
        <v>55</v>
      </c>
      <c r="N42" s="8" t="n">
        <v>0</v>
      </c>
      <c r="O42" s="9" t="n">
        <f aca="false">N42+M42</f>
        <v>55</v>
      </c>
      <c r="P42" s="13" t="n">
        <f aca="false">VALUE(VLOOKUP(H42,TABELAMEC,6))</f>
        <v>1</v>
      </c>
      <c r="Q42" s="14" t="n">
        <f aca="false">VALUE(VLOOKUP(H42,TABELAMEC,7))</f>
        <v>0.12</v>
      </c>
      <c r="R42" s="14" t="n">
        <f aca="false">VALUE(VLOOKUP(H42,TABELAMEC,8))</f>
        <v>4</v>
      </c>
      <c r="S42" s="15" t="n">
        <f aca="false">VALUE(VLOOKUP(H42,TABELAMEC,15))</f>
        <v>1.1</v>
      </c>
      <c r="T42" s="14" t="n">
        <f aca="false">IF(G42="N",1.15,1)</f>
        <v>1.15</v>
      </c>
      <c r="U42" s="1" t="n">
        <f aca="false">VALUE(VLOOKUP(H42,TABELAMEC,19))</f>
        <v>1</v>
      </c>
    </row>
    <row r="43" customFormat="false" ht="14.45" hidden="false" customHeight="false" outlineLevel="0" collapsed="false">
      <c r="A43" s="10" t="n">
        <v>31360200</v>
      </c>
      <c r="B43" s="10" t="s">
        <v>21</v>
      </c>
      <c r="C43" s="10" t="n">
        <v>3</v>
      </c>
      <c r="D43" s="10" t="n">
        <f aca="false">QUOTIENT(A43,1000000)</f>
        <v>31</v>
      </c>
      <c r="E43" s="10" t="s">
        <v>59</v>
      </c>
      <c r="F43" s="10" t="s">
        <v>63</v>
      </c>
      <c r="G43" s="11" t="s">
        <v>24</v>
      </c>
      <c r="H43" s="10" t="n">
        <v>79567</v>
      </c>
      <c r="I43" s="10" t="s">
        <v>25</v>
      </c>
      <c r="J43" s="12" t="n">
        <v>2009</v>
      </c>
      <c r="K43" s="12" t="n">
        <v>3000</v>
      </c>
      <c r="L43" s="12" t="n">
        <v>4.5</v>
      </c>
      <c r="M43" s="8" t="n">
        <v>0</v>
      </c>
      <c r="N43" s="8" t="n">
        <v>55</v>
      </c>
      <c r="O43" s="9" t="n">
        <f aca="false">N43+M43</f>
        <v>55</v>
      </c>
      <c r="P43" s="13" t="n">
        <f aca="false">VALUE(VLOOKUP(H43,TABELAMEC,6))</f>
        <v>1</v>
      </c>
      <c r="Q43" s="14" t="n">
        <f aca="false">VALUE(VLOOKUP(H43,TABELAMEC,7))</f>
        <v>0.12</v>
      </c>
      <c r="R43" s="14" t="n">
        <f aca="false">VALUE(VLOOKUP(H43,TABELAMEC,8))</f>
        <v>4</v>
      </c>
      <c r="S43" s="15" t="n">
        <f aca="false">VALUE(VLOOKUP(H43,TABELAMEC,15))</f>
        <v>1.1</v>
      </c>
      <c r="T43" s="14" t="n">
        <f aca="false">IF(G43="N",1.15,1)</f>
        <v>1.15</v>
      </c>
      <c r="U43" s="1" t="n">
        <f aca="false">VALUE(VLOOKUP(H43,TABELAMEC,19))</f>
        <v>0</v>
      </c>
    </row>
    <row r="44" customFormat="false" ht="14.45" hidden="false" customHeight="false" outlineLevel="0" collapsed="false">
      <c r="A44" s="10" t="n">
        <v>13304100</v>
      </c>
      <c r="B44" s="10" t="s">
        <v>21</v>
      </c>
      <c r="C44" s="10" t="n">
        <v>1</v>
      </c>
      <c r="D44" s="10" t="n">
        <f aca="false">QUOTIENT(A44,1000000)</f>
        <v>13</v>
      </c>
      <c r="E44" s="10" t="s">
        <v>10</v>
      </c>
      <c r="F44" s="10" t="s">
        <v>64</v>
      </c>
      <c r="G44" s="11" t="s">
        <v>38</v>
      </c>
      <c r="H44" s="10" t="n">
        <v>13451</v>
      </c>
      <c r="I44" s="10" t="s">
        <v>25</v>
      </c>
      <c r="J44" s="12" t="n">
        <v>2009</v>
      </c>
      <c r="K44" s="12" t="n">
        <v>3000</v>
      </c>
      <c r="L44" s="12" t="n">
        <v>4</v>
      </c>
      <c r="M44" s="8" t="n">
        <v>45</v>
      </c>
      <c r="N44" s="8" t="n">
        <v>0</v>
      </c>
      <c r="O44" s="9" t="n">
        <f aca="false">N44+M44</f>
        <v>45</v>
      </c>
      <c r="P44" s="13" t="n">
        <f aca="false">VALUE(VLOOKUP(H44,TABELAMEC,6))</f>
        <v>1</v>
      </c>
      <c r="Q44" s="14" t="n">
        <f aca="false">VALUE(VLOOKUP(H44,TABELAMEC,7))</f>
        <v>0.12</v>
      </c>
      <c r="R44" s="14" t="n">
        <f aca="false">VALUE(VLOOKUP(H44,TABELAMEC,8))</f>
        <v>4</v>
      </c>
      <c r="S44" s="15" t="n">
        <f aca="false">VALUE(VLOOKUP(H44,TABELAMEC,15))</f>
        <v>1</v>
      </c>
      <c r="T44" s="14" t="n">
        <f aca="false">IF(G44="N",1.15,1)</f>
        <v>1</v>
      </c>
      <c r="U44" s="1" t="n">
        <f aca="false">VALUE(VLOOKUP(H44,TABELAMEC,19))</f>
        <v>0</v>
      </c>
    </row>
    <row r="45" customFormat="false" ht="16.4" hidden="false" customHeight="true" outlineLevel="0" collapsed="false">
      <c r="A45" s="10" t="n">
        <v>13304200</v>
      </c>
      <c r="B45" s="10" t="s">
        <v>21</v>
      </c>
      <c r="C45" s="10" t="n">
        <v>1</v>
      </c>
      <c r="D45" s="10" t="n">
        <f aca="false">QUOTIENT(A45,1000000)</f>
        <v>13</v>
      </c>
      <c r="E45" s="10" t="s">
        <v>10</v>
      </c>
      <c r="F45" s="10" t="s">
        <v>64</v>
      </c>
      <c r="G45" s="11" t="s">
        <v>24</v>
      </c>
      <c r="H45" s="10" t="n">
        <v>13451</v>
      </c>
      <c r="I45" s="10" t="s">
        <v>25</v>
      </c>
      <c r="J45" s="12" t="n">
        <v>2009</v>
      </c>
      <c r="K45" s="12" t="n">
        <v>3000</v>
      </c>
      <c r="L45" s="12" t="n">
        <v>4</v>
      </c>
      <c r="M45" s="8" t="n">
        <v>0</v>
      </c>
      <c r="N45" s="8" t="n">
        <v>45</v>
      </c>
      <c r="O45" s="9" t="n">
        <f aca="false">N45+M45</f>
        <v>45</v>
      </c>
      <c r="P45" s="13" t="n">
        <f aca="false">VALUE(VLOOKUP(H45,TABELAMEC,6))</f>
        <v>1</v>
      </c>
      <c r="Q45" s="14" t="n">
        <f aca="false">VALUE(VLOOKUP(H45,TABELAMEC,7))</f>
        <v>0.12</v>
      </c>
      <c r="R45" s="14" t="n">
        <f aca="false">VALUE(VLOOKUP(H45,TABELAMEC,8))</f>
        <v>4</v>
      </c>
      <c r="S45" s="15" t="n">
        <f aca="false">VALUE(VLOOKUP(H45,TABELAMEC,15))</f>
        <v>1</v>
      </c>
      <c r="T45" s="14" t="n">
        <f aca="false">IF(G45="N",1.15,1)</f>
        <v>1.15</v>
      </c>
      <c r="U45" s="1" t="n">
        <f aca="false">VALUE(VLOOKUP(H45,TABELAMEC,19))</f>
        <v>0</v>
      </c>
    </row>
    <row r="46" customFormat="false" ht="16.4" hidden="false" customHeight="true" outlineLevel="0" collapsed="false">
      <c r="A46" s="10" t="n">
        <v>51107110</v>
      </c>
      <c r="B46" s="10" t="s">
        <v>26</v>
      </c>
      <c r="C46" s="10" t="n">
        <v>5</v>
      </c>
      <c r="D46" s="10" t="n">
        <f aca="false">QUOTIENT(A46,1000000)</f>
        <v>51</v>
      </c>
      <c r="E46" s="10" t="s">
        <v>48</v>
      </c>
      <c r="F46" s="10" t="s">
        <v>40</v>
      </c>
      <c r="G46" s="11" t="s">
        <v>29</v>
      </c>
      <c r="H46" s="10" t="n">
        <v>99806</v>
      </c>
      <c r="I46" s="10" t="s">
        <v>25</v>
      </c>
      <c r="J46" s="12" t="n">
        <v>2008</v>
      </c>
      <c r="K46" s="12" t="n">
        <v>3015</v>
      </c>
      <c r="L46" s="12" t="n">
        <v>4</v>
      </c>
      <c r="M46" s="8" t="n">
        <v>30</v>
      </c>
      <c r="N46" s="8" t="n">
        <v>0</v>
      </c>
      <c r="O46" s="9" t="n">
        <f aca="false">N46+M46</f>
        <v>30</v>
      </c>
      <c r="P46" s="13" t="n">
        <f aca="false">VALUE(VLOOKUP(H46,TABELAMEC,6))</f>
        <v>1.5</v>
      </c>
      <c r="Q46" s="14" t="n">
        <f aca="false">VALUE(VLOOKUP(H46,TABELAMEC,7))</f>
        <v>0.1325</v>
      </c>
      <c r="R46" s="14" t="n">
        <f aca="false">VALUE(VLOOKUP(H46,TABELAMEC,8))</f>
        <v>4</v>
      </c>
      <c r="S46" s="15" t="n">
        <f aca="false">VALUE(VLOOKUP(H46,TABELAMEC,15))</f>
        <v>1.1</v>
      </c>
      <c r="T46" s="14" t="n">
        <f aca="false">IF(G46="N",1.15,1)</f>
        <v>1</v>
      </c>
      <c r="U46" s="1" t="n">
        <f aca="false">VALUE(VLOOKUP(H46,TABELAMEC,19))</f>
        <v>1</v>
      </c>
    </row>
    <row r="47" customFormat="false" ht="16.4" hidden="false" customHeight="true" outlineLevel="0" collapsed="false">
      <c r="A47" s="10" t="n">
        <v>51107210</v>
      </c>
      <c r="B47" s="10" t="s">
        <v>26</v>
      </c>
      <c r="C47" s="10" t="n">
        <v>5</v>
      </c>
      <c r="D47" s="10" t="n">
        <f aca="false">QUOTIENT(A47,1000000)</f>
        <v>51</v>
      </c>
      <c r="E47" s="10" t="s">
        <v>48</v>
      </c>
      <c r="F47" s="10" t="s">
        <v>40</v>
      </c>
      <c r="G47" s="11" t="s">
        <v>24</v>
      </c>
      <c r="H47" s="10" t="n">
        <v>99806</v>
      </c>
      <c r="I47" s="10" t="s">
        <v>25</v>
      </c>
      <c r="J47" s="12" t="n">
        <v>2008</v>
      </c>
      <c r="K47" s="12" t="n">
        <v>3015</v>
      </c>
      <c r="L47" s="12" t="n">
        <v>5</v>
      </c>
      <c r="M47" s="8" t="n">
        <v>30</v>
      </c>
      <c r="N47" s="8" t="n">
        <v>0</v>
      </c>
      <c r="O47" s="9" t="n">
        <f aca="false">N47+M47</f>
        <v>30</v>
      </c>
      <c r="P47" s="13" t="n">
        <f aca="false">VALUE(VLOOKUP(H47,TABELAMEC,6))</f>
        <v>1.5</v>
      </c>
      <c r="Q47" s="14" t="n">
        <f aca="false">VALUE(VLOOKUP(H47,TABELAMEC,7))</f>
        <v>0.1325</v>
      </c>
      <c r="R47" s="14" t="n">
        <f aca="false">VALUE(VLOOKUP(H47,TABELAMEC,8))</f>
        <v>4</v>
      </c>
      <c r="S47" s="15" t="n">
        <f aca="false">VALUE(VLOOKUP(H47,TABELAMEC,15))</f>
        <v>1.1</v>
      </c>
      <c r="T47" s="14" t="n">
        <f aca="false">IF(G47="N",1.15,1)</f>
        <v>1.15</v>
      </c>
      <c r="U47" s="1" t="n">
        <f aca="false">VALUE(VLOOKUP(H47,TABELAMEC,19))</f>
        <v>1</v>
      </c>
    </row>
    <row r="48" customFormat="false" ht="16.4" hidden="false" customHeight="true" outlineLevel="0" collapsed="false">
      <c r="A48" s="10" t="n">
        <v>41201110</v>
      </c>
      <c r="B48" s="10" t="s">
        <v>54</v>
      </c>
      <c r="C48" s="10" t="n">
        <v>4</v>
      </c>
      <c r="D48" s="10" t="n">
        <f aca="false">QUOTIENT(A48,1000000)</f>
        <v>41</v>
      </c>
      <c r="E48" s="10" t="s">
        <v>65</v>
      </c>
      <c r="F48" s="10" t="s">
        <v>55</v>
      </c>
      <c r="G48" s="11" t="s">
        <v>29</v>
      </c>
      <c r="H48" s="10" t="n">
        <v>99802</v>
      </c>
      <c r="I48" s="10" t="s">
        <v>25</v>
      </c>
      <c r="J48" s="12" t="n">
        <v>2010</v>
      </c>
      <c r="K48" s="12" t="n">
        <v>3060</v>
      </c>
      <c r="L48" s="12" t="n">
        <v>4</v>
      </c>
      <c r="M48" s="8" t="n">
        <v>45</v>
      </c>
      <c r="N48" s="8" t="n">
        <v>0</v>
      </c>
      <c r="O48" s="9" t="n">
        <f aca="false">N48+M48</f>
        <v>45</v>
      </c>
      <c r="P48" s="13" t="n">
        <f aca="false">VALUE(VLOOKUP(H48,TABELAMEC,6))</f>
        <v>2</v>
      </c>
      <c r="Q48" s="14" t="n">
        <f aca="false">VALUE(VLOOKUP(H48,TABELAMEC,7))</f>
        <v>0.125</v>
      </c>
      <c r="R48" s="14" t="n">
        <f aca="false">VALUE(VLOOKUP(H48,TABELAMEC,8))</f>
        <v>4</v>
      </c>
      <c r="S48" s="15" t="n">
        <f aca="false">VALUE(VLOOKUP(H48,TABELAMEC,15))</f>
        <v>1.1</v>
      </c>
      <c r="T48" s="14" t="n">
        <f aca="false">IF(G48="N",1.15,1)</f>
        <v>1</v>
      </c>
      <c r="U48" s="1" t="n">
        <f aca="false">VALUE(VLOOKUP(H48,TABELAMEC,19))</f>
        <v>1</v>
      </c>
    </row>
    <row r="49" customFormat="false" ht="14.45" hidden="false" customHeight="false" outlineLevel="0" collapsed="false">
      <c r="A49" s="10" t="n">
        <v>41201210</v>
      </c>
      <c r="B49" s="10" t="s">
        <v>21</v>
      </c>
      <c r="C49" s="10" t="n">
        <v>4</v>
      </c>
      <c r="D49" s="10" t="n">
        <f aca="false">QUOTIENT(A49,1000000)</f>
        <v>41</v>
      </c>
      <c r="E49" s="10" t="s">
        <v>65</v>
      </c>
      <c r="F49" s="10" t="s">
        <v>55</v>
      </c>
      <c r="G49" s="11" t="s">
        <v>24</v>
      </c>
      <c r="H49" s="10" t="n">
        <v>99802</v>
      </c>
      <c r="I49" s="10" t="s">
        <v>25</v>
      </c>
      <c r="J49" s="12" t="n">
        <v>2010</v>
      </c>
      <c r="K49" s="12" t="n">
        <v>3060</v>
      </c>
      <c r="L49" s="12" t="n">
        <v>5</v>
      </c>
      <c r="M49" s="8" t="n">
        <v>0</v>
      </c>
      <c r="N49" s="8" t="n">
        <v>45</v>
      </c>
      <c r="O49" s="9" t="n">
        <f aca="false">N49+M49</f>
        <v>45</v>
      </c>
      <c r="P49" s="13" t="n">
        <f aca="false">VALUE(VLOOKUP(H49,TABELAMEC,6))</f>
        <v>2</v>
      </c>
      <c r="Q49" s="14" t="n">
        <f aca="false">VALUE(VLOOKUP(H49,TABELAMEC,7))</f>
        <v>0.125</v>
      </c>
      <c r="R49" s="14" t="n">
        <f aca="false">VALUE(VLOOKUP(H49,TABELAMEC,8))</f>
        <v>4</v>
      </c>
      <c r="S49" s="15" t="n">
        <f aca="false">VALUE(VLOOKUP(H49,TABELAMEC,15))</f>
        <v>1.1</v>
      </c>
      <c r="T49" s="14" t="n">
        <f aca="false">IF(G49="N",1.15,1)</f>
        <v>1.15</v>
      </c>
      <c r="U49" s="1" t="n">
        <f aca="false">VALUE(VLOOKUP(H49,TABELAMEC,19))</f>
        <v>1</v>
      </c>
    </row>
    <row r="50" customFormat="false" ht="14.45" hidden="false" customHeight="false" outlineLevel="0" collapsed="false">
      <c r="A50" s="10" t="n">
        <v>21316110</v>
      </c>
      <c r="B50" s="10" t="s">
        <v>21</v>
      </c>
      <c r="C50" s="10" t="n">
        <v>2</v>
      </c>
      <c r="D50" s="10" t="n">
        <f aca="false">QUOTIENT(A50,1000000)</f>
        <v>21</v>
      </c>
      <c r="E50" s="10" t="s">
        <v>36</v>
      </c>
      <c r="F50" s="10" t="s">
        <v>53</v>
      </c>
      <c r="G50" s="11" t="s">
        <v>38</v>
      </c>
      <c r="H50" s="10" t="n">
        <v>13407</v>
      </c>
      <c r="I50" s="10" t="s">
        <v>25</v>
      </c>
      <c r="J50" s="12" t="n">
        <v>2008</v>
      </c>
      <c r="K50" s="12" t="n">
        <v>3060</v>
      </c>
      <c r="L50" s="12" t="n">
        <v>4</v>
      </c>
      <c r="M50" s="19" t="n">
        <v>0</v>
      </c>
      <c r="N50" s="8" t="n">
        <v>45</v>
      </c>
      <c r="O50" s="9" t="n">
        <f aca="false">N50+M50</f>
        <v>45</v>
      </c>
      <c r="P50" s="13" t="n">
        <f aca="false">VALUE(VLOOKUP(H50,TABELAMEC,6))</f>
        <v>2</v>
      </c>
      <c r="Q50" s="14" t="n">
        <f aca="false">VALUE(VLOOKUP(H50,TABELAMEC,7))</f>
        <v>0.1325</v>
      </c>
      <c r="R50" s="14" t="n">
        <f aca="false">VALUE(VLOOKUP(H50,TABELAMEC,8))</f>
        <v>4</v>
      </c>
      <c r="S50" s="15" t="n">
        <f aca="false">VALUE(VLOOKUP(H50,TABELAMEC,15))</f>
        <v>1.1</v>
      </c>
      <c r="T50" s="14" t="n">
        <f aca="false">IF(G50="N",1.15,1)</f>
        <v>1</v>
      </c>
      <c r="U50" s="1" t="n">
        <f aca="false">VALUE(VLOOKUP(H50,TABELAMEC,19))</f>
        <v>0</v>
      </c>
    </row>
    <row r="51" customFormat="false" ht="14.45" hidden="false" customHeight="false" outlineLevel="0" collapsed="false">
      <c r="A51" s="10" t="n">
        <v>21316210</v>
      </c>
      <c r="B51" s="10" t="s">
        <v>21</v>
      </c>
      <c r="C51" s="10" t="n">
        <v>2</v>
      </c>
      <c r="D51" s="10" t="n">
        <f aca="false">QUOTIENT(A51,1000000)</f>
        <v>21</v>
      </c>
      <c r="E51" s="10" t="s">
        <v>36</v>
      </c>
      <c r="F51" s="10" t="s">
        <v>53</v>
      </c>
      <c r="G51" s="11" t="s">
        <v>24</v>
      </c>
      <c r="H51" s="10" t="n">
        <v>13407</v>
      </c>
      <c r="I51" s="10" t="s">
        <v>25</v>
      </c>
      <c r="J51" s="12" t="n">
        <v>2008</v>
      </c>
      <c r="K51" s="12" t="n">
        <v>3060</v>
      </c>
      <c r="L51" s="12" t="n">
        <v>5</v>
      </c>
      <c r="M51" s="8" t="n">
        <v>40</v>
      </c>
      <c r="N51" s="8" t="n">
        <v>0</v>
      </c>
      <c r="O51" s="9" t="n">
        <f aca="false">N51+M51</f>
        <v>40</v>
      </c>
      <c r="P51" s="13" t="n">
        <f aca="false">VALUE(VLOOKUP(H51,TABELAMEC,6))</f>
        <v>2</v>
      </c>
      <c r="Q51" s="14" t="n">
        <f aca="false">VALUE(VLOOKUP(H51,TABELAMEC,7))</f>
        <v>0.1325</v>
      </c>
      <c r="R51" s="14" t="n">
        <f aca="false">VALUE(VLOOKUP(H51,TABELAMEC,8))</f>
        <v>4</v>
      </c>
      <c r="S51" s="15" t="n">
        <f aca="false">VALUE(VLOOKUP(H51,TABELAMEC,15))</f>
        <v>1.1</v>
      </c>
      <c r="T51" s="14" t="n">
        <f aca="false">IF(G51="N",1.15,1)</f>
        <v>1.15</v>
      </c>
      <c r="U51" s="1" t="n">
        <f aca="false">VALUE(VLOOKUP(H51,TABELAMEC,19))</f>
        <v>0</v>
      </c>
    </row>
    <row r="52" customFormat="false" ht="14.45" hidden="false" customHeight="false" outlineLevel="0" collapsed="false">
      <c r="A52" s="10" t="n">
        <v>51201110</v>
      </c>
      <c r="B52" s="10" t="s">
        <v>54</v>
      </c>
      <c r="C52" s="10" t="n">
        <v>5</v>
      </c>
      <c r="D52" s="10" t="n">
        <f aca="false">QUOTIENT(A52,1000000)</f>
        <v>51</v>
      </c>
      <c r="E52" s="10" t="s">
        <v>48</v>
      </c>
      <c r="F52" s="10" t="s">
        <v>66</v>
      </c>
      <c r="G52" s="11" t="s">
        <v>29</v>
      </c>
      <c r="H52" s="10" t="n">
        <v>99804</v>
      </c>
      <c r="I52" s="10" t="s">
        <v>25</v>
      </c>
      <c r="J52" s="12" t="n">
        <v>2008</v>
      </c>
      <c r="K52" s="12" t="n">
        <v>3105</v>
      </c>
      <c r="L52" s="12" t="n">
        <v>4</v>
      </c>
      <c r="M52" s="8" t="n">
        <v>40</v>
      </c>
      <c r="N52" s="8" t="n">
        <v>0</v>
      </c>
      <c r="O52" s="9" t="n">
        <f aca="false">N52+M52</f>
        <v>40</v>
      </c>
      <c r="P52" s="13" t="n">
        <f aca="false">VALUE(VLOOKUP(H52,TABELAMEC,6))</f>
        <v>2</v>
      </c>
      <c r="Q52" s="14" t="n">
        <f aca="false">VALUE(VLOOKUP(H52,TABELAMEC,7))</f>
        <v>0.125</v>
      </c>
      <c r="R52" s="14" t="n">
        <f aca="false">VALUE(VLOOKUP(H52,TABELAMEC,8))</f>
        <v>4</v>
      </c>
      <c r="S52" s="15" t="n">
        <f aca="false">VALUE(VLOOKUP(H52,TABELAMEC,15))</f>
        <v>1.1</v>
      </c>
      <c r="T52" s="14" t="n">
        <f aca="false">IF(G52="N",1.15,1)</f>
        <v>1</v>
      </c>
      <c r="U52" s="1" t="n">
        <f aca="false">VALUE(VLOOKUP(H52,TABELAMEC,19))</f>
        <v>1</v>
      </c>
    </row>
    <row r="53" customFormat="false" ht="14.45" hidden="false" customHeight="false" outlineLevel="0" collapsed="false">
      <c r="A53" s="10" t="n">
        <v>51201210</v>
      </c>
      <c r="B53" s="10" t="s">
        <v>54</v>
      </c>
      <c r="C53" s="10" t="n">
        <v>5</v>
      </c>
      <c r="D53" s="10" t="n">
        <f aca="false">QUOTIENT(A53,1000000)</f>
        <v>51</v>
      </c>
      <c r="E53" s="10" t="s">
        <v>48</v>
      </c>
      <c r="F53" s="10" t="s">
        <v>66</v>
      </c>
      <c r="G53" s="11" t="s">
        <v>24</v>
      </c>
      <c r="H53" s="10" t="n">
        <v>99804</v>
      </c>
      <c r="I53" s="10" t="s">
        <v>25</v>
      </c>
      <c r="J53" s="12" t="n">
        <v>2008</v>
      </c>
      <c r="K53" s="12" t="n">
        <v>3105</v>
      </c>
      <c r="L53" s="12" t="n">
        <v>5</v>
      </c>
      <c r="M53" s="8" t="n">
        <v>40</v>
      </c>
      <c r="N53" s="8" t="n">
        <v>0</v>
      </c>
      <c r="O53" s="9" t="n">
        <f aca="false">N53+M53</f>
        <v>40</v>
      </c>
      <c r="P53" s="13" t="n">
        <f aca="false">VALUE(VLOOKUP(H53,TABELAMEC,6))</f>
        <v>2</v>
      </c>
      <c r="Q53" s="14" t="n">
        <f aca="false">VALUE(VLOOKUP(H53,TABELAMEC,7))</f>
        <v>0.125</v>
      </c>
      <c r="R53" s="14" t="n">
        <f aca="false">VALUE(VLOOKUP(H53,TABELAMEC,8))</f>
        <v>4</v>
      </c>
      <c r="S53" s="15" t="n">
        <f aca="false">VALUE(VLOOKUP(H53,TABELAMEC,15))</f>
        <v>1.1</v>
      </c>
      <c r="T53" s="14" t="n">
        <f aca="false">IF(G53="N",1.15,1)</f>
        <v>1.15</v>
      </c>
      <c r="U53" s="1" t="n">
        <f aca="false">VALUE(VLOOKUP(H53,TABELAMEC,19))</f>
        <v>1</v>
      </c>
    </row>
    <row r="54" customFormat="false" ht="14.45" hidden="false" customHeight="false" outlineLevel="0" collapsed="false">
      <c r="A54" s="10" t="n">
        <v>14102100</v>
      </c>
      <c r="B54" s="10" t="s">
        <v>26</v>
      </c>
      <c r="C54" s="10" t="n">
        <v>1</v>
      </c>
      <c r="D54" s="10" t="n">
        <f aca="false">QUOTIENT(A54,1000000)</f>
        <v>14</v>
      </c>
      <c r="E54" s="10" t="s">
        <v>67</v>
      </c>
      <c r="F54" s="10" t="s">
        <v>68</v>
      </c>
      <c r="G54" s="11" t="s">
        <v>29</v>
      </c>
      <c r="H54" s="10" t="n">
        <v>13446</v>
      </c>
      <c r="I54" s="10" t="s">
        <v>25</v>
      </c>
      <c r="J54" s="12" t="n">
        <v>1999</v>
      </c>
      <c r="K54" s="12" t="n">
        <v>3120</v>
      </c>
      <c r="L54" s="12" t="n">
        <v>4</v>
      </c>
      <c r="M54" s="8" t="n">
        <v>90</v>
      </c>
      <c r="N54" s="8" t="n">
        <v>90</v>
      </c>
      <c r="O54" s="9" t="n">
        <f aca="false">N54+M54</f>
        <v>180</v>
      </c>
      <c r="P54" s="13" t="n">
        <f aca="false">VALUE(VLOOKUP(H54,TABELAMEC,6))</f>
        <v>1.5</v>
      </c>
      <c r="Q54" s="14" t="n">
        <f aca="false">VALUE(VLOOKUP(H54,TABELAMEC,7))</f>
        <v>0.1325</v>
      </c>
      <c r="R54" s="14" t="n">
        <f aca="false">VALUE(VLOOKUP(H54,TABELAMEC,8))</f>
        <v>4</v>
      </c>
      <c r="S54" s="15" t="n">
        <f aca="false">VALUE(VLOOKUP(H54,TABELAMEC,15))</f>
        <v>1</v>
      </c>
      <c r="T54" s="14" t="n">
        <f aca="false">IF(G54="N",1.15,1)</f>
        <v>1</v>
      </c>
      <c r="U54" s="1" t="n">
        <f aca="false">VALUE(VLOOKUP(H54,TABELAMEC,19))</f>
        <v>0</v>
      </c>
    </row>
    <row r="55" customFormat="false" ht="14.45" hidden="false" customHeight="false" outlineLevel="0" collapsed="false">
      <c r="A55" s="10" t="n">
        <v>13301100</v>
      </c>
      <c r="B55" s="10" t="s">
        <v>21</v>
      </c>
      <c r="C55" s="10" t="n">
        <v>1</v>
      </c>
      <c r="D55" s="10" t="n">
        <f aca="false">QUOTIENT(A55,1000000)</f>
        <v>13</v>
      </c>
      <c r="E55" s="10" t="s">
        <v>10</v>
      </c>
      <c r="F55" s="10" t="s">
        <v>62</v>
      </c>
      <c r="G55" s="11" t="s">
        <v>29</v>
      </c>
      <c r="H55" s="10" t="n">
        <v>13434</v>
      </c>
      <c r="I55" s="10" t="s">
        <v>25</v>
      </c>
      <c r="J55" s="12" t="n">
        <v>1995</v>
      </c>
      <c r="K55" s="12" t="n">
        <v>3165</v>
      </c>
      <c r="L55" s="12" t="n">
        <v>4</v>
      </c>
      <c r="M55" s="8" t="n">
        <v>40</v>
      </c>
      <c r="N55" s="8" t="n">
        <v>40</v>
      </c>
      <c r="O55" s="9" t="n">
        <f aca="false">N55+M55</f>
        <v>80</v>
      </c>
      <c r="P55" s="13" t="n">
        <f aca="false">VALUE(VLOOKUP(H55,TABELAMEC,6))</f>
        <v>1</v>
      </c>
      <c r="Q55" s="14" t="n">
        <f aca="false">VALUE(VLOOKUP(H55,TABELAMEC,7))</f>
        <v>0.12</v>
      </c>
      <c r="R55" s="14" t="n">
        <f aca="false">VALUE(VLOOKUP(H55,TABELAMEC,8))</f>
        <v>4</v>
      </c>
      <c r="S55" s="15" t="n">
        <f aca="false">VALUE(VLOOKUP(H55,TABELAMEC,15))</f>
        <v>1</v>
      </c>
      <c r="T55" s="14" t="n">
        <f aca="false">IF(G55="N",1.15,1)</f>
        <v>1</v>
      </c>
      <c r="U55" s="1" t="n">
        <f aca="false">VALUE(VLOOKUP(H55,TABELAMEC,19))</f>
        <v>0</v>
      </c>
    </row>
    <row r="56" customFormat="false" ht="14.45" hidden="false" customHeight="false" outlineLevel="0" collapsed="false">
      <c r="A56" s="10" t="n">
        <v>13301200</v>
      </c>
      <c r="B56" s="10" t="s">
        <v>21</v>
      </c>
      <c r="C56" s="10" t="n">
        <v>1</v>
      </c>
      <c r="D56" s="10" t="n">
        <f aca="false">QUOTIENT(A56,1000000)</f>
        <v>13</v>
      </c>
      <c r="E56" s="10" t="s">
        <v>10</v>
      </c>
      <c r="F56" s="10" t="s">
        <v>62</v>
      </c>
      <c r="G56" s="11" t="s">
        <v>24</v>
      </c>
      <c r="H56" s="10" t="n">
        <v>13434</v>
      </c>
      <c r="I56" s="10" t="s">
        <v>25</v>
      </c>
      <c r="J56" s="12" t="n">
        <v>1995</v>
      </c>
      <c r="K56" s="12" t="n">
        <v>3165</v>
      </c>
      <c r="L56" s="12" t="n">
        <v>4</v>
      </c>
      <c r="M56" s="8" t="n">
        <v>0</v>
      </c>
      <c r="N56" s="8" t="n">
        <v>40</v>
      </c>
      <c r="O56" s="9" t="n">
        <f aca="false">N56+M56</f>
        <v>40</v>
      </c>
      <c r="P56" s="13" t="n">
        <f aca="false">VALUE(VLOOKUP(H56,TABELAMEC,6))</f>
        <v>1</v>
      </c>
      <c r="Q56" s="14" t="n">
        <f aca="false">VALUE(VLOOKUP(H56,TABELAMEC,7))</f>
        <v>0.12</v>
      </c>
      <c r="R56" s="14" t="n">
        <f aca="false">VALUE(VLOOKUP(H56,TABELAMEC,8))</f>
        <v>4</v>
      </c>
      <c r="S56" s="15" t="n">
        <f aca="false">VALUE(VLOOKUP(H56,TABELAMEC,15))</f>
        <v>1</v>
      </c>
      <c r="T56" s="14" t="n">
        <f aca="false">IF(G56="N",1.15,1)</f>
        <v>1.15</v>
      </c>
      <c r="U56" s="1" t="n">
        <f aca="false">VALUE(VLOOKUP(H56,TABELAMEC,19))</f>
        <v>0</v>
      </c>
    </row>
    <row r="57" customFormat="false" ht="14.45" hidden="false" customHeight="false" outlineLevel="0" collapsed="false">
      <c r="A57" s="10" t="n">
        <v>21312110</v>
      </c>
      <c r="B57" s="10" t="s">
        <v>21</v>
      </c>
      <c r="C57" s="10" t="n">
        <v>2</v>
      </c>
      <c r="D57" s="10" t="n">
        <f aca="false">QUOTIENT(A57,1000000)</f>
        <v>21</v>
      </c>
      <c r="E57" s="10" t="s">
        <v>36</v>
      </c>
      <c r="F57" s="10" t="s">
        <v>69</v>
      </c>
      <c r="G57" s="11" t="s">
        <v>38</v>
      </c>
      <c r="H57" s="10" t="n">
        <v>13410</v>
      </c>
      <c r="I57" s="10" t="s">
        <v>25</v>
      </c>
      <c r="J57" s="12" t="n">
        <v>2009</v>
      </c>
      <c r="K57" s="12" t="n">
        <v>3210</v>
      </c>
      <c r="L57" s="12" t="n">
        <v>4.5</v>
      </c>
      <c r="M57" s="8" t="n">
        <v>45</v>
      </c>
      <c r="N57" s="19" t="n">
        <v>0</v>
      </c>
      <c r="O57" s="9" t="n">
        <f aca="false">N57+M57</f>
        <v>45</v>
      </c>
      <c r="P57" s="13" t="n">
        <f aca="false">VALUE(VLOOKUP(H57,TABELAMEC,6))</f>
        <v>1</v>
      </c>
      <c r="Q57" s="14" t="n">
        <f aca="false">VALUE(VLOOKUP(H57,TABELAMEC,7))</f>
        <v>0.1</v>
      </c>
      <c r="R57" s="14" t="n">
        <f aca="false">VALUE(VLOOKUP(H57,TABELAMEC,8))</f>
        <v>4</v>
      </c>
      <c r="S57" s="15" t="n">
        <f aca="false">VALUE(VLOOKUP(H57,TABELAMEC,15))</f>
        <v>1.1</v>
      </c>
      <c r="T57" s="14" t="n">
        <f aca="false">IF(G57="N",1.15,1)</f>
        <v>1</v>
      </c>
      <c r="U57" s="1" t="n">
        <f aca="false">VALUE(VLOOKUP(H57,TABELAMEC,19))</f>
        <v>0</v>
      </c>
    </row>
    <row r="58" customFormat="false" ht="14.45" hidden="false" customHeight="false" outlineLevel="0" collapsed="false">
      <c r="A58" s="10" t="n">
        <v>21312210</v>
      </c>
      <c r="B58" s="10" t="s">
        <v>21</v>
      </c>
      <c r="C58" s="10" t="n">
        <v>2</v>
      </c>
      <c r="D58" s="10" t="n">
        <f aca="false">QUOTIENT(A58,1000000)</f>
        <v>21</v>
      </c>
      <c r="E58" s="10" t="s">
        <v>36</v>
      </c>
      <c r="F58" s="10" t="s">
        <v>69</v>
      </c>
      <c r="G58" s="11" t="s">
        <v>24</v>
      </c>
      <c r="H58" s="10" t="n">
        <v>13452</v>
      </c>
      <c r="I58" s="10" t="s">
        <v>25</v>
      </c>
      <c r="J58" s="12" t="n">
        <v>2009</v>
      </c>
      <c r="K58" s="12" t="n">
        <v>3210</v>
      </c>
      <c r="L58" s="12" t="n">
        <v>5</v>
      </c>
      <c r="M58" s="8" t="n">
        <v>0</v>
      </c>
      <c r="N58" s="16" t="n">
        <v>45</v>
      </c>
      <c r="O58" s="9" t="n">
        <f aca="false">N58+M58</f>
        <v>45</v>
      </c>
      <c r="P58" s="13" t="n">
        <f aca="false">VALUE(VLOOKUP(H58,TABELAMEC,6))</f>
        <v>1</v>
      </c>
      <c r="Q58" s="14" t="n">
        <f aca="false">VALUE(VLOOKUP(H58,TABELAMEC,7))</f>
        <v>0.1</v>
      </c>
      <c r="R58" s="14" t="n">
        <f aca="false">VALUE(VLOOKUP(H58,TABELAMEC,8))</f>
        <v>4</v>
      </c>
      <c r="S58" s="15" t="n">
        <f aca="false">VALUE(VLOOKUP(H58,TABELAMEC,15))</f>
        <v>1</v>
      </c>
      <c r="T58" s="14" t="n">
        <f aca="false">IF(G58="N",1.15,1)</f>
        <v>1.15</v>
      </c>
      <c r="U58" s="1" t="n">
        <f aca="false">VALUE(VLOOKUP(H58,TABELAMEC,19))</f>
        <v>0</v>
      </c>
    </row>
    <row r="59" customFormat="false" ht="14.45" hidden="false" customHeight="false" outlineLevel="0" collapsed="false">
      <c r="A59" s="10" t="n">
        <v>15108100</v>
      </c>
      <c r="B59" s="10" t="s">
        <v>26</v>
      </c>
      <c r="C59" s="10" t="n">
        <v>1</v>
      </c>
      <c r="D59" s="10" t="n">
        <f aca="false">QUOTIENT(A59,1000000)</f>
        <v>15</v>
      </c>
      <c r="E59" s="10" t="s">
        <v>70</v>
      </c>
      <c r="F59" s="10" t="s">
        <v>71</v>
      </c>
      <c r="G59" s="11" t="s">
        <v>29</v>
      </c>
      <c r="H59" s="10" t="n">
        <v>13435</v>
      </c>
      <c r="I59" s="10" t="s">
        <v>25</v>
      </c>
      <c r="J59" s="12" t="n">
        <v>1997</v>
      </c>
      <c r="K59" s="12" t="n">
        <v>3225</v>
      </c>
      <c r="L59" s="12" t="n">
        <v>4</v>
      </c>
      <c r="M59" s="8" t="n">
        <v>45</v>
      </c>
      <c r="N59" s="8" t="n">
        <v>0</v>
      </c>
      <c r="O59" s="9" t="n">
        <f aca="false">N59+M59</f>
        <v>45</v>
      </c>
      <c r="P59" s="13" t="n">
        <f aca="false">VALUE(VLOOKUP(H59,TABELAMEC,6))</f>
        <v>2</v>
      </c>
      <c r="Q59" s="14" t="n">
        <f aca="false">VALUE(VLOOKUP(H59,TABELAMEC,7))</f>
        <v>0.1325</v>
      </c>
      <c r="R59" s="14" t="n">
        <f aca="false">VALUE(VLOOKUP(H59,TABELAMEC,8))</f>
        <v>4</v>
      </c>
      <c r="S59" s="15" t="n">
        <f aca="false">VALUE(VLOOKUP(H59,TABELAMEC,15))</f>
        <v>1</v>
      </c>
      <c r="T59" s="14" t="n">
        <f aca="false">IF(G59="N",1.15,1)</f>
        <v>1</v>
      </c>
      <c r="U59" s="1" t="n">
        <f aca="false">VALUE(VLOOKUP(H59,TABELAMEC,19))</f>
        <v>0</v>
      </c>
    </row>
    <row r="60" customFormat="false" ht="14.45" hidden="false" customHeight="false" outlineLevel="0" collapsed="false">
      <c r="A60" s="10" t="n">
        <v>13312210</v>
      </c>
      <c r="B60" s="10" t="s">
        <v>21</v>
      </c>
      <c r="C60" s="10" t="n">
        <v>1</v>
      </c>
      <c r="D60" s="10" t="n">
        <f aca="false">QUOTIENT(A60,1000000)</f>
        <v>13</v>
      </c>
      <c r="E60" s="10" t="s">
        <v>10</v>
      </c>
      <c r="F60" s="10" t="s">
        <v>69</v>
      </c>
      <c r="G60" s="11" t="s">
        <v>24</v>
      </c>
      <c r="H60" s="10" t="n">
        <v>13410</v>
      </c>
      <c r="I60" s="10" t="s">
        <v>25</v>
      </c>
      <c r="J60" s="12" t="n">
        <v>2009</v>
      </c>
      <c r="K60" s="12" t="n">
        <v>3240</v>
      </c>
      <c r="L60" s="12" t="n">
        <v>5</v>
      </c>
      <c r="M60" s="19" t="n">
        <v>0</v>
      </c>
      <c r="N60" s="19" t="n">
        <v>25</v>
      </c>
      <c r="O60" s="9" t="n">
        <f aca="false">N60+M60</f>
        <v>25</v>
      </c>
      <c r="P60" s="13" t="n">
        <f aca="false">VALUE(VLOOKUP(H60,TABELAMEC,6))</f>
        <v>1</v>
      </c>
      <c r="Q60" s="14" t="n">
        <f aca="false">VALUE(VLOOKUP(H60,TABELAMEC,7))</f>
        <v>0.1</v>
      </c>
      <c r="R60" s="14" t="n">
        <f aca="false">VALUE(VLOOKUP(H60,TABELAMEC,8))</f>
        <v>4</v>
      </c>
      <c r="S60" s="15" t="n">
        <f aca="false">VALUE(VLOOKUP(H60,TABELAMEC,15))</f>
        <v>1.1</v>
      </c>
      <c r="T60" s="14" t="n">
        <f aca="false">IF(G60="N",1.15,1)</f>
        <v>1.15</v>
      </c>
      <c r="U60" s="1" t="n">
        <f aca="false">VALUE(VLOOKUP(H60,TABELAMEC,19))</f>
        <v>0</v>
      </c>
    </row>
    <row r="61" customFormat="false" ht="14.45" hidden="false" customHeight="false" outlineLevel="0" collapsed="false">
      <c r="A61" s="10" t="n">
        <v>13312110</v>
      </c>
      <c r="B61" s="10" t="s">
        <v>21</v>
      </c>
      <c r="C61" s="10" t="n">
        <v>1</v>
      </c>
      <c r="D61" s="10" t="n">
        <f aca="false">QUOTIENT(A61,1000000)</f>
        <v>13</v>
      </c>
      <c r="E61" s="10" t="s">
        <v>10</v>
      </c>
      <c r="F61" s="10" t="s">
        <v>69</v>
      </c>
      <c r="G61" s="11" t="s">
        <v>38</v>
      </c>
      <c r="H61" s="10" t="n">
        <v>13452</v>
      </c>
      <c r="I61" s="10" t="s">
        <v>25</v>
      </c>
      <c r="J61" s="12" t="n">
        <v>2009</v>
      </c>
      <c r="K61" s="12" t="n">
        <v>3240</v>
      </c>
      <c r="L61" s="12" t="n">
        <v>4</v>
      </c>
      <c r="M61" s="19" t="n">
        <v>35</v>
      </c>
      <c r="N61" s="20" t="n">
        <v>0</v>
      </c>
      <c r="O61" s="9" t="n">
        <f aca="false">N61+M61</f>
        <v>35</v>
      </c>
      <c r="P61" s="13" t="n">
        <f aca="false">VALUE(VLOOKUP(H61,TABELAMEC,6))</f>
        <v>1</v>
      </c>
      <c r="Q61" s="14" t="n">
        <f aca="false">VALUE(VLOOKUP(H61,TABELAMEC,7))</f>
        <v>0.1</v>
      </c>
      <c r="R61" s="14" t="n">
        <f aca="false">VALUE(VLOOKUP(H61,TABELAMEC,8))</f>
        <v>4</v>
      </c>
      <c r="S61" s="15" t="n">
        <f aca="false">VALUE(VLOOKUP(H61,TABELAMEC,15))</f>
        <v>1</v>
      </c>
      <c r="T61" s="14" t="n">
        <f aca="false">IF(G61="N",1.15,1)</f>
        <v>1</v>
      </c>
      <c r="U61" s="1" t="n">
        <f aca="false">VALUE(VLOOKUP(H61,TABELAMEC,19))</f>
        <v>0</v>
      </c>
    </row>
    <row r="62" customFormat="false" ht="14.45" hidden="false" customHeight="false" outlineLevel="0" collapsed="false">
      <c r="A62" s="10" t="n">
        <v>51206100</v>
      </c>
      <c r="B62" s="10" t="s">
        <v>54</v>
      </c>
      <c r="C62" s="10" t="n">
        <v>5</v>
      </c>
      <c r="D62" s="10" t="n">
        <f aca="false">QUOTIENT(A62,1000000)</f>
        <v>51</v>
      </c>
      <c r="E62" s="10" t="s">
        <v>48</v>
      </c>
      <c r="F62" s="10" t="s">
        <v>72</v>
      </c>
      <c r="G62" s="11" t="s">
        <v>29</v>
      </c>
      <c r="H62" s="10" t="n">
        <v>118910</v>
      </c>
      <c r="I62" s="10" t="s">
        <v>25</v>
      </c>
      <c r="J62" s="12" t="n">
        <v>2011</v>
      </c>
      <c r="K62" s="12" t="n">
        <v>3315</v>
      </c>
      <c r="L62" s="12" t="n">
        <v>4</v>
      </c>
      <c r="M62" s="8" t="n">
        <v>45</v>
      </c>
      <c r="N62" s="8" t="n">
        <v>45</v>
      </c>
      <c r="O62" s="9" t="n">
        <f aca="false">N62+M62</f>
        <v>90</v>
      </c>
      <c r="P62" s="13" t="n">
        <f aca="false">VALUE(VLOOKUP(H62,TABELAMEC,6))</f>
        <v>2</v>
      </c>
      <c r="Q62" s="14" t="n">
        <f aca="false">VALUE(VLOOKUP(H62,TABELAMEC,7))</f>
        <v>0.066</v>
      </c>
      <c r="R62" s="14" t="n">
        <f aca="false">VALUE(VLOOKUP(H62,TABELAMEC,8))</f>
        <v>5</v>
      </c>
      <c r="S62" s="15" t="n">
        <f aca="false">VALUE(VLOOKUP(H62,TABELAMEC,15))</f>
        <v>1.1</v>
      </c>
      <c r="T62" s="14" t="n">
        <f aca="false">IF(G62="N",1.15,1)</f>
        <v>1</v>
      </c>
      <c r="U62" s="1" t="n">
        <f aca="false">VALUE(VLOOKUP(H62,TABELAMEC,19))</f>
        <v>1</v>
      </c>
    </row>
    <row r="63" customFormat="false" ht="14.45" hidden="false" customHeight="false" outlineLevel="0" collapsed="false">
      <c r="A63" s="10" t="n">
        <v>71315110</v>
      </c>
      <c r="B63" s="10" t="s">
        <v>21</v>
      </c>
      <c r="C63" s="10" t="n">
        <v>7</v>
      </c>
      <c r="D63" s="10" t="n">
        <f aca="false">QUOTIENT(A63,1000000)</f>
        <v>71</v>
      </c>
      <c r="E63" s="10" t="s">
        <v>22</v>
      </c>
      <c r="F63" s="10" t="s">
        <v>73</v>
      </c>
      <c r="G63" s="11" t="s">
        <v>29</v>
      </c>
      <c r="H63" s="10" t="n">
        <v>1106596</v>
      </c>
      <c r="I63" s="10" t="s">
        <v>25</v>
      </c>
      <c r="J63" s="12" t="n">
        <v>2012</v>
      </c>
      <c r="K63" s="12" t="n">
        <v>3525</v>
      </c>
      <c r="L63" s="12" t="n">
        <v>4</v>
      </c>
      <c r="M63" s="8" t="n">
        <v>50</v>
      </c>
      <c r="N63" s="8" t="n">
        <v>0</v>
      </c>
      <c r="O63" s="9" t="n">
        <f aca="false">N63+M63</f>
        <v>50</v>
      </c>
      <c r="P63" s="13" t="n">
        <f aca="false">VALUE(VLOOKUP(H63,TABELAMEC,6))</f>
        <v>1</v>
      </c>
      <c r="Q63" s="14" t="n">
        <f aca="false">VALUE(VLOOKUP(H63,TABELAMEC,7))</f>
        <v>0.1</v>
      </c>
      <c r="R63" s="14" t="n">
        <f aca="false">VALUE(VLOOKUP(H63,TABELAMEC,8))</f>
        <v>3</v>
      </c>
      <c r="S63" s="15" t="n">
        <f aca="false">VALUE(VLOOKUP(H63,TABELAMEC,15))</f>
        <v>1.1</v>
      </c>
      <c r="T63" s="14" t="n">
        <f aca="false">IF(G63="N",1.15,1)</f>
        <v>1</v>
      </c>
      <c r="U63" s="1" t="n">
        <f aca="false">VALUE(VLOOKUP(H63,TABELAMEC,19))</f>
        <v>1</v>
      </c>
    </row>
    <row r="64" customFormat="false" ht="14.45" hidden="false" customHeight="false" outlineLevel="0" collapsed="false">
      <c r="A64" s="10" t="n">
        <v>31350100</v>
      </c>
      <c r="B64" s="10" t="s">
        <v>21</v>
      </c>
      <c r="C64" s="10" t="n">
        <v>3</v>
      </c>
      <c r="D64" s="10" t="n">
        <f aca="false">QUOTIENT(A64,1000000)</f>
        <v>31</v>
      </c>
      <c r="E64" s="10" t="s">
        <v>59</v>
      </c>
      <c r="F64" s="10" t="s">
        <v>74</v>
      </c>
      <c r="G64" s="11" t="s">
        <v>38</v>
      </c>
      <c r="H64" s="10" t="n">
        <v>13433</v>
      </c>
      <c r="I64" s="10" t="s">
        <v>25</v>
      </c>
      <c r="J64" s="12" t="n">
        <v>1997</v>
      </c>
      <c r="K64" s="12" t="n">
        <v>3570</v>
      </c>
      <c r="L64" s="12" t="n">
        <v>5</v>
      </c>
      <c r="M64" s="8" t="n">
        <v>60</v>
      </c>
      <c r="N64" s="8" t="n">
        <v>0</v>
      </c>
      <c r="O64" s="9" t="n">
        <f aca="false">N64+M64</f>
        <v>60</v>
      </c>
      <c r="P64" s="13" t="n">
        <f aca="false">VALUE(VLOOKUP(H64,TABELAMEC,6))</f>
        <v>1</v>
      </c>
      <c r="Q64" s="14" t="n">
        <f aca="false">VALUE(VLOOKUP(H64,TABELAMEC,7))</f>
        <v>0.12</v>
      </c>
      <c r="R64" s="14" t="n">
        <f aca="false">VALUE(VLOOKUP(H64,TABELAMEC,8))</f>
        <v>5</v>
      </c>
      <c r="S64" s="15" t="n">
        <f aca="false">VALUE(VLOOKUP(H64,TABELAMEC,15))</f>
        <v>1.1</v>
      </c>
      <c r="T64" s="14" t="n">
        <f aca="false">IF(G64="N",1.15,1)</f>
        <v>1</v>
      </c>
      <c r="U64" s="1" t="n">
        <f aca="false">VALUE(VLOOKUP(H64,TABELAMEC,19))</f>
        <v>0</v>
      </c>
    </row>
    <row r="65" customFormat="false" ht="14.45" hidden="false" customHeight="false" outlineLevel="0" collapsed="false">
      <c r="A65" s="10" t="n">
        <v>31350200</v>
      </c>
      <c r="B65" s="10" t="s">
        <v>21</v>
      </c>
      <c r="C65" s="10" t="n">
        <v>3</v>
      </c>
      <c r="D65" s="10" t="n">
        <f aca="false">QUOTIENT(A65,1000000)</f>
        <v>31</v>
      </c>
      <c r="E65" s="10" t="s">
        <v>59</v>
      </c>
      <c r="F65" s="10" t="s">
        <v>74</v>
      </c>
      <c r="G65" s="11" t="s">
        <v>24</v>
      </c>
      <c r="H65" s="10" t="n">
        <v>13433</v>
      </c>
      <c r="I65" s="10" t="s">
        <v>25</v>
      </c>
      <c r="J65" s="12" t="n">
        <v>1997</v>
      </c>
      <c r="K65" s="12" t="n">
        <v>3570</v>
      </c>
      <c r="L65" s="12" t="n">
        <v>5.5</v>
      </c>
      <c r="M65" s="8" t="n">
        <v>60</v>
      </c>
      <c r="N65" s="8" t="n">
        <v>0</v>
      </c>
      <c r="O65" s="9" t="n">
        <f aca="false">N65+M65</f>
        <v>60</v>
      </c>
      <c r="P65" s="13" t="n">
        <f aca="false">VALUE(VLOOKUP(H65,TABELAMEC,6))</f>
        <v>1</v>
      </c>
      <c r="Q65" s="14" t="n">
        <f aca="false">VALUE(VLOOKUP(H65,TABELAMEC,7))</f>
        <v>0.12</v>
      </c>
      <c r="R65" s="14" t="n">
        <f aca="false">VALUE(VLOOKUP(H65,TABELAMEC,8))</f>
        <v>5</v>
      </c>
      <c r="S65" s="15" t="n">
        <f aca="false">VALUE(VLOOKUP(H65,TABELAMEC,15))</f>
        <v>1.1</v>
      </c>
      <c r="T65" s="14" t="n">
        <f aca="false">IF(G65="N",1.15,1)</f>
        <v>1.15</v>
      </c>
      <c r="U65" s="1" t="n">
        <f aca="false">VALUE(VLOOKUP(H65,TABELAMEC,19))</f>
        <v>0</v>
      </c>
    </row>
    <row r="66" customFormat="false" ht="14.45" hidden="false" customHeight="false" outlineLevel="0" collapsed="false">
      <c r="A66" s="10" t="n">
        <v>31350300</v>
      </c>
      <c r="B66" s="10" t="s">
        <v>21</v>
      </c>
      <c r="C66" s="10" t="n">
        <v>3</v>
      </c>
      <c r="D66" s="10" t="n">
        <f aca="false">QUOTIENT(A66,1000000)</f>
        <v>31</v>
      </c>
      <c r="E66" s="10" t="s">
        <v>59</v>
      </c>
      <c r="F66" s="10" t="s">
        <v>74</v>
      </c>
      <c r="G66" s="11" t="s">
        <v>75</v>
      </c>
      <c r="H66" s="10" t="n">
        <v>13433</v>
      </c>
      <c r="I66" s="10" t="s">
        <v>25</v>
      </c>
      <c r="J66" s="12" t="n">
        <v>1997</v>
      </c>
      <c r="K66" s="12" t="n">
        <v>3572</v>
      </c>
      <c r="L66" s="12" t="n">
        <v>5</v>
      </c>
      <c r="M66" s="8" t="n">
        <v>60</v>
      </c>
      <c r="N66" s="8" t="n">
        <v>0</v>
      </c>
      <c r="O66" s="9" t="n">
        <f aca="false">N66+M66</f>
        <v>60</v>
      </c>
      <c r="P66" s="13" t="n">
        <f aca="false">VALUE(VLOOKUP(H66,TABELAMEC,6))</f>
        <v>1</v>
      </c>
      <c r="Q66" s="14" t="n">
        <f aca="false">VALUE(VLOOKUP(H66,TABELAMEC,7))</f>
        <v>0.12</v>
      </c>
      <c r="R66" s="14" t="n">
        <f aca="false">VALUE(VLOOKUP(H66,TABELAMEC,8))</f>
        <v>5</v>
      </c>
      <c r="S66" s="15" t="n">
        <f aca="false">VALUE(VLOOKUP(H66,TABELAMEC,15))</f>
        <v>1.1</v>
      </c>
      <c r="T66" s="14" t="n">
        <f aca="false">IF(G66="N",1.15,1)</f>
        <v>1</v>
      </c>
      <c r="U66" s="1" t="n">
        <f aca="false">VALUE(VLOOKUP(H66,TABELAMEC,19))</f>
        <v>0</v>
      </c>
    </row>
    <row r="67" customFormat="false" ht="14.45" hidden="false" customHeight="false" outlineLevel="0" collapsed="false">
      <c r="A67" s="9" t="n">
        <v>91122100</v>
      </c>
      <c r="B67" s="9" t="s">
        <v>26</v>
      </c>
      <c r="C67" s="9" t="n">
        <v>9</v>
      </c>
      <c r="D67" s="10" t="n">
        <f aca="false">QUOTIENT(A67,1000000)</f>
        <v>91</v>
      </c>
      <c r="E67" s="10" t="s">
        <v>76</v>
      </c>
      <c r="F67" s="9" t="s">
        <v>77</v>
      </c>
      <c r="G67" s="21" t="s">
        <v>29</v>
      </c>
      <c r="H67" s="9" t="n">
        <v>1280408</v>
      </c>
      <c r="I67" s="9" t="s">
        <v>25</v>
      </c>
      <c r="J67" s="12" t="n">
        <v>2014</v>
      </c>
      <c r="K67" s="12" t="n">
        <v>3600</v>
      </c>
      <c r="L67" s="12" t="n">
        <v>5</v>
      </c>
      <c r="M67" s="8" t="n">
        <v>45</v>
      </c>
      <c r="N67" s="9" t="n">
        <v>45</v>
      </c>
      <c r="O67" s="9" t="n">
        <f aca="false">N67+M67</f>
        <v>90</v>
      </c>
      <c r="P67" s="13" t="n">
        <f aca="false">VALUE(VLOOKUP(H67,TABELAMEC,6))</f>
        <v>2</v>
      </c>
      <c r="Q67" s="14" t="n">
        <f aca="false">VALUE(VLOOKUP(H67,TABELAMEC,7))</f>
        <v>0.082</v>
      </c>
      <c r="R67" s="14" t="n">
        <f aca="false">VALUE(VLOOKUP(H67,TABELAMEC,8))</f>
        <v>5</v>
      </c>
      <c r="S67" s="15" t="n">
        <f aca="false">VALUE(VLOOKUP(H67,TABELAMEC,15))</f>
        <v>1.1</v>
      </c>
      <c r="T67" s="14" t="n">
        <f aca="false">IF(G67="N",1.15,1)</f>
        <v>1</v>
      </c>
      <c r="U67" s="1" t="n">
        <f aca="false">VALUE(VLOOKUP(H67,TABELAMEC,19))</f>
        <v>1</v>
      </c>
    </row>
    <row r="68" customFormat="false" ht="14.45" hidden="false" customHeight="false" outlineLevel="0" collapsed="false">
      <c r="A68" s="10" t="n">
        <v>15101100</v>
      </c>
      <c r="B68" s="10" t="s">
        <v>26</v>
      </c>
      <c r="C68" s="10" t="n">
        <v>1</v>
      </c>
      <c r="D68" s="10" t="n">
        <f aca="false">QUOTIENT(A68,1000000)</f>
        <v>15</v>
      </c>
      <c r="E68" s="10" t="s">
        <v>70</v>
      </c>
      <c r="F68" s="10" t="s">
        <v>78</v>
      </c>
      <c r="G68" s="11" t="s">
        <v>29</v>
      </c>
      <c r="H68" s="10" t="n">
        <v>1129147</v>
      </c>
      <c r="I68" s="10" t="s">
        <v>25</v>
      </c>
      <c r="J68" s="12" t="n">
        <v>2012</v>
      </c>
      <c r="K68" s="12" t="n">
        <v>3600</v>
      </c>
      <c r="L68" s="12" t="n">
        <v>5</v>
      </c>
      <c r="M68" s="8" t="n">
        <v>0</v>
      </c>
      <c r="N68" s="8" t="n">
        <v>40</v>
      </c>
      <c r="O68" s="9" t="n">
        <f aca="false">N68+M68</f>
        <v>40</v>
      </c>
      <c r="P68" s="13" t="n">
        <f aca="false">VALUE(VLOOKUP(H68,TABELAMEC,6))</f>
        <v>1.5</v>
      </c>
      <c r="Q68" s="14" t="n">
        <f aca="false">VALUE(VLOOKUP(H68,TABELAMEC,7))</f>
        <v>0.12</v>
      </c>
      <c r="R68" s="14" t="n">
        <f aca="false">VALUE(VLOOKUP(H68,TABELAMEC,8))</f>
        <v>4</v>
      </c>
      <c r="S68" s="15" t="n">
        <f aca="false">VALUE(VLOOKUP(H68,TABELAMEC,15))</f>
        <v>1</v>
      </c>
      <c r="T68" s="14" t="n">
        <f aca="false">IF(G68="N",1.15,1)</f>
        <v>1</v>
      </c>
      <c r="U68" s="1" t="n">
        <f aca="false">VALUE(VLOOKUP(H68,TABELAMEC,19))</f>
        <v>1</v>
      </c>
    </row>
    <row r="69" customFormat="false" ht="14.45" hidden="false" customHeight="false" outlineLevel="0" collapsed="false">
      <c r="A69" s="10" t="n">
        <v>15127100</v>
      </c>
      <c r="B69" s="10" t="s">
        <v>26</v>
      </c>
      <c r="C69" s="10" t="n">
        <v>1</v>
      </c>
      <c r="D69" s="10" t="n">
        <f aca="false">QUOTIENT(A69,1000000)</f>
        <v>15</v>
      </c>
      <c r="E69" s="10" t="s">
        <v>70</v>
      </c>
      <c r="F69" s="10" t="s">
        <v>79</v>
      </c>
      <c r="G69" s="11" t="s">
        <v>29</v>
      </c>
      <c r="H69" s="10" t="n">
        <v>13444</v>
      </c>
      <c r="I69" s="10" t="s">
        <v>25</v>
      </c>
      <c r="J69" s="12" t="n">
        <v>2010</v>
      </c>
      <c r="K69" s="12" t="n">
        <v>3600</v>
      </c>
      <c r="L69" s="12" t="n">
        <v>5</v>
      </c>
      <c r="M69" s="8" t="n">
        <v>40</v>
      </c>
      <c r="N69" s="8" t="n">
        <v>0</v>
      </c>
      <c r="O69" s="9" t="n">
        <f aca="false">N69+M69</f>
        <v>40</v>
      </c>
      <c r="P69" s="13" t="n">
        <f aca="false">VALUE(VLOOKUP(H69,TABELAMEC,6))</f>
        <v>2</v>
      </c>
      <c r="Q69" s="14" t="n">
        <f aca="false">VALUE(VLOOKUP(H69,TABELAMEC,7))</f>
        <v>0.082</v>
      </c>
      <c r="R69" s="14" t="n">
        <f aca="false">VALUE(VLOOKUP(H69,TABELAMEC,8))</f>
        <v>5</v>
      </c>
      <c r="S69" s="15" t="n">
        <f aca="false">VALUE(VLOOKUP(H69,TABELAMEC,15))</f>
        <v>1</v>
      </c>
      <c r="T69" s="14" t="n">
        <f aca="false">IF(G69="N",1.15,1)</f>
        <v>1</v>
      </c>
      <c r="U69" s="1" t="n">
        <f aca="false">VALUE(VLOOKUP(H69,TABELAMEC,19))</f>
        <v>0</v>
      </c>
    </row>
    <row r="70" customFormat="false" ht="14.45" hidden="false" customHeight="false" outlineLevel="0" collapsed="false">
      <c r="A70" s="10" t="n">
        <v>11133100</v>
      </c>
      <c r="B70" s="10" t="s">
        <v>26</v>
      </c>
      <c r="C70" s="10" t="n">
        <v>1</v>
      </c>
      <c r="D70" s="10" t="n">
        <f aca="false">QUOTIENT(A70,1000000)</f>
        <v>11</v>
      </c>
      <c r="E70" s="10" t="s">
        <v>27</v>
      </c>
      <c r="F70" s="10" t="s">
        <v>80</v>
      </c>
      <c r="G70" s="11" t="s">
        <v>29</v>
      </c>
      <c r="H70" s="10" t="n">
        <v>79570</v>
      </c>
      <c r="I70" s="10" t="s">
        <v>25</v>
      </c>
      <c r="J70" s="12" t="n">
        <v>2010</v>
      </c>
      <c r="K70" s="12" t="n">
        <v>3600</v>
      </c>
      <c r="L70" s="12" t="n">
        <v>4.5</v>
      </c>
      <c r="M70" s="8" t="n">
        <v>40</v>
      </c>
      <c r="N70" s="8" t="n">
        <v>0</v>
      </c>
      <c r="O70" s="9" t="n">
        <f aca="false">N70+M70</f>
        <v>40</v>
      </c>
      <c r="P70" s="13" t="n">
        <f aca="false">VALUE(VLOOKUP(H70,TABELAMEC,6))</f>
        <v>2</v>
      </c>
      <c r="Q70" s="14" t="n">
        <f aca="false">VALUE(VLOOKUP(H70,TABELAMEC,7))</f>
        <v>0.082</v>
      </c>
      <c r="R70" s="14" t="n">
        <f aca="false">VALUE(VLOOKUP(H70,TABELAMEC,8))</f>
        <v>5</v>
      </c>
      <c r="S70" s="15" t="n">
        <f aca="false">VALUE(VLOOKUP(H70,TABELAMEC,15))</f>
        <v>1</v>
      </c>
      <c r="T70" s="14" t="n">
        <f aca="false">IF(G70="N",1.15,1)</f>
        <v>1</v>
      </c>
      <c r="U70" s="1" t="n">
        <f aca="false">VALUE(VLOOKUP(H70,TABELAMEC,19))</f>
        <v>0</v>
      </c>
    </row>
    <row r="71" customFormat="false" ht="14.45" hidden="false" customHeight="false" outlineLevel="0" collapsed="false">
      <c r="A71" s="10" t="n">
        <v>11126100</v>
      </c>
      <c r="B71" s="10" t="s">
        <v>26</v>
      </c>
      <c r="C71" s="10" t="n">
        <v>1</v>
      </c>
      <c r="D71" s="10" t="n">
        <f aca="false">QUOTIENT(A71,1000000)</f>
        <v>11</v>
      </c>
      <c r="E71" s="10" t="s">
        <v>27</v>
      </c>
      <c r="F71" s="10" t="s">
        <v>81</v>
      </c>
      <c r="G71" s="11" t="s">
        <v>29</v>
      </c>
      <c r="H71" s="10" t="n">
        <v>13445</v>
      </c>
      <c r="I71" s="10" t="s">
        <v>25</v>
      </c>
      <c r="J71" s="12" t="n">
        <v>2009</v>
      </c>
      <c r="K71" s="12" t="n">
        <v>3600</v>
      </c>
      <c r="L71" s="12" t="n">
        <v>5</v>
      </c>
      <c r="M71" s="8" t="n">
        <v>60</v>
      </c>
      <c r="N71" s="8" t="n">
        <v>0</v>
      </c>
      <c r="O71" s="9" t="n">
        <f aca="false">N71+M71</f>
        <v>60</v>
      </c>
      <c r="P71" s="13" t="n">
        <f aca="false">VALUE(VLOOKUP(H71,TABELAMEC,6))</f>
        <v>2</v>
      </c>
      <c r="Q71" s="14" t="n">
        <f aca="false">VALUE(VLOOKUP(H71,TABELAMEC,7))</f>
        <v>0.082</v>
      </c>
      <c r="R71" s="14" t="n">
        <f aca="false">VALUE(VLOOKUP(H71,TABELAMEC,8))</f>
        <v>5</v>
      </c>
      <c r="S71" s="15" t="n">
        <f aca="false">VALUE(VLOOKUP(H71,TABELAMEC,15))</f>
        <v>1</v>
      </c>
      <c r="T71" s="14" t="n">
        <f aca="false">IF(G71="N",1.15,1)</f>
        <v>1</v>
      </c>
      <c r="U71" s="1" t="n">
        <f aca="false">VALUE(VLOOKUP(H71,TABELAMEC,19))</f>
        <v>0</v>
      </c>
    </row>
    <row r="72" customFormat="false" ht="14.45" hidden="false" customHeight="false" outlineLevel="0" collapsed="false">
      <c r="A72" s="10" t="n">
        <v>41403100</v>
      </c>
      <c r="B72" s="10" t="s">
        <v>82</v>
      </c>
      <c r="C72" s="10" t="n">
        <v>4</v>
      </c>
      <c r="D72" s="10" t="n">
        <f aca="false">QUOTIENT(A72,1000000)</f>
        <v>41</v>
      </c>
      <c r="E72" s="10" t="s">
        <v>65</v>
      </c>
      <c r="F72" s="10" t="s">
        <v>83</v>
      </c>
      <c r="G72" s="11" t="s">
        <v>29</v>
      </c>
      <c r="H72" s="10" t="n">
        <v>13456</v>
      </c>
      <c r="I72" s="10" t="s">
        <v>25</v>
      </c>
      <c r="J72" s="12" t="n">
        <v>2009</v>
      </c>
      <c r="K72" s="12" t="n">
        <v>3600</v>
      </c>
      <c r="L72" s="12" t="n">
        <v>5</v>
      </c>
      <c r="M72" s="8" t="n">
        <v>40</v>
      </c>
      <c r="N72" s="8" t="n">
        <v>0</v>
      </c>
      <c r="O72" s="9" t="n">
        <f aca="false">N72+M72</f>
        <v>40</v>
      </c>
      <c r="P72" s="13" t="n">
        <f aca="false">VALUE(VLOOKUP(H72,TABELAMEC,6))</f>
        <v>2</v>
      </c>
      <c r="Q72" s="14" t="n">
        <f aca="false">VALUE(VLOOKUP(H72,TABELAMEC,7))</f>
        <v>0.082</v>
      </c>
      <c r="R72" s="14" t="n">
        <f aca="false">VALUE(VLOOKUP(H72,TABELAMEC,8))</f>
        <v>5</v>
      </c>
      <c r="S72" s="15" t="n">
        <f aca="false">VALUE(VLOOKUP(H72,TABELAMEC,15))</f>
        <v>1.1</v>
      </c>
      <c r="T72" s="14" t="n">
        <f aca="false">IF(G72="N",1.15,1)</f>
        <v>1</v>
      </c>
      <c r="U72" s="1" t="n">
        <f aca="false">VALUE(VLOOKUP(H72,TABELAMEC,19))</f>
        <v>0</v>
      </c>
    </row>
    <row r="73" customFormat="false" ht="14.45" hidden="false" customHeight="false" outlineLevel="0" collapsed="false">
      <c r="A73" s="10" t="n">
        <v>11128100</v>
      </c>
      <c r="B73" s="10" t="s">
        <v>26</v>
      </c>
      <c r="C73" s="10" t="n">
        <v>1</v>
      </c>
      <c r="D73" s="10" t="n">
        <f aca="false">QUOTIENT(A73,1000000)</f>
        <v>11</v>
      </c>
      <c r="E73" s="10" t="s">
        <v>27</v>
      </c>
      <c r="F73" s="10" t="s">
        <v>84</v>
      </c>
      <c r="G73" s="11" t="s">
        <v>29</v>
      </c>
      <c r="H73" s="10" t="n">
        <v>13441</v>
      </c>
      <c r="I73" s="10" t="s">
        <v>25</v>
      </c>
      <c r="J73" s="12" t="n">
        <v>2009</v>
      </c>
      <c r="K73" s="12" t="n">
        <v>3600</v>
      </c>
      <c r="L73" s="12" t="n">
        <v>5</v>
      </c>
      <c r="M73" s="8" t="n">
        <v>60</v>
      </c>
      <c r="N73" s="8" t="n">
        <v>0</v>
      </c>
      <c r="O73" s="9" t="n">
        <f aca="false">N73+M73</f>
        <v>60</v>
      </c>
      <c r="P73" s="13" t="n">
        <f aca="false">VALUE(VLOOKUP(H73,TABELAMEC,6))</f>
        <v>2</v>
      </c>
      <c r="Q73" s="14" t="n">
        <f aca="false">VALUE(VLOOKUP(H73,TABELAMEC,7))</f>
        <v>0.082</v>
      </c>
      <c r="R73" s="14" t="n">
        <f aca="false">VALUE(VLOOKUP(H73,TABELAMEC,8))</f>
        <v>5</v>
      </c>
      <c r="S73" s="15" t="n">
        <f aca="false">VALUE(VLOOKUP(H73,TABELAMEC,15))</f>
        <v>1</v>
      </c>
      <c r="T73" s="14" t="n">
        <f aca="false">IF(G73="N",1.15,1)</f>
        <v>1</v>
      </c>
      <c r="U73" s="1" t="n">
        <f aca="false">VALUE(VLOOKUP(H73,TABELAMEC,19))</f>
        <v>0</v>
      </c>
    </row>
    <row r="74" customFormat="false" ht="14.45" hidden="false" customHeight="false" outlineLevel="0" collapsed="false">
      <c r="A74" s="10" t="n">
        <v>71132100</v>
      </c>
      <c r="B74" s="10" t="s">
        <v>26</v>
      </c>
      <c r="C74" s="10" t="n">
        <v>7</v>
      </c>
      <c r="D74" s="10" t="n">
        <f aca="false">QUOTIENT(A74,1000000)</f>
        <v>71</v>
      </c>
      <c r="E74" s="10" t="s">
        <v>22</v>
      </c>
      <c r="F74" s="10" t="s">
        <v>85</v>
      </c>
      <c r="G74" s="11" t="s">
        <v>29</v>
      </c>
      <c r="H74" s="10" t="n">
        <v>1106561</v>
      </c>
      <c r="I74" s="10" t="s">
        <v>25</v>
      </c>
      <c r="J74" s="12" t="n">
        <v>2011</v>
      </c>
      <c r="K74" s="12" t="n">
        <v>3615</v>
      </c>
      <c r="L74" s="12" t="n">
        <v>5</v>
      </c>
      <c r="M74" s="8" t="n">
        <v>50</v>
      </c>
      <c r="N74" s="8" t="n">
        <v>0</v>
      </c>
      <c r="O74" s="9" t="n">
        <f aca="false">N74+M74</f>
        <v>50</v>
      </c>
      <c r="P74" s="13" t="n">
        <f aca="false">VALUE(VLOOKUP(H74,TABELAMEC,6))</f>
        <v>2</v>
      </c>
      <c r="Q74" s="14" t="n">
        <f aca="false">VALUE(VLOOKUP(H74,TABELAMEC,7))</f>
        <v>0.082</v>
      </c>
      <c r="R74" s="14" t="n">
        <f aca="false">VALUE(VLOOKUP(H74,TABELAMEC,8))</f>
        <v>5</v>
      </c>
      <c r="S74" s="15" t="n">
        <f aca="false">VALUE(VLOOKUP(H74,TABELAMEC,15))</f>
        <v>1.1</v>
      </c>
      <c r="T74" s="14" t="n">
        <f aca="false">IF(G74="N",1.15,1)</f>
        <v>1</v>
      </c>
      <c r="U74" s="1" t="n">
        <f aca="false">VALUE(VLOOKUP(H74,TABELAMEC,19))</f>
        <v>1</v>
      </c>
    </row>
    <row r="75" customFormat="false" ht="14.45" hidden="false" customHeight="false" outlineLevel="0" collapsed="false">
      <c r="A75" s="10" t="n">
        <v>91130100</v>
      </c>
      <c r="B75" s="10" t="s">
        <v>26</v>
      </c>
      <c r="C75" s="10" t="n">
        <v>9</v>
      </c>
      <c r="D75" s="10" t="n">
        <f aca="false">QUOTIENT(A75,1000000)</f>
        <v>91</v>
      </c>
      <c r="E75" s="10" t="s">
        <v>76</v>
      </c>
      <c r="F75" s="10" t="s">
        <v>86</v>
      </c>
      <c r="G75" s="11" t="s">
        <v>29</v>
      </c>
      <c r="H75" s="10" t="n">
        <v>112282</v>
      </c>
      <c r="I75" s="10" t="s">
        <v>25</v>
      </c>
      <c r="J75" s="12" t="n">
        <v>2009</v>
      </c>
      <c r="K75" s="12" t="n">
        <v>3615</v>
      </c>
      <c r="L75" s="12" t="n">
        <v>5</v>
      </c>
      <c r="M75" s="8" t="n">
        <v>45</v>
      </c>
      <c r="N75" s="8" t="n">
        <v>45</v>
      </c>
      <c r="O75" s="9" t="n">
        <f aca="false">N75+M75</f>
        <v>90</v>
      </c>
      <c r="P75" s="13" t="n">
        <f aca="false">VALUE(VLOOKUP(H75,TABELAMEC,6))</f>
        <v>2</v>
      </c>
      <c r="Q75" s="14" t="n">
        <f aca="false">VALUE(VLOOKUP(H75,TABELAMEC,7))</f>
        <v>0.082</v>
      </c>
      <c r="R75" s="14" t="n">
        <f aca="false">VALUE(VLOOKUP(H75,TABELAMEC,8))</f>
        <v>5</v>
      </c>
      <c r="S75" s="15" t="n">
        <f aca="false">VALUE(VLOOKUP(H75,TABELAMEC,15))</f>
        <v>1.1</v>
      </c>
      <c r="T75" s="14" t="n">
        <f aca="false">IF(G75="N",1.15,1)</f>
        <v>1</v>
      </c>
      <c r="U75" s="1" t="n">
        <f aca="false">VALUE(VLOOKUP(H75,TABELAMEC,19))</f>
        <v>1</v>
      </c>
    </row>
    <row r="76" customFormat="false" ht="14.45" hidden="false" customHeight="false" outlineLevel="0" collapsed="false">
      <c r="A76" s="10" t="n">
        <v>91125100</v>
      </c>
      <c r="B76" s="10" t="s">
        <v>26</v>
      </c>
      <c r="C76" s="10" t="n">
        <v>9</v>
      </c>
      <c r="D76" s="10" t="n">
        <f aca="false">QUOTIENT(A76,1000000)</f>
        <v>91</v>
      </c>
      <c r="E76" s="10" t="s">
        <v>76</v>
      </c>
      <c r="F76" s="10" t="s">
        <v>87</v>
      </c>
      <c r="G76" s="11" t="s">
        <v>29</v>
      </c>
      <c r="H76" s="10" t="n">
        <v>112294</v>
      </c>
      <c r="I76" s="10" t="s">
        <v>25</v>
      </c>
      <c r="J76" s="12" t="n">
        <v>2009</v>
      </c>
      <c r="K76" s="12" t="n">
        <v>3645</v>
      </c>
      <c r="L76" s="12" t="n">
        <v>5</v>
      </c>
      <c r="M76" s="8" t="n">
        <v>45</v>
      </c>
      <c r="N76" s="8" t="n">
        <v>45</v>
      </c>
      <c r="O76" s="9" t="n">
        <f aca="false">N76+M76</f>
        <v>90</v>
      </c>
      <c r="P76" s="13" t="n">
        <f aca="false">VALUE(VLOOKUP(H76,TABELAMEC,6))</f>
        <v>2</v>
      </c>
      <c r="Q76" s="14" t="n">
        <f aca="false">VALUE(VLOOKUP(H76,TABELAMEC,7))</f>
        <v>0.082</v>
      </c>
      <c r="R76" s="14" t="n">
        <f aca="false">VALUE(VLOOKUP(H76,TABELAMEC,8))</f>
        <v>5</v>
      </c>
      <c r="S76" s="15" t="n">
        <f aca="false">VALUE(VLOOKUP(H76,TABELAMEC,15))</f>
        <v>1.1</v>
      </c>
      <c r="T76" s="14" t="n">
        <f aca="false">IF(G76="N",1.15,1)</f>
        <v>1</v>
      </c>
      <c r="U76" s="1" t="n">
        <f aca="false">VALUE(VLOOKUP(H76,TABELAMEC,19))</f>
        <v>1</v>
      </c>
    </row>
    <row r="77" customFormat="false" ht="14.45" hidden="false" customHeight="false" outlineLevel="0" collapsed="false">
      <c r="A77" s="10" t="n">
        <v>15122100</v>
      </c>
      <c r="B77" s="10" t="s">
        <v>26</v>
      </c>
      <c r="C77" s="10" t="n">
        <v>1</v>
      </c>
      <c r="D77" s="10" t="n">
        <f aca="false">QUOTIENT(A77,1000000)</f>
        <v>15</v>
      </c>
      <c r="E77" s="10" t="s">
        <v>70</v>
      </c>
      <c r="F77" s="10" t="s">
        <v>88</v>
      </c>
      <c r="G77" s="11" t="s">
        <v>29</v>
      </c>
      <c r="H77" s="10" t="n">
        <v>13439</v>
      </c>
      <c r="I77" s="10" t="s">
        <v>25</v>
      </c>
      <c r="J77" s="12" t="n">
        <v>2014</v>
      </c>
      <c r="K77" s="12" t="n">
        <v>3660</v>
      </c>
      <c r="L77" s="12" t="n">
        <v>4</v>
      </c>
      <c r="M77" s="8" t="n">
        <v>60</v>
      </c>
      <c r="N77" s="8" t="n">
        <v>60</v>
      </c>
      <c r="O77" s="9" t="n">
        <f aca="false">N77+M77</f>
        <v>120</v>
      </c>
      <c r="P77" s="13" t="n">
        <f aca="false">VALUE(VLOOKUP(H77,TABELAMEC,6))</f>
        <v>2</v>
      </c>
      <c r="Q77" s="14" t="n">
        <f aca="false">VALUE(VLOOKUP(H77,TABELAMEC,7))</f>
        <v>0.082</v>
      </c>
      <c r="R77" s="14" t="n">
        <f aca="false">VALUE(VLOOKUP(H77,TABELAMEC,8))</f>
        <v>5</v>
      </c>
      <c r="S77" s="15" t="n">
        <f aca="false">VALUE(VLOOKUP(H77,TABELAMEC,15))</f>
        <v>1</v>
      </c>
      <c r="T77" s="14" t="n">
        <f aca="false">IF(G77="N",1.15,1)</f>
        <v>1</v>
      </c>
      <c r="U77" s="1" t="n">
        <f aca="false">VALUE(VLOOKUP(H77,TABELAMEC,19))</f>
        <v>0</v>
      </c>
    </row>
    <row r="78" customFormat="false" ht="14.45" hidden="false" customHeight="false" outlineLevel="0" collapsed="false">
      <c r="A78" s="10" t="n">
        <v>15125100</v>
      </c>
      <c r="B78" s="10" t="s">
        <v>26</v>
      </c>
      <c r="C78" s="10" t="n">
        <v>1</v>
      </c>
      <c r="D78" s="10" t="n">
        <f aca="false">QUOTIENT(A78,1000000)</f>
        <v>15</v>
      </c>
      <c r="E78" s="10" t="s">
        <v>70</v>
      </c>
      <c r="F78" s="10" t="s">
        <v>87</v>
      </c>
      <c r="G78" s="11" t="s">
        <v>29</v>
      </c>
      <c r="H78" s="10" t="n">
        <v>118550</v>
      </c>
      <c r="I78" s="10" t="s">
        <v>25</v>
      </c>
      <c r="J78" s="12" t="n">
        <v>2012</v>
      </c>
      <c r="K78" s="12" t="n">
        <v>3660</v>
      </c>
      <c r="L78" s="12" t="n">
        <v>5</v>
      </c>
      <c r="M78" s="8" t="n">
        <v>45</v>
      </c>
      <c r="N78" s="8" t="n">
        <v>0</v>
      </c>
      <c r="O78" s="9" t="n">
        <f aca="false">N78+M78</f>
        <v>45</v>
      </c>
      <c r="P78" s="13" t="n">
        <f aca="false">VALUE(VLOOKUP(H78,TABELAMEC,6))</f>
        <v>2</v>
      </c>
      <c r="Q78" s="14" t="n">
        <f aca="false">VALUE(VLOOKUP(H78,TABELAMEC,7))</f>
        <v>0.082</v>
      </c>
      <c r="R78" s="14" t="n">
        <f aca="false">VALUE(VLOOKUP(H78,TABELAMEC,8))</f>
        <v>5</v>
      </c>
      <c r="S78" s="15" t="n">
        <f aca="false">VALUE(VLOOKUP(H78,TABELAMEC,15))</f>
        <v>1</v>
      </c>
      <c r="T78" s="14" t="n">
        <f aca="false">IF(G78="N",1.15,1)</f>
        <v>1</v>
      </c>
      <c r="U78" s="1" t="n">
        <f aca="false">VALUE(VLOOKUP(H78,TABELAMEC,19))</f>
        <v>1</v>
      </c>
    </row>
    <row r="79" customFormat="false" ht="14.45" hidden="false" customHeight="false" outlineLevel="0" collapsed="false">
      <c r="A79" s="10" t="n">
        <v>11135100</v>
      </c>
      <c r="B79" s="10" t="s">
        <v>26</v>
      </c>
      <c r="C79" s="10" t="n">
        <v>1</v>
      </c>
      <c r="D79" s="10" t="n">
        <f aca="false">QUOTIENT(A79,1000000)</f>
        <v>11</v>
      </c>
      <c r="E79" s="10" t="s">
        <v>27</v>
      </c>
      <c r="F79" s="10" t="s">
        <v>89</v>
      </c>
      <c r="G79" s="11" t="s">
        <v>29</v>
      </c>
      <c r="H79" s="10" t="n">
        <v>118562</v>
      </c>
      <c r="I79" s="10" t="s">
        <v>25</v>
      </c>
      <c r="J79" s="12" t="n">
        <v>2011</v>
      </c>
      <c r="K79" s="12" t="n">
        <v>3660</v>
      </c>
      <c r="L79" s="12" t="n">
        <v>5</v>
      </c>
      <c r="M79" s="8" t="n">
        <v>50</v>
      </c>
      <c r="N79" s="8" t="n">
        <v>0</v>
      </c>
      <c r="O79" s="9" t="n">
        <f aca="false">N79+M79</f>
        <v>50</v>
      </c>
      <c r="P79" s="13" t="n">
        <f aca="false">VALUE(VLOOKUP(H79,TABELAMEC,6))</f>
        <v>2</v>
      </c>
      <c r="Q79" s="14" t="n">
        <f aca="false">VALUE(VLOOKUP(H79,TABELAMEC,7))</f>
        <v>0.082</v>
      </c>
      <c r="R79" s="14" t="n">
        <f aca="false">VALUE(VLOOKUP(H79,TABELAMEC,8))</f>
        <v>5</v>
      </c>
      <c r="S79" s="15" t="n">
        <f aca="false">VALUE(VLOOKUP(H79,TABELAMEC,15))</f>
        <v>1</v>
      </c>
      <c r="T79" s="14" t="n">
        <f aca="false">IF(G79="N",1.15,1)</f>
        <v>1</v>
      </c>
      <c r="U79" s="1" t="n">
        <f aca="false">VALUE(VLOOKUP(H79,TABELAMEC,19))</f>
        <v>1</v>
      </c>
    </row>
    <row r="80" customFormat="false" ht="14.45" hidden="false" customHeight="false" outlineLevel="0" collapsed="false">
      <c r="A80" s="10" t="n">
        <v>15121100</v>
      </c>
      <c r="B80" s="10" t="s">
        <v>26</v>
      </c>
      <c r="C80" s="10" t="n">
        <v>1</v>
      </c>
      <c r="D80" s="10" t="n">
        <f aca="false">QUOTIENT(A80,1000000)</f>
        <v>15</v>
      </c>
      <c r="E80" s="10" t="s">
        <v>70</v>
      </c>
      <c r="F80" s="10" t="s">
        <v>90</v>
      </c>
      <c r="G80" s="11" t="s">
        <v>29</v>
      </c>
      <c r="H80" s="10" t="n">
        <v>13440</v>
      </c>
      <c r="I80" s="10" t="s">
        <v>25</v>
      </c>
      <c r="J80" s="12" t="n">
        <v>2008</v>
      </c>
      <c r="K80" s="12" t="n">
        <v>3675</v>
      </c>
      <c r="L80" s="12" t="n">
        <v>5</v>
      </c>
      <c r="M80" s="8" t="n">
        <v>50</v>
      </c>
      <c r="N80" s="8" t="n">
        <v>0</v>
      </c>
      <c r="O80" s="9" t="n">
        <f aca="false">N80+M80</f>
        <v>50</v>
      </c>
      <c r="P80" s="13" t="n">
        <f aca="false">VALUE(VLOOKUP(H80,TABELAMEC,6))</f>
        <v>2</v>
      </c>
      <c r="Q80" s="14" t="n">
        <f aca="false">VALUE(VLOOKUP(H80,TABELAMEC,7))</f>
        <v>0.082</v>
      </c>
      <c r="R80" s="14" t="n">
        <f aca="false">VALUE(VLOOKUP(H80,TABELAMEC,8))</f>
        <v>5</v>
      </c>
      <c r="S80" s="15" t="n">
        <f aca="false">VALUE(VLOOKUP(H80,TABELAMEC,15))</f>
        <v>1</v>
      </c>
      <c r="T80" s="14" t="n">
        <f aca="false">IF(G80="N",1.15,1)</f>
        <v>1</v>
      </c>
      <c r="U80" s="1" t="n">
        <f aca="false">VALUE(VLOOKUP(H80,TABELAMEC,19))</f>
        <v>0</v>
      </c>
    </row>
    <row r="81" customFormat="false" ht="14.45" hidden="false" customHeight="false" outlineLevel="0" collapsed="false">
      <c r="A81" s="10" t="n">
        <v>71131100</v>
      </c>
      <c r="B81" s="10" t="s">
        <v>26</v>
      </c>
      <c r="C81" s="10" t="n">
        <v>7</v>
      </c>
      <c r="D81" s="10" t="n">
        <f aca="false">QUOTIENT(A81,1000000)</f>
        <v>71</v>
      </c>
      <c r="E81" s="10" t="s">
        <v>22</v>
      </c>
      <c r="F81" s="10" t="s">
        <v>91</v>
      </c>
      <c r="G81" s="11" t="s">
        <v>29</v>
      </c>
      <c r="H81" s="10" t="n">
        <v>1106562</v>
      </c>
      <c r="I81" s="10" t="s">
        <v>25</v>
      </c>
      <c r="J81" s="12" t="n">
        <v>2011</v>
      </c>
      <c r="K81" s="12" t="n">
        <v>3690</v>
      </c>
      <c r="L81" s="12" t="n">
        <v>5</v>
      </c>
      <c r="M81" s="8" t="n">
        <v>50</v>
      </c>
      <c r="N81" s="8" t="n">
        <v>0</v>
      </c>
      <c r="O81" s="9" t="n">
        <f aca="false">N81+M81</f>
        <v>50</v>
      </c>
      <c r="P81" s="13" t="n">
        <f aca="false">VALUE(VLOOKUP(H81,TABELAMEC,6))</f>
        <v>2</v>
      </c>
      <c r="Q81" s="14" t="n">
        <f aca="false">VALUE(VLOOKUP(H81,TABELAMEC,7))</f>
        <v>0.082</v>
      </c>
      <c r="R81" s="14" t="n">
        <f aca="false">VALUE(VLOOKUP(H81,TABELAMEC,8))</f>
        <v>5</v>
      </c>
      <c r="S81" s="15" t="n">
        <f aca="false">VALUE(VLOOKUP(H81,TABELAMEC,15))</f>
        <v>1.1</v>
      </c>
      <c r="T81" s="14" t="n">
        <f aca="false">IF(G81="N",1.15,1)</f>
        <v>1</v>
      </c>
      <c r="U81" s="1" t="n">
        <f aca="false">VALUE(VLOOKUP(H81,TABELAMEC,19))</f>
        <v>1</v>
      </c>
    </row>
    <row r="82" customFormat="false" ht="14.45" hidden="false" customHeight="false" outlineLevel="0" collapsed="false">
      <c r="A82" s="10" t="n">
        <v>71133100</v>
      </c>
      <c r="B82" s="10" t="s">
        <v>26</v>
      </c>
      <c r="C82" s="10" t="n">
        <v>7</v>
      </c>
      <c r="D82" s="10" t="n">
        <f aca="false">QUOTIENT(A82,1000000)</f>
        <v>71</v>
      </c>
      <c r="E82" s="10" t="s">
        <v>22</v>
      </c>
      <c r="F82" s="10" t="s">
        <v>80</v>
      </c>
      <c r="G82" s="11" t="s">
        <v>29</v>
      </c>
      <c r="H82" s="10" t="n">
        <v>1106578</v>
      </c>
      <c r="I82" s="10" t="s">
        <v>25</v>
      </c>
      <c r="J82" s="12" t="n">
        <v>2011</v>
      </c>
      <c r="K82" s="12" t="n">
        <v>3690</v>
      </c>
      <c r="L82" s="12" t="n">
        <v>5</v>
      </c>
      <c r="M82" s="8" t="n">
        <v>50</v>
      </c>
      <c r="N82" s="8" t="n">
        <v>0</v>
      </c>
      <c r="O82" s="9" t="n">
        <f aca="false">N82+M82</f>
        <v>50</v>
      </c>
      <c r="P82" s="13" t="n">
        <f aca="false">VALUE(VLOOKUP(H82,TABELAMEC,6))</f>
        <v>2</v>
      </c>
      <c r="Q82" s="14" t="n">
        <f aca="false">VALUE(VLOOKUP(H82,TABELAMEC,7))</f>
        <v>0.082</v>
      </c>
      <c r="R82" s="14" t="n">
        <f aca="false">VALUE(VLOOKUP(H82,TABELAMEC,8))</f>
        <v>5</v>
      </c>
      <c r="S82" s="15" t="n">
        <f aca="false">VALUE(VLOOKUP(H82,TABELAMEC,15))</f>
        <v>1.1</v>
      </c>
      <c r="T82" s="14" t="n">
        <f aca="false">IF(G82="N",1.15,1)</f>
        <v>1</v>
      </c>
      <c r="U82" s="1" t="n">
        <f aca="false">VALUE(VLOOKUP(H82,TABELAMEC,19))</f>
        <v>1</v>
      </c>
    </row>
    <row r="83" customFormat="false" ht="14.45" hidden="false" customHeight="false" outlineLevel="0" collapsed="false">
      <c r="A83" s="10" t="n">
        <v>91402100</v>
      </c>
      <c r="B83" s="10" t="s">
        <v>82</v>
      </c>
      <c r="C83" s="10" t="n">
        <v>9</v>
      </c>
      <c r="D83" s="10" t="n">
        <f aca="false">QUOTIENT(A83,1000000)</f>
        <v>91</v>
      </c>
      <c r="E83" s="10" t="s">
        <v>76</v>
      </c>
      <c r="F83" s="10" t="s">
        <v>92</v>
      </c>
      <c r="G83" s="11" t="s">
        <v>29</v>
      </c>
      <c r="H83" s="10" t="n">
        <v>99800</v>
      </c>
      <c r="I83" s="10" t="s">
        <v>25</v>
      </c>
      <c r="J83" s="12" t="n">
        <v>2008</v>
      </c>
      <c r="K83" s="12" t="n">
        <v>3735</v>
      </c>
      <c r="L83" s="12" t="n">
        <v>5</v>
      </c>
      <c r="M83" s="8" t="n">
        <v>45</v>
      </c>
      <c r="N83" s="8" t="n">
        <v>45</v>
      </c>
      <c r="O83" s="9" t="n">
        <f aca="false">N83+M83</f>
        <v>90</v>
      </c>
      <c r="P83" s="13" t="n">
        <f aca="false">VALUE(VLOOKUP(H83,TABELAMEC,6))</f>
        <v>2</v>
      </c>
      <c r="Q83" s="14" t="n">
        <f aca="false">VALUE(VLOOKUP(H83,TABELAMEC,7))</f>
        <v>0.05</v>
      </c>
      <c r="R83" s="14" t="n">
        <f aca="false">VALUE(VLOOKUP(H83,TABELAMEC,8))</f>
        <v>5</v>
      </c>
      <c r="S83" s="15" t="n">
        <f aca="false">VALUE(VLOOKUP(H83,TABELAMEC,15))</f>
        <v>1.1</v>
      </c>
      <c r="T83" s="14" t="n">
        <f aca="false">IF(G83="N",1.15,1)</f>
        <v>1</v>
      </c>
      <c r="U83" s="1" t="n">
        <f aca="false">VALUE(VLOOKUP(H83,TABELAMEC,19))</f>
        <v>1</v>
      </c>
    </row>
    <row r="84" customFormat="false" ht="14.45" hidden="false" customHeight="false" outlineLevel="0" collapsed="false">
      <c r="A84" s="10" t="n">
        <v>14123100</v>
      </c>
      <c r="B84" s="10" t="s">
        <v>26</v>
      </c>
      <c r="C84" s="10" t="n">
        <v>1</v>
      </c>
      <c r="D84" s="10" t="n">
        <f aca="false">QUOTIENT(A84,1000000)</f>
        <v>14</v>
      </c>
      <c r="E84" s="10" t="s">
        <v>67</v>
      </c>
      <c r="F84" s="10" t="s">
        <v>93</v>
      </c>
      <c r="G84" s="11" t="s">
        <v>29</v>
      </c>
      <c r="H84" s="10" t="n">
        <v>13438</v>
      </c>
      <c r="I84" s="10" t="s">
        <v>25</v>
      </c>
      <c r="J84" s="12" t="n">
        <v>1999</v>
      </c>
      <c r="K84" s="12" t="n">
        <v>3765</v>
      </c>
      <c r="L84" s="12" t="n">
        <v>4.5</v>
      </c>
      <c r="M84" s="8" t="n">
        <v>115</v>
      </c>
      <c r="N84" s="19" t="n">
        <v>110</v>
      </c>
      <c r="O84" s="9" t="n">
        <f aca="false">N84+M84</f>
        <v>225</v>
      </c>
      <c r="P84" s="13" t="n">
        <f aca="false">VALUE(VLOOKUP(H84,TABELAMEC,6))</f>
        <v>2</v>
      </c>
      <c r="Q84" s="14" t="n">
        <f aca="false">VALUE(VLOOKUP(H84,TABELAMEC,7))</f>
        <v>0.082</v>
      </c>
      <c r="R84" s="14" t="n">
        <f aca="false">VALUE(VLOOKUP(H84,TABELAMEC,8))</f>
        <v>5</v>
      </c>
      <c r="S84" s="15" t="n">
        <f aca="false">VALUE(VLOOKUP(H84,TABELAMEC,15))</f>
        <v>1</v>
      </c>
      <c r="T84" s="14" t="n">
        <f aca="false">IF(G84="N",1.15,1)</f>
        <v>1</v>
      </c>
      <c r="U84" s="1" t="n">
        <f aca="false">VALUE(VLOOKUP(H84,TABELAMEC,19))</f>
        <v>0</v>
      </c>
    </row>
    <row r="85" customFormat="false" ht="14.45" hidden="false" customHeight="false" outlineLevel="0" collapsed="false">
      <c r="A85" s="10" t="n">
        <v>21204100</v>
      </c>
      <c r="B85" s="10" t="s">
        <v>54</v>
      </c>
      <c r="C85" s="10" t="n">
        <v>2</v>
      </c>
      <c r="D85" s="10" t="n">
        <f aca="false">QUOTIENT(A85,1000000)</f>
        <v>21</v>
      </c>
      <c r="E85" s="10" t="s">
        <v>36</v>
      </c>
      <c r="F85" s="10" t="s">
        <v>94</v>
      </c>
      <c r="G85" s="11" t="s">
        <v>29</v>
      </c>
      <c r="H85" s="10" t="n">
        <v>79572</v>
      </c>
      <c r="I85" s="10" t="s">
        <v>25</v>
      </c>
      <c r="J85" s="12" t="n">
        <v>2005</v>
      </c>
      <c r="K85" s="12" t="n">
        <v>3975</v>
      </c>
      <c r="L85" s="12" t="n">
        <v>4.5</v>
      </c>
      <c r="M85" s="8" t="n">
        <v>30</v>
      </c>
      <c r="N85" s="8" t="n">
        <v>30</v>
      </c>
      <c r="O85" s="9" t="n">
        <f aca="false">N85+M85</f>
        <v>60</v>
      </c>
      <c r="P85" s="13" t="n">
        <f aca="false">VALUE(VLOOKUP(H85,TABELAMEC,6))</f>
        <v>1.5</v>
      </c>
      <c r="Q85" s="14" t="n">
        <f aca="false">VALUE(VLOOKUP(H85,TABELAMEC,7))</f>
        <v>0.066</v>
      </c>
      <c r="R85" s="14" t="n">
        <f aca="false">VALUE(VLOOKUP(H85,TABELAMEC,8))</f>
        <v>5</v>
      </c>
      <c r="S85" s="15" t="n">
        <f aca="false">VALUE(VLOOKUP(H85,TABELAMEC,15))</f>
        <v>1.1</v>
      </c>
      <c r="T85" s="14" t="n">
        <f aca="false">IF(G85="N",1.15,1)</f>
        <v>1</v>
      </c>
      <c r="U85" s="1" t="n">
        <f aca="false">VALUE(VLOOKUP(H85,TABELAMEC,19))</f>
        <v>0</v>
      </c>
    </row>
    <row r="86" customFormat="false" ht="14.45" hidden="false" customHeight="false" outlineLevel="0" collapsed="false">
      <c r="A86" s="10" t="n">
        <v>12208200</v>
      </c>
      <c r="B86" s="10" t="s">
        <v>54</v>
      </c>
      <c r="C86" s="10" t="n">
        <v>1</v>
      </c>
      <c r="D86" s="10" t="n">
        <f aca="false">QUOTIENT(A86,1000000)</f>
        <v>12</v>
      </c>
      <c r="E86" s="10" t="s">
        <v>95</v>
      </c>
      <c r="F86" s="10" t="s">
        <v>96</v>
      </c>
      <c r="G86" s="11" t="s">
        <v>24</v>
      </c>
      <c r="H86" s="10" t="n">
        <v>1127825</v>
      </c>
      <c r="I86" s="10" t="s">
        <v>25</v>
      </c>
      <c r="J86" s="12" t="n">
        <v>2010</v>
      </c>
      <c r="K86" s="12" t="n">
        <v>4005</v>
      </c>
      <c r="L86" s="12" t="n">
        <v>5</v>
      </c>
      <c r="M86" s="8" t="n">
        <v>45</v>
      </c>
      <c r="N86" s="8" t="n">
        <v>45</v>
      </c>
      <c r="O86" s="9" t="n">
        <f aca="false">N86+M86</f>
        <v>90</v>
      </c>
      <c r="P86" s="13" t="n">
        <f aca="false">VALUE(VLOOKUP(H86,TABELAMEC,6))</f>
        <v>1.5</v>
      </c>
      <c r="Q86" s="14" t="n">
        <f aca="false">VALUE(VLOOKUP(H86,TABELAMEC,7))</f>
        <v>0.1325</v>
      </c>
      <c r="R86" s="14" t="n">
        <f aca="false">VALUE(VLOOKUP(H86,TABELAMEC,8))</f>
        <v>4</v>
      </c>
      <c r="S86" s="15" t="n">
        <f aca="false">VALUE(VLOOKUP(H86,TABELAMEC,15))</f>
        <v>1</v>
      </c>
      <c r="T86" s="14" t="n">
        <f aca="false">IF(G86="N",1.15,1)</f>
        <v>1.15</v>
      </c>
      <c r="U86" s="1" t="n">
        <f aca="false">VALUE(VLOOKUP(H86,TABELAMEC,19))</f>
        <v>1</v>
      </c>
    </row>
    <row r="87" customFormat="false" ht="14.45" hidden="false" customHeight="false" outlineLevel="0" collapsed="false">
      <c r="A87" s="10" t="n">
        <v>41207100</v>
      </c>
      <c r="B87" s="10" t="s">
        <v>54</v>
      </c>
      <c r="C87" s="10" t="n">
        <v>4</v>
      </c>
      <c r="D87" s="10" t="n">
        <f aca="false">QUOTIENT(A87,1000000)</f>
        <v>41</v>
      </c>
      <c r="E87" s="10" t="s">
        <v>65</v>
      </c>
      <c r="F87" s="10" t="s">
        <v>97</v>
      </c>
      <c r="G87" s="11" t="s">
        <v>29</v>
      </c>
      <c r="H87" s="10" t="n">
        <v>122676</v>
      </c>
      <c r="I87" s="10" t="s">
        <v>25</v>
      </c>
      <c r="J87" s="12" t="n">
        <v>2012</v>
      </c>
      <c r="K87" s="12" t="n">
        <v>4050</v>
      </c>
      <c r="L87" s="12" t="n">
        <v>5</v>
      </c>
      <c r="M87" s="8" t="n">
        <v>45</v>
      </c>
      <c r="N87" s="8" t="n">
        <v>45</v>
      </c>
      <c r="O87" s="9" t="n">
        <f aca="false">N87+M87</f>
        <v>90</v>
      </c>
      <c r="P87" s="13" t="n">
        <f aca="false">VALUE(VLOOKUP(H87,TABELAMEC,6))</f>
        <v>4.5</v>
      </c>
      <c r="Q87" s="14" t="n">
        <f aca="false">VALUE(VLOOKUP(H87,TABELAMEC,7))</f>
        <v>0.065</v>
      </c>
      <c r="R87" s="14" t="n">
        <f aca="false">VALUE(VLOOKUP(H87,TABELAMEC,8))</f>
        <v>5</v>
      </c>
      <c r="S87" s="15" t="n">
        <f aca="false">VALUE(VLOOKUP(H87,TABELAMEC,15))</f>
        <v>1.1</v>
      </c>
      <c r="T87" s="14" t="n">
        <f aca="false">IF(G87="N",1.15,1)</f>
        <v>1</v>
      </c>
      <c r="U87" s="1" t="n">
        <f aca="false">VALUE(VLOOKUP(H87,TABELAMEC,19))</f>
        <v>1</v>
      </c>
    </row>
    <row r="88" customFormat="false" ht="14.45" hidden="false" customHeight="false" outlineLevel="0" collapsed="false">
      <c r="A88" s="10" t="n">
        <v>51204100</v>
      </c>
      <c r="B88" s="10" t="s">
        <v>54</v>
      </c>
      <c r="C88" s="10" t="n">
        <v>5</v>
      </c>
      <c r="D88" s="10" t="n">
        <f aca="false">QUOTIENT(A88,1000000)</f>
        <v>51</v>
      </c>
      <c r="E88" s="10" t="s">
        <v>48</v>
      </c>
      <c r="F88" s="10" t="s">
        <v>94</v>
      </c>
      <c r="G88" s="11" t="s">
        <v>29</v>
      </c>
      <c r="H88" s="10" t="n">
        <v>107492</v>
      </c>
      <c r="I88" s="10" t="s">
        <v>25</v>
      </c>
      <c r="J88" s="12" t="n">
        <v>2009</v>
      </c>
      <c r="K88" s="12" t="n">
        <v>4050</v>
      </c>
      <c r="L88" s="12" t="n">
        <v>5</v>
      </c>
      <c r="M88" s="8" t="n">
        <v>30</v>
      </c>
      <c r="N88" s="8" t="n">
        <v>30</v>
      </c>
      <c r="O88" s="9" t="n">
        <f aca="false">N88+M88</f>
        <v>60</v>
      </c>
      <c r="P88" s="13" t="n">
        <f aca="false">VALUE(VLOOKUP(H88,TABELAMEC,6))</f>
        <v>1.5</v>
      </c>
      <c r="Q88" s="14" t="n">
        <f aca="false">VALUE(VLOOKUP(H88,TABELAMEC,7))</f>
        <v>0.066</v>
      </c>
      <c r="R88" s="14" t="n">
        <f aca="false">VALUE(VLOOKUP(H88,TABELAMEC,8))</f>
        <v>5</v>
      </c>
      <c r="S88" s="15" t="n">
        <f aca="false">VALUE(VLOOKUP(H88,TABELAMEC,15))</f>
        <v>1.1</v>
      </c>
      <c r="T88" s="14" t="n">
        <f aca="false">IF(G88="N",1.15,1)</f>
        <v>1</v>
      </c>
      <c r="U88" s="1" t="n">
        <f aca="false">VALUE(VLOOKUP(H88,TABELAMEC,19))</f>
        <v>1</v>
      </c>
    </row>
    <row r="89" customFormat="false" ht="14.45" hidden="false" customHeight="false" outlineLevel="0" collapsed="false">
      <c r="A89" s="10" t="n">
        <v>41410100</v>
      </c>
      <c r="B89" s="10" t="s">
        <v>82</v>
      </c>
      <c r="C89" s="10" t="n">
        <v>4</v>
      </c>
      <c r="D89" s="10" t="n">
        <f aca="false">QUOTIENT(A89,1000000)</f>
        <v>41</v>
      </c>
      <c r="E89" s="10" t="s">
        <v>65</v>
      </c>
      <c r="F89" s="10" t="s">
        <v>98</v>
      </c>
      <c r="G89" s="11" t="s">
        <v>29</v>
      </c>
      <c r="H89" s="10" t="n">
        <v>13437</v>
      </c>
      <c r="I89" s="10" t="s">
        <v>25</v>
      </c>
      <c r="J89" s="12" t="n">
        <v>2002</v>
      </c>
      <c r="K89" s="12" t="n">
        <v>4095</v>
      </c>
      <c r="L89" s="12" t="n">
        <v>4</v>
      </c>
      <c r="M89" s="8" t="n">
        <v>50</v>
      </c>
      <c r="N89" s="8" t="n">
        <v>50</v>
      </c>
      <c r="O89" s="9" t="n">
        <f aca="false">N89+M89</f>
        <v>100</v>
      </c>
      <c r="P89" s="13" t="n">
        <f aca="false">VALUE(VLOOKUP(H89,TABELAMEC,6))</f>
        <v>4.5</v>
      </c>
      <c r="Q89" s="14" t="n">
        <f aca="false">VALUE(VLOOKUP(H89,TABELAMEC,7))</f>
        <v>0.065</v>
      </c>
      <c r="R89" s="14" t="n">
        <f aca="false">VALUE(VLOOKUP(H89,TABELAMEC,8))</f>
        <v>5</v>
      </c>
      <c r="S89" s="15" t="n">
        <f aca="false">VALUE(VLOOKUP(H89,TABELAMEC,15))</f>
        <v>1.1</v>
      </c>
      <c r="T89" s="14" t="n">
        <f aca="false">IF(G89="N",1.15,1)</f>
        <v>1</v>
      </c>
      <c r="U89" s="1" t="n">
        <f aca="false">VALUE(VLOOKUP(H89,TABELAMEC,19))</f>
        <v>0</v>
      </c>
    </row>
    <row r="90" customFormat="false" ht="14.45" hidden="false" customHeight="false" outlineLevel="0" collapsed="false">
      <c r="A90" s="10" t="n">
        <v>11124100</v>
      </c>
      <c r="B90" s="10" t="s">
        <v>26</v>
      </c>
      <c r="C90" s="10" t="n">
        <v>1</v>
      </c>
      <c r="D90" s="10" t="n">
        <f aca="false">QUOTIENT(A90,1000000)</f>
        <v>11</v>
      </c>
      <c r="E90" s="10" t="s">
        <v>27</v>
      </c>
      <c r="F90" s="10" t="s">
        <v>99</v>
      </c>
      <c r="G90" s="11" t="s">
        <v>29</v>
      </c>
      <c r="H90" s="10" t="n">
        <v>13442</v>
      </c>
      <c r="I90" s="10" t="s">
        <v>25</v>
      </c>
      <c r="J90" s="12" t="n">
        <v>1992</v>
      </c>
      <c r="K90" s="12" t="n">
        <v>4125</v>
      </c>
      <c r="L90" s="12" t="n">
        <v>4</v>
      </c>
      <c r="M90" s="8" t="n">
        <v>40</v>
      </c>
      <c r="N90" s="8" t="n">
        <v>40</v>
      </c>
      <c r="O90" s="9" t="n">
        <f aca="false">N90+M90</f>
        <v>80</v>
      </c>
      <c r="P90" s="13" t="n">
        <f aca="false">VALUE(VLOOKUP(H90,TABELAMEC,6))</f>
        <v>2</v>
      </c>
      <c r="Q90" s="14" t="n">
        <f aca="false">VALUE(VLOOKUP(H90,TABELAMEC,7))</f>
        <v>0.082</v>
      </c>
      <c r="R90" s="14" t="n">
        <f aca="false">VALUE(VLOOKUP(H90,TABELAMEC,8))</f>
        <v>5</v>
      </c>
      <c r="S90" s="15" t="n">
        <f aca="false">VALUE(VLOOKUP(H90,TABELAMEC,15))</f>
        <v>1</v>
      </c>
      <c r="T90" s="14" t="n">
        <f aca="false">IF(G90="N",1.15,1)</f>
        <v>1</v>
      </c>
      <c r="U90" s="1" t="n">
        <f aca="false">VALUE(VLOOKUP(H90,TABELAMEC,19))</f>
        <v>0</v>
      </c>
    </row>
    <row r="91" customFormat="false" ht="14.45" hidden="false" customHeight="false" outlineLevel="0" collapsed="false">
      <c r="A91" s="10" t="n">
        <v>12204100</v>
      </c>
      <c r="B91" s="10" t="s">
        <v>54</v>
      </c>
      <c r="C91" s="10" t="n">
        <v>1</v>
      </c>
      <c r="D91" s="10" t="n">
        <f aca="false">QUOTIENT(A91,1000000)</f>
        <v>12</v>
      </c>
      <c r="E91" s="10" t="s">
        <v>95</v>
      </c>
      <c r="F91" s="10" t="s">
        <v>94</v>
      </c>
      <c r="G91" s="11" t="s">
        <v>29</v>
      </c>
      <c r="H91" s="10" t="n">
        <v>1134328</v>
      </c>
      <c r="I91" s="10" t="s">
        <v>25</v>
      </c>
      <c r="J91" s="12" t="n">
        <v>2011</v>
      </c>
      <c r="K91" s="12" t="n">
        <v>4170</v>
      </c>
      <c r="L91" s="12" t="n">
        <v>5</v>
      </c>
      <c r="M91" s="8" t="n">
        <v>20</v>
      </c>
      <c r="N91" s="8" t="n">
        <v>20</v>
      </c>
      <c r="O91" s="9" t="n">
        <f aca="false">N91+M91</f>
        <v>40</v>
      </c>
      <c r="P91" s="13" t="n">
        <f aca="false">VALUE(VLOOKUP(H91,TABELAMEC,6))</f>
        <v>1.5</v>
      </c>
      <c r="Q91" s="14" t="n">
        <f aca="false">VALUE(VLOOKUP(H91,TABELAMEC,7))</f>
        <v>0.066</v>
      </c>
      <c r="R91" s="14" t="n">
        <f aca="false">VALUE(VLOOKUP(H91,TABELAMEC,8))</f>
        <v>5</v>
      </c>
      <c r="S91" s="15" t="n">
        <f aca="false">VALUE(VLOOKUP(H91,TABELAMEC,15))</f>
        <v>1</v>
      </c>
      <c r="T91" s="14" t="n">
        <f aca="false">IF(G91="N",1.15,1)</f>
        <v>1</v>
      </c>
      <c r="U91" s="1" t="n">
        <f aca="false">VALUE(VLOOKUP(H91,TABELAMEC,19))</f>
        <v>1</v>
      </c>
    </row>
    <row r="92" customFormat="false" ht="14.45" hidden="false" customHeight="false" outlineLevel="0" collapsed="false">
      <c r="A92" s="10" t="n">
        <v>51203100</v>
      </c>
      <c r="B92" s="10" t="s">
        <v>54</v>
      </c>
      <c r="C92" s="10" t="n">
        <v>5</v>
      </c>
      <c r="D92" s="10" t="n">
        <f aca="false">QUOTIENT(A92,1000000)</f>
        <v>51</v>
      </c>
      <c r="E92" s="10" t="s">
        <v>48</v>
      </c>
      <c r="F92" s="10" t="s">
        <v>100</v>
      </c>
      <c r="G92" s="11" t="s">
        <v>29</v>
      </c>
      <c r="H92" s="10" t="n">
        <v>107495</v>
      </c>
      <c r="I92" s="10" t="s">
        <v>25</v>
      </c>
      <c r="J92" s="12" t="n">
        <v>2009</v>
      </c>
      <c r="K92" s="12" t="n">
        <v>4500</v>
      </c>
      <c r="L92" s="12" t="n">
        <v>5</v>
      </c>
      <c r="M92" s="8" t="n">
        <v>45</v>
      </c>
      <c r="N92" s="8" t="n">
        <v>45</v>
      </c>
      <c r="O92" s="9" t="n">
        <f aca="false">N92+M92</f>
        <v>90</v>
      </c>
      <c r="P92" s="13" t="n">
        <f aca="false">VALUE(VLOOKUP(H92,TABELAMEC,6))</f>
        <v>2</v>
      </c>
      <c r="Q92" s="14" t="n">
        <f aca="false">VALUE(VLOOKUP(H92,TABELAMEC,7))</f>
        <v>0.066</v>
      </c>
      <c r="R92" s="14" t="n">
        <f aca="false">VALUE(VLOOKUP(H92,TABELAMEC,8))</f>
        <v>5</v>
      </c>
      <c r="S92" s="15" t="n">
        <f aca="false">VALUE(VLOOKUP(H92,TABELAMEC,15))</f>
        <v>1.1</v>
      </c>
      <c r="T92" s="14" t="n">
        <f aca="false">IF(G92="N",1.15,1)</f>
        <v>1</v>
      </c>
      <c r="U92" s="1" t="n">
        <f aca="false">VALUE(VLOOKUP(H92,TABELAMEC,19))</f>
        <v>1</v>
      </c>
    </row>
    <row r="93" customFormat="false" ht="14.45" hidden="false" customHeight="false" outlineLevel="0" collapsed="false">
      <c r="A93" s="10" t="n">
        <v>12205100</v>
      </c>
      <c r="B93" s="10" t="s">
        <v>54</v>
      </c>
      <c r="C93" s="10" t="n">
        <v>1</v>
      </c>
      <c r="D93" s="10" t="n">
        <f aca="false">QUOTIENT(A93,1000000)</f>
        <v>12</v>
      </c>
      <c r="E93" s="10" t="s">
        <v>95</v>
      </c>
      <c r="F93" s="10" t="s">
        <v>101</v>
      </c>
      <c r="G93" s="11" t="s">
        <v>29</v>
      </c>
      <c r="H93" s="10" t="n">
        <v>13453</v>
      </c>
      <c r="I93" s="10" t="s">
        <v>25</v>
      </c>
      <c r="J93" s="12" t="n">
        <v>2010</v>
      </c>
      <c r="K93" s="12" t="n">
        <v>7275</v>
      </c>
      <c r="L93" s="12" t="n">
        <v>6</v>
      </c>
      <c r="M93" s="8" t="n">
        <v>45</v>
      </c>
      <c r="N93" s="8" t="n">
        <v>45</v>
      </c>
      <c r="O93" s="9" t="n">
        <f aca="false">N93+M93</f>
        <v>90</v>
      </c>
      <c r="P93" s="13" t="n">
        <f aca="false">VALUE(VLOOKUP(H93,TABELAMEC,6))</f>
        <v>4.5</v>
      </c>
      <c r="Q93" s="14" t="n">
        <f aca="false">VALUE(VLOOKUP(H93,TABELAMEC,7))</f>
        <v>0.065</v>
      </c>
      <c r="R93" s="14" t="n">
        <f aca="false">VALUE(VLOOKUP(H93,TABELAMEC,8))</f>
        <v>6</v>
      </c>
      <c r="S93" s="15" t="n">
        <f aca="false">VALUE(VLOOKUP(H93,TABELAMEC,15))</f>
        <v>1</v>
      </c>
      <c r="T93" s="14" t="n">
        <f aca="false">IF(G93="N",1.15,1)</f>
        <v>1</v>
      </c>
      <c r="U93" s="1" t="n">
        <f aca="false">VALUE(VLOOKUP(H93,TABELAMEC,19))</f>
        <v>0</v>
      </c>
    </row>
    <row r="94" customFormat="false" ht="14.45" hidden="false" customHeight="false" outlineLevel="0" collapsed="false">
      <c r="A94" s="10" t="n">
        <v>21205100</v>
      </c>
      <c r="B94" s="10" t="s">
        <v>54</v>
      </c>
      <c r="C94" s="10" t="n">
        <v>2</v>
      </c>
      <c r="D94" s="10" t="n">
        <f aca="false">QUOTIENT(A94,1000000)</f>
        <v>21</v>
      </c>
      <c r="E94" s="10" t="s">
        <v>36</v>
      </c>
      <c r="F94" s="10" t="s">
        <v>101</v>
      </c>
      <c r="G94" s="11" t="s">
        <v>29</v>
      </c>
      <c r="H94" s="10" t="n">
        <v>1101742</v>
      </c>
      <c r="I94" s="10" t="s">
        <v>25</v>
      </c>
      <c r="J94" s="12" t="n">
        <v>0</v>
      </c>
      <c r="K94" s="12" t="n">
        <v>7890</v>
      </c>
      <c r="L94" s="12" t="n">
        <v>6</v>
      </c>
      <c r="M94" s="8" t="n">
        <v>30</v>
      </c>
      <c r="N94" s="8" t="n">
        <v>0</v>
      </c>
      <c r="O94" s="9" t="n">
        <f aca="false">N94+M94</f>
        <v>30</v>
      </c>
      <c r="P94" s="13" t="n">
        <f aca="false">VALUE(VLOOKUP(H94,TABELAMEC,6))</f>
        <v>4.5</v>
      </c>
      <c r="Q94" s="14" t="n">
        <f aca="false">VALUE(VLOOKUP(H94,TABELAMEC,7))</f>
        <v>0.065</v>
      </c>
      <c r="R94" s="14" t="n">
        <f aca="false">VALUE(VLOOKUP(H94,TABELAMEC,8))</f>
        <v>6</v>
      </c>
      <c r="S94" s="15" t="n">
        <f aca="false">VALUE(VLOOKUP(H94,TABELAMEC,15))</f>
        <v>1.1</v>
      </c>
      <c r="T94" s="14" t="n">
        <f aca="false">IF(G94="N",1.15,1)</f>
        <v>1</v>
      </c>
      <c r="U94" s="1" t="n">
        <f aca="false">VALUE(VLOOKUP(H94,TABELAMEC,19))</f>
        <v>1</v>
      </c>
    </row>
    <row r="95" customFormat="false" ht="14.45" hidden="false" customHeight="false" outlineLevel="0" collapsed="false">
      <c r="A95" s="10" t="n">
        <v>13310115</v>
      </c>
      <c r="B95" s="10" t="s">
        <v>21</v>
      </c>
      <c r="C95" s="10" t="n">
        <v>1</v>
      </c>
      <c r="D95" s="10" t="n">
        <f aca="false">QUOTIENT(A95,1000000)</f>
        <v>13</v>
      </c>
      <c r="E95" s="10" t="s">
        <v>10</v>
      </c>
      <c r="F95" s="10" t="s">
        <v>102</v>
      </c>
      <c r="G95" s="11" t="s">
        <v>29</v>
      </c>
      <c r="H95" s="10" t="n">
        <v>1158117</v>
      </c>
      <c r="I95" s="10" t="s">
        <v>25</v>
      </c>
      <c r="J95" s="12" t="n">
        <v>2013</v>
      </c>
      <c r="K95" s="12" t="n">
        <v>0</v>
      </c>
      <c r="L95" s="12" t="n">
        <v>4</v>
      </c>
      <c r="M95" s="19" t="n">
        <v>20</v>
      </c>
      <c r="N95" s="8" t="n">
        <v>0</v>
      </c>
      <c r="O95" s="9" t="n">
        <f aca="false">N95+M95</f>
        <v>20</v>
      </c>
      <c r="P95" s="13" t="n">
        <f aca="false">VALUE(VLOOKUP(H95,TABELAMEC,6))</f>
        <v>1</v>
      </c>
      <c r="Q95" s="14" t="n">
        <f aca="false">VALUE(VLOOKUP(H95,TABELAMEC,7))</f>
        <v>0.115</v>
      </c>
      <c r="R95" s="14" t="n">
        <f aca="false">VALUE(VLOOKUP(H95,TABELAMEC,8))</f>
        <v>4</v>
      </c>
      <c r="S95" s="15" t="n">
        <f aca="false">VALUE(VLOOKUP(H95,TABELAMEC,15))</f>
        <v>1</v>
      </c>
      <c r="T95" s="14" t="n">
        <f aca="false">IF(G95="N",1.15,1)</f>
        <v>1</v>
      </c>
      <c r="U95" s="1" t="n">
        <f aca="false">VALUE(VLOOKUP(H95,TABELAMEC,19))</f>
        <v>1</v>
      </c>
    </row>
    <row r="96" customFormat="false" ht="14.45" hidden="false" customHeight="false" outlineLevel="0" collapsed="false">
      <c r="A96" s="10" t="n">
        <v>13310116</v>
      </c>
      <c r="B96" s="10" t="s">
        <v>21</v>
      </c>
      <c r="C96" s="10" t="n">
        <v>1</v>
      </c>
      <c r="D96" s="10" t="n">
        <f aca="false">QUOTIENT(A96,1000000)</f>
        <v>13</v>
      </c>
      <c r="E96" s="10" t="s">
        <v>10</v>
      </c>
      <c r="F96" s="10" t="s">
        <v>103</v>
      </c>
      <c r="G96" s="11" t="s">
        <v>29</v>
      </c>
      <c r="H96" s="10" t="n">
        <v>1158907</v>
      </c>
      <c r="I96" s="10" t="s">
        <v>25</v>
      </c>
      <c r="J96" s="12" t="n">
        <v>2013</v>
      </c>
      <c r="K96" s="12" t="n">
        <v>0</v>
      </c>
      <c r="L96" s="12" t="n">
        <v>4</v>
      </c>
      <c r="M96" s="8" t="n">
        <v>25</v>
      </c>
      <c r="N96" s="8" t="n">
        <v>0</v>
      </c>
      <c r="O96" s="9" t="n">
        <f aca="false">N96+M96</f>
        <v>25</v>
      </c>
      <c r="P96" s="13" t="n">
        <f aca="false">VALUE(VLOOKUP(H96,TABELAMEC,6))</f>
        <v>1</v>
      </c>
      <c r="Q96" s="14" t="n">
        <f aca="false">VALUE(VLOOKUP(H96,TABELAMEC,7))</f>
        <v>0.115</v>
      </c>
      <c r="R96" s="14" t="n">
        <f aca="false">VALUE(VLOOKUP(H96,TABELAMEC,8))</f>
        <v>4</v>
      </c>
      <c r="S96" s="15" t="n">
        <f aca="false">VALUE(VLOOKUP(H96,TABELAMEC,15))</f>
        <v>1</v>
      </c>
      <c r="T96" s="14" t="n">
        <f aca="false">IF(G96="N",1.15,1)</f>
        <v>1</v>
      </c>
      <c r="U96" s="1" t="n">
        <f aca="false">VALUE(VLOOKUP(H96,TABELAMEC,19))</f>
        <v>1</v>
      </c>
    </row>
    <row r="97" customFormat="false" ht="14.45" hidden="false" customHeight="false" outlineLevel="0" collapsed="false">
      <c r="A97" s="10" t="n">
        <v>13345110</v>
      </c>
      <c r="B97" s="10" t="s">
        <v>21</v>
      </c>
      <c r="C97" s="10" t="n">
        <v>1</v>
      </c>
      <c r="D97" s="10" t="n">
        <f aca="false">QUOTIENT(A97,1000000)</f>
        <v>13</v>
      </c>
      <c r="E97" s="10" t="s">
        <v>10</v>
      </c>
      <c r="F97" s="10" t="s">
        <v>104</v>
      </c>
      <c r="G97" s="11" t="s">
        <v>29</v>
      </c>
      <c r="H97" s="10" t="n">
        <v>1184381</v>
      </c>
      <c r="I97" s="10" t="s">
        <v>25</v>
      </c>
      <c r="J97" s="12" t="n">
        <v>0</v>
      </c>
      <c r="K97" s="12" t="n">
        <v>0</v>
      </c>
      <c r="L97" s="12" t="n">
        <v>0</v>
      </c>
      <c r="M97" s="8" t="n">
        <v>0</v>
      </c>
      <c r="N97" s="22" t="n">
        <v>0</v>
      </c>
      <c r="O97" s="9" t="n">
        <f aca="false">N97+M97</f>
        <v>0</v>
      </c>
      <c r="P97" s="13" t="n">
        <f aca="false">VALUE(VLOOKUP(H97,TABELAMEC,6))</f>
        <v>1</v>
      </c>
      <c r="Q97" s="14" t="n">
        <f aca="false">VALUE(VLOOKUP(H97,TABELAMEC,7))</f>
        <v>0.115</v>
      </c>
      <c r="R97" s="14" t="n">
        <f aca="false">VALUE(VLOOKUP(H97,TABELAMEC,8))</f>
        <v>4</v>
      </c>
      <c r="S97" s="15" t="n">
        <f aca="false">VALUE(VLOOKUP(H97,TABELAMEC,15))</f>
        <v>1.1</v>
      </c>
      <c r="T97" s="14" t="n">
        <f aca="false">IF(G97="N",1.15,1)</f>
        <v>1</v>
      </c>
      <c r="U97" s="1" t="n">
        <f aca="false">VALUE(VLOOKUP(H97,TABELAMEC,19))</f>
        <v>1</v>
      </c>
    </row>
    <row r="98" customFormat="false" ht="14.45" hidden="false" customHeight="false" outlineLevel="0" collapsed="false">
      <c r="A98" s="10" t="n">
        <v>13301152</v>
      </c>
      <c r="B98" s="10" t="s">
        <v>21</v>
      </c>
      <c r="C98" s="10" t="n">
        <v>1</v>
      </c>
      <c r="D98" s="10" t="n">
        <f aca="false">QUOTIENT(A98,1000000)</f>
        <v>13</v>
      </c>
      <c r="E98" s="10" t="s">
        <v>10</v>
      </c>
      <c r="F98" s="10" t="s">
        <v>105</v>
      </c>
      <c r="G98" s="11" t="s">
        <v>29</v>
      </c>
      <c r="H98" s="10" t="n">
        <v>120318</v>
      </c>
      <c r="I98" s="10" t="s">
        <v>106</v>
      </c>
      <c r="J98" s="12" t="n">
        <v>0</v>
      </c>
      <c r="K98" s="12" t="n">
        <v>0</v>
      </c>
      <c r="L98" s="12" t="n">
        <v>0</v>
      </c>
      <c r="M98" s="8" t="n">
        <v>0</v>
      </c>
      <c r="N98" s="8" t="n">
        <v>0</v>
      </c>
      <c r="O98" s="0" t="n">
        <f aca="false">SUM(N98+M98)</f>
        <v>0</v>
      </c>
      <c r="P98" s="13" t="n">
        <f aca="false">VALUE(VLOOKUP(H98,TABELAMEC,6))</f>
        <v>2</v>
      </c>
      <c r="Q98" s="14" t="n">
        <f aca="false">VALUE(VLOOKUP(H98,TABELAMEC,7))</f>
        <v>0.066</v>
      </c>
      <c r="R98" s="14" t="n">
        <f aca="false">VALUE(VLOOKUP(H98,TABELAMEC,8))</f>
        <v>5</v>
      </c>
      <c r="S98" s="15" t="n">
        <f aca="false">VALUE(VLOOKUP(H98,TABELAMEC,15))</f>
        <v>1.1</v>
      </c>
      <c r="T98" s="14" t="n">
        <f aca="false">IF(G98="N",1.15,1)</f>
        <v>1</v>
      </c>
      <c r="U98" s="1" t="n">
        <f aca="false">VALUE(VLOOKUP(H98,TABELAMEC,19))</f>
        <v>1</v>
      </c>
    </row>
    <row r="99" customFormat="false" ht="14.45" hidden="false" customHeight="false" outlineLevel="0" collapsed="false">
      <c r="A99" s="10" t="n">
        <v>13301252</v>
      </c>
      <c r="B99" s="10" t="s">
        <v>21</v>
      </c>
      <c r="C99" s="10" t="n">
        <v>1</v>
      </c>
      <c r="D99" s="10" t="n">
        <f aca="false">QUOTIENT(A99,1000000)</f>
        <v>13</v>
      </c>
      <c r="E99" s="10" t="s">
        <v>10</v>
      </c>
      <c r="F99" s="10" t="s">
        <v>105</v>
      </c>
      <c r="G99" s="11" t="s">
        <v>24</v>
      </c>
      <c r="H99" s="10" t="n">
        <v>120318</v>
      </c>
      <c r="I99" s="10" t="s">
        <v>106</v>
      </c>
      <c r="J99" s="12" t="n">
        <v>0</v>
      </c>
      <c r="K99" s="12" t="n">
        <v>0</v>
      </c>
      <c r="L99" s="12" t="n">
        <v>0</v>
      </c>
      <c r="M99" s="8" t="n">
        <v>0</v>
      </c>
      <c r="N99" s="8" t="n">
        <v>0</v>
      </c>
      <c r="O99" s="0" t="n">
        <f aca="false">SUM(N99+M99)</f>
        <v>0</v>
      </c>
      <c r="P99" s="13" t="n">
        <f aca="false">VALUE(VLOOKUP(H99,TABELAMEC,6))</f>
        <v>2</v>
      </c>
      <c r="Q99" s="14" t="n">
        <f aca="false">VALUE(VLOOKUP(H99,TABELAMEC,7))</f>
        <v>0.066</v>
      </c>
      <c r="R99" s="14" t="n">
        <f aca="false">VALUE(VLOOKUP(H99,TABELAMEC,8))</f>
        <v>5</v>
      </c>
      <c r="S99" s="15" t="n">
        <f aca="false">VALUE(VLOOKUP(H99,TABELAMEC,15))</f>
        <v>1.1</v>
      </c>
      <c r="T99" s="14" t="n">
        <f aca="false">IF(G99="N",1.15,1)</f>
        <v>1.15</v>
      </c>
      <c r="U99" s="1" t="n">
        <f aca="false">VALUE(VLOOKUP(H99,TABELAMEC,19))</f>
        <v>1</v>
      </c>
    </row>
    <row r="100" customFormat="false" ht="14.45" hidden="false" customHeight="false" outlineLevel="0" collapsed="false">
      <c r="A100" s="10" t="n">
        <v>13301151</v>
      </c>
      <c r="B100" s="10" t="s">
        <v>21</v>
      </c>
      <c r="C100" s="10" t="n">
        <v>1</v>
      </c>
      <c r="D100" s="10" t="n">
        <f aca="false">QUOTIENT(A100,1000000)</f>
        <v>13</v>
      </c>
      <c r="E100" s="10" t="s">
        <v>10</v>
      </c>
      <c r="F100" s="10" t="s">
        <v>107</v>
      </c>
      <c r="G100" s="11" t="s">
        <v>29</v>
      </c>
      <c r="H100" s="10" t="n">
        <v>27253</v>
      </c>
      <c r="I100" s="10" t="s">
        <v>106</v>
      </c>
      <c r="J100" s="12" t="n">
        <v>0</v>
      </c>
      <c r="K100" s="12" t="n">
        <v>0</v>
      </c>
      <c r="L100" s="12" t="n">
        <v>0</v>
      </c>
      <c r="M100" s="8" t="n">
        <v>0</v>
      </c>
      <c r="N100" s="8" t="n">
        <v>0</v>
      </c>
      <c r="O100" s="0" t="n">
        <f aca="false">SUM(N100+M100)</f>
        <v>0</v>
      </c>
      <c r="P100" s="13" t="n">
        <f aca="false">VALUE(VLOOKUP(H100,TABELAMEC,6))</f>
        <v>1.5</v>
      </c>
      <c r="Q100" s="14" t="n">
        <f aca="false">VALUE(VLOOKUP(H100,TABELAMEC,7))</f>
        <v>0.115</v>
      </c>
      <c r="R100" s="14" t="n">
        <f aca="false">VALUE(VLOOKUP(H100,TABELAMEC,8))</f>
        <v>4</v>
      </c>
      <c r="S100" s="15" t="n">
        <f aca="false">VALUE(VLOOKUP(H100,TABELAMEC,15))</f>
        <v>1</v>
      </c>
      <c r="T100" s="14" t="n">
        <f aca="false">IF(G100="N",1.15,1)</f>
        <v>1</v>
      </c>
      <c r="U100" s="1" t="n">
        <f aca="false">VALUE(VLOOKUP(H100,TABELAMEC,19))</f>
        <v>0</v>
      </c>
    </row>
    <row r="101" customFormat="false" ht="14.45" hidden="false" customHeight="false" outlineLevel="0" collapsed="false">
      <c r="A101" s="10" t="n">
        <v>13301251</v>
      </c>
      <c r="B101" s="10" t="s">
        <v>21</v>
      </c>
      <c r="C101" s="10" t="n">
        <v>1</v>
      </c>
      <c r="D101" s="10" t="n">
        <f aca="false">QUOTIENT(A101,1000000)</f>
        <v>13</v>
      </c>
      <c r="E101" s="10" t="s">
        <v>10</v>
      </c>
      <c r="F101" s="10" t="s">
        <v>107</v>
      </c>
      <c r="G101" s="11" t="s">
        <v>24</v>
      </c>
      <c r="H101" s="10" t="n">
        <v>27253</v>
      </c>
      <c r="I101" s="10" t="s">
        <v>106</v>
      </c>
      <c r="J101" s="12" t="n">
        <v>0</v>
      </c>
      <c r="K101" s="12" t="n">
        <v>0</v>
      </c>
      <c r="L101" s="12" t="n">
        <v>0</v>
      </c>
      <c r="M101" s="8" t="n">
        <v>0</v>
      </c>
      <c r="N101" s="8" t="n">
        <v>0</v>
      </c>
      <c r="O101" s="0" t="n">
        <f aca="false">SUM(N101+M101)</f>
        <v>0</v>
      </c>
      <c r="P101" s="13" t="n">
        <f aca="false">VALUE(VLOOKUP(H101,TABELAMEC,6))</f>
        <v>1.5</v>
      </c>
      <c r="Q101" s="14" t="n">
        <f aca="false">VALUE(VLOOKUP(H101,TABELAMEC,7))</f>
        <v>0.115</v>
      </c>
      <c r="R101" s="14" t="n">
        <f aca="false">VALUE(VLOOKUP(H101,TABELAMEC,8))</f>
        <v>4</v>
      </c>
      <c r="S101" s="15" t="n">
        <f aca="false">VALUE(VLOOKUP(H101,TABELAMEC,15))</f>
        <v>1</v>
      </c>
      <c r="T101" s="14" t="n">
        <f aca="false">IF(G101="N",1.15,1)</f>
        <v>1.15</v>
      </c>
      <c r="U101" s="1" t="n">
        <f aca="false">VALUE(VLOOKUP(H101,TABELAMEC,19))</f>
        <v>0</v>
      </c>
    </row>
    <row r="102" customFormat="false" ht="14.45" hidden="false" customHeight="false" outlineLevel="0" collapsed="false">
      <c r="A102" s="10" t="n">
        <v>21103100</v>
      </c>
      <c r="B102" s="10" t="s">
        <v>26</v>
      </c>
      <c r="C102" s="10" t="n">
        <v>2</v>
      </c>
      <c r="D102" s="10" t="n">
        <f aca="false">QUOTIENT(A102,1000000)</f>
        <v>21</v>
      </c>
      <c r="E102" s="10" t="s">
        <v>36</v>
      </c>
      <c r="F102" s="10" t="s">
        <v>108</v>
      </c>
      <c r="G102" s="11" t="s">
        <v>38</v>
      </c>
      <c r="H102" s="10" t="n">
        <v>13432</v>
      </c>
      <c r="I102" s="10" t="s">
        <v>109</v>
      </c>
      <c r="J102" s="12" t="n">
        <v>0</v>
      </c>
      <c r="K102" s="12" t="n">
        <v>0</v>
      </c>
      <c r="L102" s="12" t="n">
        <v>0</v>
      </c>
      <c r="M102" s="8" t="n">
        <v>0</v>
      </c>
      <c r="N102" s="9" t="n">
        <v>0</v>
      </c>
      <c r="O102" s="0" t="n">
        <f aca="false">SUM(N102+M102)</f>
        <v>0</v>
      </c>
      <c r="P102" s="13" t="n">
        <f aca="false">VALUE(VLOOKUP(H102,TABELAMEC,6))</f>
        <v>2</v>
      </c>
      <c r="Q102" s="14" t="n">
        <f aca="false">VALUE(VLOOKUP(H102,TABELAMEC,7))</f>
        <v>0.1325</v>
      </c>
      <c r="R102" s="14" t="n">
        <f aca="false">VALUE(VLOOKUP(H102,TABELAMEC,8))</f>
        <v>4</v>
      </c>
      <c r="S102" s="15" t="n">
        <f aca="false">VALUE(VLOOKUP(H102,TABELAMEC,15))</f>
        <v>1.1</v>
      </c>
      <c r="T102" s="14" t="n">
        <f aca="false">IF(G102="N",1.15,1)</f>
        <v>1</v>
      </c>
      <c r="U102" s="1" t="n">
        <f aca="false">VALUE(VLOOKUP(H102,TABELAMEC,19))</f>
        <v>0</v>
      </c>
    </row>
    <row r="103" customFormat="false" ht="14.45" hidden="false" customHeight="false" outlineLevel="0" collapsed="false">
      <c r="A103" s="10" t="n">
        <v>21103200</v>
      </c>
      <c r="B103" s="10" t="s">
        <v>26</v>
      </c>
      <c r="C103" s="10" t="n">
        <v>2</v>
      </c>
      <c r="D103" s="10" t="n">
        <f aca="false">QUOTIENT(A103,1000000)</f>
        <v>21</v>
      </c>
      <c r="E103" s="10" t="s">
        <v>36</v>
      </c>
      <c r="F103" s="10" t="s">
        <v>108</v>
      </c>
      <c r="G103" s="11" t="s">
        <v>24</v>
      </c>
      <c r="H103" s="10" t="n">
        <v>13432</v>
      </c>
      <c r="I103" s="10" t="s">
        <v>109</v>
      </c>
      <c r="J103" s="12" t="n">
        <v>0</v>
      </c>
      <c r="K103" s="12" t="n">
        <v>0</v>
      </c>
      <c r="L103" s="12" t="n">
        <v>0</v>
      </c>
      <c r="M103" s="8" t="n">
        <v>0</v>
      </c>
      <c r="N103" s="9" t="n">
        <v>0</v>
      </c>
      <c r="O103" s="0" t="n">
        <f aca="false">SUM(N103+M103)</f>
        <v>0</v>
      </c>
      <c r="P103" s="13" t="n">
        <f aca="false">VALUE(VLOOKUP(H103,TABELAMEC,6))</f>
        <v>2</v>
      </c>
      <c r="Q103" s="14" t="n">
        <f aca="false">VALUE(VLOOKUP(H103,TABELAMEC,7))</f>
        <v>0.1325</v>
      </c>
      <c r="R103" s="14" t="n">
        <f aca="false">VALUE(VLOOKUP(H103,TABELAMEC,8))</f>
        <v>4</v>
      </c>
      <c r="S103" s="15" t="n">
        <f aca="false">VALUE(VLOOKUP(H103,TABELAMEC,15))</f>
        <v>1.1</v>
      </c>
      <c r="T103" s="14" t="n">
        <f aca="false">IF(G103="N",1.15,1)</f>
        <v>1.15</v>
      </c>
      <c r="U103" s="1" t="n">
        <f aca="false">VALUE(VLOOKUP(H103,TABELAMEC,19))</f>
        <v>0</v>
      </c>
    </row>
    <row r="104" customFormat="false" ht="14.45" hidden="false" customHeight="false" outlineLevel="0" collapsed="false">
      <c r="A104" s="10" t="n">
        <v>21103113</v>
      </c>
      <c r="B104" s="10" t="s">
        <v>54</v>
      </c>
      <c r="C104" s="10" t="n">
        <v>2</v>
      </c>
      <c r="D104" s="10" t="n">
        <f aca="false">QUOTIENT(A104,1000000)</f>
        <v>21</v>
      </c>
      <c r="E104" s="10" t="s">
        <v>36</v>
      </c>
      <c r="F104" s="10" t="s">
        <v>110</v>
      </c>
      <c r="G104" s="11" t="s">
        <v>38</v>
      </c>
      <c r="H104" s="10" t="n">
        <v>32643</v>
      </c>
      <c r="I104" s="10" t="s">
        <v>109</v>
      </c>
      <c r="J104" s="12" t="n">
        <v>0</v>
      </c>
      <c r="K104" s="12" t="n">
        <v>0</v>
      </c>
      <c r="L104" s="12" t="n">
        <v>0</v>
      </c>
      <c r="M104" s="8" t="n">
        <v>0</v>
      </c>
      <c r="N104" s="9" t="n">
        <v>0</v>
      </c>
      <c r="O104" s="0" t="n">
        <f aca="false">SUM(N104+M104)</f>
        <v>0</v>
      </c>
      <c r="P104" s="13" t="n">
        <f aca="false">VALUE(VLOOKUP(H104,TABELAMEC,6))</f>
        <v>1.5</v>
      </c>
      <c r="Q104" s="14" t="n">
        <f aca="false">VALUE(VLOOKUP(H104,TABELAMEC,7))</f>
        <v>0.115</v>
      </c>
      <c r="R104" s="14" t="n">
        <f aca="false">VALUE(VLOOKUP(H104,TABELAMEC,8))</f>
        <v>4</v>
      </c>
      <c r="S104" s="15" t="n">
        <f aca="false">VALUE(VLOOKUP(H104,TABELAMEC,15))</f>
        <v>1</v>
      </c>
      <c r="T104" s="14" t="n">
        <f aca="false">IF(G104="N",1.15,1)</f>
        <v>1</v>
      </c>
      <c r="U104" s="1" t="n">
        <f aca="false">VALUE(VLOOKUP(H104,TABELAMEC,19))</f>
        <v>0</v>
      </c>
    </row>
    <row r="105" customFormat="false" ht="14.45" hidden="false" customHeight="false" outlineLevel="0" collapsed="false">
      <c r="A105" s="10" t="n">
        <v>21103213</v>
      </c>
      <c r="B105" s="10" t="s">
        <v>54</v>
      </c>
      <c r="C105" s="10" t="n">
        <v>2</v>
      </c>
      <c r="D105" s="10" t="n">
        <f aca="false">QUOTIENT(A105,1000000)</f>
        <v>21</v>
      </c>
      <c r="E105" s="10" t="s">
        <v>36</v>
      </c>
      <c r="F105" s="10" t="s">
        <v>110</v>
      </c>
      <c r="G105" s="11" t="s">
        <v>24</v>
      </c>
      <c r="H105" s="10" t="n">
        <v>32643</v>
      </c>
      <c r="I105" s="10" t="s">
        <v>109</v>
      </c>
      <c r="J105" s="12" t="n">
        <v>0</v>
      </c>
      <c r="K105" s="12" t="n">
        <v>0</v>
      </c>
      <c r="L105" s="12" t="n">
        <v>0</v>
      </c>
      <c r="M105" s="8" t="n">
        <v>0</v>
      </c>
      <c r="N105" s="9" t="n">
        <v>0</v>
      </c>
      <c r="O105" s="0" t="n">
        <f aca="false">SUM(N105+M105)</f>
        <v>0</v>
      </c>
      <c r="P105" s="13" t="n">
        <f aca="false">VALUE(VLOOKUP(H105,TABELAMEC,6))</f>
        <v>1.5</v>
      </c>
      <c r="Q105" s="14" t="n">
        <f aca="false">VALUE(VLOOKUP(H105,TABELAMEC,7))</f>
        <v>0.115</v>
      </c>
      <c r="R105" s="14" t="n">
        <f aca="false">VALUE(VLOOKUP(H105,TABELAMEC,8))</f>
        <v>4</v>
      </c>
      <c r="S105" s="15" t="n">
        <f aca="false">VALUE(VLOOKUP(H105,TABELAMEC,15))</f>
        <v>1</v>
      </c>
      <c r="T105" s="14" t="n">
        <f aca="false">IF(G105="N",1.15,1)</f>
        <v>1.15</v>
      </c>
      <c r="U105" s="1" t="n">
        <f aca="false">VALUE(VLOOKUP(H105,TABELAMEC,19))</f>
        <v>0</v>
      </c>
    </row>
    <row r="106" customFormat="false" ht="14.45" hidden="false" customHeight="false" outlineLevel="0" collapsed="false">
      <c r="A106" s="10" t="n">
        <v>21103114</v>
      </c>
      <c r="B106" s="10" t="s">
        <v>26</v>
      </c>
      <c r="C106" s="10" t="n">
        <v>2</v>
      </c>
      <c r="D106" s="10" t="n">
        <f aca="false">QUOTIENT(A106,1000000)</f>
        <v>21</v>
      </c>
      <c r="E106" s="10" t="s">
        <v>36</v>
      </c>
      <c r="F106" s="10" t="s">
        <v>111</v>
      </c>
      <c r="G106" s="11" t="s">
        <v>38</v>
      </c>
      <c r="H106" s="10" t="n">
        <v>30846</v>
      </c>
      <c r="I106" s="10" t="s">
        <v>109</v>
      </c>
      <c r="J106" s="12" t="n">
        <v>0</v>
      </c>
      <c r="K106" s="12" t="n">
        <v>0</v>
      </c>
      <c r="L106" s="12" t="n">
        <v>0</v>
      </c>
      <c r="M106" s="8" t="n">
        <v>0</v>
      </c>
      <c r="N106" s="9" t="n">
        <v>0</v>
      </c>
      <c r="O106" s="0" t="n">
        <f aca="false">SUM(N106+M106)</f>
        <v>0</v>
      </c>
      <c r="P106" s="13" t="n">
        <f aca="false">VALUE(VLOOKUP(H106,TABELAMEC,6))</f>
        <v>1.5</v>
      </c>
      <c r="Q106" s="14" t="n">
        <f aca="false">VALUE(VLOOKUP(H106,TABELAMEC,7))</f>
        <v>0.115</v>
      </c>
      <c r="R106" s="14" t="n">
        <f aca="false">VALUE(VLOOKUP(H106,TABELAMEC,8))</f>
        <v>4</v>
      </c>
      <c r="S106" s="15" t="n">
        <f aca="false">VALUE(VLOOKUP(H106,TABELAMEC,15))</f>
        <v>1</v>
      </c>
      <c r="T106" s="14" t="n">
        <f aca="false">IF(G106="N",1.15,1)</f>
        <v>1</v>
      </c>
      <c r="U106" s="1" t="n">
        <f aca="false">VALUE(VLOOKUP(H106,TABELAMEC,19))</f>
        <v>0</v>
      </c>
    </row>
    <row r="107" customFormat="false" ht="14.45" hidden="false" customHeight="false" outlineLevel="0" collapsed="false">
      <c r="A107" s="10" t="n">
        <v>21103214</v>
      </c>
      <c r="B107" s="10" t="s">
        <v>26</v>
      </c>
      <c r="C107" s="10" t="n">
        <v>2</v>
      </c>
      <c r="D107" s="10" t="n">
        <f aca="false">QUOTIENT(A107,1000000)</f>
        <v>21</v>
      </c>
      <c r="E107" s="10" t="s">
        <v>36</v>
      </c>
      <c r="F107" s="10" t="s">
        <v>111</v>
      </c>
      <c r="G107" s="11" t="s">
        <v>24</v>
      </c>
      <c r="H107" s="10" t="n">
        <v>30846</v>
      </c>
      <c r="I107" s="10" t="s">
        <v>109</v>
      </c>
      <c r="J107" s="12" t="n">
        <v>0</v>
      </c>
      <c r="K107" s="12" t="n">
        <v>0</v>
      </c>
      <c r="L107" s="12" t="n">
        <v>0</v>
      </c>
      <c r="M107" s="8" t="n">
        <v>0</v>
      </c>
      <c r="N107" s="9" t="n">
        <v>0</v>
      </c>
      <c r="O107" s="0" t="n">
        <f aca="false">SUM(N107+M107)</f>
        <v>0</v>
      </c>
      <c r="P107" s="13" t="n">
        <f aca="false">VALUE(VLOOKUP(H107,TABELAMEC,6))</f>
        <v>1.5</v>
      </c>
      <c r="Q107" s="14" t="n">
        <f aca="false">VALUE(VLOOKUP(H107,TABELAMEC,7))</f>
        <v>0.115</v>
      </c>
      <c r="R107" s="14" t="n">
        <f aca="false">VALUE(VLOOKUP(H107,TABELAMEC,8))</f>
        <v>4</v>
      </c>
      <c r="S107" s="15" t="n">
        <f aca="false">VALUE(VLOOKUP(H107,TABELAMEC,15))</f>
        <v>1</v>
      </c>
      <c r="T107" s="14" t="n">
        <f aca="false">IF(G107="N",1.15,1)</f>
        <v>1.15</v>
      </c>
      <c r="U107" s="1" t="n">
        <f aca="false">VALUE(VLOOKUP(H107,TABELAMEC,19))</f>
        <v>0</v>
      </c>
    </row>
    <row r="108" customFormat="false" ht="14.45" hidden="false" customHeight="false" outlineLevel="0" collapsed="false">
      <c r="A108" s="10" t="n">
        <v>21103212</v>
      </c>
      <c r="B108" s="10" t="s">
        <v>26</v>
      </c>
      <c r="C108" s="10" t="n">
        <v>2</v>
      </c>
      <c r="D108" s="10" t="n">
        <f aca="false">QUOTIENT(A108,1000000)</f>
        <v>21</v>
      </c>
      <c r="E108" s="10" t="s">
        <v>36</v>
      </c>
      <c r="F108" s="10" t="s">
        <v>112</v>
      </c>
      <c r="G108" s="11" t="s">
        <v>24</v>
      </c>
      <c r="H108" s="10" t="n">
        <v>31175</v>
      </c>
      <c r="I108" s="10" t="s">
        <v>109</v>
      </c>
      <c r="J108" s="12" t="n">
        <v>0</v>
      </c>
      <c r="K108" s="12" t="n">
        <v>0</v>
      </c>
      <c r="L108" s="12" t="n">
        <v>0</v>
      </c>
      <c r="M108" s="8" t="n">
        <v>0</v>
      </c>
      <c r="N108" s="9" t="n">
        <v>0</v>
      </c>
      <c r="O108" s="0" t="n">
        <f aca="false">SUM(N108+M108)</f>
        <v>0</v>
      </c>
      <c r="P108" s="13" t="n">
        <f aca="false">VALUE(VLOOKUP(H108,TABELAMEC,6))</f>
        <v>1.5</v>
      </c>
      <c r="Q108" s="14" t="n">
        <f aca="false">VALUE(VLOOKUP(H108,TABELAMEC,7))</f>
        <v>0.115</v>
      </c>
      <c r="R108" s="14" t="n">
        <f aca="false">VALUE(VLOOKUP(H108,TABELAMEC,8))</f>
        <v>4</v>
      </c>
      <c r="S108" s="15" t="n">
        <f aca="false">VALUE(VLOOKUP(H108,TABELAMEC,15))</f>
        <v>1</v>
      </c>
      <c r="T108" s="14" t="n">
        <f aca="false">IF(G108="N",1.15,1)</f>
        <v>1.15</v>
      </c>
      <c r="U108" s="1" t="n">
        <f aca="false">VALUE(VLOOKUP(H108,TABELAMEC,19))</f>
        <v>0</v>
      </c>
    </row>
    <row r="109" customFormat="false" ht="14.45" hidden="false" customHeight="false" outlineLevel="0" collapsed="false">
      <c r="A109" s="10" t="n">
        <v>21103112</v>
      </c>
      <c r="B109" s="10" t="s">
        <v>26</v>
      </c>
      <c r="C109" s="10" t="n">
        <v>2</v>
      </c>
      <c r="D109" s="10" t="n">
        <f aca="false">QUOTIENT(A109,1000000)</f>
        <v>21</v>
      </c>
      <c r="E109" s="10" t="s">
        <v>36</v>
      </c>
      <c r="F109" s="10" t="s">
        <v>113</v>
      </c>
      <c r="G109" s="11" t="s">
        <v>38</v>
      </c>
      <c r="H109" s="10" t="n">
        <v>31175</v>
      </c>
      <c r="I109" s="10" t="s">
        <v>109</v>
      </c>
      <c r="J109" s="12" t="n">
        <v>0</v>
      </c>
      <c r="K109" s="12" t="n">
        <v>0</v>
      </c>
      <c r="L109" s="12" t="n">
        <v>0</v>
      </c>
      <c r="M109" s="8" t="n">
        <v>0</v>
      </c>
      <c r="N109" s="9" t="n">
        <v>0</v>
      </c>
      <c r="O109" s="0" t="n">
        <f aca="false">SUM(N109+M109)</f>
        <v>0</v>
      </c>
      <c r="P109" s="13" t="n">
        <f aca="false">VALUE(VLOOKUP(H109,TABELAMEC,6))</f>
        <v>1.5</v>
      </c>
      <c r="Q109" s="14" t="n">
        <f aca="false">VALUE(VLOOKUP(H109,TABELAMEC,7))</f>
        <v>0.115</v>
      </c>
      <c r="R109" s="14" t="n">
        <f aca="false">VALUE(VLOOKUP(H109,TABELAMEC,8))</f>
        <v>4</v>
      </c>
      <c r="S109" s="15" t="n">
        <f aca="false">VALUE(VLOOKUP(H109,TABELAMEC,15))</f>
        <v>1</v>
      </c>
      <c r="T109" s="14" t="n">
        <f aca="false">IF(G109="N",1.15,1)</f>
        <v>1</v>
      </c>
      <c r="U109" s="1" t="n">
        <f aca="false">VALUE(VLOOKUP(H109,TABELAMEC,19))</f>
        <v>0</v>
      </c>
    </row>
    <row r="110" customFormat="false" ht="14.45" hidden="false" customHeight="false" outlineLevel="0" collapsed="false">
      <c r="A110" s="10" t="n">
        <v>21103115</v>
      </c>
      <c r="B110" s="10" t="s">
        <v>26</v>
      </c>
      <c r="C110" s="10" t="n">
        <v>2</v>
      </c>
      <c r="D110" s="10" t="n">
        <f aca="false">QUOTIENT(A110,1000000)</f>
        <v>21</v>
      </c>
      <c r="E110" s="10" t="s">
        <v>36</v>
      </c>
      <c r="F110" s="10" t="s">
        <v>114</v>
      </c>
      <c r="G110" s="11" t="s">
        <v>38</v>
      </c>
      <c r="H110" s="10" t="n">
        <v>24276</v>
      </c>
      <c r="I110" s="10" t="s">
        <v>109</v>
      </c>
      <c r="J110" s="12" t="n">
        <v>0</v>
      </c>
      <c r="K110" s="12" t="n">
        <v>0</v>
      </c>
      <c r="L110" s="12" t="n">
        <v>0</v>
      </c>
      <c r="M110" s="8" t="n">
        <v>0</v>
      </c>
      <c r="N110" s="9" t="n">
        <v>0</v>
      </c>
      <c r="O110" s="0" t="n">
        <f aca="false">SUM(N110+M110)</f>
        <v>0</v>
      </c>
      <c r="P110" s="13" t="n">
        <f aca="false">VALUE(VLOOKUP(H110,TABELAMEC,6))</f>
        <v>1.5</v>
      </c>
      <c r="Q110" s="14" t="n">
        <f aca="false">VALUE(VLOOKUP(H110,TABELAMEC,7))</f>
        <v>0.115</v>
      </c>
      <c r="R110" s="14" t="n">
        <f aca="false">VALUE(VLOOKUP(H110,TABELAMEC,8))</f>
        <v>4</v>
      </c>
      <c r="S110" s="15" t="n">
        <f aca="false">VALUE(VLOOKUP(H110,TABELAMEC,15))</f>
        <v>1</v>
      </c>
      <c r="T110" s="14" t="n">
        <f aca="false">IF(G110="N",1.15,1)</f>
        <v>1</v>
      </c>
      <c r="U110" s="1" t="n">
        <f aca="false">VALUE(VLOOKUP(H110,TABELAMEC,19))</f>
        <v>0</v>
      </c>
    </row>
    <row r="111" customFormat="false" ht="14.45" hidden="false" customHeight="false" outlineLevel="0" collapsed="false">
      <c r="A111" s="10" t="n">
        <v>21103215</v>
      </c>
      <c r="B111" s="10" t="s">
        <v>26</v>
      </c>
      <c r="C111" s="10" t="n">
        <v>2</v>
      </c>
      <c r="D111" s="10" t="n">
        <f aca="false">QUOTIENT(A111,1000000)</f>
        <v>21</v>
      </c>
      <c r="E111" s="10" t="s">
        <v>36</v>
      </c>
      <c r="F111" s="10" t="s">
        <v>114</v>
      </c>
      <c r="G111" s="11" t="s">
        <v>24</v>
      </c>
      <c r="H111" s="10" t="n">
        <v>24276</v>
      </c>
      <c r="I111" s="10" t="s">
        <v>109</v>
      </c>
      <c r="J111" s="12" t="n">
        <v>0</v>
      </c>
      <c r="K111" s="12" t="n">
        <v>0</v>
      </c>
      <c r="L111" s="12" t="n">
        <v>0</v>
      </c>
      <c r="M111" s="8" t="n">
        <v>0</v>
      </c>
      <c r="N111" s="9" t="n">
        <v>0</v>
      </c>
      <c r="O111" s="0" t="n">
        <f aca="false">SUM(N111+M111)</f>
        <v>0</v>
      </c>
      <c r="P111" s="13" t="n">
        <f aca="false">VALUE(VLOOKUP(H111,TABELAMEC,6))</f>
        <v>1.5</v>
      </c>
      <c r="Q111" s="14" t="n">
        <f aca="false">VALUE(VLOOKUP(H111,TABELAMEC,7))</f>
        <v>0.115</v>
      </c>
      <c r="R111" s="14" t="n">
        <f aca="false">VALUE(VLOOKUP(H111,TABELAMEC,8))</f>
        <v>4</v>
      </c>
      <c r="S111" s="15" t="n">
        <f aca="false">VALUE(VLOOKUP(H111,TABELAMEC,15))</f>
        <v>1</v>
      </c>
      <c r="T111" s="14" t="n">
        <f aca="false">IF(G111="N",1.15,1)</f>
        <v>1.15</v>
      </c>
      <c r="U111" s="1" t="n">
        <f aca="false">VALUE(VLOOKUP(H111,TABELAMEC,19))</f>
        <v>0</v>
      </c>
    </row>
    <row r="112" customFormat="false" ht="14.45" hidden="false" customHeight="false" outlineLevel="0" collapsed="false">
      <c r="A112" s="10" t="n">
        <v>13305200</v>
      </c>
      <c r="B112" s="10" t="s">
        <v>21</v>
      </c>
      <c r="C112" s="10" t="n">
        <v>1</v>
      </c>
      <c r="D112" s="10" t="n">
        <f aca="false">QUOTIENT(A112,1000000)</f>
        <v>13</v>
      </c>
      <c r="E112" s="10" t="s">
        <v>10</v>
      </c>
      <c r="F112" s="10" t="s">
        <v>115</v>
      </c>
      <c r="G112" s="11" t="s">
        <v>24</v>
      </c>
      <c r="H112" s="10" t="n">
        <v>13436</v>
      </c>
      <c r="I112" s="10" t="s">
        <v>109</v>
      </c>
      <c r="J112" s="12" t="n">
        <v>0</v>
      </c>
      <c r="K112" s="12" t="n">
        <v>0</v>
      </c>
      <c r="L112" s="12" t="n">
        <v>0</v>
      </c>
      <c r="M112" s="8" t="n">
        <v>0</v>
      </c>
      <c r="N112" s="8" t="n">
        <v>0</v>
      </c>
      <c r="O112" s="0" t="n">
        <f aca="false">SUM(N112+M112)</f>
        <v>0</v>
      </c>
      <c r="P112" s="13" t="n">
        <f aca="false">VALUE(VLOOKUP(H112,TABELAMEC,6))</f>
        <v>1</v>
      </c>
      <c r="Q112" s="14" t="n">
        <f aca="false">VALUE(VLOOKUP(H112,TABELAMEC,7))</f>
        <v>0.12</v>
      </c>
      <c r="R112" s="14" t="n">
        <f aca="false">VALUE(VLOOKUP(H112,TABELAMEC,8))</f>
        <v>4</v>
      </c>
      <c r="S112" s="15" t="n">
        <f aca="false">VALUE(VLOOKUP(H112,TABELAMEC,15))</f>
        <v>1</v>
      </c>
      <c r="T112" s="14" t="n">
        <f aca="false">IF(G112="N",1.15,1)</f>
        <v>1.15</v>
      </c>
      <c r="U112" s="1" t="n">
        <f aca="false">VALUE(VLOOKUP(H112,TABELAMEC,19))</f>
        <v>0</v>
      </c>
    </row>
    <row r="113" customFormat="false" ht="14.45" hidden="false" customHeight="false" outlineLevel="0" collapsed="false">
      <c r="A113" s="10" t="n">
        <v>13305152</v>
      </c>
      <c r="B113" s="10" t="s">
        <v>21</v>
      </c>
      <c r="C113" s="10" t="n">
        <v>1</v>
      </c>
      <c r="D113" s="10" t="n">
        <f aca="false">QUOTIENT(A113,1000000)</f>
        <v>13</v>
      </c>
      <c r="E113" s="10" t="s">
        <v>10</v>
      </c>
      <c r="F113" s="10" t="s">
        <v>116</v>
      </c>
      <c r="G113" s="11" t="s">
        <v>29</v>
      </c>
      <c r="H113" s="10" t="n">
        <v>313436</v>
      </c>
      <c r="I113" s="10" t="s">
        <v>109</v>
      </c>
      <c r="J113" s="12" t="n">
        <v>0</v>
      </c>
      <c r="K113" s="12" t="n">
        <v>0</v>
      </c>
      <c r="L113" s="12" t="n">
        <v>0</v>
      </c>
      <c r="M113" s="8" t="n">
        <v>0</v>
      </c>
      <c r="N113" s="8" t="n">
        <v>0</v>
      </c>
      <c r="O113" s="0" t="n">
        <f aca="false">SUM(N113+M113)</f>
        <v>0</v>
      </c>
      <c r="P113" s="13" t="n">
        <f aca="false">VALUE(VLOOKUP(H113,TABELAMEC,6))</f>
        <v>1</v>
      </c>
      <c r="Q113" s="14" t="n">
        <f aca="false">VALUE(VLOOKUP(H113,TABELAMEC,7))</f>
        <v>0.12</v>
      </c>
      <c r="R113" s="14" t="n">
        <f aca="false">VALUE(VLOOKUP(H113,TABELAMEC,8))</f>
        <v>4</v>
      </c>
      <c r="S113" s="15" t="n">
        <f aca="false">VALUE(VLOOKUP(H113,TABELAMEC,15))</f>
        <v>1</v>
      </c>
      <c r="T113" s="14" t="n">
        <f aca="false">IF(G113="N",1.15,1)</f>
        <v>1</v>
      </c>
      <c r="U113" s="1" t="n">
        <f aca="false">VALUE(VLOOKUP(H113,TABELAMEC,19))</f>
        <v>0</v>
      </c>
    </row>
    <row r="114" customFormat="false" ht="14.45" hidden="false" customHeight="false" outlineLevel="0" collapsed="false">
      <c r="A114" s="10" t="n">
        <v>13305252</v>
      </c>
      <c r="B114" s="10" t="s">
        <v>21</v>
      </c>
      <c r="C114" s="10" t="n">
        <v>1</v>
      </c>
      <c r="D114" s="10" t="n">
        <f aca="false">QUOTIENT(A114,1000000)</f>
        <v>13</v>
      </c>
      <c r="E114" s="10" t="s">
        <v>10</v>
      </c>
      <c r="F114" s="10" t="s">
        <v>116</v>
      </c>
      <c r="G114" s="11" t="s">
        <v>24</v>
      </c>
      <c r="H114" s="10" t="n">
        <v>313436</v>
      </c>
      <c r="I114" s="10" t="s">
        <v>109</v>
      </c>
      <c r="J114" s="12" t="n">
        <v>0</v>
      </c>
      <c r="K114" s="12" t="n">
        <v>0</v>
      </c>
      <c r="L114" s="12" t="n">
        <v>0</v>
      </c>
      <c r="M114" s="8" t="n">
        <v>0</v>
      </c>
      <c r="N114" s="8" t="n">
        <v>0</v>
      </c>
      <c r="O114" s="0" t="n">
        <f aca="false">SUM(N114+M114)</f>
        <v>0</v>
      </c>
      <c r="P114" s="13" t="n">
        <f aca="false">VALUE(VLOOKUP(H114,TABELAMEC,6))</f>
        <v>1</v>
      </c>
      <c r="Q114" s="14" t="n">
        <f aca="false">VALUE(VLOOKUP(H114,TABELAMEC,7))</f>
        <v>0.12</v>
      </c>
      <c r="R114" s="14" t="n">
        <f aca="false">VALUE(VLOOKUP(H114,TABELAMEC,8))</f>
        <v>4</v>
      </c>
      <c r="S114" s="15" t="n">
        <f aca="false">VALUE(VLOOKUP(H114,TABELAMEC,15))</f>
        <v>1</v>
      </c>
      <c r="T114" s="14" t="n">
        <f aca="false">IF(G114="N",1.15,1)</f>
        <v>1.15</v>
      </c>
      <c r="U114" s="1" t="n">
        <f aca="false">VALUE(VLOOKUP(H114,TABELAMEC,19))</f>
        <v>0</v>
      </c>
    </row>
    <row r="115" customFormat="false" ht="14.45" hidden="false" customHeight="false" outlineLevel="0" collapsed="false">
      <c r="A115" s="10" t="n">
        <v>13305153</v>
      </c>
      <c r="B115" s="10" t="s">
        <v>21</v>
      </c>
      <c r="C115" s="10" t="n">
        <v>1</v>
      </c>
      <c r="D115" s="10" t="n">
        <f aca="false">QUOTIENT(A115,1000000)</f>
        <v>13</v>
      </c>
      <c r="E115" s="10" t="s">
        <v>10</v>
      </c>
      <c r="F115" s="10" t="s">
        <v>117</v>
      </c>
      <c r="G115" s="11" t="s">
        <v>29</v>
      </c>
      <c r="H115" s="10" t="n">
        <v>313436</v>
      </c>
      <c r="I115" s="10" t="s">
        <v>109</v>
      </c>
      <c r="J115" s="12" t="n">
        <v>0</v>
      </c>
      <c r="K115" s="12" t="n">
        <v>0</v>
      </c>
      <c r="L115" s="12" t="n">
        <v>0</v>
      </c>
      <c r="M115" s="8" t="n">
        <v>0</v>
      </c>
      <c r="N115" s="8" t="n">
        <v>0</v>
      </c>
      <c r="O115" s="0" t="n">
        <f aca="false">SUM(N115+M115)</f>
        <v>0</v>
      </c>
      <c r="P115" s="13" t="n">
        <f aca="false">VALUE(VLOOKUP(H115,TABELAMEC,6))</f>
        <v>1</v>
      </c>
      <c r="Q115" s="14" t="n">
        <f aca="false">VALUE(VLOOKUP(H115,TABELAMEC,7))</f>
        <v>0.12</v>
      </c>
      <c r="R115" s="14" t="n">
        <f aca="false">VALUE(VLOOKUP(H115,TABELAMEC,8))</f>
        <v>4</v>
      </c>
      <c r="S115" s="15" t="n">
        <f aca="false">VALUE(VLOOKUP(H115,TABELAMEC,15))</f>
        <v>1</v>
      </c>
      <c r="T115" s="14" t="n">
        <f aca="false">IF(G115="N",1.15,1)</f>
        <v>1</v>
      </c>
      <c r="U115" s="1" t="n">
        <f aca="false">VALUE(VLOOKUP(H115,TABELAMEC,19))</f>
        <v>0</v>
      </c>
    </row>
    <row r="116" customFormat="false" ht="14.45" hidden="false" customHeight="false" outlineLevel="0" collapsed="false">
      <c r="A116" s="10" t="n">
        <v>13305253</v>
      </c>
      <c r="B116" s="10" t="s">
        <v>21</v>
      </c>
      <c r="C116" s="10" t="n">
        <v>1</v>
      </c>
      <c r="D116" s="10" t="n">
        <f aca="false">QUOTIENT(A116,1000000)</f>
        <v>13</v>
      </c>
      <c r="E116" s="10" t="s">
        <v>10</v>
      </c>
      <c r="F116" s="10" t="s">
        <v>117</v>
      </c>
      <c r="G116" s="11" t="s">
        <v>24</v>
      </c>
      <c r="H116" s="10" t="n">
        <v>313436</v>
      </c>
      <c r="I116" s="10" t="s">
        <v>109</v>
      </c>
      <c r="J116" s="12" t="n">
        <v>0</v>
      </c>
      <c r="K116" s="12" t="n">
        <v>0</v>
      </c>
      <c r="L116" s="12" t="n">
        <v>0</v>
      </c>
      <c r="M116" s="8" t="n">
        <v>0</v>
      </c>
      <c r="N116" s="8" t="n">
        <v>0</v>
      </c>
      <c r="O116" s="0" t="n">
        <f aca="false">SUM(N116+M116)</f>
        <v>0</v>
      </c>
      <c r="P116" s="13" t="n">
        <f aca="false">VALUE(VLOOKUP(H116,TABELAMEC,6))</f>
        <v>1</v>
      </c>
      <c r="Q116" s="14" t="n">
        <f aca="false">VALUE(VLOOKUP(H116,TABELAMEC,7))</f>
        <v>0.12</v>
      </c>
      <c r="R116" s="14" t="n">
        <f aca="false">VALUE(VLOOKUP(H116,TABELAMEC,8))</f>
        <v>4</v>
      </c>
      <c r="S116" s="15" t="n">
        <f aca="false">VALUE(VLOOKUP(H116,TABELAMEC,15))</f>
        <v>1</v>
      </c>
      <c r="T116" s="14" t="n">
        <f aca="false">IF(G116="N",1.15,1)</f>
        <v>1.15</v>
      </c>
      <c r="U116" s="1" t="n">
        <f aca="false">VALUE(VLOOKUP(H116,TABELAMEC,19))</f>
        <v>0</v>
      </c>
    </row>
    <row r="117" customFormat="false" ht="14.45" hidden="false" customHeight="false" outlineLevel="0" collapsed="false">
      <c r="A117" s="10" t="n">
        <v>13305151</v>
      </c>
      <c r="B117" s="10" t="s">
        <v>21</v>
      </c>
      <c r="C117" s="10" t="n">
        <v>1</v>
      </c>
      <c r="D117" s="10" t="n">
        <f aca="false">QUOTIENT(A117,1000000)</f>
        <v>13</v>
      </c>
      <c r="E117" s="10" t="s">
        <v>10</v>
      </c>
      <c r="F117" s="10" t="s">
        <v>118</v>
      </c>
      <c r="G117" s="11" t="s">
        <v>29</v>
      </c>
      <c r="H117" s="10" t="n">
        <v>313436</v>
      </c>
      <c r="I117" s="10" t="s">
        <v>109</v>
      </c>
      <c r="J117" s="12" t="n">
        <v>0</v>
      </c>
      <c r="K117" s="12" t="n">
        <v>0</v>
      </c>
      <c r="L117" s="12" t="n">
        <v>0</v>
      </c>
      <c r="M117" s="8" t="n">
        <v>0</v>
      </c>
      <c r="N117" s="8" t="n">
        <v>0</v>
      </c>
      <c r="O117" s="0" t="n">
        <f aca="false">SUM(N117+M117)</f>
        <v>0</v>
      </c>
      <c r="P117" s="13" t="n">
        <f aca="false">VALUE(VLOOKUP(H117,TABELAMEC,6))</f>
        <v>1</v>
      </c>
      <c r="Q117" s="14" t="n">
        <f aca="false">VALUE(VLOOKUP(H117,TABELAMEC,7))</f>
        <v>0.12</v>
      </c>
      <c r="R117" s="14" t="n">
        <f aca="false">VALUE(VLOOKUP(H117,TABELAMEC,8))</f>
        <v>4</v>
      </c>
      <c r="S117" s="15" t="n">
        <f aca="false">VALUE(VLOOKUP(H117,TABELAMEC,15))</f>
        <v>1</v>
      </c>
      <c r="T117" s="14" t="n">
        <f aca="false">IF(G117="N",1.15,1)</f>
        <v>1</v>
      </c>
      <c r="U117" s="1" t="n">
        <f aca="false">VALUE(VLOOKUP(H117,TABELAMEC,19))</f>
        <v>0</v>
      </c>
    </row>
    <row r="118" customFormat="false" ht="14.45" hidden="false" customHeight="false" outlineLevel="0" collapsed="false">
      <c r="A118" s="10" t="n">
        <v>13305251</v>
      </c>
      <c r="B118" s="10" t="s">
        <v>21</v>
      </c>
      <c r="C118" s="10" t="n">
        <v>1</v>
      </c>
      <c r="D118" s="10" t="n">
        <f aca="false">QUOTIENT(A118,1000000)</f>
        <v>13</v>
      </c>
      <c r="E118" s="10" t="s">
        <v>10</v>
      </c>
      <c r="F118" s="10" t="s">
        <v>118</v>
      </c>
      <c r="G118" s="11" t="s">
        <v>24</v>
      </c>
      <c r="H118" s="10" t="n">
        <v>313436</v>
      </c>
      <c r="I118" s="10" t="s">
        <v>109</v>
      </c>
      <c r="J118" s="12" t="n">
        <v>0</v>
      </c>
      <c r="K118" s="12" t="n">
        <v>0</v>
      </c>
      <c r="L118" s="12" t="n">
        <v>0</v>
      </c>
      <c r="M118" s="8" t="n">
        <v>0</v>
      </c>
      <c r="N118" s="8" t="n">
        <v>0</v>
      </c>
      <c r="O118" s="0" t="n">
        <f aca="false">SUM(N118+M118)</f>
        <v>0</v>
      </c>
      <c r="P118" s="13" t="n">
        <f aca="false">VALUE(VLOOKUP(H118,TABELAMEC,6))</f>
        <v>1</v>
      </c>
      <c r="Q118" s="14" t="n">
        <f aca="false">VALUE(VLOOKUP(H118,TABELAMEC,7))</f>
        <v>0.12</v>
      </c>
      <c r="R118" s="14" t="n">
        <f aca="false">VALUE(VLOOKUP(H118,TABELAMEC,8))</f>
        <v>4</v>
      </c>
      <c r="S118" s="15" t="n">
        <f aca="false">VALUE(VLOOKUP(H118,TABELAMEC,15))</f>
        <v>1</v>
      </c>
      <c r="T118" s="14" t="n">
        <f aca="false">IF(G118="N",1.15,1)</f>
        <v>1.15</v>
      </c>
      <c r="U118" s="1" t="n">
        <f aca="false">VALUE(VLOOKUP(H118,TABELAMEC,19))</f>
        <v>0</v>
      </c>
    </row>
    <row r="119" customFormat="false" ht="14.45" hidden="false" customHeight="false" outlineLevel="0" collapsed="false">
      <c r="A119" s="10" t="n">
        <v>13305250</v>
      </c>
      <c r="B119" s="10" t="s">
        <v>21</v>
      </c>
      <c r="C119" s="10" t="n">
        <v>1</v>
      </c>
      <c r="D119" s="10" t="n">
        <f aca="false">QUOTIENT(A119,1000000)</f>
        <v>13</v>
      </c>
      <c r="E119" s="10" t="s">
        <v>10</v>
      </c>
      <c r="F119" s="10" t="s">
        <v>34</v>
      </c>
      <c r="G119" s="11" t="s">
        <v>24</v>
      </c>
      <c r="H119" s="10" t="n">
        <v>313436</v>
      </c>
      <c r="I119" s="10" t="s">
        <v>109</v>
      </c>
      <c r="J119" s="12" t="n">
        <v>0</v>
      </c>
      <c r="K119" s="12" t="n">
        <v>0</v>
      </c>
      <c r="L119" s="12" t="n">
        <v>0</v>
      </c>
      <c r="M119" s="8" t="n">
        <v>0</v>
      </c>
      <c r="N119" s="8" t="n">
        <v>0</v>
      </c>
      <c r="O119" s="0" t="n">
        <f aca="false">SUM(N119+M119)</f>
        <v>0</v>
      </c>
      <c r="P119" s="13" t="n">
        <f aca="false">VALUE(VLOOKUP(H119,TABELAMEC,6))</f>
        <v>1</v>
      </c>
      <c r="Q119" s="14" t="n">
        <f aca="false">VALUE(VLOOKUP(H119,TABELAMEC,7))</f>
        <v>0.12</v>
      </c>
      <c r="R119" s="14" t="n">
        <f aca="false">VALUE(VLOOKUP(H119,TABELAMEC,8))</f>
        <v>4</v>
      </c>
      <c r="S119" s="15" t="n">
        <f aca="false">VALUE(VLOOKUP(H119,TABELAMEC,15))</f>
        <v>1</v>
      </c>
      <c r="T119" s="14" t="n">
        <f aca="false">IF(G119="N",1.15,1)</f>
        <v>1.15</v>
      </c>
      <c r="U119" s="1" t="n">
        <f aca="false">VALUE(VLOOKUP(H119,TABELAMEC,19))</f>
        <v>0</v>
      </c>
    </row>
    <row r="120" customFormat="false" ht="14.45" hidden="false" customHeight="false" outlineLevel="0" collapsed="false">
      <c r="A120" s="10" t="n">
        <v>21103111</v>
      </c>
      <c r="B120" s="10" t="s">
        <v>26</v>
      </c>
      <c r="C120" s="10" t="n">
        <v>2</v>
      </c>
      <c r="D120" s="10" t="n">
        <f aca="false">QUOTIENT(A120,1000000)</f>
        <v>21</v>
      </c>
      <c r="E120" s="10" t="s">
        <v>36</v>
      </c>
      <c r="F120" s="10" t="s">
        <v>119</v>
      </c>
      <c r="G120" s="11" t="s">
        <v>29</v>
      </c>
      <c r="H120" s="10" t="n">
        <v>13432</v>
      </c>
      <c r="I120" s="10" t="s">
        <v>106</v>
      </c>
      <c r="J120" s="12" t="n">
        <v>0</v>
      </c>
      <c r="K120" s="12" t="n">
        <v>0</v>
      </c>
      <c r="L120" s="12" t="n">
        <v>0</v>
      </c>
      <c r="M120" s="8" t="n">
        <v>0</v>
      </c>
      <c r="N120" s="9" t="n">
        <v>0</v>
      </c>
      <c r="O120" s="0" t="n">
        <f aca="false">SUM(N120+M120)</f>
        <v>0</v>
      </c>
      <c r="P120" s="13" t="n">
        <f aca="false">VALUE(VLOOKUP(H120,TABELAMEC,6))</f>
        <v>2</v>
      </c>
      <c r="Q120" s="14" t="n">
        <f aca="false">VALUE(VLOOKUP(H120,TABELAMEC,7))</f>
        <v>0.1325</v>
      </c>
      <c r="R120" s="14" t="n">
        <f aca="false">VALUE(VLOOKUP(H120,TABELAMEC,8))</f>
        <v>4</v>
      </c>
      <c r="S120" s="15" t="n">
        <f aca="false">VALUE(VLOOKUP(H120,TABELAMEC,15))</f>
        <v>1.1</v>
      </c>
      <c r="T120" s="14" t="n">
        <f aca="false">IF(G120="N",1.15,1)</f>
        <v>1</v>
      </c>
      <c r="U120" s="1" t="n">
        <f aca="false">VALUE(VLOOKUP(H120,TABELAMEC,19))</f>
        <v>0</v>
      </c>
    </row>
    <row r="121" customFormat="false" ht="14.45" hidden="false" customHeight="false" outlineLevel="0" collapsed="false">
      <c r="A121" s="10" t="n">
        <v>91415100</v>
      </c>
      <c r="B121" s="10" t="s">
        <v>82</v>
      </c>
      <c r="C121" s="10" t="n">
        <v>9</v>
      </c>
      <c r="D121" s="10" t="n">
        <f aca="false">QUOTIENT(A121,1000000)</f>
        <v>91</v>
      </c>
      <c r="E121" s="10" t="s">
        <v>76</v>
      </c>
      <c r="F121" s="10" t="s">
        <v>120</v>
      </c>
      <c r="G121" s="11" t="s">
        <v>29</v>
      </c>
      <c r="H121" s="10" t="n">
        <v>122440</v>
      </c>
      <c r="I121" s="10" t="s">
        <v>109</v>
      </c>
      <c r="J121" s="12" t="n">
        <v>0</v>
      </c>
      <c r="K121" s="12" t="n">
        <v>0</v>
      </c>
      <c r="L121" s="12" t="n">
        <v>0</v>
      </c>
      <c r="M121" s="8" t="n">
        <v>0</v>
      </c>
      <c r="N121" s="9" t="n">
        <v>0</v>
      </c>
      <c r="O121" s="0" t="n">
        <f aca="false">SUM(N121+M121)</f>
        <v>0</v>
      </c>
      <c r="P121" s="13" t="n">
        <f aca="false">VALUE(VLOOKUP(H121,TABELAMEC,6))</f>
        <v>1</v>
      </c>
      <c r="Q121" s="14" t="n">
        <f aca="false">VALUE(VLOOKUP(H121,TABELAMEC,7))</f>
        <v>0.1</v>
      </c>
      <c r="R121" s="14" t="n">
        <f aca="false">VALUE(VLOOKUP(H121,TABELAMEC,8))</f>
        <v>4</v>
      </c>
      <c r="S121" s="15" t="n">
        <f aca="false">VALUE(VLOOKUP(H121,TABELAMEC,15))</f>
        <v>1</v>
      </c>
      <c r="T121" s="14" t="n">
        <f aca="false">IF(G121="N",1.15,1)</f>
        <v>1</v>
      </c>
      <c r="U121" s="1" t="n">
        <f aca="false">VALUE(VLOOKUP(H121,TABELAMEC,19))</f>
        <v>1</v>
      </c>
    </row>
    <row r="122" customFormat="false" ht="14.45" hidden="false" customHeight="false" outlineLevel="0" collapsed="false">
      <c r="A122" s="10" t="n">
        <v>11104100</v>
      </c>
      <c r="B122" s="10" t="s">
        <v>26</v>
      </c>
      <c r="C122" s="10" t="n">
        <v>1</v>
      </c>
      <c r="D122" s="10" t="n">
        <f aca="false">QUOTIENT(A122,1000000)</f>
        <v>11</v>
      </c>
      <c r="E122" s="10" t="s">
        <v>27</v>
      </c>
      <c r="F122" s="10" t="s">
        <v>121</v>
      </c>
      <c r="G122" s="11" t="s">
        <v>29</v>
      </c>
      <c r="H122" s="10" t="n">
        <v>13447</v>
      </c>
      <c r="I122" s="10" t="s">
        <v>109</v>
      </c>
      <c r="J122" s="12" t="n">
        <v>0</v>
      </c>
      <c r="K122" s="12" t="n">
        <v>0</v>
      </c>
      <c r="L122" s="12" t="n">
        <v>0</v>
      </c>
      <c r="M122" s="8" t="n">
        <v>0</v>
      </c>
      <c r="N122" s="8" t="n">
        <v>0</v>
      </c>
      <c r="O122" s="0" t="n">
        <f aca="false">SUM(N122+M122)</f>
        <v>0</v>
      </c>
      <c r="P122" s="13" t="n">
        <f aca="false">VALUE(VLOOKUP(H122,TABELAMEC,6))</f>
        <v>1.5</v>
      </c>
      <c r="Q122" s="14" t="n">
        <f aca="false">VALUE(VLOOKUP(H122,TABELAMEC,7))</f>
        <v>0.12</v>
      </c>
      <c r="R122" s="14" t="n">
        <f aca="false">VALUE(VLOOKUP(H122,TABELAMEC,8))</f>
        <v>4</v>
      </c>
      <c r="S122" s="15" t="n">
        <f aca="false">VALUE(VLOOKUP(H122,TABELAMEC,15))</f>
        <v>1</v>
      </c>
      <c r="T122" s="14" t="n">
        <f aca="false">IF(G122="N",1.15,1)</f>
        <v>1</v>
      </c>
      <c r="U122" s="1" t="n">
        <f aca="false">VALUE(VLOOKUP(H122,TABELAMEC,19))</f>
        <v>0</v>
      </c>
    </row>
    <row r="123" customFormat="false" ht="14.45" hidden="false" customHeight="false" outlineLevel="0" collapsed="false">
      <c r="A123" s="10" t="n">
        <v>14123114</v>
      </c>
      <c r="B123" s="10" t="s">
        <v>26</v>
      </c>
      <c r="C123" s="10" t="n">
        <v>1</v>
      </c>
      <c r="D123" s="10" t="n">
        <f aca="false">QUOTIENT(A123,1000000)</f>
        <v>14</v>
      </c>
      <c r="E123" s="10" t="s">
        <v>67</v>
      </c>
      <c r="F123" s="10" t="s">
        <v>122</v>
      </c>
      <c r="G123" s="11" t="s">
        <v>29</v>
      </c>
      <c r="H123" s="10" t="n">
        <v>13438</v>
      </c>
      <c r="I123" s="10" t="s">
        <v>109</v>
      </c>
      <c r="J123" s="12" t="n">
        <v>0</v>
      </c>
      <c r="K123" s="12" t="n">
        <v>0</v>
      </c>
      <c r="L123" s="12" t="n">
        <v>0</v>
      </c>
      <c r="M123" s="8" t="n">
        <v>0</v>
      </c>
      <c r="N123" s="9" t="n">
        <v>0</v>
      </c>
      <c r="O123" s="0" t="n">
        <f aca="false">SUM(N123+M123)</f>
        <v>0</v>
      </c>
      <c r="P123" s="13" t="n">
        <f aca="false">VALUE(VLOOKUP(H123,TABELAMEC,6))</f>
        <v>2</v>
      </c>
      <c r="Q123" s="14" t="n">
        <f aca="false">VALUE(VLOOKUP(H123,TABELAMEC,7))</f>
        <v>0.082</v>
      </c>
      <c r="R123" s="14" t="n">
        <f aca="false">VALUE(VLOOKUP(H123,TABELAMEC,8))</f>
        <v>5</v>
      </c>
      <c r="S123" s="15" t="n">
        <f aca="false">VALUE(VLOOKUP(H123,TABELAMEC,15))</f>
        <v>1</v>
      </c>
      <c r="T123" s="14" t="n">
        <f aca="false">IF(G123="N",1.15,1)</f>
        <v>1</v>
      </c>
      <c r="U123" s="1" t="n">
        <f aca="false">VALUE(VLOOKUP(H123,TABELAMEC,19))</f>
        <v>0</v>
      </c>
    </row>
    <row r="124" customFormat="false" ht="14.45" hidden="false" customHeight="false" outlineLevel="0" collapsed="false">
      <c r="A124" s="10" t="n">
        <v>14123115</v>
      </c>
      <c r="B124" s="10" t="s">
        <v>26</v>
      </c>
      <c r="C124" s="10" t="n">
        <v>1</v>
      </c>
      <c r="D124" s="10" t="n">
        <f aca="false">QUOTIENT(A124,1000000)</f>
        <v>14</v>
      </c>
      <c r="E124" s="10" t="s">
        <v>67</v>
      </c>
      <c r="F124" s="10" t="s">
        <v>123</v>
      </c>
      <c r="G124" s="11" t="s">
        <v>29</v>
      </c>
      <c r="H124" s="10" t="n">
        <v>13438</v>
      </c>
      <c r="I124" s="10" t="s">
        <v>109</v>
      </c>
      <c r="J124" s="12" t="n">
        <v>0</v>
      </c>
      <c r="K124" s="12" t="n">
        <v>0</v>
      </c>
      <c r="L124" s="12" t="n">
        <v>0</v>
      </c>
      <c r="M124" s="8" t="n">
        <v>0</v>
      </c>
      <c r="N124" s="9" t="n">
        <v>0</v>
      </c>
      <c r="O124" s="0" t="n">
        <f aca="false">SUM(N124+M124)</f>
        <v>0</v>
      </c>
      <c r="P124" s="13" t="n">
        <f aca="false">VALUE(VLOOKUP(H124,TABELAMEC,6))</f>
        <v>2</v>
      </c>
      <c r="Q124" s="14" t="n">
        <f aca="false">VALUE(VLOOKUP(H124,TABELAMEC,7))</f>
        <v>0.082</v>
      </c>
      <c r="R124" s="14" t="n">
        <f aca="false">VALUE(VLOOKUP(H124,TABELAMEC,8))</f>
        <v>5</v>
      </c>
      <c r="S124" s="15" t="n">
        <f aca="false">VALUE(VLOOKUP(H124,TABELAMEC,15))</f>
        <v>1</v>
      </c>
      <c r="T124" s="14" t="n">
        <f aca="false">IF(G124="N",1.15,1)</f>
        <v>1</v>
      </c>
      <c r="U124" s="1" t="n">
        <f aca="false">VALUE(VLOOKUP(H124,TABELAMEC,19))</f>
        <v>0</v>
      </c>
    </row>
    <row r="125" customFormat="false" ht="14.45" hidden="false" customHeight="false" outlineLevel="0" collapsed="false">
      <c r="A125" s="10" t="n">
        <v>14123116</v>
      </c>
      <c r="B125" s="10" t="s">
        <v>26</v>
      </c>
      <c r="C125" s="10" t="n">
        <v>1</v>
      </c>
      <c r="D125" s="10" t="n">
        <f aca="false">QUOTIENT(A125,1000000)</f>
        <v>14</v>
      </c>
      <c r="E125" s="10" t="s">
        <v>67</v>
      </c>
      <c r="F125" s="10" t="s">
        <v>124</v>
      </c>
      <c r="G125" s="11" t="s">
        <v>29</v>
      </c>
      <c r="H125" s="10" t="n">
        <v>13438</v>
      </c>
      <c r="I125" s="10" t="s">
        <v>109</v>
      </c>
      <c r="J125" s="12" t="n">
        <v>0</v>
      </c>
      <c r="K125" s="12" t="n">
        <v>0</v>
      </c>
      <c r="L125" s="12" t="n">
        <v>0</v>
      </c>
      <c r="M125" s="8" t="n">
        <v>0</v>
      </c>
      <c r="N125" s="9" t="n">
        <v>0</v>
      </c>
      <c r="O125" s="0" t="n">
        <f aca="false">SUM(N125+M125)</f>
        <v>0</v>
      </c>
      <c r="P125" s="13" t="n">
        <f aca="false">VALUE(VLOOKUP(H125,TABELAMEC,6))</f>
        <v>2</v>
      </c>
      <c r="Q125" s="14" t="n">
        <f aca="false">VALUE(VLOOKUP(H125,TABELAMEC,7))</f>
        <v>0.082</v>
      </c>
      <c r="R125" s="14" t="n">
        <f aca="false">VALUE(VLOOKUP(H125,TABELAMEC,8))</f>
        <v>5</v>
      </c>
      <c r="S125" s="15" t="n">
        <f aca="false">VALUE(VLOOKUP(H125,TABELAMEC,15))</f>
        <v>1</v>
      </c>
      <c r="T125" s="14" t="n">
        <f aca="false">IF(G125="N",1.15,1)</f>
        <v>1</v>
      </c>
      <c r="U125" s="1" t="n">
        <f aca="false">VALUE(VLOOKUP(H125,TABELAMEC,19))</f>
        <v>0</v>
      </c>
    </row>
    <row r="126" customFormat="false" ht="14.45" hidden="false" customHeight="false" outlineLevel="0" collapsed="false">
      <c r="A126" s="10" t="n">
        <v>14123110</v>
      </c>
      <c r="B126" s="10" t="s">
        <v>26</v>
      </c>
      <c r="C126" s="10" t="n">
        <v>1</v>
      </c>
      <c r="D126" s="10" t="n">
        <f aca="false">QUOTIENT(A126,1000000)</f>
        <v>14</v>
      </c>
      <c r="E126" s="10" t="s">
        <v>67</v>
      </c>
      <c r="F126" s="10" t="s">
        <v>125</v>
      </c>
      <c r="G126" s="11" t="s">
        <v>29</v>
      </c>
      <c r="H126" s="10" t="n">
        <v>13438</v>
      </c>
      <c r="I126" s="10" t="s">
        <v>109</v>
      </c>
      <c r="J126" s="12" t="n">
        <v>0</v>
      </c>
      <c r="K126" s="12" t="n">
        <v>0</v>
      </c>
      <c r="L126" s="12" t="n">
        <v>0</v>
      </c>
      <c r="M126" s="8" t="n">
        <v>0</v>
      </c>
      <c r="N126" s="20" t="n">
        <v>0</v>
      </c>
      <c r="O126" s="0" t="n">
        <f aca="false">SUM(N126+M126)</f>
        <v>0</v>
      </c>
      <c r="P126" s="13" t="n">
        <f aca="false">VALUE(VLOOKUP(H126,TABELAMEC,6))</f>
        <v>2</v>
      </c>
      <c r="Q126" s="14" t="n">
        <f aca="false">VALUE(VLOOKUP(H126,TABELAMEC,7))</f>
        <v>0.082</v>
      </c>
      <c r="R126" s="14" t="n">
        <f aca="false">VALUE(VLOOKUP(H126,TABELAMEC,8))</f>
        <v>5</v>
      </c>
      <c r="S126" s="15" t="n">
        <f aca="false">VALUE(VLOOKUP(H126,TABELAMEC,15))</f>
        <v>1</v>
      </c>
      <c r="T126" s="14" t="n">
        <f aca="false">IF(G126="N",1.15,1)</f>
        <v>1</v>
      </c>
      <c r="U126" s="1" t="n">
        <f aca="false">VALUE(VLOOKUP(H126,TABELAMEC,19))</f>
        <v>0</v>
      </c>
    </row>
    <row r="127" customFormat="false" ht="14.45" hidden="false" customHeight="false" outlineLevel="0" collapsed="false">
      <c r="A127" s="10" t="n">
        <v>14123111</v>
      </c>
      <c r="B127" s="10" t="s">
        <v>26</v>
      </c>
      <c r="C127" s="10" t="n">
        <v>1</v>
      </c>
      <c r="D127" s="10" t="n">
        <f aca="false">QUOTIENT(A127,1000000)</f>
        <v>14</v>
      </c>
      <c r="E127" s="10" t="s">
        <v>67</v>
      </c>
      <c r="F127" s="10" t="s">
        <v>126</v>
      </c>
      <c r="G127" s="11" t="s">
        <v>29</v>
      </c>
      <c r="H127" s="10" t="n">
        <v>13438</v>
      </c>
      <c r="I127" s="10" t="s">
        <v>109</v>
      </c>
      <c r="J127" s="12" t="n">
        <v>0</v>
      </c>
      <c r="K127" s="12" t="n">
        <v>0</v>
      </c>
      <c r="L127" s="12" t="n">
        <v>0</v>
      </c>
      <c r="M127" s="8" t="n">
        <v>0</v>
      </c>
      <c r="N127" s="20" t="n">
        <v>0</v>
      </c>
      <c r="O127" s="0" t="n">
        <f aca="false">SUM(N127+M127)</f>
        <v>0</v>
      </c>
      <c r="P127" s="13" t="n">
        <f aca="false">VALUE(VLOOKUP(H127,TABELAMEC,6))</f>
        <v>2</v>
      </c>
      <c r="Q127" s="14" t="n">
        <f aca="false">VALUE(VLOOKUP(H127,TABELAMEC,7))</f>
        <v>0.082</v>
      </c>
      <c r="R127" s="14" t="n">
        <f aca="false">VALUE(VLOOKUP(H127,TABELAMEC,8))</f>
        <v>5</v>
      </c>
      <c r="S127" s="15" t="n">
        <f aca="false">VALUE(VLOOKUP(H127,TABELAMEC,15))</f>
        <v>1</v>
      </c>
      <c r="T127" s="14" t="n">
        <f aca="false">IF(G127="N",1.15,1)</f>
        <v>1</v>
      </c>
      <c r="U127" s="1" t="n">
        <f aca="false">VALUE(VLOOKUP(H127,TABELAMEC,19))</f>
        <v>0</v>
      </c>
    </row>
    <row r="128" customFormat="false" ht="14.45" hidden="false" customHeight="false" outlineLevel="0" collapsed="false">
      <c r="A128" s="10" t="n">
        <v>13314200</v>
      </c>
      <c r="B128" s="10" t="s">
        <v>21</v>
      </c>
      <c r="C128" s="10" t="n">
        <v>1</v>
      </c>
      <c r="D128" s="10" t="n">
        <f aca="false">QUOTIENT(A128,1000000)</f>
        <v>13</v>
      </c>
      <c r="E128" s="10" t="s">
        <v>10</v>
      </c>
      <c r="F128" s="10" t="s">
        <v>127</v>
      </c>
      <c r="G128" s="11" t="s">
        <v>24</v>
      </c>
      <c r="H128" s="10" t="n">
        <v>121365</v>
      </c>
      <c r="I128" s="10" t="s">
        <v>106</v>
      </c>
      <c r="J128" s="12" t="n">
        <v>0</v>
      </c>
      <c r="K128" s="12" t="n">
        <v>0</v>
      </c>
      <c r="L128" s="12" t="n">
        <v>0</v>
      </c>
      <c r="M128" s="8" t="n">
        <v>0</v>
      </c>
      <c r="N128" s="20" t="n">
        <v>0</v>
      </c>
      <c r="O128" s="0" t="n">
        <f aca="false">SUM(N128+M128)</f>
        <v>0</v>
      </c>
      <c r="P128" s="13" t="n">
        <f aca="false">VALUE(VLOOKUP(H128,TABELAMEC,6))</f>
        <v>2</v>
      </c>
      <c r="Q128" s="14" t="n">
        <f aca="false">VALUE(VLOOKUP(H128,TABELAMEC,7))</f>
        <v>0.1325</v>
      </c>
      <c r="R128" s="14" t="n">
        <f aca="false">VALUE(VLOOKUP(H128,TABELAMEC,8))</f>
        <v>4</v>
      </c>
      <c r="S128" s="15" t="n">
        <f aca="false">VALUE(VLOOKUP(H128,TABELAMEC,15))</f>
        <v>1</v>
      </c>
      <c r="T128" s="14" t="n">
        <f aca="false">IF(G128="N",1.15,1)</f>
        <v>1.15</v>
      </c>
      <c r="U128" s="1" t="n">
        <f aca="false">VALUE(VLOOKUP(H128,TABELAMEC,19))</f>
        <v>1</v>
      </c>
    </row>
    <row r="129" customFormat="false" ht="14.45" hidden="false" customHeight="false" outlineLevel="0" collapsed="false">
      <c r="A129" s="10" t="n">
        <v>11105100</v>
      </c>
      <c r="B129" s="10" t="s">
        <v>26</v>
      </c>
      <c r="C129" s="10" t="n">
        <v>1</v>
      </c>
      <c r="D129" s="10" t="n">
        <f aca="false">QUOTIENT(A129,1000000)</f>
        <v>11</v>
      </c>
      <c r="E129" s="10" t="s">
        <v>27</v>
      </c>
      <c r="F129" s="10" t="s">
        <v>128</v>
      </c>
      <c r="G129" s="11" t="s">
        <v>29</v>
      </c>
      <c r="H129" s="10" t="n">
        <v>18388</v>
      </c>
      <c r="I129" s="10" t="s">
        <v>109</v>
      </c>
      <c r="J129" s="12" t="n">
        <v>0</v>
      </c>
      <c r="K129" s="12" t="n">
        <v>0</v>
      </c>
      <c r="L129" s="12" t="n">
        <v>0</v>
      </c>
      <c r="M129" s="8" t="n">
        <v>0</v>
      </c>
      <c r="N129" s="8" t="n">
        <v>0</v>
      </c>
      <c r="O129" s="0" t="n">
        <f aca="false">SUM(N129+M129)</f>
        <v>0</v>
      </c>
      <c r="P129" s="13" t="n">
        <f aca="false">VALUE(VLOOKUP(H129,TABELAMEC,6))</f>
        <v>2</v>
      </c>
      <c r="Q129" s="14" t="n">
        <f aca="false">VALUE(VLOOKUP(H129,TABELAMEC,7))</f>
        <v>0.082</v>
      </c>
      <c r="R129" s="14" t="n">
        <f aca="false">VALUE(VLOOKUP(H129,TABELAMEC,8))</f>
        <v>5</v>
      </c>
      <c r="S129" s="15" t="n">
        <f aca="false">VALUE(VLOOKUP(H129,TABELAMEC,15))</f>
        <v>1.1</v>
      </c>
      <c r="T129" s="14" t="n">
        <f aca="false">IF(G129="N",1.15,1)</f>
        <v>1</v>
      </c>
      <c r="U129" s="1" t="n">
        <f aca="false">VALUE(VLOOKUP(H129,TABELAMEC,19))</f>
        <v>0</v>
      </c>
    </row>
    <row r="130" customFormat="false" ht="14.45" hidden="false" customHeight="false" outlineLevel="0" collapsed="false">
      <c r="A130" s="10" t="n">
        <v>13309100</v>
      </c>
      <c r="B130" s="10" t="s">
        <v>21</v>
      </c>
      <c r="C130" s="10" t="n">
        <v>1</v>
      </c>
      <c r="D130" s="10" t="n">
        <f aca="false">QUOTIENT(A130,1000000)</f>
        <v>13</v>
      </c>
      <c r="E130" s="10" t="s">
        <v>10</v>
      </c>
      <c r="F130" s="10" t="s">
        <v>129</v>
      </c>
      <c r="G130" s="11" t="s">
        <v>29</v>
      </c>
      <c r="H130" s="10" t="n">
        <v>13449</v>
      </c>
      <c r="I130" s="10" t="s">
        <v>109</v>
      </c>
      <c r="J130" s="12" t="n">
        <v>0</v>
      </c>
      <c r="K130" s="12" t="n">
        <v>0</v>
      </c>
      <c r="L130" s="12" t="n">
        <v>0</v>
      </c>
      <c r="M130" s="8" t="n">
        <v>0</v>
      </c>
      <c r="N130" s="8" t="n">
        <v>0</v>
      </c>
      <c r="O130" s="0" t="n">
        <f aca="false">SUM(N130+M130)</f>
        <v>0</v>
      </c>
      <c r="P130" s="13" t="n">
        <f aca="false">VALUE(VLOOKUP(H130,TABELAMEC,6))</f>
        <v>1</v>
      </c>
      <c r="Q130" s="14" t="n">
        <f aca="false">VALUE(VLOOKUP(H130,TABELAMEC,7))</f>
        <v>0.1</v>
      </c>
      <c r="R130" s="14" t="n">
        <f aca="false">VALUE(VLOOKUP(H130,TABELAMEC,8))</f>
        <v>4</v>
      </c>
      <c r="S130" s="15" t="n">
        <f aca="false">VALUE(VLOOKUP(H130,TABELAMEC,15))</f>
        <v>1</v>
      </c>
      <c r="T130" s="14" t="n">
        <f aca="false">IF(G130="N",1.15,1)</f>
        <v>1</v>
      </c>
      <c r="U130" s="1" t="n">
        <f aca="false">VALUE(VLOOKUP(H130,TABELAMEC,19))</f>
        <v>0</v>
      </c>
    </row>
    <row r="131" customFormat="false" ht="14.45" hidden="false" customHeight="false" outlineLevel="0" collapsed="false">
      <c r="A131" s="10" t="n">
        <v>13309200</v>
      </c>
      <c r="B131" s="10" t="s">
        <v>21</v>
      </c>
      <c r="C131" s="10" t="n">
        <v>1</v>
      </c>
      <c r="D131" s="10" t="n">
        <f aca="false">QUOTIENT(A131,1000000)</f>
        <v>13</v>
      </c>
      <c r="E131" s="10" t="s">
        <v>10</v>
      </c>
      <c r="F131" s="10" t="s">
        <v>129</v>
      </c>
      <c r="G131" s="11" t="s">
        <v>24</v>
      </c>
      <c r="H131" s="10" t="n">
        <v>13449</v>
      </c>
      <c r="I131" s="10" t="s">
        <v>109</v>
      </c>
      <c r="J131" s="12" t="n">
        <v>0</v>
      </c>
      <c r="K131" s="12" t="n">
        <v>0</v>
      </c>
      <c r="L131" s="12" t="n">
        <v>0</v>
      </c>
      <c r="M131" s="8" t="n">
        <v>0</v>
      </c>
      <c r="N131" s="8" t="n">
        <v>0</v>
      </c>
      <c r="O131" s="0" t="n">
        <f aca="false">SUM(N131+M131)</f>
        <v>0</v>
      </c>
      <c r="P131" s="13" t="n">
        <f aca="false">VALUE(VLOOKUP(H131,TABELAMEC,6))</f>
        <v>1</v>
      </c>
      <c r="Q131" s="14" t="n">
        <f aca="false">VALUE(VLOOKUP(H131,TABELAMEC,7))</f>
        <v>0.1</v>
      </c>
      <c r="R131" s="14" t="n">
        <f aca="false">VALUE(VLOOKUP(H131,TABELAMEC,8))</f>
        <v>4</v>
      </c>
      <c r="S131" s="15" t="n">
        <f aca="false">VALUE(VLOOKUP(H131,TABELAMEC,15))</f>
        <v>1</v>
      </c>
      <c r="T131" s="14" t="n">
        <f aca="false">IF(G131="N",1.15,1)</f>
        <v>1.15</v>
      </c>
      <c r="U131" s="1" t="n">
        <f aca="false">VALUE(VLOOKUP(H131,TABELAMEC,19))</f>
        <v>0</v>
      </c>
    </row>
    <row r="132" customFormat="false" ht="14.45" hidden="false" customHeight="false" outlineLevel="0" collapsed="false">
      <c r="A132" s="23" t="n">
        <v>13309150</v>
      </c>
      <c r="B132" s="23" t="s">
        <v>21</v>
      </c>
      <c r="C132" s="10" t="n">
        <v>1</v>
      </c>
      <c r="D132" s="10" t="n">
        <f aca="false">QUOTIENT(A132,1000000)</f>
        <v>13</v>
      </c>
      <c r="E132" s="10" t="s">
        <v>10</v>
      </c>
      <c r="F132" s="10" t="s">
        <v>130</v>
      </c>
      <c r="G132" s="11" t="s">
        <v>29</v>
      </c>
      <c r="H132" s="10" t="n">
        <v>44244</v>
      </c>
      <c r="I132" s="10" t="s">
        <v>109</v>
      </c>
      <c r="J132" s="12" t="n">
        <v>0</v>
      </c>
      <c r="K132" s="12" t="n">
        <v>0</v>
      </c>
      <c r="L132" s="12" t="n">
        <v>0</v>
      </c>
      <c r="M132" s="8" t="n">
        <v>0</v>
      </c>
      <c r="N132" s="8" t="n">
        <v>0</v>
      </c>
      <c r="O132" s="0" t="n">
        <f aca="false">SUM(N132+M132)</f>
        <v>0</v>
      </c>
      <c r="P132" s="13" t="n">
        <f aca="false">VALUE(VLOOKUP(H132,TABELAMEC,6))</f>
        <v>1</v>
      </c>
      <c r="Q132" s="14" t="n">
        <f aca="false">VALUE(VLOOKUP(H132,TABELAMEC,7))</f>
        <v>0.115</v>
      </c>
      <c r="R132" s="14" t="n">
        <f aca="false">VALUE(VLOOKUP(H132,TABELAMEC,8))</f>
        <v>4</v>
      </c>
      <c r="S132" s="15" t="n">
        <f aca="false">VALUE(VLOOKUP(H132,TABELAMEC,15))</f>
        <v>1</v>
      </c>
      <c r="T132" s="14" t="n">
        <f aca="false">IF(G132="N",1.15,1)</f>
        <v>1</v>
      </c>
      <c r="U132" s="1" t="n">
        <f aca="false">VALUE(VLOOKUP(H132,TABELAMEC,19))</f>
        <v>0</v>
      </c>
    </row>
    <row r="133" customFormat="false" ht="14.45" hidden="false" customHeight="false" outlineLevel="0" collapsed="false">
      <c r="A133" s="10" t="n">
        <v>13309212</v>
      </c>
      <c r="B133" s="10" t="s">
        <v>21</v>
      </c>
      <c r="C133" s="10" t="n">
        <v>1</v>
      </c>
      <c r="D133" s="10" t="n">
        <f aca="false">QUOTIENT(A133,1000000)</f>
        <v>13</v>
      </c>
      <c r="E133" s="10" t="s">
        <v>10</v>
      </c>
      <c r="F133" s="10" t="s">
        <v>130</v>
      </c>
      <c r="G133" s="11" t="s">
        <v>24</v>
      </c>
      <c r="H133" s="10" t="n">
        <v>44244</v>
      </c>
      <c r="I133" s="10" t="s">
        <v>109</v>
      </c>
      <c r="J133" s="12" t="n">
        <v>0</v>
      </c>
      <c r="K133" s="12" t="n">
        <v>0</v>
      </c>
      <c r="L133" s="12" t="n">
        <v>0</v>
      </c>
      <c r="M133" s="8" t="n">
        <v>0</v>
      </c>
      <c r="N133" s="8" t="n">
        <v>0</v>
      </c>
      <c r="O133" s="0" t="n">
        <f aca="false">SUM(N133+M133)</f>
        <v>0</v>
      </c>
      <c r="P133" s="13" t="n">
        <f aca="false">VALUE(VLOOKUP(H133,TABELAMEC,6))</f>
        <v>1</v>
      </c>
      <c r="Q133" s="14" t="n">
        <f aca="false">VALUE(VLOOKUP(H133,TABELAMEC,7))</f>
        <v>0.115</v>
      </c>
      <c r="R133" s="14" t="n">
        <f aca="false">VALUE(VLOOKUP(H133,TABELAMEC,8))</f>
        <v>4</v>
      </c>
      <c r="S133" s="15" t="n">
        <f aca="false">VALUE(VLOOKUP(H133,TABELAMEC,15))</f>
        <v>1</v>
      </c>
      <c r="T133" s="14" t="n">
        <f aca="false">IF(G133="N",1.15,1)</f>
        <v>1.15</v>
      </c>
      <c r="U133" s="1" t="n">
        <f aca="false">VALUE(VLOOKUP(H133,TABELAMEC,19))</f>
        <v>0</v>
      </c>
    </row>
    <row r="134" customFormat="false" ht="14.45" hidden="false" customHeight="false" outlineLevel="0" collapsed="false">
      <c r="A134" s="10" t="n">
        <v>13309250</v>
      </c>
      <c r="B134" s="10" t="s">
        <v>21</v>
      </c>
      <c r="C134" s="10" t="n">
        <v>1</v>
      </c>
      <c r="D134" s="10" t="n">
        <f aca="false">QUOTIENT(A134,1000000)</f>
        <v>13</v>
      </c>
      <c r="E134" s="10" t="s">
        <v>10</v>
      </c>
      <c r="F134" s="10" t="s">
        <v>130</v>
      </c>
      <c r="G134" s="11" t="s">
        <v>24</v>
      </c>
      <c r="H134" s="10" t="n">
        <v>44244</v>
      </c>
      <c r="I134" s="10" t="s">
        <v>109</v>
      </c>
      <c r="J134" s="12" t="n">
        <v>0</v>
      </c>
      <c r="K134" s="12" t="n">
        <v>0</v>
      </c>
      <c r="L134" s="12" t="n">
        <v>0</v>
      </c>
      <c r="M134" s="8" t="n">
        <v>0</v>
      </c>
      <c r="N134" s="8" t="n">
        <v>0</v>
      </c>
      <c r="O134" s="0" t="n">
        <f aca="false">SUM(N134+M134)</f>
        <v>0</v>
      </c>
      <c r="P134" s="13" t="n">
        <f aca="false">VALUE(VLOOKUP(H134,TABELAMEC,6))</f>
        <v>1</v>
      </c>
      <c r="Q134" s="14" t="n">
        <f aca="false">VALUE(VLOOKUP(H134,TABELAMEC,7))</f>
        <v>0.115</v>
      </c>
      <c r="R134" s="14" t="n">
        <f aca="false">VALUE(VLOOKUP(H134,TABELAMEC,8))</f>
        <v>4</v>
      </c>
      <c r="S134" s="15" t="n">
        <f aca="false">VALUE(VLOOKUP(H134,TABELAMEC,15))</f>
        <v>1</v>
      </c>
      <c r="T134" s="14" t="n">
        <f aca="false">IF(G134="N",1.15,1)</f>
        <v>1.15</v>
      </c>
      <c r="U134" s="1" t="n">
        <f aca="false">VALUE(VLOOKUP(H134,TABELAMEC,19))</f>
        <v>0</v>
      </c>
    </row>
    <row r="135" customFormat="false" ht="14.45" hidden="false" customHeight="false" outlineLevel="0" collapsed="false">
      <c r="A135" s="10" t="n">
        <v>13309211</v>
      </c>
      <c r="B135" s="10" t="s">
        <v>21</v>
      </c>
      <c r="C135" s="10" t="n">
        <v>1</v>
      </c>
      <c r="D135" s="10" t="n">
        <f aca="false">QUOTIENT(A135,1000000)</f>
        <v>13</v>
      </c>
      <c r="E135" s="10" t="s">
        <v>10</v>
      </c>
      <c r="F135" s="10" t="s">
        <v>46</v>
      </c>
      <c r="G135" s="11" t="s">
        <v>24</v>
      </c>
      <c r="H135" s="10" t="n">
        <v>13449</v>
      </c>
      <c r="I135" s="10" t="s">
        <v>109</v>
      </c>
      <c r="J135" s="12" t="n">
        <v>0</v>
      </c>
      <c r="K135" s="12" t="n">
        <v>0</v>
      </c>
      <c r="L135" s="12" t="n">
        <v>0</v>
      </c>
      <c r="M135" s="8" t="n">
        <v>0</v>
      </c>
      <c r="N135" s="8" t="n">
        <v>0</v>
      </c>
      <c r="O135" s="0" t="n">
        <f aca="false">SUM(N135+M135)</f>
        <v>0</v>
      </c>
      <c r="P135" s="13" t="n">
        <f aca="false">VALUE(VLOOKUP(H135,TABELAMEC,6))</f>
        <v>1</v>
      </c>
      <c r="Q135" s="14" t="n">
        <f aca="false">VALUE(VLOOKUP(H135,TABELAMEC,7))</f>
        <v>0.1</v>
      </c>
      <c r="R135" s="14" t="n">
        <f aca="false">VALUE(VLOOKUP(H135,TABELAMEC,8))</f>
        <v>4</v>
      </c>
      <c r="S135" s="15" t="n">
        <f aca="false">VALUE(VLOOKUP(H135,TABELAMEC,15))</f>
        <v>1</v>
      </c>
      <c r="T135" s="14" t="n">
        <f aca="false">IF(G135="N",1.15,1)</f>
        <v>1.15</v>
      </c>
      <c r="U135" s="1" t="n">
        <f aca="false">VALUE(VLOOKUP(H135,TABELAMEC,19))</f>
        <v>0</v>
      </c>
    </row>
    <row r="136" customFormat="false" ht="14.45" hidden="false" customHeight="false" outlineLevel="0" collapsed="false">
      <c r="A136" s="10" t="n">
        <v>13309250</v>
      </c>
      <c r="B136" s="10" t="s">
        <v>21</v>
      </c>
      <c r="C136" s="10" t="n">
        <v>1</v>
      </c>
      <c r="D136" s="10" t="n">
        <f aca="false">QUOTIENT(A136,1000000)</f>
        <v>13</v>
      </c>
      <c r="E136" s="10" t="s">
        <v>10</v>
      </c>
      <c r="F136" s="10" t="s">
        <v>131</v>
      </c>
      <c r="G136" s="11" t="s">
        <v>24</v>
      </c>
      <c r="H136" s="10" t="n">
        <v>44244</v>
      </c>
      <c r="I136" s="10" t="s">
        <v>109</v>
      </c>
      <c r="J136" s="12" t="n">
        <v>0</v>
      </c>
      <c r="K136" s="12" t="n">
        <v>0</v>
      </c>
      <c r="L136" s="12" t="n">
        <v>0</v>
      </c>
      <c r="M136" s="8" t="n">
        <v>0</v>
      </c>
      <c r="N136" s="8" t="n">
        <v>0</v>
      </c>
      <c r="O136" s="0" t="n">
        <f aca="false">SUM(N136+M136)</f>
        <v>0</v>
      </c>
      <c r="P136" s="13" t="n">
        <f aca="false">VALUE(VLOOKUP(H136,TABELAMEC,6))</f>
        <v>1</v>
      </c>
      <c r="Q136" s="14" t="n">
        <f aca="false">VALUE(VLOOKUP(H136,TABELAMEC,7))</f>
        <v>0.115</v>
      </c>
      <c r="R136" s="14" t="n">
        <f aca="false">VALUE(VLOOKUP(H136,TABELAMEC,8))</f>
        <v>4</v>
      </c>
      <c r="S136" s="15" t="n">
        <f aca="false">VALUE(VLOOKUP(H136,TABELAMEC,15))</f>
        <v>1</v>
      </c>
      <c r="T136" s="14" t="n">
        <f aca="false">IF(G136="N",1.15,1)</f>
        <v>1.15</v>
      </c>
      <c r="U136" s="1" t="n">
        <f aca="false">VALUE(VLOOKUP(H136,TABELAMEC,19))</f>
        <v>0</v>
      </c>
    </row>
    <row r="137" customFormat="false" ht="14.45" hidden="false" customHeight="false" outlineLevel="0" collapsed="false">
      <c r="A137" s="10" t="n">
        <v>13310100</v>
      </c>
      <c r="B137" s="10" t="s">
        <v>21</v>
      </c>
      <c r="C137" s="10" t="n">
        <v>1</v>
      </c>
      <c r="D137" s="10" t="n">
        <f aca="false">QUOTIENT(A137,1000000)</f>
        <v>13</v>
      </c>
      <c r="E137" s="10" t="s">
        <v>10</v>
      </c>
      <c r="F137" s="10" t="s">
        <v>132</v>
      </c>
      <c r="G137" s="11" t="s">
        <v>29</v>
      </c>
      <c r="H137" s="10" t="n">
        <v>13450</v>
      </c>
      <c r="I137" s="10" t="s">
        <v>109</v>
      </c>
      <c r="J137" s="12" t="n">
        <v>0</v>
      </c>
      <c r="K137" s="12" t="n">
        <v>0</v>
      </c>
      <c r="L137" s="12" t="n">
        <v>0</v>
      </c>
      <c r="M137" s="8" t="n">
        <v>0</v>
      </c>
      <c r="N137" s="8" t="n">
        <v>0</v>
      </c>
      <c r="O137" s="0" t="n">
        <f aca="false">SUM(N137+M137)</f>
        <v>0</v>
      </c>
      <c r="P137" s="13" t="n">
        <f aca="false">VALUE(VLOOKUP(H137,TABELAMEC,6))</f>
        <v>1</v>
      </c>
      <c r="Q137" s="14" t="n">
        <f aca="false">VALUE(VLOOKUP(H137,TABELAMEC,7))</f>
        <v>0.115</v>
      </c>
      <c r="R137" s="14" t="n">
        <f aca="false">VALUE(VLOOKUP(H137,TABELAMEC,8))</f>
        <v>4</v>
      </c>
      <c r="S137" s="15" t="n">
        <f aca="false">VALUE(VLOOKUP(H137,TABELAMEC,15))</f>
        <v>1</v>
      </c>
      <c r="T137" s="14" t="n">
        <f aca="false">IF(G137="N",1.15,1)</f>
        <v>1</v>
      </c>
      <c r="U137" s="1" t="n">
        <f aca="false">VALUE(VLOOKUP(H137,TABELAMEC,19))</f>
        <v>0</v>
      </c>
    </row>
    <row r="138" customFormat="false" ht="14.45" hidden="false" customHeight="false" outlineLevel="0" collapsed="false">
      <c r="A138" s="10" t="n">
        <v>21310100</v>
      </c>
      <c r="B138" s="10" t="s">
        <v>21</v>
      </c>
      <c r="C138" s="10" t="n">
        <v>2</v>
      </c>
      <c r="D138" s="10" t="n">
        <f aca="false">QUOTIENT(A138,1000000)</f>
        <v>21</v>
      </c>
      <c r="E138" s="10" t="s">
        <v>36</v>
      </c>
      <c r="F138" s="10" t="s">
        <v>132</v>
      </c>
      <c r="G138" s="11" t="s">
        <v>38</v>
      </c>
      <c r="H138" s="10" t="n">
        <v>13420</v>
      </c>
      <c r="I138" s="10" t="s">
        <v>109</v>
      </c>
      <c r="J138" s="12" t="n">
        <v>0</v>
      </c>
      <c r="K138" s="12" t="n">
        <v>0</v>
      </c>
      <c r="L138" s="12" t="n">
        <v>0</v>
      </c>
      <c r="M138" s="8" t="n">
        <v>0</v>
      </c>
      <c r="N138" s="9" t="n">
        <v>0</v>
      </c>
      <c r="O138" s="0" t="n">
        <f aca="false">SUM(N138+M138)</f>
        <v>0</v>
      </c>
      <c r="P138" s="13" t="n">
        <f aca="false">VALUE(VLOOKUP(H138,TABELAMEC,6))</f>
        <v>1</v>
      </c>
      <c r="Q138" s="14" t="n">
        <f aca="false">VALUE(VLOOKUP(H138,TABELAMEC,7))</f>
        <v>0.115</v>
      </c>
      <c r="R138" s="14" t="n">
        <f aca="false">VALUE(VLOOKUP(H138,TABELAMEC,8))</f>
        <v>4</v>
      </c>
      <c r="S138" s="15" t="n">
        <f aca="false">VALUE(VLOOKUP(H138,TABELAMEC,15))</f>
        <v>1.1</v>
      </c>
      <c r="T138" s="14" t="n">
        <f aca="false">IF(G138="N",1.15,1)</f>
        <v>1</v>
      </c>
      <c r="U138" s="1" t="n">
        <f aca="false">VALUE(VLOOKUP(H138,TABELAMEC,19))</f>
        <v>0</v>
      </c>
    </row>
    <row r="139" customFormat="false" ht="14.45" hidden="false" customHeight="false" outlineLevel="0" collapsed="false">
      <c r="A139" s="10" t="n">
        <v>21310200</v>
      </c>
      <c r="B139" s="10" t="s">
        <v>21</v>
      </c>
      <c r="C139" s="10" t="n">
        <v>2</v>
      </c>
      <c r="D139" s="10" t="n">
        <f aca="false">QUOTIENT(A139,1000000)</f>
        <v>21</v>
      </c>
      <c r="E139" s="10" t="s">
        <v>36</v>
      </c>
      <c r="F139" s="10" t="s">
        <v>132</v>
      </c>
      <c r="G139" s="11" t="s">
        <v>24</v>
      </c>
      <c r="H139" s="10" t="n">
        <v>13420</v>
      </c>
      <c r="I139" s="10" t="s">
        <v>109</v>
      </c>
      <c r="J139" s="12" t="n">
        <v>0</v>
      </c>
      <c r="K139" s="12" t="n">
        <v>0</v>
      </c>
      <c r="L139" s="12" t="n">
        <v>0</v>
      </c>
      <c r="M139" s="8" t="n">
        <v>0</v>
      </c>
      <c r="N139" s="9" t="n">
        <v>0</v>
      </c>
      <c r="O139" s="0" t="n">
        <f aca="false">SUM(N139+M139)</f>
        <v>0</v>
      </c>
      <c r="P139" s="13" t="n">
        <f aca="false">VALUE(VLOOKUP(H139,TABELAMEC,6))</f>
        <v>1</v>
      </c>
      <c r="Q139" s="14" t="n">
        <f aca="false">VALUE(VLOOKUP(H139,TABELAMEC,7))</f>
        <v>0.115</v>
      </c>
      <c r="R139" s="14" t="n">
        <f aca="false">VALUE(VLOOKUP(H139,TABELAMEC,8))</f>
        <v>4</v>
      </c>
      <c r="S139" s="15" t="n">
        <f aca="false">VALUE(VLOOKUP(H139,TABELAMEC,15))</f>
        <v>1.1</v>
      </c>
      <c r="T139" s="14" t="n">
        <f aca="false">IF(G139="N",1.15,1)</f>
        <v>1.15</v>
      </c>
      <c r="U139" s="1" t="n">
        <f aca="false">VALUE(VLOOKUP(H139,TABELAMEC,19))</f>
        <v>0</v>
      </c>
    </row>
    <row r="140" customFormat="false" ht="14.45" hidden="false" customHeight="false" outlineLevel="0" collapsed="false">
      <c r="A140" s="10" t="n">
        <v>21310112</v>
      </c>
      <c r="B140" s="10" t="s">
        <v>21</v>
      </c>
      <c r="C140" s="10" t="n">
        <v>2</v>
      </c>
      <c r="D140" s="10" t="n">
        <f aca="false">QUOTIENT(A140,1000000)</f>
        <v>21</v>
      </c>
      <c r="E140" s="10" t="s">
        <v>36</v>
      </c>
      <c r="F140" s="10" t="s">
        <v>133</v>
      </c>
      <c r="G140" s="11" t="s">
        <v>38</v>
      </c>
      <c r="H140" s="10" t="n">
        <v>13420</v>
      </c>
      <c r="I140" s="10" t="s">
        <v>109</v>
      </c>
      <c r="J140" s="12" t="n">
        <v>0</v>
      </c>
      <c r="K140" s="12" t="n">
        <v>0</v>
      </c>
      <c r="L140" s="12" t="n">
        <v>0</v>
      </c>
      <c r="M140" s="8" t="n">
        <v>0</v>
      </c>
      <c r="N140" s="9" t="n">
        <v>0</v>
      </c>
      <c r="O140" s="0" t="n">
        <f aca="false">SUM(N140+M140)</f>
        <v>0</v>
      </c>
      <c r="P140" s="13" t="n">
        <f aca="false">VALUE(VLOOKUP(H140,TABELAMEC,6))</f>
        <v>1</v>
      </c>
      <c r="Q140" s="14" t="n">
        <f aca="false">VALUE(VLOOKUP(H140,TABELAMEC,7))</f>
        <v>0.115</v>
      </c>
      <c r="R140" s="14" t="n">
        <f aca="false">VALUE(VLOOKUP(H140,TABELAMEC,8))</f>
        <v>4</v>
      </c>
      <c r="S140" s="15" t="n">
        <f aca="false">VALUE(VLOOKUP(H140,TABELAMEC,15))</f>
        <v>1.1</v>
      </c>
      <c r="T140" s="14" t="n">
        <f aca="false">IF(G140="N",1.15,1)</f>
        <v>1</v>
      </c>
      <c r="U140" s="1" t="n">
        <f aca="false">VALUE(VLOOKUP(H140,TABELAMEC,19))</f>
        <v>0</v>
      </c>
    </row>
    <row r="141" customFormat="false" ht="14.45" hidden="false" customHeight="false" outlineLevel="0" collapsed="false">
      <c r="A141" s="10" t="n">
        <v>21310212</v>
      </c>
      <c r="B141" s="10" t="s">
        <v>21</v>
      </c>
      <c r="C141" s="10" t="n">
        <v>2</v>
      </c>
      <c r="D141" s="10" t="n">
        <f aca="false">QUOTIENT(A141,1000000)</f>
        <v>21</v>
      </c>
      <c r="E141" s="10" t="s">
        <v>36</v>
      </c>
      <c r="F141" s="10" t="s">
        <v>133</v>
      </c>
      <c r="G141" s="11" t="s">
        <v>24</v>
      </c>
      <c r="H141" s="10" t="n">
        <v>13420</v>
      </c>
      <c r="I141" s="10" t="s">
        <v>106</v>
      </c>
      <c r="J141" s="12" t="n">
        <v>0</v>
      </c>
      <c r="K141" s="12" t="n">
        <v>0</v>
      </c>
      <c r="L141" s="12" t="n">
        <v>0</v>
      </c>
      <c r="M141" s="8" t="n">
        <v>0</v>
      </c>
      <c r="N141" s="9" t="n">
        <v>0</v>
      </c>
      <c r="O141" s="0" t="n">
        <f aca="false">SUM(N141+M141)</f>
        <v>0</v>
      </c>
      <c r="P141" s="13" t="n">
        <f aca="false">VALUE(VLOOKUP(H141,TABELAMEC,6))</f>
        <v>1</v>
      </c>
      <c r="Q141" s="14" t="n">
        <f aca="false">VALUE(VLOOKUP(H141,TABELAMEC,7))</f>
        <v>0.115</v>
      </c>
      <c r="R141" s="14" t="n">
        <f aca="false">VALUE(VLOOKUP(H141,TABELAMEC,8))</f>
        <v>4</v>
      </c>
      <c r="S141" s="15" t="n">
        <f aca="false">VALUE(VLOOKUP(H141,TABELAMEC,15))</f>
        <v>1.1</v>
      </c>
      <c r="T141" s="14" t="n">
        <f aca="false">IF(G141="N",1.15,1)</f>
        <v>1.15</v>
      </c>
      <c r="U141" s="1" t="n">
        <f aca="false">VALUE(VLOOKUP(H141,TABELAMEC,19))</f>
        <v>0</v>
      </c>
    </row>
    <row r="142" customFormat="false" ht="14.45" hidden="false" customHeight="false" outlineLevel="0" collapsed="false">
      <c r="A142" s="10" t="n">
        <v>13310112</v>
      </c>
      <c r="B142" s="10" t="s">
        <v>21</v>
      </c>
      <c r="C142" s="10" t="n">
        <v>1</v>
      </c>
      <c r="D142" s="10" t="n">
        <f aca="false">QUOTIENT(A142,1000000)</f>
        <v>13</v>
      </c>
      <c r="E142" s="10" t="s">
        <v>10</v>
      </c>
      <c r="F142" s="10" t="s">
        <v>134</v>
      </c>
      <c r="G142" s="11" t="s">
        <v>29</v>
      </c>
      <c r="H142" s="10" t="n">
        <v>1158116</v>
      </c>
      <c r="I142" s="23" t="s">
        <v>109</v>
      </c>
      <c r="J142" s="12" t="n">
        <v>0</v>
      </c>
      <c r="K142" s="12" t="n">
        <v>0</v>
      </c>
      <c r="L142" s="12" t="n">
        <v>0</v>
      </c>
      <c r="M142" s="8" t="n">
        <v>0</v>
      </c>
      <c r="N142" s="8" t="n">
        <v>0</v>
      </c>
      <c r="O142" s="0" t="n">
        <f aca="false">SUM(N142+M142)</f>
        <v>0</v>
      </c>
      <c r="P142" s="13" t="n">
        <f aca="false">VALUE(VLOOKUP(H142,TABELAMEC,6))</f>
        <v>1</v>
      </c>
      <c r="Q142" s="14" t="n">
        <f aca="false">VALUE(VLOOKUP(H142,TABELAMEC,7))</f>
        <v>0.115</v>
      </c>
      <c r="R142" s="14" t="n">
        <f aca="false">VALUE(VLOOKUP(H142,TABELAMEC,8))</f>
        <v>4</v>
      </c>
      <c r="S142" s="15" t="n">
        <f aca="false">VALUE(VLOOKUP(H142,TABELAMEC,15))</f>
        <v>1</v>
      </c>
      <c r="T142" s="14" t="n">
        <f aca="false">IF(G142="N",1.15,1)</f>
        <v>1</v>
      </c>
      <c r="U142" s="1" t="n">
        <f aca="false">VALUE(VLOOKUP(H142,TABELAMEC,19))</f>
        <v>1</v>
      </c>
    </row>
    <row r="143" customFormat="false" ht="14.45" hidden="false" customHeight="false" outlineLevel="0" collapsed="false">
      <c r="A143" s="10" t="n">
        <v>13310212</v>
      </c>
      <c r="B143" s="10" t="s">
        <v>21</v>
      </c>
      <c r="C143" s="10" t="n">
        <v>1</v>
      </c>
      <c r="D143" s="10" t="n">
        <f aca="false">QUOTIENT(A143,1000000)</f>
        <v>13</v>
      </c>
      <c r="E143" s="10" t="s">
        <v>10</v>
      </c>
      <c r="F143" s="10" t="s">
        <v>134</v>
      </c>
      <c r="G143" s="11" t="s">
        <v>24</v>
      </c>
      <c r="H143" s="10" t="n">
        <v>1158116</v>
      </c>
      <c r="I143" s="10" t="s">
        <v>106</v>
      </c>
      <c r="J143" s="12" t="n">
        <v>0</v>
      </c>
      <c r="K143" s="12" t="n">
        <v>0</v>
      </c>
      <c r="L143" s="12" t="n">
        <v>0</v>
      </c>
      <c r="M143" s="8" t="n">
        <v>0</v>
      </c>
      <c r="N143" s="8" t="n">
        <v>0</v>
      </c>
      <c r="O143" s="0" t="n">
        <f aca="false">SUM(N143+M143)</f>
        <v>0</v>
      </c>
      <c r="P143" s="13" t="n">
        <f aca="false">VALUE(VLOOKUP(H143,TABELAMEC,6))</f>
        <v>1</v>
      </c>
      <c r="Q143" s="14" t="n">
        <f aca="false">VALUE(VLOOKUP(H143,TABELAMEC,7))</f>
        <v>0.115</v>
      </c>
      <c r="R143" s="14" t="n">
        <f aca="false">VALUE(VLOOKUP(H143,TABELAMEC,8))</f>
        <v>4</v>
      </c>
      <c r="S143" s="15" t="n">
        <f aca="false">VALUE(VLOOKUP(H143,TABELAMEC,15))</f>
        <v>1</v>
      </c>
      <c r="T143" s="14" t="n">
        <f aca="false">IF(G143="N",1.15,1)</f>
        <v>1.15</v>
      </c>
      <c r="U143" s="1" t="n">
        <f aca="false">VALUE(VLOOKUP(H143,TABELAMEC,19))</f>
        <v>1</v>
      </c>
    </row>
    <row r="144" customFormat="false" ht="14.45" hidden="false" customHeight="false" outlineLevel="0" collapsed="false">
      <c r="A144" s="10" t="n">
        <v>13310113</v>
      </c>
      <c r="B144" s="10" t="s">
        <v>21</v>
      </c>
      <c r="C144" s="10" t="n">
        <v>1</v>
      </c>
      <c r="D144" s="10" t="n">
        <f aca="false">QUOTIENT(A144,1000000)</f>
        <v>13</v>
      </c>
      <c r="E144" s="10" t="s">
        <v>10</v>
      </c>
      <c r="F144" s="10" t="s">
        <v>135</v>
      </c>
      <c r="G144" s="11" t="s">
        <v>29</v>
      </c>
      <c r="H144" s="10" t="n">
        <v>1158116</v>
      </c>
      <c r="I144" s="23" t="s">
        <v>109</v>
      </c>
      <c r="J144" s="12" t="n">
        <v>0</v>
      </c>
      <c r="K144" s="12" t="n">
        <v>0</v>
      </c>
      <c r="L144" s="12" t="n">
        <v>0</v>
      </c>
      <c r="M144" s="8" t="n">
        <v>0</v>
      </c>
      <c r="N144" s="8" t="n">
        <v>0</v>
      </c>
      <c r="O144" s="0" t="n">
        <f aca="false">SUM(N144+M144)</f>
        <v>0</v>
      </c>
      <c r="P144" s="13" t="n">
        <f aca="false">VALUE(VLOOKUP(H144,TABELAMEC,6))</f>
        <v>1</v>
      </c>
      <c r="Q144" s="14" t="n">
        <f aca="false">VALUE(VLOOKUP(H144,TABELAMEC,7))</f>
        <v>0.115</v>
      </c>
      <c r="R144" s="14" t="n">
        <f aca="false">VALUE(VLOOKUP(H144,TABELAMEC,8))</f>
        <v>4</v>
      </c>
      <c r="S144" s="15" t="n">
        <f aca="false">VALUE(VLOOKUP(H144,TABELAMEC,15))</f>
        <v>1</v>
      </c>
      <c r="T144" s="14" t="n">
        <f aca="false">IF(G144="N",1.15,1)</f>
        <v>1</v>
      </c>
      <c r="U144" s="1" t="n">
        <f aca="false">VALUE(VLOOKUP(H144,TABELAMEC,19))</f>
        <v>1</v>
      </c>
    </row>
    <row r="145" customFormat="false" ht="14.45" hidden="false" customHeight="false" outlineLevel="0" collapsed="false">
      <c r="A145" s="10" t="n">
        <v>13310213</v>
      </c>
      <c r="B145" s="10" t="s">
        <v>21</v>
      </c>
      <c r="C145" s="10" t="n">
        <v>1</v>
      </c>
      <c r="D145" s="10" t="n">
        <f aca="false">QUOTIENT(A145,1000000)</f>
        <v>13</v>
      </c>
      <c r="E145" s="10" t="s">
        <v>10</v>
      </c>
      <c r="F145" s="10" t="s">
        <v>135</v>
      </c>
      <c r="G145" s="11" t="s">
        <v>24</v>
      </c>
      <c r="H145" s="10" t="n">
        <v>1158116</v>
      </c>
      <c r="I145" s="23" t="s">
        <v>109</v>
      </c>
      <c r="J145" s="12" t="n">
        <v>0</v>
      </c>
      <c r="K145" s="12" t="n">
        <v>0</v>
      </c>
      <c r="L145" s="12" t="n">
        <v>0</v>
      </c>
      <c r="M145" s="8" t="n">
        <v>0</v>
      </c>
      <c r="N145" s="8" t="n">
        <v>0</v>
      </c>
      <c r="O145" s="0" t="n">
        <f aca="false">SUM(N145+M145)</f>
        <v>0</v>
      </c>
      <c r="P145" s="13" t="n">
        <f aca="false">VALUE(VLOOKUP(H145,TABELAMEC,6))</f>
        <v>1</v>
      </c>
      <c r="Q145" s="14" t="n">
        <f aca="false">VALUE(VLOOKUP(H145,TABELAMEC,7))</f>
        <v>0.115</v>
      </c>
      <c r="R145" s="14" t="n">
        <f aca="false">VALUE(VLOOKUP(H145,TABELAMEC,8))</f>
        <v>4</v>
      </c>
      <c r="S145" s="15" t="n">
        <f aca="false">VALUE(VLOOKUP(H145,TABELAMEC,15))</f>
        <v>1</v>
      </c>
      <c r="T145" s="14" t="n">
        <f aca="false">IF(G145="N",1.15,1)</f>
        <v>1.15</v>
      </c>
      <c r="U145" s="1" t="n">
        <f aca="false">VALUE(VLOOKUP(H145,TABELAMEC,19))</f>
        <v>1</v>
      </c>
    </row>
    <row r="146" customFormat="false" ht="14.45" hidden="false" customHeight="false" outlineLevel="0" collapsed="false">
      <c r="A146" s="10" t="n">
        <v>13310111</v>
      </c>
      <c r="B146" s="10" t="s">
        <v>21</v>
      </c>
      <c r="C146" s="10" t="n">
        <v>1</v>
      </c>
      <c r="D146" s="10" t="n">
        <f aca="false">QUOTIENT(A146,1000000)</f>
        <v>13</v>
      </c>
      <c r="E146" s="10" t="s">
        <v>10</v>
      </c>
      <c r="F146" s="10" t="s">
        <v>136</v>
      </c>
      <c r="G146" s="11" t="s">
        <v>29</v>
      </c>
      <c r="H146" s="10" t="n">
        <v>1158116</v>
      </c>
      <c r="I146" s="23" t="s">
        <v>109</v>
      </c>
      <c r="J146" s="12" t="n">
        <v>0</v>
      </c>
      <c r="K146" s="12" t="n">
        <v>0</v>
      </c>
      <c r="L146" s="12" t="n">
        <v>0</v>
      </c>
      <c r="M146" s="24" t="n">
        <v>0</v>
      </c>
      <c r="N146" s="8" t="n">
        <v>0</v>
      </c>
      <c r="O146" s="0" t="n">
        <f aca="false">SUM(N146+M146)</f>
        <v>0</v>
      </c>
      <c r="P146" s="13" t="n">
        <f aca="false">VALUE(VLOOKUP(H146,TABELAMEC,6))</f>
        <v>1</v>
      </c>
      <c r="Q146" s="14" t="n">
        <f aca="false">VALUE(VLOOKUP(H146,TABELAMEC,7))</f>
        <v>0.115</v>
      </c>
      <c r="R146" s="14" t="n">
        <f aca="false">VALUE(VLOOKUP(H146,TABELAMEC,8))</f>
        <v>4</v>
      </c>
      <c r="S146" s="15" t="n">
        <f aca="false">VALUE(VLOOKUP(H146,TABELAMEC,15))</f>
        <v>1</v>
      </c>
      <c r="T146" s="14" t="n">
        <f aca="false">IF(G146="N",1.15,1)</f>
        <v>1</v>
      </c>
      <c r="U146" s="1" t="n">
        <f aca="false">VALUE(VLOOKUP(H146,TABELAMEC,19))</f>
        <v>1</v>
      </c>
    </row>
    <row r="147" customFormat="false" ht="14.45" hidden="false" customHeight="false" outlineLevel="0" collapsed="false">
      <c r="A147" s="25" t="n">
        <v>13310211</v>
      </c>
      <c r="B147" s="10" t="s">
        <v>21</v>
      </c>
      <c r="C147" s="10" t="n">
        <v>1</v>
      </c>
      <c r="D147" s="10" t="n">
        <f aca="false">QUOTIENT(A147,1000000)</f>
        <v>13</v>
      </c>
      <c r="E147" s="10" t="s">
        <v>10</v>
      </c>
      <c r="F147" s="10" t="s">
        <v>136</v>
      </c>
      <c r="G147" s="11" t="s">
        <v>24</v>
      </c>
      <c r="H147" s="10" t="n">
        <v>1158116</v>
      </c>
      <c r="I147" s="10" t="s">
        <v>109</v>
      </c>
      <c r="J147" s="12" t="n">
        <v>0</v>
      </c>
      <c r="K147" s="12" t="n">
        <v>0</v>
      </c>
      <c r="L147" s="12" t="n">
        <v>0</v>
      </c>
      <c r="M147" s="8" t="n">
        <v>0</v>
      </c>
      <c r="N147" s="8" t="n">
        <v>0</v>
      </c>
      <c r="O147" s="0" t="n">
        <f aca="false">SUM(N147+M147)</f>
        <v>0</v>
      </c>
      <c r="P147" s="13" t="n">
        <f aca="false">VALUE(VLOOKUP(H147,TABELAMEC,6))</f>
        <v>1</v>
      </c>
      <c r="Q147" s="14" t="n">
        <f aca="false">VALUE(VLOOKUP(H147,TABELAMEC,7))</f>
        <v>0.115</v>
      </c>
      <c r="R147" s="14" t="n">
        <f aca="false">VALUE(VLOOKUP(H147,TABELAMEC,8))</f>
        <v>4</v>
      </c>
      <c r="S147" s="15" t="n">
        <f aca="false">VALUE(VLOOKUP(H147,TABELAMEC,15))</f>
        <v>1</v>
      </c>
      <c r="T147" s="14" t="n">
        <f aca="false">IF(G147="N",1.15,1)</f>
        <v>1.15</v>
      </c>
      <c r="U147" s="1" t="n">
        <f aca="false">VALUE(VLOOKUP(H147,TABELAMEC,19))</f>
        <v>1</v>
      </c>
    </row>
    <row r="148" customFormat="false" ht="14.45" hidden="false" customHeight="false" outlineLevel="0" collapsed="false">
      <c r="A148" s="10" t="n">
        <v>21310211</v>
      </c>
      <c r="B148" s="10" t="s">
        <v>21</v>
      </c>
      <c r="C148" s="10" t="n">
        <v>2</v>
      </c>
      <c r="D148" s="10" t="n">
        <f aca="false">QUOTIENT(A148,1000000)</f>
        <v>21</v>
      </c>
      <c r="E148" s="10" t="s">
        <v>36</v>
      </c>
      <c r="F148" s="10" t="s">
        <v>137</v>
      </c>
      <c r="G148" s="11" t="s">
        <v>24</v>
      </c>
      <c r="H148" s="10" t="n">
        <v>1158116</v>
      </c>
      <c r="I148" s="10" t="s">
        <v>109</v>
      </c>
      <c r="J148" s="12" t="n">
        <v>0</v>
      </c>
      <c r="K148" s="12" t="n">
        <v>0</v>
      </c>
      <c r="L148" s="12" t="n">
        <v>0</v>
      </c>
      <c r="M148" s="8" t="n">
        <v>0</v>
      </c>
      <c r="N148" s="9" t="n">
        <v>0</v>
      </c>
      <c r="O148" s="0" t="n">
        <f aca="false">SUM(N148+M148)</f>
        <v>0</v>
      </c>
      <c r="P148" s="13" t="n">
        <f aca="false">VALUE(VLOOKUP(H148,TABELAMEC,6))</f>
        <v>1</v>
      </c>
      <c r="Q148" s="14" t="n">
        <f aca="false">VALUE(VLOOKUP(H148,TABELAMEC,7))</f>
        <v>0.115</v>
      </c>
      <c r="R148" s="14" t="n">
        <f aca="false">VALUE(VLOOKUP(H148,TABELAMEC,8))</f>
        <v>4</v>
      </c>
      <c r="S148" s="15" t="n">
        <f aca="false">VALUE(VLOOKUP(H148,TABELAMEC,15))</f>
        <v>1</v>
      </c>
      <c r="T148" s="14" t="n">
        <f aca="false">IF(G148="N",1.15,1)</f>
        <v>1.15</v>
      </c>
      <c r="U148" s="1" t="n">
        <f aca="false">VALUE(VLOOKUP(H148,TABELAMEC,19))</f>
        <v>1</v>
      </c>
    </row>
    <row r="149" customFormat="false" ht="14.45" hidden="false" customHeight="false" outlineLevel="0" collapsed="false">
      <c r="A149" s="10" t="n">
        <v>21310111</v>
      </c>
      <c r="B149" s="10" t="s">
        <v>21</v>
      </c>
      <c r="C149" s="10" t="n">
        <v>2</v>
      </c>
      <c r="D149" s="10" t="n">
        <f aca="false">QUOTIENT(A149,1000000)</f>
        <v>21</v>
      </c>
      <c r="E149" s="10" t="s">
        <v>36</v>
      </c>
      <c r="F149" s="10" t="s">
        <v>137</v>
      </c>
      <c r="G149" s="11" t="s">
        <v>38</v>
      </c>
      <c r="H149" s="10" t="n">
        <v>1158116</v>
      </c>
      <c r="I149" s="10" t="s">
        <v>106</v>
      </c>
      <c r="J149" s="12" t="n">
        <v>0</v>
      </c>
      <c r="K149" s="12" t="n">
        <v>0</v>
      </c>
      <c r="L149" s="12" t="n">
        <v>0</v>
      </c>
      <c r="M149" s="8" t="n">
        <v>0</v>
      </c>
      <c r="N149" s="9" t="n">
        <v>0</v>
      </c>
      <c r="O149" s="0" t="n">
        <f aca="false">SUM(N149+M149)</f>
        <v>0</v>
      </c>
      <c r="P149" s="13" t="n">
        <f aca="false">VALUE(VLOOKUP(H149,TABELAMEC,6))</f>
        <v>1</v>
      </c>
      <c r="Q149" s="14" t="n">
        <f aca="false">VALUE(VLOOKUP(H149,TABELAMEC,7))</f>
        <v>0.115</v>
      </c>
      <c r="R149" s="14" t="n">
        <f aca="false">VALUE(VLOOKUP(H149,TABELAMEC,8))</f>
        <v>4</v>
      </c>
      <c r="S149" s="15" t="n">
        <f aca="false">VALUE(VLOOKUP(H149,TABELAMEC,15))</f>
        <v>1</v>
      </c>
      <c r="T149" s="14" t="n">
        <f aca="false">IF(G149="N",1.15,1)</f>
        <v>1</v>
      </c>
      <c r="U149" s="1" t="n">
        <f aca="false">VALUE(VLOOKUP(H149,TABELAMEC,19))</f>
        <v>1</v>
      </c>
    </row>
    <row r="150" customFormat="false" ht="14.45" hidden="false" customHeight="false" outlineLevel="0" collapsed="false">
      <c r="A150" s="10" t="n">
        <v>11107100</v>
      </c>
      <c r="B150" s="10" t="s">
        <v>26</v>
      </c>
      <c r="C150" s="10" t="n">
        <v>1</v>
      </c>
      <c r="D150" s="10" t="n">
        <f aca="false">QUOTIENT(A150,1000000)</f>
        <v>11</v>
      </c>
      <c r="E150" s="10" t="s">
        <v>27</v>
      </c>
      <c r="F150" s="10" t="s">
        <v>138</v>
      </c>
      <c r="G150" s="11" t="s">
        <v>29</v>
      </c>
      <c r="H150" s="10" t="n">
        <v>13448</v>
      </c>
      <c r="I150" s="10" t="s">
        <v>106</v>
      </c>
      <c r="J150" s="12" t="n">
        <v>0</v>
      </c>
      <c r="K150" s="12" t="n">
        <v>0</v>
      </c>
      <c r="L150" s="12" t="n">
        <v>0</v>
      </c>
      <c r="M150" s="8" t="n">
        <v>0</v>
      </c>
      <c r="N150" s="8" t="n">
        <v>0</v>
      </c>
      <c r="O150" s="0" t="n">
        <f aca="false">SUM(N150+M150)</f>
        <v>0</v>
      </c>
      <c r="P150" s="13" t="n">
        <f aca="false">VALUE(VLOOKUP(H150,TABELAMEC,6))</f>
        <v>1.5</v>
      </c>
      <c r="Q150" s="14" t="n">
        <f aca="false">VALUE(VLOOKUP(H150,TABELAMEC,7))</f>
        <v>0.1325</v>
      </c>
      <c r="R150" s="14" t="n">
        <f aca="false">VALUE(VLOOKUP(H150,TABELAMEC,8))</f>
        <v>4</v>
      </c>
      <c r="S150" s="15" t="n">
        <f aca="false">VALUE(VLOOKUP(H150,TABELAMEC,15))</f>
        <v>1</v>
      </c>
      <c r="T150" s="14" t="n">
        <f aca="false">IF(G150="N",1.15,1)</f>
        <v>1</v>
      </c>
      <c r="U150" s="1" t="n">
        <f aca="false">VALUE(VLOOKUP(H150,TABELAMEC,19))</f>
        <v>0</v>
      </c>
    </row>
    <row r="151" customFormat="false" ht="14.45" hidden="false" customHeight="false" outlineLevel="0" collapsed="false">
      <c r="A151" s="10" t="n">
        <v>13311100</v>
      </c>
      <c r="B151" s="10" t="s">
        <v>21</v>
      </c>
      <c r="C151" s="10" t="n">
        <v>1</v>
      </c>
      <c r="D151" s="10" t="n">
        <f aca="false">QUOTIENT(A151,1000000)</f>
        <v>13</v>
      </c>
      <c r="E151" s="10" t="s">
        <v>10</v>
      </c>
      <c r="F151" s="10" t="s">
        <v>139</v>
      </c>
      <c r="G151" s="11" t="s">
        <v>29</v>
      </c>
      <c r="H151" s="10" t="n">
        <v>118634</v>
      </c>
      <c r="I151" s="10" t="s">
        <v>106</v>
      </c>
      <c r="J151" s="12" t="n">
        <v>0</v>
      </c>
      <c r="K151" s="12" t="n">
        <v>0</v>
      </c>
      <c r="L151" s="12" t="n">
        <v>0</v>
      </c>
      <c r="M151" s="8" t="n">
        <v>0</v>
      </c>
      <c r="N151" s="26" t="n">
        <v>0</v>
      </c>
      <c r="O151" s="0" t="n">
        <f aca="false">SUM(N151+M151)</f>
        <v>0</v>
      </c>
      <c r="P151" s="13" t="n">
        <f aca="false">VALUE(VLOOKUP(H151,TABELAMEC,6))</f>
        <v>1.5</v>
      </c>
      <c r="Q151" s="14" t="n">
        <f aca="false">VALUE(VLOOKUP(H151,TABELAMEC,7))</f>
        <v>0.115</v>
      </c>
      <c r="R151" s="14" t="n">
        <f aca="false">VALUE(VLOOKUP(H151,TABELAMEC,8))</f>
        <v>4</v>
      </c>
      <c r="S151" s="15" t="n">
        <f aca="false">VALUE(VLOOKUP(H151,TABELAMEC,15))</f>
        <v>1</v>
      </c>
      <c r="T151" s="14" t="n">
        <f aca="false">IF(G151="N",1.15,1)</f>
        <v>1</v>
      </c>
      <c r="U151" s="1" t="n">
        <f aca="false">VALUE(VLOOKUP(H151,TABELAMEC,19))</f>
        <v>1</v>
      </c>
    </row>
    <row r="152" customFormat="false" ht="14.45" hidden="false" customHeight="false" outlineLevel="0" collapsed="false">
      <c r="A152" s="10" t="n">
        <v>51206200</v>
      </c>
      <c r="B152" s="10" t="s">
        <v>54</v>
      </c>
      <c r="C152" s="10" t="n">
        <v>5</v>
      </c>
      <c r="D152" s="10" t="n">
        <f aca="false">QUOTIENT(A152,1000000)</f>
        <v>51</v>
      </c>
      <c r="E152" s="10" t="s">
        <v>48</v>
      </c>
      <c r="F152" s="10" t="s">
        <v>72</v>
      </c>
      <c r="G152" s="11" t="s">
        <v>24</v>
      </c>
      <c r="H152" s="10" t="n">
        <v>118910</v>
      </c>
      <c r="I152" s="10" t="s">
        <v>109</v>
      </c>
      <c r="J152" s="12" t="n">
        <v>0</v>
      </c>
      <c r="K152" s="12" t="n">
        <v>0</v>
      </c>
      <c r="L152" s="12" t="n">
        <v>0</v>
      </c>
      <c r="M152" s="8" t="n">
        <v>0</v>
      </c>
      <c r="N152" s="9" t="n">
        <v>0</v>
      </c>
      <c r="O152" s="0" t="n">
        <f aca="false">SUM(N152+M152)</f>
        <v>0</v>
      </c>
      <c r="P152" s="13" t="n">
        <f aca="false">VALUE(VLOOKUP(H152,TABELAMEC,6))</f>
        <v>2</v>
      </c>
      <c r="Q152" s="14" t="n">
        <f aca="false">VALUE(VLOOKUP(H152,TABELAMEC,7))</f>
        <v>0.066</v>
      </c>
      <c r="R152" s="14" t="n">
        <f aca="false">VALUE(VLOOKUP(H152,TABELAMEC,8))</f>
        <v>5</v>
      </c>
      <c r="S152" s="15" t="n">
        <f aca="false">VALUE(VLOOKUP(H152,TABELAMEC,15))</f>
        <v>1.1</v>
      </c>
      <c r="T152" s="14" t="n">
        <f aca="false">IF(G152="N",1.15,1)</f>
        <v>1.15</v>
      </c>
      <c r="U152" s="1" t="n">
        <f aca="false">VALUE(VLOOKUP(H152,TABELAMEC,19))</f>
        <v>1</v>
      </c>
    </row>
    <row r="153" customFormat="false" ht="14.45" hidden="false" customHeight="false" outlineLevel="0" collapsed="false">
      <c r="A153" s="10" t="n">
        <v>21312211</v>
      </c>
      <c r="B153" s="10" t="s">
        <v>21</v>
      </c>
      <c r="C153" s="10" t="n">
        <v>2</v>
      </c>
      <c r="D153" s="10" t="n">
        <f aca="false">QUOTIENT(A153,1000000)</f>
        <v>21</v>
      </c>
      <c r="E153" s="10" t="s">
        <v>36</v>
      </c>
      <c r="F153" s="10" t="s">
        <v>140</v>
      </c>
      <c r="G153" s="11" t="s">
        <v>24</v>
      </c>
      <c r="H153" s="10" t="n">
        <v>13410</v>
      </c>
      <c r="I153" s="10" t="s">
        <v>106</v>
      </c>
      <c r="J153" s="12" t="n">
        <v>0</v>
      </c>
      <c r="K153" s="12" t="n">
        <v>0</v>
      </c>
      <c r="L153" s="12" t="n">
        <v>0</v>
      </c>
      <c r="M153" s="8" t="n">
        <v>0</v>
      </c>
      <c r="N153" s="9" t="n">
        <v>0</v>
      </c>
      <c r="O153" s="0" t="n">
        <f aca="false">SUM(N153+M153)</f>
        <v>0</v>
      </c>
      <c r="P153" s="13" t="n">
        <f aca="false">VALUE(VLOOKUP(H153,TABELAMEC,6))</f>
        <v>1</v>
      </c>
      <c r="Q153" s="14" t="n">
        <f aca="false">VALUE(VLOOKUP(H153,TABELAMEC,7))</f>
        <v>0.1</v>
      </c>
      <c r="R153" s="14" t="n">
        <f aca="false">VALUE(VLOOKUP(H153,TABELAMEC,8))</f>
        <v>4</v>
      </c>
      <c r="S153" s="15" t="n">
        <f aca="false">VALUE(VLOOKUP(H153,TABELAMEC,15))</f>
        <v>1.1</v>
      </c>
      <c r="T153" s="14" t="n">
        <f aca="false">IF(G153="N",1.15,1)</f>
        <v>1.15</v>
      </c>
      <c r="U153" s="1" t="n">
        <f aca="false">VALUE(VLOOKUP(H153,TABELAMEC,19))</f>
        <v>0</v>
      </c>
    </row>
    <row r="154" customFormat="false" ht="14.45" hidden="false" customHeight="false" outlineLevel="0" collapsed="false">
      <c r="A154" s="10" t="n">
        <v>21312212</v>
      </c>
      <c r="B154" s="10" t="s">
        <v>21</v>
      </c>
      <c r="C154" s="10" t="n">
        <v>2</v>
      </c>
      <c r="D154" s="10" t="n">
        <f aca="false">QUOTIENT(A154,1000000)</f>
        <v>21</v>
      </c>
      <c r="E154" s="10" t="s">
        <v>36</v>
      </c>
      <c r="F154" s="10" t="s">
        <v>141</v>
      </c>
      <c r="G154" s="11" t="s">
        <v>24</v>
      </c>
      <c r="H154" s="10" t="n">
        <v>13410</v>
      </c>
      <c r="I154" s="10" t="s">
        <v>106</v>
      </c>
      <c r="J154" s="12" t="n">
        <v>0</v>
      </c>
      <c r="K154" s="12" t="n">
        <v>0</v>
      </c>
      <c r="L154" s="12" t="n">
        <v>0</v>
      </c>
      <c r="M154" s="8" t="n">
        <v>0</v>
      </c>
      <c r="N154" s="9" t="n">
        <v>0</v>
      </c>
      <c r="O154" s="0" t="n">
        <f aca="false">SUM(N154+M154)</f>
        <v>0</v>
      </c>
      <c r="P154" s="13" t="n">
        <f aca="false">VALUE(VLOOKUP(H154,TABELAMEC,6))</f>
        <v>1</v>
      </c>
      <c r="Q154" s="14" t="n">
        <f aca="false">VALUE(VLOOKUP(H154,TABELAMEC,7))</f>
        <v>0.1</v>
      </c>
      <c r="R154" s="14" t="n">
        <f aca="false">VALUE(VLOOKUP(H154,TABELAMEC,8))</f>
        <v>4</v>
      </c>
      <c r="S154" s="15" t="n">
        <f aca="false">VALUE(VLOOKUP(H154,TABELAMEC,15))</f>
        <v>1.1</v>
      </c>
      <c r="T154" s="14" t="n">
        <f aca="false">IF(G154="N",1.15,1)</f>
        <v>1.15</v>
      </c>
      <c r="U154" s="1" t="n">
        <f aca="false">VALUE(VLOOKUP(H154,TABELAMEC,19))</f>
        <v>0</v>
      </c>
    </row>
    <row r="155" customFormat="false" ht="14.45" hidden="false" customHeight="false" outlineLevel="0" collapsed="false">
      <c r="A155" s="10" t="n">
        <v>21312113</v>
      </c>
      <c r="B155" s="10" t="s">
        <v>21</v>
      </c>
      <c r="C155" s="10" t="n">
        <v>2</v>
      </c>
      <c r="D155" s="10" t="n">
        <f aca="false">QUOTIENT(A155,1000000)</f>
        <v>21</v>
      </c>
      <c r="E155" s="10" t="s">
        <v>36</v>
      </c>
      <c r="F155" s="10" t="s">
        <v>142</v>
      </c>
      <c r="G155" s="11" t="s">
        <v>38</v>
      </c>
      <c r="H155" s="10" t="n">
        <v>13410</v>
      </c>
      <c r="I155" s="10" t="s">
        <v>106</v>
      </c>
      <c r="J155" s="12" t="n">
        <v>0</v>
      </c>
      <c r="K155" s="12" t="n">
        <v>0</v>
      </c>
      <c r="L155" s="12" t="n">
        <v>0</v>
      </c>
      <c r="M155" s="8" t="n">
        <v>0</v>
      </c>
      <c r="N155" s="9" t="n">
        <v>0</v>
      </c>
      <c r="O155" s="0" t="n">
        <f aca="false">SUM(N155+M155)</f>
        <v>0</v>
      </c>
      <c r="P155" s="13" t="n">
        <f aca="false">VALUE(VLOOKUP(H155,TABELAMEC,6))</f>
        <v>1</v>
      </c>
      <c r="Q155" s="14" t="n">
        <f aca="false">VALUE(VLOOKUP(H155,TABELAMEC,7))</f>
        <v>0.1</v>
      </c>
      <c r="R155" s="14" t="n">
        <f aca="false">VALUE(VLOOKUP(H155,TABELAMEC,8))</f>
        <v>4</v>
      </c>
      <c r="S155" s="15" t="n">
        <f aca="false">VALUE(VLOOKUP(H155,TABELAMEC,15))</f>
        <v>1.1</v>
      </c>
      <c r="T155" s="14" t="n">
        <f aca="false">IF(G155="N",1.15,1)</f>
        <v>1</v>
      </c>
      <c r="U155" s="1" t="n">
        <f aca="false">VALUE(VLOOKUP(H155,TABELAMEC,19))</f>
        <v>0</v>
      </c>
    </row>
    <row r="156" customFormat="false" ht="14.45" hidden="false" customHeight="false" outlineLevel="0" collapsed="false">
      <c r="A156" s="10" t="n">
        <v>21312213</v>
      </c>
      <c r="B156" s="10" t="s">
        <v>21</v>
      </c>
      <c r="C156" s="10" t="n">
        <v>2</v>
      </c>
      <c r="D156" s="10" t="n">
        <f aca="false">QUOTIENT(A156,1000000)</f>
        <v>21</v>
      </c>
      <c r="E156" s="10" t="s">
        <v>36</v>
      </c>
      <c r="F156" s="10" t="s">
        <v>142</v>
      </c>
      <c r="G156" s="11" t="s">
        <v>24</v>
      </c>
      <c r="H156" s="10" t="n">
        <v>13410</v>
      </c>
      <c r="I156" s="10" t="s">
        <v>106</v>
      </c>
      <c r="J156" s="12" t="n">
        <v>0</v>
      </c>
      <c r="K156" s="12" t="n">
        <v>0</v>
      </c>
      <c r="L156" s="12" t="n">
        <v>0</v>
      </c>
      <c r="M156" s="8" t="n">
        <v>0</v>
      </c>
      <c r="N156" s="9" t="n">
        <v>0</v>
      </c>
      <c r="O156" s="0" t="n">
        <f aca="false">SUM(N156+M156)</f>
        <v>0</v>
      </c>
      <c r="P156" s="13" t="n">
        <f aca="false">VALUE(VLOOKUP(H156,TABELAMEC,6))</f>
        <v>1</v>
      </c>
      <c r="Q156" s="14" t="n">
        <f aca="false">VALUE(VLOOKUP(H156,TABELAMEC,7))</f>
        <v>0.1</v>
      </c>
      <c r="R156" s="14" t="n">
        <f aca="false">VALUE(VLOOKUP(H156,TABELAMEC,8))</f>
        <v>4</v>
      </c>
      <c r="S156" s="15" t="n">
        <f aca="false">VALUE(VLOOKUP(H156,TABELAMEC,15))</f>
        <v>1.1</v>
      </c>
      <c r="T156" s="14" t="n">
        <f aca="false">IF(G156="N",1.15,1)</f>
        <v>1.15</v>
      </c>
      <c r="U156" s="1" t="n">
        <f aca="false">VALUE(VLOOKUP(H156,TABELAMEC,19))</f>
        <v>0</v>
      </c>
    </row>
    <row r="157" customFormat="false" ht="14.45" hidden="false" customHeight="false" outlineLevel="0" collapsed="false">
      <c r="A157" s="10" t="n">
        <v>13312211</v>
      </c>
      <c r="B157" s="10" t="s">
        <v>21</v>
      </c>
      <c r="C157" s="10" t="n">
        <v>1</v>
      </c>
      <c r="D157" s="10" t="n">
        <f aca="false">QUOTIENT(A157,1000000)</f>
        <v>13</v>
      </c>
      <c r="E157" s="10" t="s">
        <v>10</v>
      </c>
      <c r="F157" s="10" t="s">
        <v>143</v>
      </c>
      <c r="G157" s="11" t="s">
        <v>24</v>
      </c>
      <c r="H157" s="10" t="n">
        <v>13452</v>
      </c>
      <c r="I157" s="10" t="s">
        <v>106</v>
      </c>
      <c r="J157" s="12" t="n">
        <v>0</v>
      </c>
      <c r="K157" s="12" t="n">
        <v>0</v>
      </c>
      <c r="L157" s="12" t="n">
        <v>0</v>
      </c>
      <c r="M157" s="8" t="n">
        <v>0</v>
      </c>
      <c r="N157" s="20" t="n">
        <v>0</v>
      </c>
      <c r="O157" s="0" t="n">
        <f aca="false">SUM(N157+M157)</f>
        <v>0</v>
      </c>
      <c r="P157" s="13" t="n">
        <f aca="false">VALUE(VLOOKUP(H157,TABELAMEC,6))</f>
        <v>1</v>
      </c>
      <c r="Q157" s="14" t="n">
        <f aca="false">VALUE(VLOOKUP(H157,TABELAMEC,7))</f>
        <v>0.1</v>
      </c>
      <c r="R157" s="14" t="n">
        <f aca="false">VALUE(VLOOKUP(H157,TABELAMEC,8))</f>
        <v>4</v>
      </c>
      <c r="S157" s="15" t="n">
        <f aca="false">VALUE(VLOOKUP(H157,TABELAMEC,15))</f>
        <v>1</v>
      </c>
      <c r="T157" s="14" t="n">
        <f aca="false">IF(G157="N",1.15,1)</f>
        <v>1.15</v>
      </c>
      <c r="U157" s="1" t="n">
        <f aca="false">VALUE(VLOOKUP(H157,TABELAMEC,19))</f>
        <v>0</v>
      </c>
    </row>
    <row r="158" customFormat="false" ht="14.45" hidden="false" customHeight="false" outlineLevel="0" collapsed="false">
      <c r="A158" s="10" t="n">
        <v>13312113</v>
      </c>
      <c r="B158" s="10" t="s">
        <v>21</v>
      </c>
      <c r="C158" s="10" t="n">
        <v>1</v>
      </c>
      <c r="D158" s="10" t="n">
        <f aca="false">QUOTIENT(A158,1000000)</f>
        <v>13</v>
      </c>
      <c r="E158" s="10" t="s">
        <v>10</v>
      </c>
      <c r="F158" s="10" t="s">
        <v>144</v>
      </c>
      <c r="G158" s="11" t="s">
        <v>38</v>
      </c>
      <c r="H158" s="10" t="n">
        <v>13452</v>
      </c>
      <c r="I158" s="10" t="s">
        <v>106</v>
      </c>
      <c r="J158" s="12" t="n">
        <v>0</v>
      </c>
      <c r="K158" s="12" t="n">
        <v>0</v>
      </c>
      <c r="L158" s="12" t="n">
        <v>0</v>
      </c>
      <c r="M158" s="8" t="n">
        <v>0</v>
      </c>
      <c r="N158" s="20" t="n">
        <v>0</v>
      </c>
      <c r="O158" s="0" t="n">
        <f aca="false">SUM(N158+M158)</f>
        <v>0</v>
      </c>
      <c r="P158" s="13" t="n">
        <f aca="false">VALUE(VLOOKUP(H158,TABELAMEC,6))</f>
        <v>1</v>
      </c>
      <c r="Q158" s="14" t="n">
        <f aca="false">VALUE(VLOOKUP(H158,TABELAMEC,7))</f>
        <v>0.1</v>
      </c>
      <c r="R158" s="14" t="n">
        <f aca="false">VALUE(VLOOKUP(H158,TABELAMEC,8))</f>
        <v>4</v>
      </c>
      <c r="S158" s="15" t="n">
        <f aca="false">VALUE(VLOOKUP(H158,TABELAMEC,15))</f>
        <v>1</v>
      </c>
      <c r="T158" s="14" t="n">
        <f aca="false">IF(G158="N",1.15,1)</f>
        <v>1</v>
      </c>
      <c r="U158" s="1" t="n">
        <f aca="false">VALUE(VLOOKUP(H158,TABELAMEC,19))</f>
        <v>0</v>
      </c>
    </row>
    <row r="159" customFormat="false" ht="14.45" hidden="false" customHeight="false" outlineLevel="0" collapsed="false">
      <c r="A159" s="10" t="n">
        <v>13312212</v>
      </c>
      <c r="B159" s="10" t="s">
        <v>21</v>
      </c>
      <c r="C159" s="10" t="n">
        <v>1</v>
      </c>
      <c r="D159" s="10" t="n">
        <f aca="false">QUOTIENT(A159,1000000)</f>
        <v>13</v>
      </c>
      <c r="E159" s="10" t="s">
        <v>10</v>
      </c>
      <c r="F159" s="10" t="s">
        <v>144</v>
      </c>
      <c r="G159" s="11" t="s">
        <v>24</v>
      </c>
      <c r="H159" s="10" t="n">
        <v>13452</v>
      </c>
      <c r="I159" s="10" t="s">
        <v>106</v>
      </c>
      <c r="J159" s="12" t="n">
        <v>0</v>
      </c>
      <c r="K159" s="12" t="n">
        <v>0</v>
      </c>
      <c r="L159" s="12" t="n">
        <v>0</v>
      </c>
      <c r="M159" s="8" t="n">
        <v>0</v>
      </c>
      <c r="N159" s="20" t="n">
        <v>0</v>
      </c>
      <c r="O159" s="0" t="n">
        <f aca="false">SUM(N159+M159)</f>
        <v>0</v>
      </c>
      <c r="P159" s="13" t="n">
        <f aca="false">VALUE(VLOOKUP(H159,TABELAMEC,6))</f>
        <v>1</v>
      </c>
      <c r="Q159" s="14" t="n">
        <f aca="false">VALUE(VLOOKUP(H159,TABELAMEC,7))</f>
        <v>0.1</v>
      </c>
      <c r="R159" s="14" t="n">
        <f aca="false">VALUE(VLOOKUP(H159,TABELAMEC,8))</f>
        <v>4</v>
      </c>
      <c r="S159" s="15" t="n">
        <f aca="false">VALUE(VLOOKUP(H159,TABELAMEC,15))</f>
        <v>1</v>
      </c>
      <c r="T159" s="14" t="n">
        <f aca="false">IF(G159="N",1.15,1)</f>
        <v>1.15</v>
      </c>
      <c r="U159" s="1" t="n">
        <f aca="false">VALUE(VLOOKUP(H159,TABELAMEC,19))</f>
        <v>0</v>
      </c>
    </row>
    <row r="160" customFormat="false" ht="14.45" hidden="false" customHeight="false" outlineLevel="0" collapsed="false">
      <c r="A160" s="10" t="n">
        <v>13312112</v>
      </c>
      <c r="B160" s="10" t="s">
        <v>21</v>
      </c>
      <c r="C160" s="10" t="n">
        <v>1</v>
      </c>
      <c r="D160" s="10" t="n">
        <f aca="false">QUOTIENT(A160,1000000)</f>
        <v>13</v>
      </c>
      <c r="E160" s="10" t="s">
        <v>10</v>
      </c>
      <c r="F160" s="10" t="s">
        <v>145</v>
      </c>
      <c r="G160" s="11" t="s">
        <v>38</v>
      </c>
      <c r="H160" s="10" t="n">
        <v>13452</v>
      </c>
      <c r="I160" s="10" t="s">
        <v>106</v>
      </c>
      <c r="J160" s="12" t="n">
        <v>0</v>
      </c>
      <c r="K160" s="12" t="n">
        <v>0</v>
      </c>
      <c r="L160" s="12" t="n">
        <v>0</v>
      </c>
      <c r="M160" s="8" t="n">
        <v>0</v>
      </c>
      <c r="N160" s="20" t="n">
        <v>0</v>
      </c>
      <c r="O160" s="0" t="n">
        <f aca="false">SUM(N160+M160)</f>
        <v>0</v>
      </c>
      <c r="P160" s="13" t="n">
        <f aca="false">VALUE(VLOOKUP(H160,TABELAMEC,6))</f>
        <v>1</v>
      </c>
      <c r="Q160" s="14" t="n">
        <f aca="false">VALUE(VLOOKUP(H160,TABELAMEC,7))</f>
        <v>0.1</v>
      </c>
      <c r="R160" s="14" t="n">
        <f aca="false">VALUE(VLOOKUP(H160,TABELAMEC,8))</f>
        <v>4</v>
      </c>
      <c r="S160" s="15" t="n">
        <f aca="false">VALUE(VLOOKUP(H160,TABELAMEC,15))</f>
        <v>1</v>
      </c>
      <c r="T160" s="14" t="n">
        <f aca="false">IF(G160="N",1.15,1)</f>
        <v>1</v>
      </c>
      <c r="U160" s="1" t="n">
        <f aca="false">VALUE(VLOOKUP(H160,TABELAMEC,19))</f>
        <v>0</v>
      </c>
    </row>
    <row r="161" customFormat="false" ht="14.45" hidden="false" customHeight="false" outlineLevel="0" collapsed="false">
      <c r="A161" s="10" t="n">
        <v>13312111</v>
      </c>
      <c r="B161" s="10" t="s">
        <v>21</v>
      </c>
      <c r="C161" s="10" t="n">
        <v>1</v>
      </c>
      <c r="D161" s="10" t="n">
        <f aca="false">QUOTIENT(A161,1000000)</f>
        <v>13</v>
      </c>
      <c r="E161" s="10" t="s">
        <v>10</v>
      </c>
      <c r="F161" s="10" t="s">
        <v>146</v>
      </c>
      <c r="G161" s="11" t="s">
        <v>38</v>
      </c>
      <c r="H161" s="10" t="n">
        <v>13452</v>
      </c>
      <c r="I161" s="10" t="s">
        <v>106</v>
      </c>
      <c r="J161" s="12" t="n">
        <v>0</v>
      </c>
      <c r="K161" s="12" t="n">
        <v>0</v>
      </c>
      <c r="L161" s="12" t="n">
        <v>0</v>
      </c>
      <c r="M161" s="8" t="n">
        <v>0</v>
      </c>
      <c r="N161" s="20" t="n">
        <v>0</v>
      </c>
      <c r="O161" s="0" t="n">
        <f aca="false">SUM(N161+M161)</f>
        <v>0</v>
      </c>
      <c r="P161" s="13" t="n">
        <f aca="false">VALUE(VLOOKUP(H161,TABELAMEC,6))</f>
        <v>1</v>
      </c>
      <c r="Q161" s="14" t="n">
        <f aca="false">VALUE(VLOOKUP(H161,TABELAMEC,7))</f>
        <v>0.1</v>
      </c>
      <c r="R161" s="14" t="n">
        <f aca="false">VALUE(VLOOKUP(H161,TABELAMEC,8))</f>
        <v>4</v>
      </c>
      <c r="S161" s="15" t="n">
        <f aca="false">VALUE(VLOOKUP(H161,TABELAMEC,15))</f>
        <v>1</v>
      </c>
      <c r="T161" s="14" t="n">
        <f aca="false">IF(G161="N",1.15,1)</f>
        <v>1</v>
      </c>
      <c r="U161" s="1" t="n">
        <f aca="false">VALUE(VLOOKUP(H161,TABELAMEC,19))</f>
        <v>0</v>
      </c>
    </row>
    <row r="162" customFormat="false" ht="14.45" hidden="false" customHeight="false" outlineLevel="0" collapsed="false">
      <c r="A162" s="10" t="n">
        <v>21312111</v>
      </c>
      <c r="B162" s="10" t="s">
        <v>21</v>
      </c>
      <c r="C162" s="10" t="n">
        <v>2</v>
      </c>
      <c r="D162" s="10" t="n">
        <f aca="false">QUOTIENT(A162,1000000)</f>
        <v>21</v>
      </c>
      <c r="E162" s="10" t="s">
        <v>36</v>
      </c>
      <c r="F162" s="10" t="s">
        <v>147</v>
      </c>
      <c r="G162" s="11" t="s">
        <v>38</v>
      </c>
      <c r="H162" s="10" t="n">
        <v>13410</v>
      </c>
      <c r="I162" s="10" t="s">
        <v>106</v>
      </c>
      <c r="J162" s="12" t="n">
        <v>0</v>
      </c>
      <c r="K162" s="12" t="n">
        <v>0</v>
      </c>
      <c r="L162" s="12" t="n">
        <v>0</v>
      </c>
      <c r="M162" s="8" t="n">
        <v>0</v>
      </c>
      <c r="N162" s="9" t="n">
        <v>0</v>
      </c>
      <c r="O162" s="0" t="n">
        <f aca="false">SUM(N162+M162)</f>
        <v>0</v>
      </c>
      <c r="P162" s="13" t="n">
        <f aca="false">VALUE(VLOOKUP(H162,TABELAMEC,6))</f>
        <v>1</v>
      </c>
      <c r="Q162" s="14" t="n">
        <f aca="false">VALUE(VLOOKUP(H162,TABELAMEC,7))</f>
        <v>0.1</v>
      </c>
      <c r="R162" s="14" t="n">
        <f aca="false">VALUE(VLOOKUP(H162,TABELAMEC,8))</f>
        <v>4</v>
      </c>
      <c r="S162" s="15" t="n">
        <f aca="false">VALUE(VLOOKUP(H162,TABELAMEC,15))</f>
        <v>1.1</v>
      </c>
      <c r="T162" s="14" t="n">
        <f aca="false">IF(G162="N",1.15,1)</f>
        <v>1</v>
      </c>
      <c r="U162" s="1" t="n">
        <f aca="false">VALUE(VLOOKUP(H162,TABELAMEC,19))</f>
        <v>0</v>
      </c>
    </row>
    <row r="163" customFormat="false" ht="14.45" hidden="false" customHeight="false" outlineLevel="0" collapsed="false">
      <c r="A163" s="10" t="n">
        <v>21312112</v>
      </c>
      <c r="B163" s="10" t="s">
        <v>21</v>
      </c>
      <c r="C163" s="10" t="n">
        <v>2</v>
      </c>
      <c r="D163" s="10" t="n">
        <f aca="false">QUOTIENT(A163,1000000)</f>
        <v>21</v>
      </c>
      <c r="E163" s="10" t="s">
        <v>36</v>
      </c>
      <c r="F163" s="10" t="s">
        <v>148</v>
      </c>
      <c r="G163" s="11" t="s">
        <v>38</v>
      </c>
      <c r="H163" s="10" t="n">
        <v>13410</v>
      </c>
      <c r="I163" s="10" t="s">
        <v>106</v>
      </c>
      <c r="J163" s="12" t="n">
        <v>0</v>
      </c>
      <c r="K163" s="12" t="n">
        <v>0</v>
      </c>
      <c r="L163" s="12" t="n">
        <v>0</v>
      </c>
      <c r="M163" s="8" t="n">
        <v>0</v>
      </c>
      <c r="N163" s="9" t="n">
        <v>0</v>
      </c>
      <c r="O163" s="0" t="n">
        <f aca="false">SUM(N163+M163)</f>
        <v>0</v>
      </c>
      <c r="P163" s="13" t="n">
        <f aca="false">VALUE(VLOOKUP(H163,TABELAMEC,6))</f>
        <v>1</v>
      </c>
      <c r="Q163" s="14" t="n">
        <f aca="false">VALUE(VLOOKUP(H163,TABELAMEC,7))</f>
        <v>0.1</v>
      </c>
      <c r="R163" s="14" t="n">
        <f aca="false">VALUE(VLOOKUP(H163,TABELAMEC,8))</f>
        <v>4</v>
      </c>
      <c r="S163" s="15" t="n">
        <f aca="false">VALUE(VLOOKUP(H163,TABELAMEC,15))</f>
        <v>1.1</v>
      </c>
      <c r="T163" s="14" t="n">
        <f aca="false">IF(G163="N",1.15,1)</f>
        <v>1</v>
      </c>
      <c r="U163" s="1" t="n">
        <f aca="false">VALUE(VLOOKUP(H163,TABELAMEC,19))</f>
        <v>0</v>
      </c>
    </row>
  </sheetData>
  <autoFilter ref="A1:O163">
    <filterColumn colId="6">
      <customFilters and="true">
        <customFilter operator="equal" val="Ativo"/>
      </customFilters>
    </filterColumn>
  </autoFilter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163"/>
  <sheetViews>
    <sheetView windowProtection="false" showFormulas="false" showGridLines="true" showRowColHeaders="true" showZeros="true" rightToLeft="false" tabSelected="true" showOutlineSymbols="true" defaultGridColor="true" view="normal" topLeftCell="F86" colorId="64" zoomScale="140" zoomScaleNormal="140" zoomScalePageLayoutView="100" workbookViewId="0">
      <selection pane="topLeft" activeCell="J2" activeCellId="0" sqref="J2"/>
    </sheetView>
  </sheetViews>
  <sheetFormatPr defaultRowHeight="13.8"/>
  <cols>
    <col collapsed="false" hidden="false" max="2" min="1" style="1" width="8.57085020242915"/>
    <col collapsed="false" hidden="false" max="3" min="3" style="1" width="23.4574898785425"/>
    <col collapsed="false" hidden="true" max="5" min="4" style="1" width="0"/>
    <col collapsed="false" hidden="false" max="6" min="6" style="1" width="35.9919028340081"/>
    <col collapsed="false" hidden="false" max="7" min="7" style="1" width="8.57085020242915"/>
    <col collapsed="false" hidden="true" max="9" min="8" style="1" width="0"/>
    <col collapsed="false" hidden="false" max="11" min="10" style="1" width="8.57085020242915"/>
    <col collapsed="false" hidden="false" max="12" min="12" style="1" width="12.5344129554656"/>
    <col collapsed="false" hidden="false" max="1025" min="13" style="1" width="8.57085020242915"/>
  </cols>
  <sheetData>
    <row r="1" customFormat="false" ht="16.4" hidden="false" customHeight="true" outlineLevel="0" collapsed="false">
      <c r="A1" s="6" t="s">
        <v>149</v>
      </c>
      <c r="B1" s="4" t="s">
        <v>150</v>
      </c>
      <c r="C1" s="4" t="s">
        <v>1</v>
      </c>
      <c r="D1" s="4" t="s">
        <v>16</v>
      </c>
      <c r="E1" s="4" t="s">
        <v>2</v>
      </c>
      <c r="F1" s="4" t="s">
        <v>5</v>
      </c>
      <c r="G1" s="4" t="s">
        <v>7</v>
      </c>
      <c r="H1" s="4" t="s">
        <v>8</v>
      </c>
      <c r="I1" s="6" t="s">
        <v>151</v>
      </c>
      <c r="J1" s="6" t="s">
        <v>9</v>
      </c>
      <c r="K1" s="7" t="s">
        <v>10</v>
      </c>
      <c r="L1" s="6" t="s">
        <v>11</v>
      </c>
      <c r="M1" s="6" t="s">
        <v>12</v>
      </c>
      <c r="N1" s="6" t="s">
        <v>13</v>
      </c>
      <c r="O1" s="0"/>
    </row>
    <row r="2" customFormat="false" ht="16.4" hidden="false" customHeight="true" outlineLevel="0" collapsed="false">
      <c r="A2" s="27" t="n">
        <f aca="false">QUOTIENT(B2,1000000)</f>
        <v>21</v>
      </c>
      <c r="B2" s="28" t="n">
        <v>21309110</v>
      </c>
      <c r="C2" s="28" t="s">
        <v>21</v>
      </c>
      <c r="D2" s="28" t="n">
        <v>0.1</v>
      </c>
      <c r="E2" s="28" t="n">
        <v>2</v>
      </c>
      <c r="F2" s="28" t="s">
        <v>152</v>
      </c>
      <c r="G2" s="28" t="n">
        <v>13405</v>
      </c>
      <c r="H2" s="28" t="s">
        <v>25</v>
      </c>
      <c r="I2" s="29" t="s">
        <v>25</v>
      </c>
      <c r="J2" s="29" t="n">
        <v>2009</v>
      </c>
      <c r="K2" s="29" t="n">
        <v>2985</v>
      </c>
      <c r="L2" s="29" t="n">
        <v>4</v>
      </c>
      <c r="M2" s="29" t="n">
        <v>50</v>
      </c>
      <c r="N2" s="29" t="n">
        <v>0</v>
      </c>
      <c r="O2" s="0"/>
      <c r="P2" s="30"/>
      <c r="Q2" s="30"/>
      <c r="R2" s="30"/>
      <c r="S2" s="30"/>
      <c r="T2" s="30"/>
    </row>
    <row r="3" customFormat="false" ht="16.4" hidden="false" customHeight="true" outlineLevel="0" collapsed="false">
      <c r="A3" s="27" t="n">
        <f aca="false">QUOTIENT(B3,1000000)</f>
        <v>21</v>
      </c>
      <c r="B3" s="28" t="n">
        <v>21309210</v>
      </c>
      <c r="C3" s="28" t="s">
        <v>21</v>
      </c>
      <c r="D3" s="28" t="n">
        <v>0.1</v>
      </c>
      <c r="E3" s="28" t="n">
        <v>2</v>
      </c>
      <c r="F3" s="28" t="s">
        <v>153</v>
      </c>
      <c r="G3" s="28" t="n">
        <v>13405</v>
      </c>
      <c r="H3" s="28" t="s">
        <v>25</v>
      </c>
      <c r="I3" s="29" t="s">
        <v>25</v>
      </c>
      <c r="J3" s="29" t="n">
        <v>2009</v>
      </c>
      <c r="K3" s="29" t="n">
        <v>2985</v>
      </c>
      <c r="L3" s="29" t="n">
        <v>5</v>
      </c>
      <c r="M3" s="29"/>
      <c r="N3" s="29" t="n">
        <v>50</v>
      </c>
      <c r="O3" s="0"/>
      <c r="P3" s="30"/>
      <c r="Q3" s="30"/>
      <c r="R3" s="30"/>
      <c r="S3" s="30"/>
      <c r="T3" s="30"/>
    </row>
    <row r="4" customFormat="false" ht="16.4" hidden="false" customHeight="true" outlineLevel="0" collapsed="false">
      <c r="A4" s="27" t="n">
        <f aca="false">QUOTIENT(B4,1000000)</f>
        <v>21</v>
      </c>
      <c r="B4" s="28" t="n">
        <v>21316110</v>
      </c>
      <c r="C4" s="28" t="s">
        <v>21</v>
      </c>
      <c r="D4" s="28" t="n">
        <v>0.1</v>
      </c>
      <c r="E4" s="28" t="n">
        <v>2</v>
      </c>
      <c r="F4" s="28" t="s">
        <v>154</v>
      </c>
      <c r="G4" s="28" t="n">
        <v>13407</v>
      </c>
      <c r="H4" s="28" t="s">
        <v>25</v>
      </c>
      <c r="I4" s="29" t="s">
        <v>25</v>
      </c>
      <c r="J4" s="29" t="n">
        <v>2008</v>
      </c>
      <c r="K4" s="29" t="n">
        <v>3060</v>
      </c>
      <c r="L4" s="29" t="n">
        <v>4</v>
      </c>
      <c r="M4" s="29"/>
      <c r="N4" s="29" t="n">
        <v>45</v>
      </c>
      <c r="O4" s="0"/>
      <c r="P4" s="30"/>
      <c r="Q4" s="30"/>
      <c r="R4" s="30"/>
      <c r="S4" s="30"/>
      <c r="T4" s="30"/>
    </row>
    <row r="5" customFormat="false" ht="16.4" hidden="false" customHeight="true" outlineLevel="0" collapsed="false">
      <c r="A5" s="27" t="n">
        <f aca="false">QUOTIENT(B5,1000000)</f>
        <v>21</v>
      </c>
      <c r="B5" s="28" t="n">
        <v>21316210</v>
      </c>
      <c r="C5" s="28" t="s">
        <v>21</v>
      </c>
      <c r="D5" s="28" t="n">
        <v>0.1</v>
      </c>
      <c r="E5" s="28" t="n">
        <v>2</v>
      </c>
      <c r="F5" s="28" t="s">
        <v>155</v>
      </c>
      <c r="G5" s="28" t="n">
        <v>13407</v>
      </c>
      <c r="H5" s="28" t="s">
        <v>25</v>
      </c>
      <c r="I5" s="29" t="s">
        <v>25</v>
      </c>
      <c r="J5" s="29" t="n">
        <v>2008</v>
      </c>
      <c r="K5" s="29" t="n">
        <v>3060</v>
      </c>
      <c r="L5" s="29" t="n">
        <v>5</v>
      </c>
      <c r="M5" s="29" t="n">
        <v>40</v>
      </c>
      <c r="N5" s="29" t="n">
        <v>0</v>
      </c>
      <c r="O5" s="0"/>
      <c r="P5" s="30"/>
      <c r="Q5" s="30"/>
      <c r="R5" s="30"/>
      <c r="S5" s="30"/>
      <c r="T5" s="30"/>
    </row>
    <row r="6" customFormat="false" ht="16.4" hidden="false" customHeight="true" outlineLevel="0" collapsed="false">
      <c r="A6" s="27" t="n">
        <f aca="false">QUOTIENT(B6,1000000)</f>
        <v>13</v>
      </c>
      <c r="B6" s="28" t="n">
        <v>13312210</v>
      </c>
      <c r="C6" s="28" t="s">
        <v>21</v>
      </c>
      <c r="D6" s="28" t="n">
        <v>0.1</v>
      </c>
      <c r="E6" s="28" t="n">
        <v>1</v>
      </c>
      <c r="F6" s="28" t="s">
        <v>156</v>
      </c>
      <c r="G6" s="28" t="n">
        <v>13410</v>
      </c>
      <c r="H6" s="28" t="s">
        <v>25</v>
      </c>
      <c r="I6" s="29" t="s">
        <v>25</v>
      </c>
      <c r="J6" s="29" t="n">
        <v>2009</v>
      </c>
      <c r="K6" s="29" t="n">
        <v>3240</v>
      </c>
      <c r="L6" s="29" t="n">
        <v>5</v>
      </c>
      <c r="M6" s="29" t="n">
        <v>45</v>
      </c>
      <c r="N6" s="29" t="n">
        <v>25</v>
      </c>
      <c r="O6" s="0"/>
      <c r="P6" s="30"/>
      <c r="Q6" s="30"/>
      <c r="R6" s="30"/>
      <c r="S6" s="30"/>
      <c r="T6" s="30"/>
    </row>
    <row r="7" customFormat="false" ht="16.4" hidden="false" customHeight="true" outlineLevel="0" collapsed="false">
      <c r="A7" s="27" t="n">
        <f aca="false">QUOTIENT(B7,1000000)</f>
        <v>21</v>
      </c>
      <c r="B7" s="28" t="n">
        <v>21312110</v>
      </c>
      <c r="C7" s="28" t="s">
        <v>21</v>
      </c>
      <c r="D7" s="28" t="n">
        <v>0.1</v>
      </c>
      <c r="E7" s="28" t="n">
        <v>2</v>
      </c>
      <c r="F7" s="28" t="s">
        <v>157</v>
      </c>
      <c r="G7" s="28" t="n">
        <v>13410</v>
      </c>
      <c r="H7" s="28" t="s">
        <v>25</v>
      </c>
      <c r="I7" s="29" t="s">
        <v>25</v>
      </c>
      <c r="J7" s="29" t="n">
        <v>2009</v>
      </c>
      <c r="K7" s="29" t="n">
        <v>3210</v>
      </c>
      <c r="L7" s="29" t="n">
        <v>4.5</v>
      </c>
      <c r="M7" s="29"/>
      <c r="N7" s="29" t="n">
        <v>0</v>
      </c>
      <c r="O7" s="0"/>
      <c r="P7" s="30"/>
      <c r="Q7" s="30"/>
      <c r="R7" s="30"/>
      <c r="S7" s="30"/>
      <c r="T7" s="30"/>
    </row>
    <row r="8" customFormat="false" ht="16.4" hidden="false" customHeight="true" outlineLevel="0" collapsed="false">
      <c r="A8" s="27" t="n">
        <f aca="false">QUOTIENT(B8,1000000)</f>
        <v>31</v>
      </c>
      <c r="B8" s="28" t="n">
        <v>31350100</v>
      </c>
      <c r="C8" s="28" t="s">
        <v>21</v>
      </c>
      <c r="D8" s="28" t="n">
        <v>0.12</v>
      </c>
      <c r="E8" s="28" t="n">
        <v>3</v>
      </c>
      <c r="F8" s="28" t="s">
        <v>158</v>
      </c>
      <c r="G8" s="28" t="n">
        <v>13433</v>
      </c>
      <c r="H8" s="28" t="s">
        <v>25</v>
      </c>
      <c r="I8" s="29" t="s">
        <v>25</v>
      </c>
      <c r="J8" s="29" t="n">
        <v>1997</v>
      </c>
      <c r="K8" s="29" t="n">
        <v>3570</v>
      </c>
      <c r="L8" s="29" t="n">
        <v>5</v>
      </c>
      <c r="M8" s="29" t="n">
        <v>60</v>
      </c>
      <c r="N8" s="29" t="n">
        <v>0</v>
      </c>
      <c r="O8" s="0"/>
      <c r="P8" s="30"/>
      <c r="Q8" s="30"/>
      <c r="R8" s="30"/>
      <c r="S8" s="30"/>
      <c r="T8" s="30"/>
    </row>
    <row r="9" customFormat="false" ht="16.4" hidden="false" customHeight="true" outlineLevel="0" collapsed="false">
      <c r="A9" s="27" t="n">
        <f aca="false">QUOTIENT(B9,1000000)</f>
        <v>31</v>
      </c>
      <c r="B9" s="28" t="n">
        <v>31350200</v>
      </c>
      <c r="C9" s="28" t="s">
        <v>21</v>
      </c>
      <c r="D9" s="28" t="n">
        <v>0.12</v>
      </c>
      <c r="E9" s="28" t="n">
        <v>3</v>
      </c>
      <c r="F9" s="28" t="s">
        <v>159</v>
      </c>
      <c r="G9" s="28" t="n">
        <v>13433</v>
      </c>
      <c r="H9" s="28" t="s">
        <v>25</v>
      </c>
      <c r="I9" s="29" t="s">
        <v>25</v>
      </c>
      <c r="J9" s="29" t="n">
        <v>1997</v>
      </c>
      <c r="K9" s="29" t="n">
        <v>3570</v>
      </c>
      <c r="L9" s="29" t="n">
        <v>5.5</v>
      </c>
      <c r="M9" s="29" t="n">
        <v>60</v>
      </c>
      <c r="N9" s="29" t="n">
        <v>0</v>
      </c>
      <c r="O9" s="0"/>
      <c r="P9" s="30"/>
      <c r="Q9" s="30"/>
      <c r="R9" s="30"/>
      <c r="S9" s="30"/>
      <c r="T9" s="30"/>
    </row>
    <row r="10" customFormat="false" ht="16.4" hidden="false" customHeight="true" outlineLevel="0" collapsed="false">
      <c r="A10" s="27" t="n">
        <f aca="false">QUOTIENT(B10,1000000)</f>
        <v>31</v>
      </c>
      <c r="B10" s="28" t="n">
        <v>31350300</v>
      </c>
      <c r="C10" s="28" t="s">
        <v>21</v>
      </c>
      <c r="D10" s="28" t="n">
        <v>0.12</v>
      </c>
      <c r="E10" s="28" t="n">
        <v>3</v>
      </c>
      <c r="F10" s="28" t="s">
        <v>160</v>
      </c>
      <c r="G10" s="28" t="n">
        <v>13433</v>
      </c>
      <c r="H10" s="28" t="s">
        <v>25</v>
      </c>
      <c r="I10" s="29" t="s">
        <v>25</v>
      </c>
      <c r="J10" s="29" t="n">
        <v>1997</v>
      </c>
      <c r="K10" s="29" t="n">
        <v>3572</v>
      </c>
      <c r="L10" s="29" t="n">
        <v>5</v>
      </c>
      <c r="M10" s="29" t="n">
        <v>60</v>
      </c>
      <c r="N10" s="29" t="n">
        <v>0</v>
      </c>
      <c r="O10" s="0"/>
      <c r="P10" s="30"/>
      <c r="Q10" s="30"/>
      <c r="R10" s="30"/>
      <c r="S10" s="30"/>
      <c r="T10" s="30"/>
    </row>
    <row r="11" customFormat="false" ht="16.4" hidden="false" customHeight="true" outlineLevel="0" collapsed="false">
      <c r="A11" s="27" t="n">
        <f aca="false">QUOTIENT(B11,1000000)</f>
        <v>13</v>
      </c>
      <c r="B11" s="28" t="n">
        <v>13301100</v>
      </c>
      <c r="C11" s="28" t="s">
        <v>21</v>
      </c>
      <c r="D11" s="28" t="n">
        <v>0.12</v>
      </c>
      <c r="E11" s="28" t="n">
        <v>1</v>
      </c>
      <c r="F11" s="28" t="s">
        <v>161</v>
      </c>
      <c r="G11" s="28" t="n">
        <v>13434</v>
      </c>
      <c r="H11" s="28" t="s">
        <v>25</v>
      </c>
      <c r="I11" s="29" t="s">
        <v>25</v>
      </c>
      <c r="J11" s="29" t="n">
        <v>1995</v>
      </c>
      <c r="K11" s="29" t="n">
        <v>3165</v>
      </c>
      <c r="L11" s="29" t="n">
        <v>4</v>
      </c>
      <c r="M11" s="29" t="n">
        <v>40</v>
      </c>
      <c r="N11" s="29" t="n">
        <v>40</v>
      </c>
      <c r="O11" s="0"/>
      <c r="P11" s="30"/>
      <c r="Q11" s="30"/>
      <c r="R11" s="30"/>
      <c r="S11" s="30"/>
      <c r="T11" s="30"/>
    </row>
    <row r="12" customFormat="false" ht="16.4" hidden="false" customHeight="true" outlineLevel="0" collapsed="false">
      <c r="A12" s="27" t="n">
        <f aca="false">QUOTIENT(B12,1000000)</f>
        <v>13</v>
      </c>
      <c r="B12" s="28" t="n">
        <v>13301200</v>
      </c>
      <c r="C12" s="28" t="s">
        <v>21</v>
      </c>
      <c r="D12" s="28" t="n">
        <v>0.12</v>
      </c>
      <c r="E12" s="28" t="n">
        <v>1</v>
      </c>
      <c r="F12" s="28" t="s">
        <v>162</v>
      </c>
      <c r="G12" s="28" t="n">
        <v>13434</v>
      </c>
      <c r="H12" s="28" t="s">
        <v>25</v>
      </c>
      <c r="I12" s="29" t="s">
        <v>25</v>
      </c>
      <c r="J12" s="29" t="n">
        <v>1995</v>
      </c>
      <c r="K12" s="29" t="n">
        <v>3165</v>
      </c>
      <c r="L12" s="29" t="n">
        <v>4</v>
      </c>
      <c r="M12" s="29"/>
      <c r="N12" s="29" t="n">
        <v>40</v>
      </c>
      <c r="O12" s="0"/>
      <c r="P12" s="30"/>
      <c r="Q12" s="30"/>
      <c r="R12" s="30"/>
      <c r="S12" s="30"/>
      <c r="T12" s="30"/>
    </row>
    <row r="13" customFormat="false" ht="16.4" hidden="false" customHeight="true" outlineLevel="0" collapsed="false">
      <c r="A13" s="27" t="n">
        <f aca="false">QUOTIENT(B13,1000000)</f>
        <v>15</v>
      </c>
      <c r="B13" s="28" t="n">
        <v>15108100</v>
      </c>
      <c r="C13" s="28" t="s">
        <v>26</v>
      </c>
      <c r="D13" s="28" t="n">
        <v>0.1325</v>
      </c>
      <c r="E13" s="28" t="n">
        <v>1</v>
      </c>
      <c r="F13" s="28" t="s">
        <v>163</v>
      </c>
      <c r="G13" s="28" t="n">
        <v>13435</v>
      </c>
      <c r="H13" s="28" t="s">
        <v>25</v>
      </c>
      <c r="I13" s="29" t="s">
        <v>25</v>
      </c>
      <c r="J13" s="29" t="n">
        <v>1997</v>
      </c>
      <c r="K13" s="29" t="n">
        <v>3225</v>
      </c>
      <c r="L13" s="29" t="n">
        <v>4</v>
      </c>
      <c r="M13" s="29" t="n">
        <v>45</v>
      </c>
      <c r="N13" s="29" t="n">
        <v>0</v>
      </c>
      <c r="O13" s="0"/>
      <c r="P13" s="30"/>
      <c r="Q13" s="30"/>
      <c r="R13" s="30"/>
      <c r="S13" s="30"/>
      <c r="T13" s="30"/>
    </row>
    <row r="14" customFormat="false" ht="16.4" hidden="false" customHeight="true" outlineLevel="0" collapsed="false">
      <c r="A14" s="27" t="n">
        <f aca="false">QUOTIENT(B14,1000000)</f>
        <v>13</v>
      </c>
      <c r="B14" s="28" t="n">
        <v>13305210</v>
      </c>
      <c r="C14" s="28" t="s">
        <v>21</v>
      </c>
      <c r="D14" s="28" t="n">
        <v>0.1</v>
      </c>
      <c r="E14" s="28" t="n">
        <v>1</v>
      </c>
      <c r="F14" s="28" t="s">
        <v>164</v>
      </c>
      <c r="G14" s="28" t="n">
        <v>13436</v>
      </c>
      <c r="H14" s="28" t="s">
        <v>25</v>
      </c>
      <c r="I14" s="29" t="s">
        <v>25</v>
      </c>
      <c r="J14" s="29" t="n">
        <v>1992</v>
      </c>
      <c r="K14" s="29" t="n">
        <v>2565</v>
      </c>
      <c r="L14" s="29" t="n">
        <v>3.5</v>
      </c>
      <c r="M14" s="29"/>
      <c r="N14" s="29" t="n">
        <v>40</v>
      </c>
      <c r="O14" s="0"/>
      <c r="P14" s="30"/>
      <c r="Q14" s="30"/>
      <c r="R14" s="30"/>
      <c r="S14" s="30"/>
      <c r="T14" s="30"/>
    </row>
    <row r="15" customFormat="false" ht="16.4" hidden="false" customHeight="true" outlineLevel="0" collapsed="false">
      <c r="A15" s="27" t="n">
        <f aca="false">QUOTIENT(B15,1000000)</f>
        <v>41</v>
      </c>
      <c r="B15" s="28" t="n">
        <v>41410100</v>
      </c>
      <c r="C15" s="28" t="s">
        <v>82</v>
      </c>
      <c r="D15" s="28" t="n">
        <v>0.065</v>
      </c>
      <c r="E15" s="28" t="n">
        <v>4</v>
      </c>
      <c r="F15" s="28" t="s">
        <v>165</v>
      </c>
      <c r="G15" s="28" t="n">
        <v>13437</v>
      </c>
      <c r="H15" s="28" t="s">
        <v>25</v>
      </c>
      <c r="I15" s="29" t="s">
        <v>25</v>
      </c>
      <c r="J15" s="29" t="n">
        <v>2002</v>
      </c>
      <c r="K15" s="29" t="n">
        <v>4095</v>
      </c>
      <c r="L15" s="29" t="n">
        <v>4</v>
      </c>
      <c r="M15" s="29" t="n">
        <v>50</v>
      </c>
      <c r="N15" s="29" t="n">
        <v>50</v>
      </c>
      <c r="O15" s="0"/>
      <c r="P15" s="30"/>
      <c r="Q15" s="30"/>
      <c r="R15" s="30"/>
      <c r="S15" s="30"/>
      <c r="T15" s="30"/>
    </row>
    <row r="16" customFormat="false" ht="16.4" hidden="false" customHeight="true" outlineLevel="0" collapsed="false">
      <c r="A16" s="27" t="n">
        <f aca="false">QUOTIENT(B16,1000000)</f>
        <v>14</v>
      </c>
      <c r="B16" s="28" t="n">
        <v>14123100</v>
      </c>
      <c r="C16" s="28" t="s">
        <v>26</v>
      </c>
      <c r="D16" s="28" t="n">
        <v>0.1325</v>
      </c>
      <c r="E16" s="28" t="n">
        <v>1</v>
      </c>
      <c r="F16" s="28" t="s">
        <v>166</v>
      </c>
      <c r="G16" s="28" t="n">
        <v>13438</v>
      </c>
      <c r="H16" s="28" t="s">
        <v>25</v>
      </c>
      <c r="I16" s="29" t="s">
        <v>25</v>
      </c>
      <c r="J16" s="29" t="n">
        <v>1999</v>
      </c>
      <c r="K16" s="29" t="n">
        <v>3765</v>
      </c>
      <c r="L16" s="29" t="n">
        <v>4.5</v>
      </c>
      <c r="M16" s="29" t="n">
        <v>115</v>
      </c>
      <c r="N16" s="29" t="n">
        <v>110</v>
      </c>
      <c r="O16" s="0"/>
      <c r="P16" s="30"/>
      <c r="Q16" s="30"/>
      <c r="R16" s="30"/>
      <c r="S16" s="30"/>
      <c r="T16" s="30"/>
    </row>
    <row r="17" customFormat="false" ht="16.4" hidden="false" customHeight="true" outlineLevel="0" collapsed="false">
      <c r="A17" s="27" t="n">
        <f aca="false">QUOTIENT(B17,1000000)</f>
        <v>15</v>
      </c>
      <c r="B17" s="28" t="n">
        <v>15122100</v>
      </c>
      <c r="C17" s="28" t="s">
        <v>26</v>
      </c>
      <c r="D17" s="28" t="n">
        <v>0.1325</v>
      </c>
      <c r="E17" s="28" t="n">
        <v>1</v>
      </c>
      <c r="F17" s="28" t="s">
        <v>167</v>
      </c>
      <c r="G17" s="28" t="n">
        <v>13439</v>
      </c>
      <c r="H17" s="28" t="s">
        <v>25</v>
      </c>
      <c r="I17" s="29" t="s">
        <v>25</v>
      </c>
      <c r="J17" s="29" t="n">
        <v>2014</v>
      </c>
      <c r="K17" s="29" t="n">
        <v>3660</v>
      </c>
      <c r="L17" s="29" t="n">
        <v>4</v>
      </c>
      <c r="M17" s="29" t="n">
        <v>60</v>
      </c>
      <c r="N17" s="29" t="n">
        <v>60</v>
      </c>
      <c r="O17" s="0"/>
      <c r="P17" s="30"/>
      <c r="Q17" s="30"/>
      <c r="R17" s="30"/>
      <c r="S17" s="30"/>
      <c r="T17" s="30"/>
    </row>
    <row r="18" customFormat="false" ht="16.4" hidden="false" customHeight="true" outlineLevel="0" collapsed="false">
      <c r="A18" s="27" t="n">
        <f aca="false">QUOTIENT(B18,1000000)</f>
        <v>15</v>
      </c>
      <c r="B18" s="28" t="n">
        <v>15121100</v>
      </c>
      <c r="C18" s="28" t="s">
        <v>26</v>
      </c>
      <c r="D18" s="28" t="n">
        <v>0.1325</v>
      </c>
      <c r="E18" s="28" t="n">
        <v>1</v>
      </c>
      <c r="F18" s="28" t="s">
        <v>168</v>
      </c>
      <c r="G18" s="28" t="n">
        <v>13440</v>
      </c>
      <c r="H18" s="28" t="s">
        <v>25</v>
      </c>
      <c r="I18" s="29" t="s">
        <v>25</v>
      </c>
      <c r="J18" s="29" t="n">
        <v>2008</v>
      </c>
      <c r="K18" s="29" t="n">
        <v>3675</v>
      </c>
      <c r="L18" s="29" t="n">
        <v>5</v>
      </c>
      <c r="M18" s="29" t="n">
        <v>50</v>
      </c>
      <c r="N18" s="29" t="n">
        <v>0</v>
      </c>
      <c r="O18" s="0"/>
      <c r="P18" s="30"/>
      <c r="Q18" s="30"/>
      <c r="R18" s="30"/>
      <c r="S18" s="30"/>
      <c r="T18" s="30"/>
    </row>
    <row r="19" customFormat="false" ht="16.4" hidden="false" customHeight="true" outlineLevel="0" collapsed="false">
      <c r="A19" s="27" t="n">
        <f aca="false">QUOTIENT(B19,1000000)</f>
        <v>11</v>
      </c>
      <c r="B19" s="28" t="n">
        <v>11128100</v>
      </c>
      <c r="C19" s="28" t="s">
        <v>26</v>
      </c>
      <c r="D19" s="28" t="n">
        <v>0.1325</v>
      </c>
      <c r="E19" s="28" t="n">
        <v>1</v>
      </c>
      <c r="F19" s="28" t="s">
        <v>169</v>
      </c>
      <c r="G19" s="28" t="n">
        <v>13441</v>
      </c>
      <c r="H19" s="28" t="s">
        <v>25</v>
      </c>
      <c r="I19" s="29" t="s">
        <v>25</v>
      </c>
      <c r="J19" s="29" t="n">
        <v>2009</v>
      </c>
      <c r="K19" s="29" t="n">
        <v>3600</v>
      </c>
      <c r="L19" s="29" t="n">
        <v>5</v>
      </c>
      <c r="M19" s="29" t="n">
        <v>60</v>
      </c>
      <c r="N19" s="29" t="n">
        <v>0</v>
      </c>
      <c r="O19" s="0"/>
      <c r="P19" s="30"/>
      <c r="Q19" s="30"/>
      <c r="R19" s="30"/>
      <c r="S19" s="30"/>
      <c r="T19" s="30"/>
    </row>
    <row r="20" customFormat="false" ht="16.4" hidden="false" customHeight="true" outlineLevel="0" collapsed="false">
      <c r="A20" s="27" t="n">
        <f aca="false">QUOTIENT(B20,1000000)</f>
        <v>11</v>
      </c>
      <c r="B20" s="28" t="n">
        <v>11124100</v>
      </c>
      <c r="C20" s="28" t="s">
        <v>26</v>
      </c>
      <c r="D20" s="28" t="n">
        <v>0.1325</v>
      </c>
      <c r="E20" s="28" t="n">
        <v>1</v>
      </c>
      <c r="F20" s="28" t="s">
        <v>170</v>
      </c>
      <c r="G20" s="28" t="n">
        <v>13442</v>
      </c>
      <c r="H20" s="28" t="s">
        <v>25</v>
      </c>
      <c r="I20" s="29" t="s">
        <v>25</v>
      </c>
      <c r="J20" s="29" t="n">
        <v>1992</v>
      </c>
      <c r="K20" s="29" t="n">
        <v>4125</v>
      </c>
      <c r="L20" s="29" t="n">
        <v>4</v>
      </c>
      <c r="M20" s="29" t="n">
        <v>40</v>
      </c>
      <c r="N20" s="29" t="n">
        <v>40</v>
      </c>
      <c r="O20" s="0"/>
      <c r="P20" s="30"/>
      <c r="Q20" s="30"/>
      <c r="R20" s="30"/>
      <c r="S20" s="30"/>
      <c r="T20" s="30"/>
    </row>
    <row r="21" customFormat="false" ht="16.4" hidden="false" customHeight="true" outlineLevel="0" collapsed="false">
      <c r="A21" s="27" t="n">
        <f aca="false">QUOTIENT(B21,1000000)</f>
        <v>15</v>
      </c>
      <c r="B21" s="28" t="n">
        <v>15127100</v>
      </c>
      <c r="C21" s="28" t="s">
        <v>26</v>
      </c>
      <c r="D21" s="28" t="n">
        <v>0.1325</v>
      </c>
      <c r="E21" s="28" t="n">
        <v>1</v>
      </c>
      <c r="F21" s="28" t="s">
        <v>171</v>
      </c>
      <c r="G21" s="28" t="n">
        <v>13444</v>
      </c>
      <c r="H21" s="28" t="s">
        <v>25</v>
      </c>
      <c r="I21" s="29" t="s">
        <v>25</v>
      </c>
      <c r="J21" s="29" t="n">
        <v>2010</v>
      </c>
      <c r="K21" s="29" t="n">
        <v>3600</v>
      </c>
      <c r="L21" s="29" t="n">
        <v>5</v>
      </c>
      <c r="M21" s="29" t="n">
        <v>40</v>
      </c>
      <c r="N21" s="29" t="n">
        <v>0</v>
      </c>
      <c r="O21" s="0"/>
      <c r="P21" s="30"/>
      <c r="Q21" s="30"/>
      <c r="R21" s="30"/>
      <c r="S21" s="30"/>
      <c r="T21" s="30"/>
    </row>
    <row r="22" customFormat="false" ht="16.4" hidden="false" customHeight="true" outlineLevel="0" collapsed="false">
      <c r="A22" s="27" t="n">
        <f aca="false">QUOTIENT(B22,1000000)</f>
        <v>11</v>
      </c>
      <c r="B22" s="28" t="n">
        <v>11126100</v>
      </c>
      <c r="C22" s="28" t="s">
        <v>26</v>
      </c>
      <c r="D22" s="28" t="n">
        <v>0.1325</v>
      </c>
      <c r="E22" s="28" t="n">
        <v>1</v>
      </c>
      <c r="F22" s="28" t="s">
        <v>172</v>
      </c>
      <c r="G22" s="28" t="n">
        <v>13445</v>
      </c>
      <c r="H22" s="28" t="s">
        <v>25</v>
      </c>
      <c r="I22" s="29" t="s">
        <v>25</v>
      </c>
      <c r="J22" s="29" t="n">
        <v>2009</v>
      </c>
      <c r="K22" s="29" t="n">
        <v>3600</v>
      </c>
      <c r="L22" s="29" t="n">
        <v>5</v>
      </c>
      <c r="M22" s="29" t="n">
        <v>60</v>
      </c>
      <c r="N22" s="29" t="n">
        <v>0</v>
      </c>
      <c r="O22" s="0"/>
      <c r="P22" s="30"/>
      <c r="Q22" s="30"/>
      <c r="R22" s="30"/>
      <c r="S22" s="30"/>
      <c r="T22" s="30"/>
    </row>
    <row r="23" customFormat="false" ht="16.4" hidden="false" customHeight="true" outlineLevel="0" collapsed="false">
      <c r="A23" s="27" t="n">
        <f aca="false">QUOTIENT(B23,1000000)</f>
        <v>14</v>
      </c>
      <c r="B23" s="28" t="n">
        <v>14102100</v>
      </c>
      <c r="C23" s="28" t="s">
        <v>26</v>
      </c>
      <c r="D23" s="28" t="n">
        <v>0.1325</v>
      </c>
      <c r="E23" s="28" t="n">
        <v>1</v>
      </c>
      <c r="F23" s="28" t="s">
        <v>173</v>
      </c>
      <c r="G23" s="28" t="n">
        <v>13446</v>
      </c>
      <c r="H23" s="28" t="s">
        <v>25</v>
      </c>
      <c r="I23" s="29" t="s">
        <v>25</v>
      </c>
      <c r="J23" s="29" t="n">
        <v>1999</v>
      </c>
      <c r="K23" s="29" t="n">
        <v>3120</v>
      </c>
      <c r="L23" s="29" t="n">
        <v>4</v>
      </c>
      <c r="M23" s="29" t="n">
        <v>90</v>
      </c>
      <c r="N23" s="29" t="n">
        <v>90</v>
      </c>
      <c r="O23" s="0"/>
      <c r="P23" s="30"/>
      <c r="Q23" s="30"/>
      <c r="R23" s="30"/>
      <c r="S23" s="30"/>
      <c r="T23" s="30"/>
    </row>
    <row r="24" customFormat="false" ht="16.4" hidden="false" customHeight="true" outlineLevel="0" collapsed="false">
      <c r="A24" s="27" t="n">
        <f aca="false">QUOTIENT(B24,1000000)</f>
        <v>11</v>
      </c>
      <c r="B24" s="28" t="n">
        <v>11104120</v>
      </c>
      <c r="C24" s="28" t="s">
        <v>26</v>
      </c>
      <c r="D24" s="28" t="n">
        <v>0.1325</v>
      </c>
      <c r="E24" s="28" t="n">
        <f aca="false">QUOTIENT(B24,10000000)</f>
        <v>1</v>
      </c>
      <c r="F24" s="28" t="s">
        <v>174</v>
      </c>
      <c r="G24" s="28" t="n">
        <v>13447</v>
      </c>
      <c r="H24" s="28" t="s">
        <v>25</v>
      </c>
      <c r="I24" s="29" t="s">
        <v>25</v>
      </c>
      <c r="J24" s="29" t="n">
        <v>2013</v>
      </c>
      <c r="K24" s="29" t="n">
        <v>2640</v>
      </c>
      <c r="L24" s="29" t="n">
        <v>3.5</v>
      </c>
      <c r="M24" s="29" t="n">
        <v>30</v>
      </c>
      <c r="N24" s="29" t="n">
        <v>30</v>
      </c>
      <c r="O24" s="0"/>
      <c r="P24" s="30"/>
      <c r="Q24" s="30"/>
      <c r="R24" s="30"/>
      <c r="S24" s="30"/>
      <c r="T24" s="30"/>
    </row>
    <row r="25" customFormat="false" ht="16.4" hidden="false" customHeight="true" outlineLevel="0" collapsed="false">
      <c r="A25" s="27" t="n">
        <f aca="false">QUOTIENT(B25,1000000)</f>
        <v>11</v>
      </c>
      <c r="B25" s="28" t="n">
        <v>11107110</v>
      </c>
      <c r="C25" s="28" t="s">
        <v>26</v>
      </c>
      <c r="D25" s="28" t="n">
        <v>0.1325</v>
      </c>
      <c r="E25" s="28" t="n">
        <v>1</v>
      </c>
      <c r="F25" s="28" t="s">
        <v>175</v>
      </c>
      <c r="G25" s="28" t="n">
        <v>13448</v>
      </c>
      <c r="H25" s="28" t="s">
        <v>25</v>
      </c>
      <c r="I25" s="29" t="s">
        <v>25</v>
      </c>
      <c r="J25" s="29" t="n">
        <v>2008</v>
      </c>
      <c r="K25" s="29" t="n">
        <v>2835</v>
      </c>
      <c r="L25" s="29" t="n">
        <v>4</v>
      </c>
      <c r="M25" s="29" t="n">
        <v>20</v>
      </c>
      <c r="N25" s="29" t="n">
        <v>0</v>
      </c>
      <c r="O25" s="0"/>
      <c r="P25" s="30"/>
      <c r="Q25" s="30"/>
      <c r="R25" s="30"/>
      <c r="S25" s="30"/>
      <c r="T25" s="30"/>
    </row>
    <row r="26" customFormat="false" ht="16.4" hidden="false" customHeight="true" outlineLevel="0" collapsed="false">
      <c r="A26" s="27" t="n">
        <f aca="false">QUOTIENT(B26,1000000)</f>
        <v>13</v>
      </c>
      <c r="B26" s="28" t="n">
        <v>13309110</v>
      </c>
      <c r="C26" s="28" t="s">
        <v>21</v>
      </c>
      <c r="D26" s="28" t="n">
        <v>0.1</v>
      </c>
      <c r="E26" s="28" t="n">
        <v>1</v>
      </c>
      <c r="F26" s="28" t="s">
        <v>176</v>
      </c>
      <c r="G26" s="28" t="n">
        <v>13449</v>
      </c>
      <c r="H26" s="28" t="s">
        <v>25</v>
      </c>
      <c r="I26" s="29" t="s">
        <v>25</v>
      </c>
      <c r="J26" s="29" t="n">
        <v>1986</v>
      </c>
      <c r="K26" s="29" t="n">
        <v>2850</v>
      </c>
      <c r="L26" s="29" t="n">
        <v>3</v>
      </c>
      <c r="M26" s="29" t="n">
        <v>40</v>
      </c>
      <c r="N26" s="29" t="n">
        <v>0</v>
      </c>
      <c r="O26" s="0"/>
      <c r="P26" s="30"/>
      <c r="Q26" s="30"/>
      <c r="R26" s="30"/>
      <c r="S26" s="30"/>
      <c r="T26" s="30"/>
    </row>
    <row r="27" customFormat="false" ht="16.4" hidden="false" customHeight="true" outlineLevel="0" collapsed="false">
      <c r="A27" s="27" t="n">
        <f aca="false">QUOTIENT(B27,1000000)</f>
        <v>13</v>
      </c>
      <c r="B27" s="28" t="n">
        <v>13309210</v>
      </c>
      <c r="C27" s="28" t="s">
        <v>21</v>
      </c>
      <c r="D27" s="28" t="n">
        <v>0.1</v>
      </c>
      <c r="E27" s="28" t="n">
        <v>1</v>
      </c>
      <c r="F27" s="28" t="s">
        <v>177</v>
      </c>
      <c r="G27" s="28" t="n">
        <v>13449</v>
      </c>
      <c r="H27" s="28" t="s">
        <v>25</v>
      </c>
      <c r="I27" s="29" t="s">
        <v>25</v>
      </c>
      <c r="J27" s="29" t="n">
        <v>1986</v>
      </c>
      <c r="K27" s="29" t="n">
        <v>2850</v>
      </c>
      <c r="L27" s="29" t="n">
        <v>3</v>
      </c>
      <c r="M27" s="29"/>
      <c r="N27" s="29" t="n">
        <v>40</v>
      </c>
      <c r="O27" s="0"/>
      <c r="P27" s="30"/>
      <c r="Q27" s="30"/>
      <c r="R27" s="30"/>
      <c r="S27" s="30"/>
      <c r="T27" s="30"/>
    </row>
    <row r="28" customFormat="false" ht="16.4" hidden="false" customHeight="true" outlineLevel="0" collapsed="false">
      <c r="A28" s="27" t="n">
        <f aca="false">QUOTIENT(B28,1000000)</f>
        <v>13</v>
      </c>
      <c r="B28" s="28" t="n">
        <v>13304100</v>
      </c>
      <c r="C28" s="28" t="s">
        <v>21</v>
      </c>
      <c r="D28" s="28" t="n">
        <v>0.12</v>
      </c>
      <c r="E28" s="28" t="n">
        <v>1</v>
      </c>
      <c r="F28" s="28" t="s">
        <v>178</v>
      </c>
      <c r="G28" s="28" t="n">
        <v>13451</v>
      </c>
      <c r="H28" s="28" t="s">
        <v>25</v>
      </c>
      <c r="I28" s="29" t="s">
        <v>25</v>
      </c>
      <c r="J28" s="29" t="n">
        <v>2009</v>
      </c>
      <c r="K28" s="29" t="n">
        <v>3000</v>
      </c>
      <c r="L28" s="29" t="n">
        <v>4</v>
      </c>
      <c r="M28" s="29" t="n">
        <v>45</v>
      </c>
      <c r="N28" s="29" t="n">
        <v>0</v>
      </c>
      <c r="O28" s="0"/>
      <c r="P28" s="30"/>
      <c r="Q28" s="30"/>
      <c r="R28" s="30"/>
      <c r="S28" s="30"/>
      <c r="T28" s="30"/>
    </row>
    <row r="29" customFormat="false" ht="16.4" hidden="false" customHeight="true" outlineLevel="0" collapsed="false">
      <c r="A29" s="27" t="n">
        <f aca="false">QUOTIENT(B29,1000000)</f>
        <v>13</v>
      </c>
      <c r="B29" s="28" t="n">
        <v>13304200</v>
      </c>
      <c r="C29" s="28" t="s">
        <v>21</v>
      </c>
      <c r="D29" s="28" t="n">
        <v>0.12</v>
      </c>
      <c r="E29" s="28" t="n">
        <v>1</v>
      </c>
      <c r="F29" s="28" t="s">
        <v>179</v>
      </c>
      <c r="G29" s="28" t="n">
        <v>13451</v>
      </c>
      <c r="H29" s="28" t="s">
        <v>25</v>
      </c>
      <c r="I29" s="29" t="s">
        <v>25</v>
      </c>
      <c r="J29" s="29" t="n">
        <v>2009</v>
      </c>
      <c r="K29" s="29" t="n">
        <v>3000</v>
      </c>
      <c r="L29" s="29" t="n">
        <v>4</v>
      </c>
      <c r="M29" s="29"/>
      <c r="N29" s="29" t="n">
        <v>45</v>
      </c>
      <c r="O29" s="0"/>
      <c r="P29" s="30"/>
      <c r="Q29" s="30"/>
      <c r="R29" s="30"/>
      <c r="S29" s="30"/>
      <c r="T29" s="30"/>
    </row>
    <row r="30" customFormat="false" ht="16.4" hidden="false" customHeight="true" outlineLevel="0" collapsed="false">
      <c r="A30" s="27" t="n">
        <f aca="false">QUOTIENT(B30,1000000)</f>
        <v>13</v>
      </c>
      <c r="B30" s="28" t="n">
        <v>13312110</v>
      </c>
      <c r="C30" s="28" t="s">
        <v>21</v>
      </c>
      <c r="D30" s="28" t="n">
        <v>0.1</v>
      </c>
      <c r="E30" s="28" t="n">
        <v>1</v>
      </c>
      <c r="F30" s="28" t="s">
        <v>157</v>
      </c>
      <c r="G30" s="28" t="n">
        <v>13452</v>
      </c>
      <c r="H30" s="28" t="s">
        <v>25</v>
      </c>
      <c r="I30" s="29" t="s">
        <v>25</v>
      </c>
      <c r="J30" s="29" t="n">
        <v>2009</v>
      </c>
      <c r="K30" s="29" t="n">
        <v>3240</v>
      </c>
      <c r="L30" s="29" t="n">
        <v>4</v>
      </c>
      <c r="M30" s="29" t="n">
        <v>35</v>
      </c>
      <c r="N30" s="29" t="n">
        <v>0</v>
      </c>
      <c r="O30" s="0"/>
      <c r="P30" s="30"/>
      <c r="Q30" s="30"/>
      <c r="R30" s="30"/>
      <c r="S30" s="30"/>
      <c r="T30" s="30"/>
    </row>
    <row r="31" customFormat="false" ht="16.4" hidden="false" customHeight="true" outlineLevel="0" collapsed="false">
      <c r="A31" s="27" t="n">
        <f aca="false">QUOTIENT(B31,1000000)</f>
        <v>21</v>
      </c>
      <c r="B31" s="28" t="n">
        <v>21312210</v>
      </c>
      <c r="C31" s="28" t="s">
        <v>21</v>
      </c>
      <c r="D31" s="28" t="n">
        <v>0.1</v>
      </c>
      <c r="E31" s="28" t="n">
        <v>2</v>
      </c>
      <c r="F31" s="28" t="s">
        <v>156</v>
      </c>
      <c r="G31" s="28" t="n">
        <v>13452</v>
      </c>
      <c r="H31" s="28" t="s">
        <v>25</v>
      </c>
      <c r="I31" s="29" t="s">
        <v>25</v>
      </c>
      <c r="J31" s="29" t="n">
        <v>2009</v>
      </c>
      <c r="K31" s="29" t="n">
        <v>3210</v>
      </c>
      <c r="L31" s="29" t="n">
        <v>5</v>
      </c>
      <c r="M31" s="29"/>
      <c r="N31" s="29" t="n">
        <v>45</v>
      </c>
      <c r="O31" s="0"/>
      <c r="P31" s="30"/>
      <c r="Q31" s="30"/>
      <c r="R31" s="30"/>
      <c r="S31" s="30"/>
      <c r="T31" s="30"/>
    </row>
    <row r="32" customFormat="false" ht="16.4" hidden="false" customHeight="true" outlineLevel="0" collapsed="false">
      <c r="A32" s="27" t="n">
        <f aca="false">QUOTIENT(B32,1000000)</f>
        <v>12</v>
      </c>
      <c r="B32" s="28" t="n">
        <v>12205100</v>
      </c>
      <c r="C32" s="28" t="s">
        <v>54</v>
      </c>
      <c r="D32" s="28" t="n">
        <v>0.065</v>
      </c>
      <c r="E32" s="28" t="n">
        <v>1</v>
      </c>
      <c r="F32" s="28" t="s">
        <v>180</v>
      </c>
      <c r="G32" s="28" t="n">
        <v>13453</v>
      </c>
      <c r="H32" s="28" t="s">
        <v>25</v>
      </c>
      <c r="I32" s="29" t="s">
        <v>25</v>
      </c>
      <c r="J32" s="29" t="n">
        <v>2010</v>
      </c>
      <c r="K32" s="29" t="n">
        <v>7275</v>
      </c>
      <c r="L32" s="29" t="n">
        <v>6</v>
      </c>
      <c r="M32" s="29" t="n">
        <v>45</v>
      </c>
      <c r="N32" s="29" t="n">
        <v>45</v>
      </c>
      <c r="O32" s="0"/>
      <c r="P32" s="30"/>
      <c r="Q32" s="30"/>
      <c r="R32" s="30"/>
      <c r="S32" s="30"/>
      <c r="T32" s="30"/>
    </row>
    <row r="33" customFormat="false" ht="16.4" hidden="false" customHeight="true" outlineLevel="0" collapsed="false">
      <c r="A33" s="27" t="n">
        <f aca="false">QUOTIENT(B33,1000000)</f>
        <v>41</v>
      </c>
      <c r="B33" s="28" t="n">
        <v>41403100</v>
      </c>
      <c r="C33" s="28" t="s">
        <v>82</v>
      </c>
      <c r="D33" s="28" t="n">
        <v>0.1325</v>
      </c>
      <c r="E33" s="28" t="n">
        <v>4</v>
      </c>
      <c r="F33" s="28" t="s">
        <v>181</v>
      </c>
      <c r="G33" s="28" t="n">
        <v>13456</v>
      </c>
      <c r="H33" s="28" t="s">
        <v>25</v>
      </c>
      <c r="I33" s="29" t="s">
        <v>25</v>
      </c>
      <c r="J33" s="29" t="n">
        <v>2009</v>
      </c>
      <c r="K33" s="29" t="n">
        <v>3600</v>
      </c>
      <c r="L33" s="29" t="n">
        <v>5</v>
      </c>
      <c r="M33" s="29" t="n">
        <v>40</v>
      </c>
      <c r="N33" s="29" t="n">
        <v>0</v>
      </c>
      <c r="O33" s="0"/>
      <c r="P33" s="30"/>
      <c r="Q33" s="30"/>
      <c r="R33" s="30"/>
      <c r="S33" s="30"/>
      <c r="T33" s="30"/>
    </row>
    <row r="34" customFormat="false" ht="16.4" hidden="false" customHeight="true" outlineLevel="0" collapsed="false">
      <c r="A34" s="27" t="n">
        <f aca="false">QUOTIENT(B34,1000000)</f>
        <v>11</v>
      </c>
      <c r="B34" s="28" t="n">
        <v>11105110</v>
      </c>
      <c r="C34" s="28" t="s">
        <v>26</v>
      </c>
      <c r="D34" s="28" t="n">
        <v>0.1</v>
      </c>
      <c r="E34" s="28" t="n">
        <v>1</v>
      </c>
      <c r="F34" s="28" t="s">
        <v>182</v>
      </c>
      <c r="G34" s="28" t="n">
        <v>18388</v>
      </c>
      <c r="H34" s="28" t="s">
        <v>25</v>
      </c>
      <c r="I34" s="29" t="s">
        <v>25</v>
      </c>
      <c r="J34" s="29"/>
      <c r="K34" s="29" t="n">
        <v>2955</v>
      </c>
      <c r="L34" s="29" t="n">
        <v>4</v>
      </c>
      <c r="M34" s="29"/>
      <c r="N34" s="29" t="n">
        <v>0</v>
      </c>
      <c r="O34" s="0"/>
      <c r="P34" s="30"/>
      <c r="Q34" s="30"/>
      <c r="R34" s="30"/>
      <c r="S34" s="30"/>
      <c r="T34" s="30"/>
    </row>
    <row r="35" customFormat="false" ht="16.4" hidden="false" customHeight="true" outlineLevel="0" collapsed="false">
      <c r="A35" s="27" t="n">
        <f aca="false">QUOTIENT(B35,1000000)</f>
        <v>13</v>
      </c>
      <c r="B35" s="28" t="n">
        <v>13317100</v>
      </c>
      <c r="C35" s="28" t="s">
        <v>21</v>
      </c>
      <c r="D35" s="28" t="n">
        <v>0.115</v>
      </c>
      <c r="E35" s="28" t="n">
        <v>1</v>
      </c>
      <c r="F35" s="28" t="s">
        <v>183</v>
      </c>
      <c r="G35" s="28" t="n">
        <v>21164</v>
      </c>
      <c r="H35" s="28" t="s">
        <v>25</v>
      </c>
      <c r="I35" s="29" t="s">
        <v>25</v>
      </c>
      <c r="J35" s="29" t="n">
        <v>1999</v>
      </c>
      <c r="K35" s="29" t="n">
        <v>2400</v>
      </c>
      <c r="L35" s="29" t="n">
        <v>4</v>
      </c>
      <c r="M35" s="29"/>
      <c r="N35" s="29" t="n">
        <v>35</v>
      </c>
      <c r="O35" s="0"/>
      <c r="P35" s="30"/>
      <c r="Q35" s="30"/>
      <c r="R35" s="30"/>
      <c r="S35" s="30"/>
      <c r="T35" s="30"/>
    </row>
    <row r="36" customFormat="false" ht="16.4" hidden="false" customHeight="true" outlineLevel="0" collapsed="false">
      <c r="A36" s="27" t="n">
        <f aca="false">QUOTIENT(B36,1000000)</f>
        <v>13</v>
      </c>
      <c r="B36" s="28" t="n">
        <v>13310214</v>
      </c>
      <c r="C36" s="28" t="s">
        <v>21</v>
      </c>
      <c r="D36" s="28" t="n">
        <v>0.1</v>
      </c>
      <c r="E36" s="28" t="n">
        <v>1</v>
      </c>
      <c r="F36" s="28" t="s">
        <v>184</v>
      </c>
      <c r="G36" s="28" t="n">
        <v>43962</v>
      </c>
      <c r="H36" s="28" t="s">
        <v>25</v>
      </c>
      <c r="I36" s="29" t="s">
        <v>25</v>
      </c>
      <c r="J36" s="29" t="n">
        <v>2014</v>
      </c>
      <c r="K36" s="29" t="n">
        <v>2895</v>
      </c>
      <c r="L36" s="29"/>
      <c r="M36" s="29"/>
      <c r="N36" s="29" t="n">
        <v>20</v>
      </c>
      <c r="O36" s="0"/>
      <c r="P36" s="30"/>
      <c r="Q36" s="30"/>
      <c r="R36" s="30"/>
      <c r="S36" s="30"/>
      <c r="T36" s="30"/>
    </row>
    <row r="37" customFormat="false" ht="16.4" hidden="false" customHeight="true" outlineLevel="0" collapsed="false">
      <c r="A37" s="27" t="n">
        <f aca="false">QUOTIENT(B37,1000000)</f>
        <v>11</v>
      </c>
      <c r="B37" s="28" t="n">
        <v>11107210</v>
      </c>
      <c r="C37" s="28" t="s">
        <v>26</v>
      </c>
      <c r="D37" s="28" t="n">
        <v>0.1</v>
      </c>
      <c r="E37" s="28" t="n">
        <v>1</v>
      </c>
      <c r="F37" s="28" t="s">
        <v>185</v>
      </c>
      <c r="G37" s="28" t="n">
        <v>44247</v>
      </c>
      <c r="H37" s="28" t="s">
        <v>25</v>
      </c>
      <c r="I37" s="29" t="s">
        <v>25</v>
      </c>
      <c r="J37" s="29" t="n">
        <v>2008</v>
      </c>
      <c r="K37" s="29" t="n">
        <v>2835</v>
      </c>
      <c r="L37" s="29" t="n">
        <v>4.5</v>
      </c>
      <c r="M37" s="29" t="n">
        <v>30</v>
      </c>
      <c r="N37" s="29" t="n">
        <v>0</v>
      </c>
      <c r="O37" s="0"/>
      <c r="P37" s="30"/>
      <c r="Q37" s="30"/>
      <c r="R37" s="30"/>
      <c r="S37" s="30"/>
      <c r="T37" s="30"/>
    </row>
    <row r="38" customFormat="false" ht="16.4" hidden="false" customHeight="true" outlineLevel="0" collapsed="false">
      <c r="A38" s="27" t="n">
        <f aca="false">QUOTIENT(B38,1000000)</f>
        <v>31</v>
      </c>
      <c r="B38" s="28" t="n">
        <v>31360200</v>
      </c>
      <c r="C38" s="28" t="s">
        <v>21</v>
      </c>
      <c r="D38" s="28" t="n">
        <v>0.12</v>
      </c>
      <c r="E38" s="28" t="n">
        <v>3</v>
      </c>
      <c r="F38" s="28" t="s">
        <v>186</v>
      </c>
      <c r="G38" s="28" t="n">
        <v>79567</v>
      </c>
      <c r="H38" s="28" t="s">
        <v>25</v>
      </c>
      <c r="I38" s="29" t="s">
        <v>25</v>
      </c>
      <c r="J38" s="29" t="n">
        <v>2009</v>
      </c>
      <c r="K38" s="29" t="n">
        <v>3000</v>
      </c>
      <c r="L38" s="29" t="n">
        <v>4.5</v>
      </c>
      <c r="M38" s="29"/>
      <c r="N38" s="29" t="n">
        <v>55</v>
      </c>
      <c r="O38" s="0"/>
      <c r="P38" s="30"/>
      <c r="Q38" s="30"/>
      <c r="R38" s="30"/>
      <c r="S38" s="30"/>
      <c r="T38" s="30"/>
    </row>
    <row r="39" customFormat="false" ht="16.4" hidden="false" customHeight="true" outlineLevel="0" collapsed="false">
      <c r="A39" s="27" t="n">
        <f aca="false">QUOTIENT(B39,1000000)</f>
        <v>11</v>
      </c>
      <c r="B39" s="28" t="n">
        <v>11133100</v>
      </c>
      <c r="C39" s="28" t="s">
        <v>26</v>
      </c>
      <c r="D39" s="28" t="n">
        <v>0.1325</v>
      </c>
      <c r="E39" s="28" t="n">
        <v>1</v>
      </c>
      <c r="F39" s="28" t="s">
        <v>187</v>
      </c>
      <c r="G39" s="28" t="n">
        <v>79570</v>
      </c>
      <c r="H39" s="28" t="s">
        <v>25</v>
      </c>
      <c r="I39" s="29" t="s">
        <v>25</v>
      </c>
      <c r="J39" s="29" t="n">
        <v>2010</v>
      </c>
      <c r="K39" s="29" t="n">
        <v>3600</v>
      </c>
      <c r="L39" s="29" t="n">
        <v>4.5</v>
      </c>
      <c r="M39" s="29" t="n">
        <v>40</v>
      </c>
      <c r="N39" s="29" t="n">
        <v>0</v>
      </c>
      <c r="O39" s="0"/>
      <c r="P39" s="30"/>
      <c r="Q39" s="30"/>
      <c r="R39" s="30"/>
      <c r="S39" s="30"/>
      <c r="T39" s="30"/>
    </row>
    <row r="40" customFormat="false" ht="16.4" hidden="false" customHeight="true" outlineLevel="0" collapsed="false">
      <c r="A40" s="27" t="n">
        <f aca="false">QUOTIENT(B40,1000000)</f>
        <v>21</v>
      </c>
      <c r="B40" s="28" t="n">
        <v>21204100</v>
      </c>
      <c r="C40" s="28" t="s">
        <v>54</v>
      </c>
      <c r="D40" s="28" t="n">
        <v>0.066</v>
      </c>
      <c r="E40" s="28" t="n">
        <v>2</v>
      </c>
      <c r="F40" s="28" t="s">
        <v>188</v>
      </c>
      <c r="G40" s="28" t="n">
        <v>79572</v>
      </c>
      <c r="H40" s="28" t="s">
        <v>25</v>
      </c>
      <c r="I40" s="29" t="s">
        <v>25</v>
      </c>
      <c r="J40" s="29" t="n">
        <v>2005</v>
      </c>
      <c r="K40" s="29" t="n">
        <v>3975</v>
      </c>
      <c r="L40" s="29" t="n">
        <v>4.5</v>
      </c>
      <c r="M40" s="29" t="n">
        <v>30</v>
      </c>
      <c r="N40" s="29" t="n">
        <v>30</v>
      </c>
      <c r="O40" s="0"/>
      <c r="P40" s="30"/>
      <c r="Q40" s="30"/>
      <c r="R40" s="30"/>
      <c r="S40" s="30"/>
      <c r="T40" s="30"/>
    </row>
    <row r="41" customFormat="false" ht="16.4" hidden="false" customHeight="true" outlineLevel="0" collapsed="false">
      <c r="A41" s="27" t="n">
        <f aca="false">QUOTIENT(B41,1000000)</f>
        <v>91</v>
      </c>
      <c r="B41" s="28" t="n">
        <v>91402100</v>
      </c>
      <c r="C41" s="28" t="s">
        <v>82</v>
      </c>
      <c r="D41" s="28" t="n">
        <v>0.1325</v>
      </c>
      <c r="E41" s="28" t="n">
        <v>9</v>
      </c>
      <c r="F41" s="28" t="s">
        <v>189</v>
      </c>
      <c r="G41" s="28" t="n">
        <v>99800</v>
      </c>
      <c r="H41" s="28" t="s">
        <v>25</v>
      </c>
      <c r="I41" s="29" t="s">
        <v>25</v>
      </c>
      <c r="J41" s="29" t="n">
        <v>2008</v>
      </c>
      <c r="K41" s="29" t="n">
        <v>3735</v>
      </c>
      <c r="L41" s="29" t="n">
        <v>5</v>
      </c>
      <c r="M41" s="29" t="n">
        <v>45</v>
      </c>
      <c r="N41" s="29" t="n">
        <v>45</v>
      </c>
      <c r="O41" s="0"/>
      <c r="P41" s="30"/>
      <c r="Q41" s="30"/>
      <c r="R41" s="30"/>
      <c r="S41" s="30"/>
      <c r="T41" s="30"/>
    </row>
    <row r="42" customFormat="false" ht="16.4" hidden="false" customHeight="true" outlineLevel="0" collapsed="false">
      <c r="A42" s="27" t="n">
        <f aca="false">QUOTIENT(B42,1000000)</f>
        <v>41</v>
      </c>
      <c r="B42" s="28" t="n">
        <v>41201110</v>
      </c>
      <c r="C42" s="28" t="s">
        <v>54</v>
      </c>
      <c r="D42" s="28" t="n">
        <v>0.1</v>
      </c>
      <c r="E42" s="28" t="n">
        <v>4</v>
      </c>
      <c r="F42" s="28" t="s">
        <v>190</v>
      </c>
      <c r="G42" s="28" t="n">
        <v>99802</v>
      </c>
      <c r="H42" s="28" t="s">
        <v>25</v>
      </c>
      <c r="I42" s="29" t="s">
        <v>25</v>
      </c>
      <c r="J42" s="29" t="n">
        <v>2010</v>
      </c>
      <c r="K42" s="29" t="n">
        <v>3060</v>
      </c>
      <c r="L42" s="29" t="n">
        <v>4</v>
      </c>
      <c r="M42" s="29" t="n">
        <v>45</v>
      </c>
      <c r="N42" s="29" t="n">
        <v>0</v>
      </c>
      <c r="O42" s="0"/>
      <c r="P42" s="30"/>
      <c r="Q42" s="30"/>
      <c r="R42" s="30"/>
      <c r="S42" s="30"/>
      <c r="T42" s="30"/>
    </row>
    <row r="43" customFormat="false" ht="16.4" hidden="false" customHeight="true" outlineLevel="0" collapsed="false">
      <c r="A43" s="27" t="n">
        <f aca="false">QUOTIENT(B43,1000000)</f>
        <v>41</v>
      </c>
      <c r="B43" s="28" t="n">
        <v>41201210</v>
      </c>
      <c r="C43" s="28" t="s">
        <v>21</v>
      </c>
      <c r="D43" s="28" t="n">
        <v>0.1</v>
      </c>
      <c r="E43" s="28" t="n">
        <v>4</v>
      </c>
      <c r="F43" s="28" t="s">
        <v>191</v>
      </c>
      <c r="G43" s="28" t="n">
        <v>99802</v>
      </c>
      <c r="H43" s="28" t="s">
        <v>25</v>
      </c>
      <c r="I43" s="29" t="s">
        <v>25</v>
      </c>
      <c r="J43" s="29" t="n">
        <v>2010</v>
      </c>
      <c r="K43" s="29" t="n">
        <v>3060</v>
      </c>
      <c r="L43" s="29" t="n">
        <v>5</v>
      </c>
      <c r="M43" s="29"/>
      <c r="N43" s="29" t="n">
        <v>45</v>
      </c>
      <c r="O43" s="0"/>
      <c r="P43" s="30"/>
      <c r="Q43" s="30"/>
      <c r="R43" s="30"/>
      <c r="S43" s="30"/>
      <c r="T43" s="30"/>
    </row>
    <row r="44" customFormat="false" ht="16.4" hidden="false" customHeight="true" outlineLevel="0" collapsed="false">
      <c r="A44" s="27" t="n">
        <f aca="false">QUOTIENT(B44,1000000)</f>
        <v>51</v>
      </c>
      <c r="B44" s="28" t="n">
        <v>51201110</v>
      </c>
      <c r="C44" s="28" t="s">
        <v>54</v>
      </c>
      <c r="D44" s="28" t="n">
        <v>0.1</v>
      </c>
      <c r="E44" s="28" t="n">
        <v>5</v>
      </c>
      <c r="F44" s="28" t="s">
        <v>192</v>
      </c>
      <c r="G44" s="28" t="n">
        <v>99804</v>
      </c>
      <c r="H44" s="28" t="s">
        <v>25</v>
      </c>
      <c r="I44" s="29" t="s">
        <v>25</v>
      </c>
      <c r="J44" s="29" t="n">
        <v>2008</v>
      </c>
      <c r="K44" s="29" t="n">
        <v>3105</v>
      </c>
      <c r="L44" s="29" t="n">
        <v>4</v>
      </c>
      <c r="M44" s="29" t="n">
        <v>40</v>
      </c>
      <c r="N44" s="29" t="n">
        <v>0</v>
      </c>
      <c r="O44" s="0"/>
      <c r="P44" s="30"/>
      <c r="Q44" s="30"/>
      <c r="R44" s="30"/>
      <c r="S44" s="30"/>
      <c r="T44" s="30"/>
    </row>
    <row r="45" customFormat="false" ht="16.4" hidden="false" customHeight="true" outlineLevel="0" collapsed="false">
      <c r="A45" s="27" t="n">
        <f aca="false">QUOTIENT(B45,1000000)</f>
        <v>51</v>
      </c>
      <c r="B45" s="28" t="n">
        <v>51201210</v>
      </c>
      <c r="C45" s="28" t="s">
        <v>54</v>
      </c>
      <c r="D45" s="28" t="n">
        <v>0.1</v>
      </c>
      <c r="E45" s="28" t="n">
        <v>5</v>
      </c>
      <c r="F45" s="28" t="s">
        <v>193</v>
      </c>
      <c r="G45" s="28" t="n">
        <v>99804</v>
      </c>
      <c r="H45" s="28" t="s">
        <v>25</v>
      </c>
      <c r="I45" s="29" t="s">
        <v>25</v>
      </c>
      <c r="J45" s="29" t="n">
        <v>2008</v>
      </c>
      <c r="K45" s="29" t="n">
        <v>3105</v>
      </c>
      <c r="L45" s="29" t="n">
        <v>5</v>
      </c>
      <c r="M45" s="29" t="n">
        <v>40</v>
      </c>
      <c r="N45" s="29" t="n">
        <v>0</v>
      </c>
      <c r="O45" s="0"/>
      <c r="P45" s="30"/>
      <c r="Q45" s="30"/>
      <c r="R45" s="30"/>
      <c r="S45" s="30"/>
      <c r="T45" s="30"/>
    </row>
    <row r="46" customFormat="false" ht="16.4" hidden="false" customHeight="true" outlineLevel="0" collapsed="false">
      <c r="A46" s="27" t="n">
        <f aca="false">QUOTIENT(B46,1000000)</f>
        <v>51</v>
      </c>
      <c r="B46" s="28" t="n">
        <v>51107110</v>
      </c>
      <c r="C46" s="28" t="s">
        <v>26</v>
      </c>
      <c r="D46" s="28" t="n">
        <v>0.1</v>
      </c>
      <c r="E46" s="28" t="n">
        <v>5</v>
      </c>
      <c r="F46" s="28" t="s">
        <v>175</v>
      </c>
      <c r="G46" s="28" t="n">
        <v>99806</v>
      </c>
      <c r="H46" s="28" t="s">
        <v>25</v>
      </c>
      <c r="I46" s="29" t="s">
        <v>25</v>
      </c>
      <c r="J46" s="29" t="n">
        <v>2008</v>
      </c>
      <c r="K46" s="29" t="n">
        <v>3015</v>
      </c>
      <c r="L46" s="29" t="n">
        <v>4</v>
      </c>
      <c r="M46" s="29" t="n">
        <v>30</v>
      </c>
      <c r="N46" s="29" t="n">
        <v>0</v>
      </c>
      <c r="O46" s="0"/>
      <c r="P46" s="30"/>
      <c r="Q46" s="30"/>
      <c r="R46" s="30"/>
      <c r="S46" s="30"/>
      <c r="T46" s="30"/>
    </row>
    <row r="47" customFormat="false" ht="16.4" hidden="false" customHeight="true" outlineLevel="0" collapsed="false">
      <c r="A47" s="27" t="n">
        <f aca="false">QUOTIENT(B47,1000000)</f>
        <v>51</v>
      </c>
      <c r="B47" s="28" t="n">
        <v>51107210</v>
      </c>
      <c r="C47" s="28" t="s">
        <v>26</v>
      </c>
      <c r="D47" s="28" t="n">
        <v>0.1</v>
      </c>
      <c r="E47" s="28" t="n">
        <v>5</v>
      </c>
      <c r="F47" s="28" t="s">
        <v>185</v>
      </c>
      <c r="G47" s="28" t="n">
        <v>99806</v>
      </c>
      <c r="H47" s="28" t="s">
        <v>25</v>
      </c>
      <c r="I47" s="29" t="s">
        <v>25</v>
      </c>
      <c r="J47" s="29" t="n">
        <v>2008</v>
      </c>
      <c r="K47" s="29" t="n">
        <v>3015</v>
      </c>
      <c r="L47" s="29" t="n">
        <v>5</v>
      </c>
      <c r="M47" s="29" t="n">
        <v>30</v>
      </c>
      <c r="N47" s="29" t="n">
        <v>0</v>
      </c>
      <c r="O47" s="0"/>
      <c r="P47" s="30"/>
      <c r="Q47" s="30"/>
      <c r="R47" s="30"/>
      <c r="S47" s="30"/>
      <c r="T47" s="30"/>
    </row>
    <row r="48" customFormat="false" ht="16.4" hidden="false" customHeight="true" outlineLevel="0" collapsed="false">
      <c r="A48" s="27" t="n">
        <f aca="false">QUOTIENT(B48,1000000)</f>
        <v>51</v>
      </c>
      <c r="B48" s="28" t="n">
        <v>51109110</v>
      </c>
      <c r="C48" s="28" t="s">
        <v>26</v>
      </c>
      <c r="D48" s="28" t="n">
        <v>0.1</v>
      </c>
      <c r="E48" s="28" t="n">
        <v>5</v>
      </c>
      <c r="F48" s="28" t="s">
        <v>194</v>
      </c>
      <c r="G48" s="28" t="n">
        <v>99808</v>
      </c>
      <c r="H48" s="28" t="s">
        <v>25</v>
      </c>
      <c r="I48" s="29" t="s">
        <v>25</v>
      </c>
      <c r="J48" s="29" t="n">
        <v>2007</v>
      </c>
      <c r="K48" s="29" t="n">
        <v>2880</v>
      </c>
      <c r="L48" s="29" t="n">
        <v>4</v>
      </c>
      <c r="M48" s="29" t="n">
        <v>30</v>
      </c>
      <c r="N48" s="29" t="n">
        <v>0</v>
      </c>
      <c r="O48" s="0"/>
      <c r="P48" s="30"/>
      <c r="Q48" s="30"/>
      <c r="R48" s="30"/>
      <c r="S48" s="30"/>
      <c r="T48" s="30"/>
    </row>
    <row r="49" customFormat="false" ht="16.4" hidden="false" customHeight="true" outlineLevel="0" collapsed="false">
      <c r="A49" s="27" t="n">
        <f aca="false">QUOTIENT(B49,1000000)</f>
        <v>51</v>
      </c>
      <c r="B49" s="28" t="n">
        <v>51109210</v>
      </c>
      <c r="C49" s="28" t="s">
        <v>26</v>
      </c>
      <c r="D49" s="28" t="n">
        <v>0.1</v>
      </c>
      <c r="E49" s="28" t="n">
        <v>5</v>
      </c>
      <c r="F49" s="28" t="s">
        <v>195</v>
      </c>
      <c r="G49" s="28" t="n">
        <v>99808</v>
      </c>
      <c r="H49" s="28" t="s">
        <v>25</v>
      </c>
      <c r="I49" s="29" t="s">
        <v>25</v>
      </c>
      <c r="J49" s="29" t="n">
        <v>2007</v>
      </c>
      <c r="K49" s="29" t="n">
        <v>2880</v>
      </c>
      <c r="L49" s="29" t="n">
        <v>4.5</v>
      </c>
      <c r="M49" s="29" t="n">
        <v>30</v>
      </c>
      <c r="N49" s="29" t="n">
        <v>0</v>
      </c>
      <c r="O49" s="0"/>
      <c r="P49" s="30"/>
      <c r="Q49" s="30"/>
      <c r="R49" s="30"/>
      <c r="S49" s="30"/>
      <c r="T49" s="30"/>
    </row>
    <row r="50" customFormat="false" ht="16.4" hidden="false" customHeight="true" outlineLevel="0" collapsed="false">
      <c r="A50" s="27" t="n">
        <f aca="false">QUOTIENT(B50,1000000)</f>
        <v>51</v>
      </c>
      <c r="B50" s="28" t="n">
        <v>51105110</v>
      </c>
      <c r="C50" s="28" t="s">
        <v>26</v>
      </c>
      <c r="D50" s="28" t="n">
        <v>0.1</v>
      </c>
      <c r="E50" s="28" t="n">
        <v>5</v>
      </c>
      <c r="F50" s="28" t="s">
        <v>182</v>
      </c>
      <c r="G50" s="28" t="n">
        <v>99810</v>
      </c>
      <c r="H50" s="28" t="s">
        <v>25</v>
      </c>
      <c r="I50" s="29" t="s">
        <v>25</v>
      </c>
      <c r="J50" s="29" t="n">
        <v>2009</v>
      </c>
      <c r="K50" s="29" t="n">
        <v>2925</v>
      </c>
      <c r="L50" s="29" t="n">
        <v>4</v>
      </c>
      <c r="M50" s="29" t="n">
        <v>30</v>
      </c>
      <c r="N50" s="29" t="n">
        <v>0</v>
      </c>
      <c r="O50" s="0"/>
      <c r="P50" s="30"/>
      <c r="Q50" s="30"/>
      <c r="R50" s="30"/>
      <c r="S50" s="30"/>
      <c r="T50" s="30"/>
    </row>
    <row r="51" customFormat="false" ht="16.4" hidden="false" customHeight="true" outlineLevel="0" collapsed="false">
      <c r="A51" s="27" t="n">
        <f aca="false">QUOTIENT(B51,1000000)</f>
        <v>51</v>
      </c>
      <c r="B51" s="28" t="n">
        <v>51105210</v>
      </c>
      <c r="C51" s="28" t="s">
        <v>26</v>
      </c>
      <c r="D51" s="28" t="n">
        <v>0.1</v>
      </c>
      <c r="E51" s="28" t="n">
        <v>5</v>
      </c>
      <c r="F51" s="28" t="s">
        <v>196</v>
      </c>
      <c r="G51" s="28" t="n">
        <v>99810</v>
      </c>
      <c r="H51" s="28" t="s">
        <v>25</v>
      </c>
      <c r="I51" s="29" t="s">
        <v>25</v>
      </c>
      <c r="J51" s="29" t="n">
        <v>2009</v>
      </c>
      <c r="K51" s="29" t="n">
        <v>2925</v>
      </c>
      <c r="L51" s="29" t="n">
        <v>4.5</v>
      </c>
      <c r="M51" s="29" t="n">
        <v>30</v>
      </c>
      <c r="N51" s="29" t="n">
        <v>0</v>
      </c>
      <c r="O51" s="0"/>
      <c r="P51" s="30"/>
      <c r="Q51" s="30"/>
      <c r="R51" s="30"/>
      <c r="S51" s="30"/>
      <c r="T51" s="30"/>
    </row>
    <row r="52" customFormat="false" ht="16.4" hidden="false" customHeight="true" outlineLevel="0" collapsed="false">
      <c r="A52" s="27" t="n">
        <f aca="false">QUOTIENT(B52,1000000)</f>
        <v>51</v>
      </c>
      <c r="B52" s="28" t="n">
        <v>51204100</v>
      </c>
      <c r="C52" s="28" t="s">
        <v>54</v>
      </c>
      <c r="D52" s="28" t="n">
        <v>0.066</v>
      </c>
      <c r="E52" s="28" t="n">
        <v>5</v>
      </c>
      <c r="F52" s="28" t="s">
        <v>188</v>
      </c>
      <c r="G52" s="28" t="n">
        <v>107492</v>
      </c>
      <c r="H52" s="28" t="s">
        <v>25</v>
      </c>
      <c r="I52" s="29" t="s">
        <v>25</v>
      </c>
      <c r="J52" s="29" t="n">
        <v>2009</v>
      </c>
      <c r="K52" s="29" t="n">
        <v>4050</v>
      </c>
      <c r="L52" s="29" t="n">
        <v>5</v>
      </c>
      <c r="M52" s="29" t="n">
        <v>30</v>
      </c>
      <c r="N52" s="29" t="n">
        <v>30</v>
      </c>
      <c r="O52" s="0"/>
      <c r="P52" s="30"/>
      <c r="Q52" s="30"/>
      <c r="R52" s="30"/>
      <c r="S52" s="30"/>
      <c r="T52" s="30"/>
    </row>
    <row r="53" customFormat="false" ht="16.4" hidden="false" customHeight="true" outlineLevel="0" collapsed="false">
      <c r="A53" s="27" t="n">
        <f aca="false">QUOTIENT(B53,1000000)</f>
        <v>51</v>
      </c>
      <c r="B53" s="28" t="n">
        <v>51203100</v>
      </c>
      <c r="C53" s="28" t="s">
        <v>54</v>
      </c>
      <c r="D53" s="28" t="n">
        <v>0.066</v>
      </c>
      <c r="E53" s="28" t="n">
        <v>5</v>
      </c>
      <c r="F53" s="28" t="s">
        <v>197</v>
      </c>
      <c r="G53" s="28" t="n">
        <v>107495</v>
      </c>
      <c r="H53" s="28" t="s">
        <v>25</v>
      </c>
      <c r="I53" s="29" t="s">
        <v>25</v>
      </c>
      <c r="J53" s="29" t="n">
        <v>2009</v>
      </c>
      <c r="K53" s="29" t="n">
        <v>4500</v>
      </c>
      <c r="L53" s="29" t="n">
        <v>5</v>
      </c>
      <c r="M53" s="29" t="n">
        <v>45</v>
      </c>
      <c r="N53" s="29" t="n">
        <v>45</v>
      </c>
      <c r="O53" s="0"/>
      <c r="P53" s="30"/>
      <c r="Q53" s="30"/>
      <c r="R53" s="30"/>
      <c r="S53" s="30"/>
      <c r="T53" s="30"/>
    </row>
    <row r="54" customFormat="false" ht="16.4" hidden="false" customHeight="true" outlineLevel="0" collapsed="false">
      <c r="A54" s="27" t="n">
        <f aca="false">QUOTIENT(B54,1000000)</f>
        <v>91</v>
      </c>
      <c r="B54" s="28" t="n">
        <v>91130100</v>
      </c>
      <c r="C54" s="28" t="s">
        <v>26</v>
      </c>
      <c r="D54" s="28" t="n">
        <v>0.1325</v>
      </c>
      <c r="E54" s="28" t="n">
        <v>9</v>
      </c>
      <c r="F54" s="28" t="s">
        <v>198</v>
      </c>
      <c r="G54" s="28" t="n">
        <v>112282</v>
      </c>
      <c r="H54" s="28" t="s">
        <v>25</v>
      </c>
      <c r="I54" s="29" t="s">
        <v>25</v>
      </c>
      <c r="J54" s="29" t="n">
        <v>2009</v>
      </c>
      <c r="K54" s="29" t="n">
        <v>3615</v>
      </c>
      <c r="L54" s="29" t="n">
        <v>5</v>
      </c>
      <c r="M54" s="29" t="n">
        <v>45</v>
      </c>
      <c r="N54" s="29" t="n">
        <v>45</v>
      </c>
      <c r="O54" s="0"/>
      <c r="P54" s="30"/>
      <c r="Q54" s="30"/>
      <c r="R54" s="30"/>
      <c r="S54" s="30"/>
      <c r="T54" s="30"/>
    </row>
    <row r="55" customFormat="false" ht="16.4" hidden="false" customHeight="true" outlineLevel="0" collapsed="false">
      <c r="A55" s="27" t="n">
        <f aca="false">QUOTIENT(B55,1000000)</f>
        <v>91</v>
      </c>
      <c r="B55" s="28" t="n">
        <v>91125100</v>
      </c>
      <c r="C55" s="28" t="s">
        <v>26</v>
      </c>
      <c r="D55" s="28" t="n">
        <v>0.1325</v>
      </c>
      <c r="E55" s="28" t="n">
        <v>9</v>
      </c>
      <c r="F55" s="28" t="s">
        <v>199</v>
      </c>
      <c r="G55" s="28" t="n">
        <v>112294</v>
      </c>
      <c r="H55" s="28" t="s">
        <v>25</v>
      </c>
      <c r="I55" s="29" t="s">
        <v>25</v>
      </c>
      <c r="J55" s="29" t="n">
        <v>2009</v>
      </c>
      <c r="K55" s="29" t="n">
        <v>3645</v>
      </c>
      <c r="L55" s="29" t="n">
        <v>5</v>
      </c>
      <c r="M55" s="29" t="n">
        <v>45</v>
      </c>
      <c r="N55" s="29" t="n">
        <v>45</v>
      </c>
      <c r="O55" s="0"/>
      <c r="P55" s="30"/>
      <c r="Q55" s="30"/>
      <c r="R55" s="30"/>
      <c r="S55" s="30"/>
      <c r="T55" s="30"/>
    </row>
    <row r="56" customFormat="false" ht="16.4" hidden="false" customHeight="true" outlineLevel="0" collapsed="false">
      <c r="A56" s="27" t="n">
        <f aca="false">QUOTIENT(B56,1000000)</f>
        <v>31</v>
      </c>
      <c r="B56" s="28" t="n">
        <v>31301200</v>
      </c>
      <c r="C56" s="28" t="s">
        <v>21</v>
      </c>
      <c r="D56" s="28" t="n">
        <v>0.12</v>
      </c>
      <c r="E56" s="28" t="n">
        <v>3</v>
      </c>
      <c r="F56" s="28" t="s">
        <v>162</v>
      </c>
      <c r="G56" s="28" t="n">
        <v>118546</v>
      </c>
      <c r="H56" s="28" t="s">
        <v>25</v>
      </c>
      <c r="I56" s="29" t="s">
        <v>25</v>
      </c>
      <c r="J56" s="29" t="n">
        <v>2011</v>
      </c>
      <c r="K56" s="29" t="n">
        <v>3000</v>
      </c>
      <c r="L56" s="29" t="n">
        <v>4.5</v>
      </c>
      <c r="M56" s="29" t="n">
        <v>55</v>
      </c>
      <c r="N56" s="29" t="n">
        <v>0</v>
      </c>
      <c r="O56" s="0"/>
      <c r="P56" s="30"/>
      <c r="Q56" s="30"/>
      <c r="R56" s="30"/>
      <c r="S56" s="30"/>
      <c r="T56" s="30"/>
    </row>
    <row r="57" customFormat="false" ht="16.4" hidden="false" customHeight="true" outlineLevel="0" collapsed="false">
      <c r="A57" s="27" t="n">
        <f aca="false">QUOTIENT(B57,1000000)</f>
        <v>15</v>
      </c>
      <c r="B57" s="28" t="n">
        <v>15125100</v>
      </c>
      <c r="C57" s="28" t="s">
        <v>26</v>
      </c>
      <c r="D57" s="28" t="n">
        <v>0.1325</v>
      </c>
      <c r="E57" s="28" t="n">
        <v>1</v>
      </c>
      <c r="F57" s="28" t="s">
        <v>199</v>
      </c>
      <c r="G57" s="28" t="n">
        <v>118550</v>
      </c>
      <c r="H57" s="28" t="s">
        <v>25</v>
      </c>
      <c r="I57" s="29" t="s">
        <v>25</v>
      </c>
      <c r="J57" s="29" t="n">
        <v>2012</v>
      </c>
      <c r="K57" s="29" t="n">
        <v>3660</v>
      </c>
      <c r="L57" s="29" t="n">
        <v>5</v>
      </c>
      <c r="M57" s="29" t="n">
        <v>45</v>
      </c>
      <c r="N57" s="29" t="n">
        <v>0</v>
      </c>
      <c r="O57" s="0"/>
      <c r="P57" s="30"/>
      <c r="Q57" s="30"/>
      <c r="R57" s="30"/>
      <c r="S57" s="30"/>
      <c r="T57" s="30"/>
    </row>
    <row r="58" customFormat="false" ht="16.4" hidden="false" customHeight="true" outlineLevel="0" collapsed="false">
      <c r="A58" s="27" t="n">
        <f aca="false">QUOTIENT(B58,1000000)</f>
        <v>11</v>
      </c>
      <c r="B58" s="28" t="n">
        <v>11135100</v>
      </c>
      <c r="C58" s="28" t="s">
        <v>26</v>
      </c>
      <c r="D58" s="28" t="n">
        <v>0.1325</v>
      </c>
      <c r="E58" s="28" t="n">
        <v>1</v>
      </c>
      <c r="F58" s="28" t="s">
        <v>200</v>
      </c>
      <c r="G58" s="28" t="n">
        <v>118562</v>
      </c>
      <c r="H58" s="28" t="s">
        <v>25</v>
      </c>
      <c r="I58" s="29" t="s">
        <v>25</v>
      </c>
      <c r="J58" s="29" t="n">
        <v>2011</v>
      </c>
      <c r="K58" s="29" t="n">
        <v>3660</v>
      </c>
      <c r="L58" s="29" t="n">
        <v>5</v>
      </c>
      <c r="M58" s="29" t="n">
        <v>50</v>
      </c>
      <c r="N58" s="29" t="n">
        <v>0</v>
      </c>
      <c r="O58" s="0"/>
      <c r="P58" s="30"/>
      <c r="Q58" s="30"/>
      <c r="R58" s="30"/>
      <c r="S58" s="30"/>
      <c r="T58" s="30"/>
    </row>
    <row r="59" customFormat="false" ht="16.4" hidden="false" customHeight="true" outlineLevel="0" collapsed="false">
      <c r="A59" s="27" t="n">
        <f aca="false">QUOTIENT(B59,1000000)</f>
        <v>13</v>
      </c>
      <c r="B59" s="28" t="n">
        <v>13311110</v>
      </c>
      <c r="C59" s="28" t="s">
        <v>21</v>
      </c>
      <c r="D59" s="28" t="n">
        <v>0.115</v>
      </c>
      <c r="E59" s="28" t="n">
        <v>1</v>
      </c>
      <c r="F59" s="28" t="s">
        <v>201</v>
      </c>
      <c r="G59" s="28" t="n">
        <v>118630</v>
      </c>
      <c r="H59" s="28" t="s">
        <v>25</v>
      </c>
      <c r="I59" s="29" t="s">
        <v>25</v>
      </c>
      <c r="J59" s="29" t="n">
        <v>2013</v>
      </c>
      <c r="K59" s="29" t="n">
        <v>2880</v>
      </c>
      <c r="L59" s="29" t="n">
        <v>4</v>
      </c>
      <c r="M59" s="29"/>
      <c r="N59" s="29" t="n">
        <v>30</v>
      </c>
      <c r="O59" s="0"/>
      <c r="P59" s="30"/>
      <c r="Q59" s="30"/>
      <c r="R59" s="30"/>
      <c r="S59" s="30"/>
      <c r="T59" s="30"/>
    </row>
    <row r="60" customFormat="false" ht="16.4" hidden="false" customHeight="true" outlineLevel="0" collapsed="false">
      <c r="A60" s="27" t="n">
        <f aca="false">QUOTIENT(B60,1000000)</f>
        <v>13</v>
      </c>
      <c r="B60" s="28" t="n">
        <v>13311150</v>
      </c>
      <c r="C60" s="28" t="s">
        <v>21</v>
      </c>
      <c r="D60" s="28" t="n">
        <v>0.115</v>
      </c>
      <c r="E60" s="28" t="n">
        <v>1</v>
      </c>
      <c r="F60" s="28" t="s">
        <v>202</v>
      </c>
      <c r="G60" s="28" t="n">
        <v>118632</v>
      </c>
      <c r="H60" s="28" t="s">
        <v>25</v>
      </c>
      <c r="I60" s="29" t="s">
        <v>25</v>
      </c>
      <c r="J60" s="29" t="n">
        <v>2013</v>
      </c>
      <c r="K60" s="29" t="n">
        <v>2800</v>
      </c>
      <c r="L60" s="29" t="n">
        <v>4</v>
      </c>
      <c r="M60" s="29"/>
      <c r="N60" s="29" t="n">
        <v>10</v>
      </c>
      <c r="O60" s="0"/>
      <c r="P60" s="30"/>
      <c r="Q60" s="30"/>
      <c r="R60" s="30"/>
      <c r="S60" s="30"/>
      <c r="T60" s="30"/>
    </row>
    <row r="61" customFormat="false" ht="16.4" hidden="false" customHeight="true" outlineLevel="0" collapsed="false">
      <c r="A61" s="27" t="n">
        <f aca="false">QUOTIENT(B61,1000000)</f>
        <v>51</v>
      </c>
      <c r="B61" s="28" t="n">
        <v>51206100</v>
      </c>
      <c r="C61" s="28" t="s">
        <v>54</v>
      </c>
      <c r="D61" s="28" t="n">
        <v>0.066</v>
      </c>
      <c r="E61" s="28" t="n">
        <v>5</v>
      </c>
      <c r="F61" s="28" t="s">
        <v>203</v>
      </c>
      <c r="G61" s="28" t="n">
        <v>118910</v>
      </c>
      <c r="H61" s="28" t="s">
        <v>25</v>
      </c>
      <c r="I61" s="29" t="s">
        <v>25</v>
      </c>
      <c r="J61" s="29" t="n">
        <v>2011</v>
      </c>
      <c r="K61" s="29" t="n">
        <v>3315</v>
      </c>
      <c r="L61" s="29" t="n">
        <v>4</v>
      </c>
      <c r="M61" s="29" t="n">
        <v>45</v>
      </c>
      <c r="N61" s="29" t="n">
        <v>45</v>
      </c>
      <c r="O61" s="0"/>
      <c r="P61" s="30"/>
      <c r="Q61" s="30"/>
      <c r="R61" s="30"/>
      <c r="S61" s="30"/>
      <c r="T61" s="30"/>
    </row>
    <row r="62" customFormat="false" ht="16.4" hidden="false" customHeight="true" outlineLevel="0" collapsed="false">
      <c r="A62" s="27" t="n">
        <f aca="false">QUOTIENT(B62,1000000)</f>
        <v>13</v>
      </c>
      <c r="B62" s="28" t="n">
        <v>13316110</v>
      </c>
      <c r="C62" s="28" t="s">
        <v>21</v>
      </c>
      <c r="D62" s="28" t="n">
        <v>0.1</v>
      </c>
      <c r="E62" s="28" t="n">
        <v>1</v>
      </c>
      <c r="F62" s="28" t="s">
        <v>204</v>
      </c>
      <c r="G62" s="28" t="n">
        <v>120777</v>
      </c>
      <c r="H62" s="28" t="s">
        <v>25</v>
      </c>
      <c r="I62" s="29" t="s">
        <v>25</v>
      </c>
      <c r="J62" s="29" t="n">
        <v>2011</v>
      </c>
      <c r="K62" s="29" t="n">
        <v>2895</v>
      </c>
      <c r="L62" s="29" t="n">
        <v>4</v>
      </c>
      <c r="M62" s="29" t="n">
        <v>45</v>
      </c>
      <c r="N62" s="29" t="n">
        <v>0</v>
      </c>
      <c r="O62" s="0"/>
      <c r="P62" s="30"/>
      <c r="Q62" s="30"/>
      <c r="R62" s="30"/>
      <c r="S62" s="30"/>
      <c r="T62" s="30"/>
    </row>
    <row r="63" customFormat="false" ht="16.4" hidden="false" customHeight="true" outlineLevel="0" collapsed="false">
      <c r="A63" s="27" t="n">
        <f aca="false">QUOTIENT(B63,1000000)</f>
        <v>13</v>
      </c>
      <c r="B63" s="28" t="n">
        <v>13316210</v>
      </c>
      <c r="C63" s="28" t="s">
        <v>21</v>
      </c>
      <c r="D63" s="28" t="n">
        <v>0.1</v>
      </c>
      <c r="E63" s="28" t="n">
        <v>1</v>
      </c>
      <c r="F63" s="28" t="s">
        <v>155</v>
      </c>
      <c r="G63" s="28" t="n">
        <v>120777</v>
      </c>
      <c r="H63" s="28" t="s">
        <v>25</v>
      </c>
      <c r="I63" s="29" t="s">
        <v>25</v>
      </c>
      <c r="J63" s="29" t="n">
        <v>2011</v>
      </c>
      <c r="K63" s="29" t="n">
        <v>2895</v>
      </c>
      <c r="L63" s="29" t="n">
        <v>4.5</v>
      </c>
      <c r="M63" s="29" t="n">
        <v>45</v>
      </c>
      <c r="N63" s="29" t="n">
        <v>0</v>
      </c>
      <c r="O63" s="0"/>
      <c r="P63" s="30"/>
      <c r="Q63" s="30"/>
      <c r="R63" s="30"/>
      <c r="S63" s="30"/>
      <c r="T63" s="30"/>
    </row>
    <row r="64" customFormat="false" ht="16.4" hidden="false" customHeight="true" outlineLevel="0" collapsed="false">
      <c r="A64" s="27" t="n">
        <f aca="false">QUOTIENT(B64,1000000)</f>
        <v>13</v>
      </c>
      <c r="B64" s="28" t="n">
        <v>13314250</v>
      </c>
      <c r="C64" s="28" t="s">
        <v>21</v>
      </c>
      <c r="D64" s="28" t="n">
        <v>0.1</v>
      </c>
      <c r="E64" s="28" t="n">
        <v>1</v>
      </c>
      <c r="F64" s="28" t="s">
        <v>205</v>
      </c>
      <c r="G64" s="28" t="n">
        <v>121366</v>
      </c>
      <c r="H64" s="28" t="s">
        <v>25</v>
      </c>
      <c r="I64" s="29" t="s">
        <v>25</v>
      </c>
      <c r="J64" s="29" t="n">
        <v>2012</v>
      </c>
      <c r="K64" s="29" t="n">
        <v>2835</v>
      </c>
      <c r="L64" s="29" t="n">
        <v>4</v>
      </c>
      <c r="M64" s="29" t="n">
        <v>20</v>
      </c>
      <c r="N64" s="29" t="n">
        <v>0</v>
      </c>
      <c r="O64" s="0"/>
      <c r="P64" s="30"/>
      <c r="Q64" s="30"/>
      <c r="R64" s="30"/>
      <c r="S64" s="30"/>
      <c r="T64" s="30"/>
    </row>
    <row r="65" customFormat="false" ht="16.4" hidden="false" customHeight="true" outlineLevel="0" collapsed="false">
      <c r="A65" s="27" t="n">
        <f aca="false">QUOTIENT(B65,1000000)</f>
        <v>13</v>
      </c>
      <c r="B65" s="28" t="n">
        <v>13314210</v>
      </c>
      <c r="C65" s="28" t="s">
        <v>21</v>
      </c>
      <c r="D65" s="28" t="n">
        <v>0.1</v>
      </c>
      <c r="E65" s="28" t="n">
        <v>1</v>
      </c>
      <c r="F65" s="28" t="s">
        <v>206</v>
      </c>
      <c r="G65" s="28" t="n">
        <v>121367</v>
      </c>
      <c r="H65" s="28" t="s">
        <v>25</v>
      </c>
      <c r="I65" s="29" t="s">
        <v>25</v>
      </c>
      <c r="J65" s="29" t="n">
        <v>2012</v>
      </c>
      <c r="K65" s="29" t="n">
        <v>2835</v>
      </c>
      <c r="L65" s="29" t="n">
        <v>4.5</v>
      </c>
      <c r="M65" s="29" t="n">
        <v>20</v>
      </c>
      <c r="N65" s="29" t="n">
        <v>0</v>
      </c>
      <c r="O65" s="0"/>
      <c r="P65" s="30"/>
      <c r="Q65" s="30"/>
      <c r="R65" s="30"/>
      <c r="S65" s="30"/>
      <c r="T65" s="30"/>
    </row>
    <row r="66" customFormat="false" ht="16.4" hidden="false" customHeight="true" outlineLevel="0" collapsed="false">
      <c r="A66" s="27" t="n">
        <f aca="false">QUOTIENT(B66,1000000)</f>
        <v>41</v>
      </c>
      <c r="B66" s="28" t="n">
        <v>41207100</v>
      </c>
      <c r="C66" s="28" t="s">
        <v>54</v>
      </c>
      <c r="D66" s="28" t="n">
        <v>0.065</v>
      </c>
      <c r="E66" s="28" t="n">
        <v>4</v>
      </c>
      <c r="F66" s="28" t="s">
        <v>207</v>
      </c>
      <c r="G66" s="28" t="n">
        <v>122676</v>
      </c>
      <c r="H66" s="28" t="s">
        <v>25</v>
      </c>
      <c r="I66" s="29" t="s">
        <v>25</v>
      </c>
      <c r="J66" s="29" t="n">
        <v>2012</v>
      </c>
      <c r="K66" s="29" t="n">
        <v>4050</v>
      </c>
      <c r="L66" s="29" t="n">
        <v>5</v>
      </c>
      <c r="M66" s="29" t="n">
        <v>45</v>
      </c>
      <c r="N66" s="29" t="n">
        <v>45</v>
      </c>
      <c r="O66" s="0"/>
      <c r="P66" s="30"/>
      <c r="Q66" s="30"/>
      <c r="R66" s="30"/>
      <c r="S66" s="30"/>
      <c r="T66" s="30"/>
    </row>
    <row r="67" customFormat="false" ht="16.4" hidden="false" customHeight="true" outlineLevel="0" collapsed="false">
      <c r="A67" s="27" t="n">
        <f aca="false">QUOTIENT(B67,1000000)</f>
        <v>13</v>
      </c>
      <c r="B67" s="28" t="n">
        <v>13305150</v>
      </c>
      <c r="C67" s="28" t="s">
        <v>21</v>
      </c>
      <c r="D67" s="28" t="n">
        <v>0.12</v>
      </c>
      <c r="E67" s="28" t="n">
        <v>1</v>
      </c>
      <c r="F67" s="28" t="s">
        <v>208</v>
      </c>
      <c r="G67" s="28" t="n">
        <v>313436</v>
      </c>
      <c r="H67" s="28" t="s">
        <v>25</v>
      </c>
      <c r="I67" s="29" t="s">
        <v>25</v>
      </c>
      <c r="J67" s="29" t="n">
        <v>1992</v>
      </c>
      <c r="K67" s="29" t="n">
        <v>2685</v>
      </c>
      <c r="L67" s="29" t="n">
        <v>4</v>
      </c>
      <c r="M67" s="29" t="n">
        <v>30</v>
      </c>
      <c r="N67" s="29" t="n">
        <v>0</v>
      </c>
      <c r="O67" s="0"/>
      <c r="P67" s="30"/>
      <c r="Q67" s="30"/>
      <c r="R67" s="30"/>
      <c r="S67" s="30"/>
      <c r="T67" s="30"/>
    </row>
    <row r="68" customFormat="false" ht="16.4" hidden="false" customHeight="true" outlineLevel="0" collapsed="false">
      <c r="A68" s="27" t="n">
        <f aca="false">QUOTIENT(B68,1000000)</f>
        <v>11</v>
      </c>
      <c r="B68" s="28" t="n">
        <v>11107150</v>
      </c>
      <c r="C68" s="28" t="s">
        <v>26</v>
      </c>
      <c r="D68" s="28" t="n">
        <v>0.1325</v>
      </c>
      <c r="E68" s="28" t="n">
        <v>1</v>
      </c>
      <c r="F68" s="28" t="s">
        <v>209</v>
      </c>
      <c r="G68" s="28" t="n">
        <v>313448</v>
      </c>
      <c r="H68" s="28" t="s">
        <v>25</v>
      </c>
      <c r="I68" s="29" t="s">
        <v>25</v>
      </c>
      <c r="J68" s="29" t="n">
        <v>2008</v>
      </c>
      <c r="K68" s="29" t="n">
        <v>2400</v>
      </c>
      <c r="L68" s="29" t="n">
        <v>4</v>
      </c>
      <c r="M68" s="29" t="n">
        <v>10</v>
      </c>
      <c r="N68" s="29" t="n">
        <v>0</v>
      </c>
      <c r="O68" s="0"/>
      <c r="P68" s="30"/>
      <c r="Q68" s="30"/>
      <c r="R68" s="30"/>
      <c r="S68" s="30"/>
      <c r="T68" s="30"/>
    </row>
    <row r="69" customFormat="false" ht="16.4" hidden="false" customHeight="true" outlineLevel="0" collapsed="false">
      <c r="A69" s="27" t="n">
        <f aca="false">QUOTIENT(B69,1000000)</f>
        <v>11</v>
      </c>
      <c r="B69" s="28" t="n">
        <v>11105150</v>
      </c>
      <c r="C69" s="28" t="s">
        <v>26</v>
      </c>
      <c r="D69" s="28" t="n">
        <v>0.1325</v>
      </c>
      <c r="E69" s="28" t="n">
        <v>1</v>
      </c>
      <c r="F69" s="28" t="s">
        <v>210</v>
      </c>
      <c r="G69" s="28" t="n">
        <v>318388</v>
      </c>
      <c r="H69" s="28" t="s">
        <v>25</v>
      </c>
      <c r="I69" s="29" t="s">
        <v>25</v>
      </c>
      <c r="J69" s="29" t="n">
        <v>1995</v>
      </c>
      <c r="K69" s="29" t="n">
        <v>2880</v>
      </c>
      <c r="L69" s="29" t="n">
        <v>3.5</v>
      </c>
      <c r="M69" s="29" t="n">
        <v>20</v>
      </c>
      <c r="N69" s="29" t="n">
        <v>0</v>
      </c>
      <c r="O69" s="0"/>
      <c r="P69" s="30"/>
      <c r="Q69" s="30"/>
      <c r="R69" s="30"/>
      <c r="S69" s="30"/>
      <c r="T69" s="30"/>
    </row>
    <row r="70" customFormat="false" ht="16.4" hidden="false" customHeight="true" outlineLevel="0" collapsed="false">
      <c r="A70" s="27" t="n">
        <f aca="false">QUOTIENT(B70,1000000)</f>
        <v>21</v>
      </c>
      <c r="B70" s="28" t="n">
        <v>21205100</v>
      </c>
      <c r="C70" s="28" t="s">
        <v>54</v>
      </c>
      <c r="D70" s="28" t="n">
        <v>0.065</v>
      </c>
      <c r="E70" s="28" t="n">
        <v>2</v>
      </c>
      <c r="F70" s="28" t="s">
        <v>180</v>
      </c>
      <c r="G70" s="28" t="n">
        <v>1101742</v>
      </c>
      <c r="H70" s="28" t="s">
        <v>25</v>
      </c>
      <c r="I70" s="29" t="s">
        <v>25</v>
      </c>
      <c r="J70" s="29"/>
      <c r="K70" s="29" t="n">
        <v>7890</v>
      </c>
      <c r="L70" s="29" t="n">
        <v>6</v>
      </c>
      <c r="M70" s="29" t="n">
        <v>30</v>
      </c>
      <c r="N70" s="29" t="n">
        <v>0</v>
      </c>
      <c r="O70" s="0"/>
      <c r="P70" s="30"/>
      <c r="Q70" s="30"/>
      <c r="R70" s="30"/>
      <c r="S70" s="30"/>
      <c r="T70" s="30"/>
    </row>
    <row r="71" customFormat="false" ht="16.4" hidden="false" customHeight="true" outlineLevel="0" collapsed="false">
      <c r="A71" s="27" t="n">
        <f aca="false">QUOTIENT(B71,1000000)</f>
        <v>71</v>
      </c>
      <c r="B71" s="28" t="n">
        <v>71132100</v>
      </c>
      <c r="C71" s="28" t="s">
        <v>26</v>
      </c>
      <c r="D71" s="28" t="n">
        <v>0.1325</v>
      </c>
      <c r="E71" s="28" t="n">
        <v>7</v>
      </c>
      <c r="F71" s="28" t="s">
        <v>211</v>
      </c>
      <c r="G71" s="28" t="n">
        <v>1106561</v>
      </c>
      <c r="H71" s="28" t="s">
        <v>25</v>
      </c>
      <c r="I71" s="29" t="s">
        <v>25</v>
      </c>
      <c r="J71" s="29" t="n">
        <v>2011</v>
      </c>
      <c r="K71" s="29" t="n">
        <v>3615</v>
      </c>
      <c r="L71" s="29" t="n">
        <v>5</v>
      </c>
      <c r="M71" s="29" t="n">
        <v>50</v>
      </c>
      <c r="N71" s="29" t="n">
        <v>0</v>
      </c>
      <c r="O71" s="0"/>
      <c r="P71" s="30"/>
      <c r="Q71" s="30"/>
      <c r="R71" s="30"/>
      <c r="S71" s="30"/>
      <c r="T71" s="30"/>
    </row>
    <row r="72" customFormat="false" ht="16.4" hidden="false" customHeight="true" outlineLevel="0" collapsed="false">
      <c r="A72" s="27" t="n">
        <f aca="false">QUOTIENT(B72,1000000)</f>
        <v>71</v>
      </c>
      <c r="B72" s="28" t="n">
        <v>71131100</v>
      </c>
      <c r="C72" s="28" t="s">
        <v>26</v>
      </c>
      <c r="D72" s="28" t="n">
        <v>0.1325</v>
      </c>
      <c r="E72" s="28" t="n">
        <v>7</v>
      </c>
      <c r="F72" s="28" t="s">
        <v>212</v>
      </c>
      <c r="G72" s="28" t="n">
        <v>1106562</v>
      </c>
      <c r="H72" s="28" t="s">
        <v>25</v>
      </c>
      <c r="I72" s="29" t="s">
        <v>25</v>
      </c>
      <c r="J72" s="29" t="n">
        <v>2011</v>
      </c>
      <c r="K72" s="29" t="n">
        <v>3690</v>
      </c>
      <c r="L72" s="29" t="n">
        <v>5</v>
      </c>
      <c r="M72" s="29" t="n">
        <v>50</v>
      </c>
      <c r="N72" s="29" t="n">
        <v>0</v>
      </c>
      <c r="O72" s="0"/>
      <c r="P72" s="30"/>
      <c r="Q72" s="30"/>
      <c r="R72" s="30"/>
      <c r="S72" s="30"/>
      <c r="T72" s="30"/>
    </row>
    <row r="73" customFormat="false" ht="16.4" hidden="false" customHeight="true" outlineLevel="0" collapsed="false">
      <c r="A73" s="27" t="n">
        <f aca="false">QUOTIENT(B73,1000000)</f>
        <v>71</v>
      </c>
      <c r="B73" s="28" t="n">
        <v>71133100</v>
      </c>
      <c r="C73" s="28" t="s">
        <v>26</v>
      </c>
      <c r="D73" s="28" t="n">
        <v>0.1325</v>
      </c>
      <c r="E73" s="28" t="n">
        <v>7</v>
      </c>
      <c r="F73" s="28" t="s">
        <v>187</v>
      </c>
      <c r="G73" s="28" t="n">
        <v>1106578</v>
      </c>
      <c r="H73" s="28" t="s">
        <v>25</v>
      </c>
      <c r="I73" s="29" t="s">
        <v>25</v>
      </c>
      <c r="J73" s="29" t="n">
        <v>2011</v>
      </c>
      <c r="K73" s="29" t="n">
        <v>3690</v>
      </c>
      <c r="L73" s="29" t="n">
        <v>5</v>
      </c>
      <c r="M73" s="29" t="n">
        <v>50</v>
      </c>
      <c r="N73" s="29" t="n">
        <v>0</v>
      </c>
      <c r="O73" s="0"/>
      <c r="P73" s="30"/>
      <c r="Q73" s="30"/>
      <c r="R73" s="30"/>
      <c r="S73" s="30"/>
      <c r="T73" s="30"/>
    </row>
    <row r="74" customFormat="false" ht="16.4" hidden="false" customHeight="true" outlineLevel="0" collapsed="false">
      <c r="A74" s="27" t="n">
        <f aca="false">QUOTIENT(B74,1000000)</f>
        <v>71</v>
      </c>
      <c r="B74" s="28" t="n">
        <v>71305210</v>
      </c>
      <c r="C74" s="28" t="s">
        <v>21</v>
      </c>
      <c r="D74" s="28" t="n">
        <v>0.1</v>
      </c>
      <c r="E74" s="28" t="n">
        <v>7</v>
      </c>
      <c r="F74" s="28" t="s">
        <v>213</v>
      </c>
      <c r="G74" s="28" t="n">
        <v>1106595</v>
      </c>
      <c r="H74" s="28" t="s">
        <v>25</v>
      </c>
      <c r="I74" s="29" t="s">
        <v>25</v>
      </c>
      <c r="J74" s="29" t="n">
        <v>2012</v>
      </c>
      <c r="K74" s="29" t="n">
        <v>2805</v>
      </c>
      <c r="L74" s="29" t="n">
        <v>4</v>
      </c>
      <c r="M74" s="29" t="n">
        <v>50</v>
      </c>
      <c r="N74" s="29" t="n">
        <v>0</v>
      </c>
      <c r="O74" s="0"/>
      <c r="P74" s="30"/>
      <c r="Q74" s="30"/>
      <c r="R74" s="30"/>
      <c r="S74" s="30"/>
      <c r="T74" s="30"/>
    </row>
    <row r="75" customFormat="false" ht="16.4" hidden="false" customHeight="true" outlineLevel="0" collapsed="false">
      <c r="A75" s="27" t="n">
        <f aca="false">QUOTIENT(B75,1000000)</f>
        <v>71</v>
      </c>
      <c r="B75" s="28" t="n">
        <v>71315110</v>
      </c>
      <c r="C75" s="28" t="s">
        <v>21</v>
      </c>
      <c r="D75" s="28" t="n">
        <v>0.1</v>
      </c>
      <c r="E75" s="28" t="n">
        <v>7</v>
      </c>
      <c r="F75" s="28" t="s">
        <v>214</v>
      </c>
      <c r="G75" s="28" t="n">
        <v>1106596</v>
      </c>
      <c r="H75" s="28" t="s">
        <v>25</v>
      </c>
      <c r="I75" s="29" t="s">
        <v>25</v>
      </c>
      <c r="J75" s="29" t="n">
        <v>2012</v>
      </c>
      <c r="K75" s="29" t="n">
        <v>3525</v>
      </c>
      <c r="L75" s="29" t="n">
        <v>4</v>
      </c>
      <c r="M75" s="29"/>
      <c r="N75" s="29" t="n">
        <v>0</v>
      </c>
      <c r="O75" s="0"/>
      <c r="P75" s="30"/>
      <c r="Q75" s="30"/>
      <c r="R75" s="30"/>
      <c r="S75" s="30"/>
      <c r="T75" s="30"/>
    </row>
    <row r="76" customFormat="false" ht="16.4" hidden="false" customHeight="true" outlineLevel="0" collapsed="false">
      <c r="A76" s="27" t="n">
        <f aca="false">QUOTIENT(B76,1000000)</f>
        <v>12</v>
      </c>
      <c r="B76" s="28" t="n">
        <v>12208200</v>
      </c>
      <c r="C76" s="28" t="s">
        <v>54</v>
      </c>
      <c r="D76" s="28" t="n">
        <v>0.1</v>
      </c>
      <c r="E76" s="28" t="n">
        <v>1</v>
      </c>
      <c r="F76" s="28" t="s">
        <v>215</v>
      </c>
      <c r="G76" s="28" t="n">
        <v>1108087</v>
      </c>
      <c r="H76" s="28" t="s">
        <v>25</v>
      </c>
      <c r="I76" s="29" t="s">
        <v>25</v>
      </c>
      <c r="J76" s="29" t="n">
        <v>2010</v>
      </c>
      <c r="K76" s="29" t="n">
        <v>4005</v>
      </c>
      <c r="L76" s="29" t="n">
        <v>5</v>
      </c>
      <c r="M76" s="29" t="n">
        <v>45</v>
      </c>
      <c r="N76" s="29" t="n">
        <v>45</v>
      </c>
      <c r="O76" s="0"/>
      <c r="P76" s="30"/>
      <c r="Q76" s="30"/>
      <c r="R76" s="30"/>
      <c r="S76" s="30"/>
      <c r="T76" s="30"/>
    </row>
    <row r="77" customFormat="false" ht="16.4" hidden="false" customHeight="true" outlineLevel="0" collapsed="false">
      <c r="A77" s="27" t="n">
        <f aca="false">QUOTIENT(B77,1000000)</f>
        <v>31</v>
      </c>
      <c r="B77" s="28" t="n">
        <v>31340100</v>
      </c>
      <c r="C77" s="28" t="s">
        <v>21</v>
      </c>
      <c r="D77" s="28" t="n">
        <v>0.12</v>
      </c>
      <c r="E77" s="28" t="n">
        <v>3</v>
      </c>
      <c r="F77" s="28" t="s">
        <v>216</v>
      </c>
      <c r="G77" s="28" t="n">
        <v>1117877</v>
      </c>
      <c r="H77" s="28" t="s">
        <v>25</v>
      </c>
      <c r="I77" s="29" t="s">
        <v>25</v>
      </c>
      <c r="J77" s="29" t="n">
        <v>2014</v>
      </c>
      <c r="K77" s="29" t="n">
        <v>3000</v>
      </c>
      <c r="L77" s="29" t="n">
        <v>4</v>
      </c>
      <c r="M77" s="29" t="n">
        <v>50</v>
      </c>
      <c r="N77" s="29" t="n">
        <v>0</v>
      </c>
      <c r="O77" s="0"/>
      <c r="P77" s="30"/>
      <c r="Q77" s="30"/>
      <c r="R77" s="30"/>
      <c r="S77" s="30"/>
      <c r="T77" s="30"/>
    </row>
    <row r="78" customFormat="false" ht="16.4" hidden="false" customHeight="true" outlineLevel="0" collapsed="false">
      <c r="A78" s="27" t="n">
        <f aca="false">QUOTIENT(B78,1000000)</f>
        <v>11</v>
      </c>
      <c r="B78" s="28" t="n">
        <v>11134100</v>
      </c>
      <c r="C78" s="28" t="s">
        <v>26</v>
      </c>
      <c r="D78" s="28" t="n">
        <v>0.1325</v>
      </c>
      <c r="E78" s="28" t="n">
        <v>1</v>
      </c>
      <c r="F78" s="28" t="s">
        <v>217</v>
      </c>
      <c r="G78" s="28" t="n">
        <v>1120733</v>
      </c>
      <c r="H78" s="28" t="s">
        <v>25</v>
      </c>
      <c r="I78" s="29" t="s">
        <v>25</v>
      </c>
      <c r="J78" s="29" t="n">
        <v>2012</v>
      </c>
      <c r="K78" s="29" t="n">
        <v>3000</v>
      </c>
      <c r="L78" s="29" t="n">
        <v>4</v>
      </c>
      <c r="M78" s="29" t="n">
        <v>30</v>
      </c>
      <c r="N78" s="29" t="n">
        <v>0</v>
      </c>
      <c r="O78" s="0"/>
      <c r="P78" s="30"/>
      <c r="Q78" s="30"/>
      <c r="R78" s="30"/>
      <c r="S78" s="30"/>
      <c r="T78" s="30"/>
    </row>
    <row r="79" customFormat="false" ht="16.4" hidden="false" customHeight="true" outlineLevel="0" collapsed="false">
      <c r="A79" s="27" t="n">
        <f aca="false">QUOTIENT(B79,1000000)</f>
        <v>15</v>
      </c>
      <c r="B79" s="28" t="n">
        <v>15101100</v>
      </c>
      <c r="C79" s="28" t="s">
        <v>26</v>
      </c>
      <c r="D79" s="28" t="n">
        <v>0.12</v>
      </c>
      <c r="E79" s="28" t="n">
        <v>1</v>
      </c>
      <c r="F79" s="28" t="s">
        <v>218</v>
      </c>
      <c r="G79" s="28" t="n">
        <v>1129147</v>
      </c>
      <c r="H79" s="28" t="s">
        <v>25</v>
      </c>
      <c r="I79" s="29" t="s">
        <v>25</v>
      </c>
      <c r="J79" s="29" t="n">
        <v>2012</v>
      </c>
      <c r="K79" s="29" t="n">
        <v>3600</v>
      </c>
      <c r="L79" s="29" t="n">
        <v>5</v>
      </c>
      <c r="M79" s="29"/>
      <c r="N79" s="29" t="n">
        <v>40</v>
      </c>
      <c r="O79" s="0"/>
      <c r="P79" s="30"/>
      <c r="Q79" s="30"/>
      <c r="R79" s="30"/>
      <c r="S79" s="30"/>
      <c r="T79" s="30"/>
    </row>
    <row r="80" customFormat="false" ht="16.4" hidden="false" customHeight="true" outlineLevel="0" collapsed="false">
      <c r="A80" s="27" t="n">
        <f aca="false">QUOTIENT(B80,1000000)</f>
        <v>12</v>
      </c>
      <c r="B80" s="28" t="n">
        <v>12204100</v>
      </c>
      <c r="C80" s="28" t="s">
        <v>54</v>
      </c>
      <c r="D80" s="28" t="n">
        <v>0.066</v>
      </c>
      <c r="E80" s="28" t="n">
        <v>1</v>
      </c>
      <c r="F80" s="28" t="s">
        <v>188</v>
      </c>
      <c r="G80" s="28" t="n">
        <v>1134328</v>
      </c>
      <c r="H80" s="28" t="s">
        <v>25</v>
      </c>
      <c r="I80" s="29" t="s">
        <v>25</v>
      </c>
      <c r="J80" s="29" t="n">
        <v>2011</v>
      </c>
      <c r="K80" s="29" t="n">
        <v>4170</v>
      </c>
      <c r="L80" s="29" t="n">
        <v>5</v>
      </c>
      <c r="M80" s="29" t="n">
        <v>20</v>
      </c>
      <c r="N80" s="29" t="n">
        <v>20</v>
      </c>
      <c r="O80" s="9" t="n">
        <v>20</v>
      </c>
      <c r="P80" s="30"/>
      <c r="Q80" s="30"/>
      <c r="R80" s="30"/>
      <c r="S80" s="30"/>
      <c r="T80" s="30"/>
    </row>
    <row r="81" customFormat="false" ht="16.4" hidden="false" customHeight="true" outlineLevel="0" collapsed="false">
      <c r="A81" s="27" t="n">
        <f aca="false">QUOTIENT(B81,1000000)</f>
        <v>13</v>
      </c>
      <c r="B81" s="28" t="n">
        <v>13306100</v>
      </c>
      <c r="C81" s="28" t="s">
        <v>21</v>
      </c>
      <c r="D81" s="28" t="n">
        <v>0.12</v>
      </c>
      <c r="E81" s="28" t="n">
        <v>1</v>
      </c>
      <c r="F81" s="28" t="s">
        <v>219</v>
      </c>
      <c r="G81" s="28" t="n">
        <v>1149786</v>
      </c>
      <c r="H81" s="28" t="s">
        <v>25</v>
      </c>
      <c r="I81" s="29" t="s">
        <v>25</v>
      </c>
      <c r="J81" s="29" t="n">
        <v>2014</v>
      </c>
      <c r="K81" s="29" t="n">
        <v>2700</v>
      </c>
      <c r="L81" s="29" t="n">
        <v>3.5</v>
      </c>
      <c r="M81" s="29"/>
      <c r="N81" s="29" t="n">
        <v>40</v>
      </c>
      <c r="P81" s="30"/>
      <c r="Q81" s="30"/>
      <c r="R81" s="30"/>
      <c r="S81" s="30"/>
      <c r="T81" s="30"/>
    </row>
    <row r="82" customFormat="false" ht="16.4" hidden="false" customHeight="true" outlineLevel="0" collapsed="false">
      <c r="A82" s="27" t="n">
        <f aca="false">QUOTIENT(B82,1000000)</f>
        <v>13</v>
      </c>
      <c r="B82" s="28" t="n">
        <v>13306200</v>
      </c>
      <c r="C82" s="28" t="s">
        <v>21</v>
      </c>
      <c r="D82" s="28" t="n">
        <v>0.12</v>
      </c>
      <c r="E82" s="28" t="n">
        <v>1</v>
      </c>
      <c r="F82" s="28" t="s">
        <v>220</v>
      </c>
      <c r="G82" s="28" t="n">
        <v>1149786</v>
      </c>
      <c r="H82" s="28" t="s">
        <v>25</v>
      </c>
      <c r="I82" s="29" t="s">
        <v>25</v>
      </c>
      <c r="J82" s="29" t="n">
        <v>2014</v>
      </c>
      <c r="K82" s="29" t="n">
        <v>2700</v>
      </c>
      <c r="L82" s="29" t="n">
        <v>4</v>
      </c>
      <c r="M82" s="29"/>
      <c r="N82" s="29" t="n">
        <v>40</v>
      </c>
      <c r="P82" s="30"/>
      <c r="Q82" s="30"/>
      <c r="R82" s="30"/>
      <c r="S82" s="30"/>
      <c r="T82" s="30"/>
    </row>
    <row r="83" customFormat="false" ht="16.4" hidden="false" customHeight="true" outlineLevel="0" collapsed="false">
      <c r="A83" s="27" t="n">
        <f aca="false">QUOTIENT(B83,1000000)</f>
        <v>71</v>
      </c>
      <c r="B83" s="28" t="n">
        <v>71420100</v>
      </c>
      <c r="C83" s="28" t="s">
        <v>26</v>
      </c>
      <c r="D83" s="28" t="n">
        <v>0.082</v>
      </c>
      <c r="E83" s="28" t="n">
        <v>7</v>
      </c>
      <c r="F83" s="28" t="s">
        <v>221</v>
      </c>
      <c r="G83" s="28" t="n">
        <v>1150096</v>
      </c>
      <c r="H83" s="28" t="s">
        <v>25</v>
      </c>
      <c r="I83" s="29" t="s">
        <v>25</v>
      </c>
      <c r="J83" s="29" t="n">
        <v>2012</v>
      </c>
      <c r="K83" s="29" t="n">
        <v>2610</v>
      </c>
      <c r="L83" s="29" t="n">
        <v>3.5</v>
      </c>
      <c r="M83" s="29" t="n">
        <v>50</v>
      </c>
      <c r="N83" s="29" t="n">
        <v>0</v>
      </c>
      <c r="P83" s="30"/>
      <c r="Q83" s="30"/>
      <c r="R83" s="30"/>
      <c r="S83" s="30"/>
      <c r="T83" s="30"/>
    </row>
    <row r="84" customFormat="false" ht="16.4" hidden="false" customHeight="true" outlineLevel="0" collapsed="false">
      <c r="A84" s="27" t="n">
        <f aca="false">QUOTIENT(B84,1000000)</f>
        <v>21</v>
      </c>
      <c r="B84" s="28" t="n">
        <v>21105210</v>
      </c>
      <c r="C84" s="28" t="s">
        <v>26</v>
      </c>
      <c r="D84" s="28" t="n">
        <v>0.1</v>
      </c>
      <c r="E84" s="28" t="n">
        <v>2</v>
      </c>
      <c r="F84" s="28" t="s">
        <v>196</v>
      </c>
      <c r="G84" s="28" t="n">
        <v>1152879</v>
      </c>
      <c r="H84" s="28" t="s">
        <v>25</v>
      </c>
      <c r="I84" s="29" t="s">
        <v>25</v>
      </c>
      <c r="J84" s="29" t="n">
        <v>2011</v>
      </c>
      <c r="K84" s="29" t="n">
        <v>2895</v>
      </c>
      <c r="L84" s="29" t="n">
        <v>5</v>
      </c>
      <c r="M84" s="29" t="n">
        <v>40</v>
      </c>
      <c r="N84" s="29" t="n">
        <v>0</v>
      </c>
      <c r="P84" s="30"/>
      <c r="Q84" s="30"/>
      <c r="R84" s="30"/>
      <c r="S84" s="30"/>
      <c r="T84" s="30"/>
    </row>
    <row r="85" customFormat="false" ht="16.4" hidden="false" customHeight="true" outlineLevel="0" collapsed="false">
      <c r="A85" s="27" t="n">
        <f aca="false">QUOTIENT(B85,1000000)</f>
        <v>21</v>
      </c>
      <c r="B85" s="28" t="n">
        <v>21107110</v>
      </c>
      <c r="C85" s="28" t="s">
        <v>26</v>
      </c>
      <c r="D85" s="28" t="n">
        <v>0.1</v>
      </c>
      <c r="E85" s="28" t="n">
        <v>2</v>
      </c>
      <c r="F85" s="28" t="s">
        <v>222</v>
      </c>
      <c r="G85" s="28" t="n">
        <v>1152880</v>
      </c>
      <c r="H85" s="28" t="s">
        <v>25</v>
      </c>
      <c r="I85" s="29" t="s">
        <v>25</v>
      </c>
      <c r="J85" s="29" t="n">
        <v>2013</v>
      </c>
      <c r="K85" s="29" t="n">
        <v>2805</v>
      </c>
      <c r="L85" s="29" t="n">
        <v>4</v>
      </c>
      <c r="M85" s="29" t="n">
        <v>40</v>
      </c>
      <c r="N85" s="29" t="n">
        <v>0</v>
      </c>
      <c r="P85" s="30"/>
      <c r="Q85" s="30"/>
      <c r="R85" s="30"/>
      <c r="S85" s="30"/>
      <c r="T85" s="30"/>
    </row>
    <row r="86" customFormat="false" ht="16.4" hidden="false" customHeight="true" outlineLevel="0" collapsed="false">
      <c r="A86" s="27" t="n">
        <f aca="false">QUOTIENT(B86,1000000)</f>
        <v>21</v>
      </c>
      <c r="B86" s="28" t="n">
        <v>21109210</v>
      </c>
      <c r="C86" s="28" t="s">
        <v>26</v>
      </c>
      <c r="D86" s="28" t="n">
        <v>0.1</v>
      </c>
      <c r="E86" s="28" t="n">
        <v>2</v>
      </c>
      <c r="F86" s="28" t="s">
        <v>195</v>
      </c>
      <c r="G86" s="28" t="n">
        <v>1152881</v>
      </c>
      <c r="H86" s="28" t="s">
        <v>25</v>
      </c>
      <c r="I86" s="29" t="s">
        <v>25</v>
      </c>
      <c r="J86" s="29" t="n">
        <v>2011</v>
      </c>
      <c r="K86" s="29" t="n">
        <v>2940</v>
      </c>
      <c r="L86" s="29" t="n">
        <v>5</v>
      </c>
      <c r="M86" s="29" t="n">
        <v>40</v>
      </c>
      <c r="N86" s="29" t="n">
        <v>0</v>
      </c>
      <c r="P86" s="30"/>
      <c r="Q86" s="30"/>
      <c r="R86" s="30"/>
      <c r="S86" s="30"/>
      <c r="T86" s="30"/>
    </row>
    <row r="87" customFormat="false" ht="16.4" hidden="false" customHeight="true" outlineLevel="0" collapsed="false">
      <c r="A87" s="27" t="n">
        <f aca="false">QUOTIENT(B87,1000000)</f>
        <v>21</v>
      </c>
      <c r="B87" s="28" t="n">
        <v>21201110</v>
      </c>
      <c r="C87" s="28" t="s">
        <v>54</v>
      </c>
      <c r="D87" s="28" t="n">
        <v>0.1</v>
      </c>
      <c r="E87" s="28" t="n">
        <v>2</v>
      </c>
      <c r="F87" s="28" t="s">
        <v>223</v>
      </c>
      <c r="G87" s="28" t="n">
        <v>1152882</v>
      </c>
      <c r="H87" s="28" t="s">
        <v>25</v>
      </c>
      <c r="I87" s="29" t="s">
        <v>25</v>
      </c>
      <c r="J87" s="29" t="n">
        <v>2011</v>
      </c>
      <c r="K87" s="29" t="n">
        <v>2910</v>
      </c>
      <c r="L87" s="29" t="n">
        <v>4</v>
      </c>
      <c r="M87" s="29" t="n">
        <v>40</v>
      </c>
      <c r="N87" s="29" t="n">
        <v>0</v>
      </c>
      <c r="P87" s="30"/>
      <c r="Q87" s="30"/>
      <c r="R87" s="30"/>
      <c r="S87" s="30"/>
      <c r="T87" s="30"/>
    </row>
    <row r="88" customFormat="false" ht="16.4" hidden="false" customHeight="true" outlineLevel="0" collapsed="false">
      <c r="A88" s="27" t="n">
        <f aca="false">QUOTIENT(B88,1000000)</f>
        <v>13</v>
      </c>
      <c r="B88" s="28" t="n">
        <v>13310110</v>
      </c>
      <c r="C88" s="28" t="s">
        <v>21</v>
      </c>
      <c r="D88" s="28" t="n">
        <v>0.1</v>
      </c>
      <c r="E88" s="28" t="n">
        <v>1</v>
      </c>
      <c r="F88" s="28" t="s">
        <v>224</v>
      </c>
      <c r="G88" s="28" t="n">
        <v>1158116</v>
      </c>
      <c r="H88" s="28" t="s">
        <v>25</v>
      </c>
      <c r="I88" s="29" t="s">
        <v>25</v>
      </c>
      <c r="J88" s="29" t="n">
        <v>2014</v>
      </c>
      <c r="K88" s="29" t="n">
        <v>2955</v>
      </c>
      <c r="L88" s="29"/>
      <c r="M88" s="29" t="n">
        <v>35</v>
      </c>
      <c r="N88" s="29" t="n">
        <v>0</v>
      </c>
      <c r="P88" s="30"/>
      <c r="Q88" s="30"/>
      <c r="R88" s="30"/>
      <c r="S88" s="30"/>
      <c r="T88" s="30"/>
    </row>
    <row r="89" customFormat="false" ht="16.4" hidden="false" customHeight="true" outlineLevel="0" collapsed="false">
      <c r="A89" s="27" t="n">
        <f aca="false">QUOTIENT(B89,1000000)</f>
        <v>13</v>
      </c>
      <c r="B89" s="28" t="n">
        <v>13310210</v>
      </c>
      <c r="C89" s="28" t="s">
        <v>21</v>
      </c>
      <c r="D89" s="28" t="n">
        <v>0.1</v>
      </c>
      <c r="E89" s="28" t="n">
        <v>1</v>
      </c>
      <c r="F89" s="28" t="s">
        <v>225</v>
      </c>
      <c r="G89" s="28" t="n">
        <v>1158116</v>
      </c>
      <c r="H89" s="28" t="s">
        <v>25</v>
      </c>
      <c r="I89" s="29" t="s">
        <v>25</v>
      </c>
      <c r="J89" s="29" t="n">
        <v>2014</v>
      </c>
      <c r="K89" s="29" t="n">
        <v>2955</v>
      </c>
      <c r="L89" s="29"/>
      <c r="M89" s="29"/>
      <c r="N89" s="29" t="n">
        <v>30</v>
      </c>
      <c r="P89" s="30"/>
      <c r="Q89" s="30"/>
      <c r="R89" s="30"/>
      <c r="S89" s="30"/>
      <c r="T89" s="30"/>
    </row>
    <row r="90" customFormat="false" ht="16.4" hidden="false" customHeight="true" outlineLevel="0" collapsed="false">
      <c r="A90" s="27" t="n">
        <f aca="false">QUOTIENT(B90,1000000)</f>
        <v>13</v>
      </c>
      <c r="B90" s="28" t="n">
        <v>13310115</v>
      </c>
      <c r="C90" s="28" t="s">
        <v>21</v>
      </c>
      <c r="D90" s="28" t="n">
        <v>0.1</v>
      </c>
      <c r="E90" s="28" t="n">
        <v>1</v>
      </c>
      <c r="F90" s="28" t="s">
        <v>226</v>
      </c>
      <c r="G90" s="28" t="n">
        <v>1158117</v>
      </c>
      <c r="H90" s="28" t="s">
        <v>25</v>
      </c>
      <c r="I90" s="29" t="s">
        <v>25</v>
      </c>
      <c r="J90" s="29" t="n">
        <v>2013</v>
      </c>
      <c r="K90" s="29" t="s">
        <v>227</v>
      </c>
      <c r="L90" s="29"/>
      <c r="M90" s="29" t="n">
        <v>10</v>
      </c>
      <c r="N90" s="29" t="n">
        <v>0</v>
      </c>
      <c r="P90" s="30"/>
      <c r="Q90" s="30"/>
      <c r="R90" s="30"/>
      <c r="S90" s="30"/>
      <c r="T90" s="30"/>
    </row>
    <row r="91" customFormat="false" ht="16.4" hidden="false" customHeight="true" outlineLevel="0" collapsed="false">
      <c r="A91" s="27" t="n">
        <f aca="false">QUOTIENT(B91,1000000)</f>
        <v>13</v>
      </c>
      <c r="B91" s="31" t="n">
        <v>13310116</v>
      </c>
      <c r="C91" s="28" t="s">
        <v>21</v>
      </c>
      <c r="D91" s="28" t="n">
        <v>0.1</v>
      </c>
      <c r="E91" s="28" t="n">
        <v>1</v>
      </c>
      <c r="F91" s="28" t="s">
        <v>228</v>
      </c>
      <c r="G91" s="28" t="n">
        <v>1158907</v>
      </c>
      <c r="H91" s="28" t="s">
        <v>25</v>
      </c>
      <c r="I91" s="29" t="s">
        <v>25</v>
      </c>
      <c r="J91" s="29" t="n">
        <v>2013</v>
      </c>
      <c r="K91" s="29" t="s">
        <v>227</v>
      </c>
      <c r="L91" s="29"/>
      <c r="M91" s="29" t="n">
        <v>25</v>
      </c>
      <c r="N91" s="29" t="n">
        <v>0</v>
      </c>
      <c r="P91" s="30"/>
      <c r="Q91" s="30"/>
      <c r="R91" s="30"/>
      <c r="S91" s="30"/>
      <c r="T91" s="30"/>
    </row>
    <row r="92" customFormat="false" ht="16.4" hidden="false" customHeight="true" outlineLevel="0" collapsed="false">
      <c r="A92" s="27" t="n">
        <f aca="false">QUOTIENT(B92,1000000)</f>
        <v>21</v>
      </c>
      <c r="B92" s="31" t="n">
        <v>21310110</v>
      </c>
      <c r="C92" s="28" t="s">
        <v>21</v>
      </c>
      <c r="D92" s="28" t="n">
        <v>0.1</v>
      </c>
      <c r="E92" s="28" t="n">
        <v>2</v>
      </c>
      <c r="F92" s="28" t="s">
        <v>229</v>
      </c>
      <c r="G92" s="28" t="n">
        <v>1160083</v>
      </c>
      <c r="H92" s="28" t="s">
        <v>25</v>
      </c>
      <c r="I92" s="29" t="s">
        <v>25</v>
      </c>
      <c r="J92" s="29" t="n">
        <v>2012</v>
      </c>
      <c r="K92" s="29" t="n">
        <v>2805</v>
      </c>
      <c r="L92" s="29" t="n">
        <v>4</v>
      </c>
      <c r="M92" s="29" t="n">
        <v>25</v>
      </c>
      <c r="N92" s="29" t="n">
        <v>0</v>
      </c>
      <c r="P92" s="30"/>
      <c r="Q92" s="30"/>
      <c r="R92" s="30"/>
      <c r="S92" s="30"/>
      <c r="T92" s="30"/>
    </row>
    <row r="93" customFormat="false" ht="16.4" hidden="false" customHeight="true" outlineLevel="0" collapsed="false">
      <c r="A93" s="27" t="n">
        <f aca="false">QUOTIENT(B93,1000000)</f>
        <v>21</v>
      </c>
      <c r="B93" s="31" t="n">
        <v>21310210</v>
      </c>
      <c r="C93" s="28" t="s">
        <v>21</v>
      </c>
      <c r="D93" s="28" t="n">
        <v>0.1</v>
      </c>
      <c r="E93" s="28" t="n">
        <v>2</v>
      </c>
      <c r="F93" s="28" t="s">
        <v>225</v>
      </c>
      <c r="G93" s="28" t="n">
        <v>1160083</v>
      </c>
      <c r="H93" s="28" t="s">
        <v>25</v>
      </c>
      <c r="I93" s="29" t="s">
        <v>25</v>
      </c>
      <c r="J93" s="29" t="n">
        <v>2012</v>
      </c>
      <c r="K93" s="29" t="n">
        <v>2805</v>
      </c>
      <c r="L93" s="29" t="n">
        <v>4.5</v>
      </c>
      <c r="M93" s="29" t="n">
        <v>25</v>
      </c>
      <c r="N93" s="29" t="n">
        <v>40</v>
      </c>
      <c r="P93" s="30"/>
      <c r="Q93" s="30"/>
      <c r="R93" s="30"/>
      <c r="S93" s="30"/>
      <c r="T93" s="30"/>
    </row>
    <row r="94" customFormat="false" ht="16.4" hidden="false" customHeight="true" outlineLevel="0" collapsed="false">
      <c r="A94" s="27" t="n">
        <f aca="false">QUOTIENT(B94,1000000)</f>
        <v>21</v>
      </c>
      <c r="B94" s="31" t="n">
        <v>21310116</v>
      </c>
      <c r="C94" s="28" t="s">
        <v>21</v>
      </c>
      <c r="D94" s="28" t="n">
        <v>0.1</v>
      </c>
      <c r="E94" s="28" t="n">
        <v>2</v>
      </c>
      <c r="F94" s="28" t="s">
        <v>230</v>
      </c>
      <c r="G94" s="28" t="n">
        <v>1162185</v>
      </c>
      <c r="H94" s="28" t="s">
        <v>25</v>
      </c>
      <c r="I94" s="29" t="s">
        <v>25</v>
      </c>
      <c r="J94" s="29" t="n">
        <v>2013</v>
      </c>
      <c r="K94" s="29" t="n">
        <v>2800</v>
      </c>
      <c r="L94" s="29" t="n">
        <v>4</v>
      </c>
      <c r="M94" s="29" t="n">
        <v>25</v>
      </c>
      <c r="N94" s="29" t="n">
        <v>0</v>
      </c>
      <c r="P94" s="30"/>
      <c r="Q94" s="30"/>
      <c r="R94" s="30"/>
      <c r="S94" s="30"/>
      <c r="T94" s="30"/>
    </row>
    <row r="95" customFormat="false" ht="16.4" hidden="false" customHeight="true" outlineLevel="0" collapsed="false">
      <c r="A95" s="27" t="n">
        <f aca="false">QUOTIENT(B95,1000000)</f>
        <v>13</v>
      </c>
      <c r="B95" s="31" t="n">
        <v>13345110</v>
      </c>
      <c r="C95" s="28" t="s">
        <v>21</v>
      </c>
      <c r="D95" s="28" t="e">
        <f aca="false">#N/A</f>
        <v>#N/A</v>
      </c>
      <c r="E95" s="28" t="n">
        <v>1</v>
      </c>
      <c r="F95" s="28" t="s">
        <v>231</v>
      </c>
      <c r="G95" s="28" t="n">
        <v>1184381</v>
      </c>
      <c r="H95" s="28" t="s">
        <v>25</v>
      </c>
      <c r="I95" s="29" t="s">
        <v>25</v>
      </c>
      <c r="J95" s="29"/>
      <c r="K95" s="29" t="s">
        <v>227</v>
      </c>
      <c r="L95" s="29"/>
      <c r="M95" s="29"/>
      <c r="N95" s="29" t="n">
        <v>0</v>
      </c>
      <c r="P95" s="30"/>
      <c r="Q95" s="30"/>
      <c r="R95" s="30"/>
      <c r="S95" s="30"/>
      <c r="T95" s="30"/>
    </row>
    <row r="96" customFormat="false" ht="16.4" hidden="false" customHeight="true" outlineLevel="0" collapsed="false">
      <c r="A96" s="27" t="n">
        <f aca="false">QUOTIENT(B96,1000000)</f>
        <v>11</v>
      </c>
      <c r="B96" s="31" t="n">
        <v>11105110</v>
      </c>
      <c r="C96" s="28" t="s">
        <v>26</v>
      </c>
      <c r="D96" s="0"/>
      <c r="E96" s="0"/>
      <c r="F96" s="28" t="s">
        <v>232</v>
      </c>
      <c r="G96" s="28" t="n">
        <v>1204358</v>
      </c>
      <c r="H96" s="0"/>
      <c r="I96" s="0"/>
      <c r="J96" s="28"/>
      <c r="K96" s="28"/>
      <c r="L96" s="28"/>
      <c r="M96" s="29" t="n">
        <v>20</v>
      </c>
      <c r="N96" s="29"/>
      <c r="P96" s="30"/>
      <c r="Q96" s="30"/>
      <c r="R96" s="30"/>
      <c r="S96" s="30"/>
      <c r="T96" s="30"/>
    </row>
    <row r="97" customFormat="false" ht="16.4" hidden="false" customHeight="true" outlineLevel="0" collapsed="false">
      <c r="A97" s="27" t="n">
        <f aca="false">QUOTIENT(B97,1000000)</f>
        <v>71</v>
      </c>
      <c r="B97" s="31" t="s">
        <v>233</v>
      </c>
      <c r="C97" s="28" t="s">
        <v>21</v>
      </c>
      <c r="D97" s="0"/>
      <c r="E97" s="0"/>
      <c r="F97" s="28" t="s">
        <v>234</v>
      </c>
      <c r="G97" s="28" t="n">
        <v>1235705</v>
      </c>
      <c r="H97" s="0"/>
      <c r="I97" s="0"/>
      <c r="J97" s="28"/>
      <c r="K97" s="28"/>
      <c r="L97" s="28"/>
      <c r="M97" s="29" t="n">
        <v>50</v>
      </c>
      <c r="N97" s="29"/>
      <c r="P97" s="30"/>
      <c r="Q97" s="30"/>
      <c r="R97" s="30"/>
      <c r="S97" s="30"/>
      <c r="T97" s="30"/>
    </row>
    <row r="98" customFormat="false" ht="16.4" hidden="false" customHeight="true" outlineLevel="0" collapsed="false">
      <c r="A98" s="27" t="n">
        <f aca="false">QUOTIENT(B98,1000000)</f>
        <v>91</v>
      </c>
      <c r="B98" s="31" t="s">
        <v>235</v>
      </c>
      <c r="C98" s="28" t="s">
        <v>26</v>
      </c>
      <c r="D98" s="0"/>
      <c r="E98" s="0"/>
      <c r="F98" s="28" t="s">
        <v>77</v>
      </c>
      <c r="G98" s="28" t="n">
        <v>1280408</v>
      </c>
      <c r="H98" s="0"/>
      <c r="I98" s="0"/>
      <c r="J98" s="28"/>
      <c r="K98" s="28"/>
      <c r="L98" s="28"/>
      <c r="M98" s="29" t="n">
        <v>45</v>
      </c>
      <c r="N98" s="29" t="n">
        <v>45</v>
      </c>
      <c r="O98" s="1" t="n">
        <f aca="false">SUM(N98+M98)</f>
        <v>90</v>
      </c>
      <c r="P98" s="30"/>
      <c r="Q98" s="30"/>
      <c r="R98" s="30"/>
      <c r="S98" s="30"/>
      <c r="T98" s="30"/>
    </row>
    <row r="99" customFormat="false" ht="16.4" hidden="false" customHeight="true" outlineLevel="0" collapsed="false">
      <c r="A99" s="27" t="n">
        <f aca="false">QUOTIENT(B99,1000000)</f>
        <v>71</v>
      </c>
      <c r="B99" s="31" t="n">
        <v>71318200</v>
      </c>
      <c r="C99" s="28" t="s">
        <v>21</v>
      </c>
      <c r="D99" s="28" t="n">
        <v>0.082</v>
      </c>
      <c r="E99" s="28" t="n">
        <v>7</v>
      </c>
      <c r="F99" s="28" t="s">
        <v>236</v>
      </c>
      <c r="G99" s="28" t="n">
        <v>11137705</v>
      </c>
      <c r="H99" s="28" t="s">
        <v>25</v>
      </c>
      <c r="I99" s="29" t="s">
        <v>25</v>
      </c>
      <c r="J99" s="29" t="n">
        <v>2011</v>
      </c>
      <c r="K99" s="29" t="n">
        <v>1800</v>
      </c>
      <c r="L99" s="29" t="n">
        <v>3</v>
      </c>
      <c r="M99" s="29"/>
      <c r="N99" s="29" t="n">
        <v>0</v>
      </c>
      <c r="O99" s="1" t="n">
        <f aca="false">SUM(N99+M99)</f>
        <v>0</v>
      </c>
      <c r="P99" s="30"/>
      <c r="Q99" s="30"/>
      <c r="R99" s="30"/>
      <c r="S99" s="30"/>
      <c r="T99" s="30"/>
    </row>
    <row r="100" customFormat="false" ht="14.45" hidden="false" customHeight="false" outlineLevel="0" collapsed="false">
      <c r="O100" s="1" t="n">
        <f aca="false">SUM(N100+M100)</f>
        <v>0</v>
      </c>
      <c r="P100" s="30"/>
      <c r="Q100" s="30"/>
      <c r="R100" s="30"/>
      <c r="S100" s="30"/>
      <c r="T100" s="30"/>
    </row>
    <row r="101" customFormat="false" ht="14.45" hidden="false" customHeight="false" outlineLevel="0" collapsed="false">
      <c r="O101" s="1" t="n">
        <f aca="false">SUM(N101+M101)</f>
        <v>0</v>
      </c>
      <c r="P101" s="30"/>
      <c r="Q101" s="30"/>
      <c r="R101" s="30"/>
      <c r="S101" s="30"/>
      <c r="T101" s="30"/>
    </row>
    <row r="102" customFormat="false" ht="14.45" hidden="false" customHeight="false" outlineLevel="0" collapsed="false">
      <c r="O102" s="1" t="n">
        <f aca="false">SUM(N102+M102)</f>
        <v>0</v>
      </c>
      <c r="P102" s="30"/>
      <c r="Q102" s="30"/>
      <c r="R102" s="30"/>
      <c r="S102" s="30"/>
      <c r="T102" s="30"/>
    </row>
    <row r="103" customFormat="false" ht="14.45" hidden="false" customHeight="false" outlineLevel="0" collapsed="false">
      <c r="O103" s="1" t="n">
        <f aca="false">SUM(N103+M103)</f>
        <v>0</v>
      </c>
      <c r="P103" s="30"/>
      <c r="Q103" s="30"/>
      <c r="R103" s="30"/>
      <c r="S103" s="30"/>
      <c r="T103" s="30"/>
    </row>
    <row r="104" customFormat="false" ht="14.45" hidden="false" customHeight="false" outlineLevel="0" collapsed="false">
      <c r="O104" s="1" t="n">
        <f aca="false">SUM(N104+M104)</f>
        <v>0</v>
      </c>
      <c r="P104" s="30"/>
      <c r="Q104" s="30"/>
      <c r="R104" s="30"/>
      <c r="S104" s="30"/>
      <c r="T104" s="30"/>
    </row>
    <row r="105" customFormat="false" ht="14.45" hidden="false" customHeight="false" outlineLevel="0" collapsed="false">
      <c r="O105" s="1" t="n">
        <f aca="false">SUM(N105+M105)</f>
        <v>0</v>
      </c>
      <c r="P105" s="30"/>
      <c r="Q105" s="30"/>
      <c r="R105" s="30"/>
      <c r="S105" s="30"/>
      <c r="T105" s="30"/>
    </row>
    <row r="106" customFormat="false" ht="14.45" hidden="false" customHeight="false" outlineLevel="0" collapsed="false">
      <c r="O106" s="1" t="n">
        <f aca="false">SUM(N106+M106)</f>
        <v>0</v>
      </c>
      <c r="P106" s="30"/>
      <c r="Q106" s="30"/>
      <c r="R106" s="30"/>
      <c r="S106" s="30"/>
      <c r="T106" s="30"/>
    </row>
    <row r="107" customFormat="false" ht="14.45" hidden="false" customHeight="false" outlineLevel="0" collapsed="false">
      <c r="O107" s="1" t="n">
        <f aca="false">SUM(N107+M107)</f>
        <v>0</v>
      </c>
      <c r="P107" s="30"/>
      <c r="Q107" s="30"/>
      <c r="R107" s="30"/>
      <c r="S107" s="30"/>
      <c r="T107" s="30"/>
    </row>
    <row r="108" customFormat="false" ht="14.45" hidden="false" customHeight="false" outlineLevel="0" collapsed="false">
      <c r="O108" s="1" t="n">
        <f aca="false">SUM(N108+M108)</f>
        <v>0</v>
      </c>
      <c r="P108" s="30"/>
      <c r="Q108" s="30"/>
      <c r="R108" s="30"/>
      <c r="S108" s="30"/>
      <c r="T108" s="30"/>
    </row>
    <row r="109" customFormat="false" ht="14.45" hidden="false" customHeight="false" outlineLevel="0" collapsed="false">
      <c r="O109" s="1" t="n">
        <f aca="false">SUM(N109+M109)</f>
        <v>0</v>
      </c>
      <c r="P109" s="30"/>
      <c r="Q109" s="30"/>
      <c r="R109" s="30"/>
      <c r="S109" s="30"/>
      <c r="T109" s="30"/>
    </row>
    <row r="110" customFormat="false" ht="14.45" hidden="false" customHeight="false" outlineLevel="0" collapsed="false">
      <c r="O110" s="1" t="n">
        <f aca="false">SUM(N110+M110)</f>
        <v>0</v>
      </c>
      <c r="P110" s="30"/>
      <c r="Q110" s="30"/>
      <c r="R110" s="30"/>
      <c r="S110" s="30"/>
      <c r="T110" s="30"/>
    </row>
    <row r="111" customFormat="false" ht="14.45" hidden="false" customHeight="false" outlineLevel="0" collapsed="false">
      <c r="O111" s="1" t="n">
        <f aca="false">SUM(N111+M111)</f>
        <v>0</v>
      </c>
      <c r="P111" s="30"/>
      <c r="Q111" s="30"/>
      <c r="R111" s="30"/>
      <c r="S111" s="30"/>
      <c r="T111" s="30"/>
    </row>
    <row r="112" customFormat="false" ht="14.45" hidden="false" customHeight="false" outlineLevel="0" collapsed="false">
      <c r="O112" s="1" t="n">
        <f aca="false">SUM(N112+M112)</f>
        <v>0</v>
      </c>
      <c r="P112" s="30"/>
      <c r="Q112" s="30"/>
      <c r="R112" s="30"/>
      <c r="S112" s="30"/>
      <c r="T112" s="30"/>
    </row>
    <row r="113" customFormat="false" ht="14.45" hidden="false" customHeight="false" outlineLevel="0" collapsed="false">
      <c r="O113" s="1" t="n">
        <f aca="false">SUM(N113+M113)</f>
        <v>0</v>
      </c>
      <c r="P113" s="30"/>
      <c r="Q113" s="30"/>
      <c r="R113" s="30"/>
      <c r="S113" s="30"/>
      <c r="T113" s="30"/>
    </row>
    <row r="114" customFormat="false" ht="14.45" hidden="false" customHeight="false" outlineLevel="0" collapsed="false">
      <c r="O114" s="1" t="n">
        <f aca="false">SUM(N114+M114)</f>
        <v>0</v>
      </c>
      <c r="P114" s="30"/>
      <c r="Q114" s="30"/>
      <c r="R114" s="30"/>
      <c r="S114" s="30"/>
      <c r="T114" s="30"/>
    </row>
    <row r="115" customFormat="false" ht="14.45" hidden="false" customHeight="false" outlineLevel="0" collapsed="false">
      <c r="O115" s="1" t="n">
        <f aca="false">SUM(N115+M115)</f>
        <v>0</v>
      </c>
      <c r="P115" s="30"/>
      <c r="Q115" s="30"/>
      <c r="R115" s="30"/>
      <c r="S115" s="30"/>
      <c r="T115" s="30"/>
    </row>
    <row r="116" customFormat="false" ht="14.45" hidden="false" customHeight="false" outlineLevel="0" collapsed="false">
      <c r="O116" s="1" t="n">
        <f aca="false">SUM(N116+M116)</f>
        <v>0</v>
      </c>
      <c r="P116" s="30"/>
      <c r="Q116" s="30"/>
      <c r="R116" s="30"/>
      <c r="S116" s="30"/>
      <c r="T116" s="30"/>
    </row>
    <row r="117" customFormat="false" ht="14.45" hidden="false" customHeight="false" outlineLevel="0" collapsed="false">
      <c r="O117" s="1" t="n">
        <f aca="false">SUM(N117+M117)</f>
        <v>0</v>
      </c>
      <c r="P117" s="30"/>
      <c r="Q117" s="30"/>
      <c r="R117" s="30"/>
      <c r="S117" s="30"/>
      <c r="T117" s="30"/>
    </row>
    <row r="118" customFormat="false" ht="14.45" hidden="false" customHeight="false" outlineLevel="0" collapsed="false">
      <c r="O118" s="1" t="n">
        <f aca="false">SUM(N118+M118)</f>
        <v>0</v>
      </c>
      <c r="P118" s="30"/>
      <c r="Q118" s="30"/>
      <c r="R118" s="30"/>
      <c r="S118" s="30"/>
      <c r="T118" s="30"/>
    </row>
    <row r="119" customFormat="false" ht="14.45" hidden="false" customHeight="false" outlineLevel="0" collapsed="false">
      <c r="O119" s="1" t="n">
        <f aca="false">SUM(N119+M119)</f>
        <v>0</v>
      </c>
      <c r="P119" s="30"/>
      <c r="Q119" s="30"/>
      <c r="R119" s="30"/>
      <c r="S119" s="30"/>
      <c r="T119" s="30"/>
    </row>
    <row r="120" customFormat="false" ht="14.45" hidden="false" customHeight="false" outlineLevel="0" collapsed="false">
      <c r="O120" s="1" t="n">
        <f aca="false">SUM(N120+M120)</f>
        <v>0</v>
      </c>
      <c r="P120" s="30"/>
      <c r="Q120" s="30"/>
      <c r="R120" s="30"/>
      <c r="S120" s="30"/>
      <c r="T120" s="30"/>
    </row>
    <row r="121" customFormat="false" ht="14.45" hidden="false" customHeight="false" outlineLevel="0" collapsed="false">
      <c r="O121" s="1" t="n">
        <f aca="false">SUM(N121+M121)</f>
        <v>0</v>
      </c>
      <c r="P121" s="30"/>
      <c r="Q121" s="30"/>
      <c r="R121" s="30"/>
      <c r="S121" s="30"/>
      <c r="T121" s="30"/>
    </row>
    <row r="122" customFormat="false" ht="14.45" hidden="false" customHeight="false" outlineLevel="0" collapsed="false">
      <c r="O122" s="1" t="n">
        <f aca="false">SUM(N122+M122)</f>
        <v>0</v>
      </c>
      <c r="P122" s="30"/>
      <c r="Q122" s="30"/>
      <c r="R122" s="30"/>
      <c r="S122" s="30"/>
      <c r="T122" s="30"/>
    </row>
    <row r="123" customFormat="false" ht="14.45" hidden="false" customHeight="false" outlineLevel="0" collapsed="false">
      <c r="O123" s="1" t="n">
        <f aca="false">SUM(N123+M123)</f>
        <v>0</v>
      </c>
      <c r="P123" s="30"/>
      <c r="Q123" s="30"/>
      <c r="R123" s="30"/>
      <c r="S123" s="30"/>
      <c r="T123" s="30"/>
    </row>
    <row r="124" customFormat="false" ht="14.45" hidden="false" customHeight="false" outlineLevel="0" collapsed="false">
      <c r="O124" s="1" t="n">
        <f aca="false">SUM(N124+M124)</f>
        <v>0</v>
      </c>
      <c r="P124" s="30"/>
      <c r="Q124" s="30"/>
      <c r="R124" s="30"/>
      <c r="S124" s="30"/>
      <c r="T124" s="30"/>
    </row>
    <row r="125" customFormat="false" ht="14.45" hidden="false" customHeight="false" outlineLevel="0" collapsed="false">
      <c r="O125" s="1" t="n">
        <f aca="false">SUM(N125+M125)</f>
        <v>0</v>
      </c>
      <c r="P125" s="30"/>
      <c r="Q125" s="30"/>
      <c r="R125" s="30"/>
      <c r="S125" s="30"/>
      <c r="T125" s="30"/>
    </row>
    <row r="126" customFormat="false" ht="14.45" hidden="false" customHeight="false" outlineLevel="0" collapsed="false">
      <c r="O126" s="1" t="n">
        <f aca="false">SUM(N126+M126)</f>
        <v>0</v>
      </c>
      <c r="P126" s="30"/>
      <c r="Q126" s="30"/>
      <c r="R126" s="30"/>
      <c r="S126" s="30"/>
      <c r="T126" s="30"/>
    </row>
    <row r="127" customFormat="false" ht="14.45" hidden="false" customHeight="false" outlineLevel="0" collapsed="false">
      <c r="O127" s="1" t="n">
        <f aca="false">SUM(N127+M127)</f>
        <v>0</v>
      </c>
      <c r="P127" s="30"/>
      <c r="Q127" s="30"/>
      <c r="R127" s="30"/>
      <c r="S127" s="30"/>
      <c r="T127" s="30"/>
    </row>
    <row r="128" customFormat="false" ht="14.45" hidden="false" customHeight="false" outlineLevel="0" collapsed="false">
      <c r="O128" s="1" t="n">
        <f aca="false">SUM(N128+M128)</f>
        <v>0</v>
      </c>
      <c r="P128" s="30"/>
      <c r="Q128" s="30"/>
      <c r="R128" s="30"/>
      <c r="S128" s="30"/>
      <c r="T128" s="30"/>
    </row>
    <row r="129" customFormat="false" ht="14.45" hidden="false" customHeight="false" outlineLevel="0" collapsed="false">
      <c r="O129" s="1" t="n">
        <f aca="false">SUM(N129+M129)</f>
        <v>0</v>
      </c>
      <c r="P129" s="30"/>
      <c r="Q129" s="30"/>
      <c r="R129" s="30"/>
      <c r="S129" s="30"/>
      <c r="T129" s="30"/>
    </row>
    <row r="130" customFormat="false" ht="14.45" hidden="false" customHeight="false" outlineLevel="0" collapsed="false">
      <c r="O130" s="1" t="n">
        <f aca="false">SUM(N130+M130)</f>
        <v>0</v>
      </c>
      <c r="P130" s="30"/>
      <c r="Q130" s="30"/>
      <c r="R130" s="30"/>
      <c r="S130" s="30"/>
      <c r="T130" s="30"/>
    </row>
    <row r="131" customFormat="false" ht="14.45" hidden="false" customHeight="false" outlineLevel="0" collapsed="false">
      <c r="O131" s="1" t="n">
        <f aca="false">SUM(N131+M131)</f>
        <v>0</v>
      </c>
      <c r="P131" s="30"/>
      <c r="Q131" s="30"/>
      <c r="R131" s="30"/>
      <c r="S131" s="30"/>
      <c r="T131" s="30"/>
    </row>
    <row r="132" customFormat="false" ht="14.45" hidden="false" customHeight="false" outlineLevel="0" collapsed="false">
      <c r="O132" s="1" t="n">
        <f aca="false">SUM(N132+M132)</f>
        <v>0</v>
      </c>
      <c r="P132" s="30"/>
      <c r="Q132" s="30"/>
      <c r="R132" s="30"/>
      <c r="S132" s="30"/>
      <c r="T132" s="30"/>
    </row>
    <row r="133" customFormat="false" ht="14.45" hidden="false" customHeight="false" outlineLevel="0" collapsed="false">
      <c r="O133" s="1" t="n">
        <f aca="false">SUM(N133+M133)</f>
        <v>0</v>
      </c>
      <c r="P133" s="30"/>
      <c r="Q133" s="30"/>
      <c r="R133" s="30"/>
      <c r="S133" s="30"/>
      <c r="T133" s="30"/>
    </row>
    <row r="134" customFormat="false" ht="14.45" hidden="false" customHeight="false" outlineLevel="0" collapsed="false">
      <c r="O134" s="1" t="n">
        <f aca="false">SUM(N134+M134)</f>
        <v>0</v>
      </c>
      <c r="P134" s="30"/>
      <c r="Q134" s="30"/>
      <c r="R134" s="30"/>
      <c r="S134" s="30"/>
      <c r="T134" s="30"/>
    </row>
    <row r="135" customFormat="false" ht="14.45" hidden="false" customHeight="false" outlineLevel="0" collapsed="false">
      <c r="O135" s="1" t="n">
        <f aca="false">SUM(N135+M135)</f>
        <v>0</v>
      </c>
      <c r="P135" s="30"/>
      <c r="Q135" s="30"/>
      <c r="R135" s="30"/>
      <c r="S135" s="30"/>
      <c r="T135" s="30"/>
    </row>
    <row r="136" customFormat="false" ht="14.45" hidden="false" customHeight="false" outlineLevel="0" collapsed="false">
      <c r="M136" s="1" t="n">
        <v>0</v>
      </c>
      <c r="N136" s="1" t="n">
        <v>0</v>
      </c>
      <c r="O136" s="1" t="n">
        <f aca="false">SUM(N136+M136)</f>
        <v>0</v>
      </c>
      <c r="P136" s="30"/>
      <c r="Q136" s="30"/>
      <c r="R136" s="30"/>
      <c r="S136" s="30"/>
      <c r="T136" s="30"/>
    </row>
    <row r="137" customFormat="false" ht="14.45" hidden="false" customHeight="false" outlineLevel="0" collapsed="false">
      <c r="O137" s="1" t="n">
        <f aca="false">SUM(N137+M137)</f>
        <v>0</v>
      </c>
      <c r="P137" s="30"/>
      <c r="Q137" s="30"/>
      <c r="R137" s="30"/>
      <c r="S137" s="30"/>
      <c r="T137" s="30"/>
    </row>
    <row r="138" customFormat="false" ht="14.45" hidden="false" customHeight="false" outlineLevel="0" collapsed="false">
      <c r="O138" s="1" t="n">
        <f aca="false">SUM(N138+M138)</f>
        <v>0</v>
      </c>
      <c r="P138" s="30"/>
      <c r="Q138" s="30"/>
      <c r="R138" s="30"/>
      <c r="S138" s="30"/>
      <c r="T138" s="30"/>
    </row>
    <row r="139" customFormat="false" ht="14.45" hidden="false" customHeight="false" outlineLevel="0" collapsed="false">
      <c r="O139" s="1" t="n">
        <f aca="false">SUM(N139+M139)</f>
        <v>0</v>
      </c>
      <c r="P139" s="30"/>
      <c r="Q139" s="30"/>
      <c r="R139" s="30"/>
      <c r="S139" s="30"/>
      <c r="T139" s="30"/>
    </row>
    <row r="140" customFormat="false" ht="14.45" hidden="false" customHeight="false" outlineLevel="0" collapsed="false">
      <c r="O140" s="1" t="n">
        <f aca="false">SUM(N140+M140)</f>
        <v>0</v>
      </c>
      <c r="P140" s="30"/>
      <c r="Q140" s="30"/>
      <c r="R140" s="30"/>
      <c r="S140" s="30"/>
      <c r="T140" s="30"/>
    </row>
    <row r="141" customFormat="false" ht="14.45" hidden="false" customHeight="false" outlineLevel="0" collapsed="false">
      <c r="O141" s="1" t="n">
        <f aca="false">SUM(N141+M141)</f>
        <v>0</v>
      </c>
      <c r="P141" s="30"/>
      <c r="Q141" s="30"/>
      <c r="R141" s="30"/>
      <c r="S141" s="30"/>
      <c r="T141" s="30"/>
    </row>
    <row r="142" customFormat="false" ht="14.45" hidden="false" customHeight="false" outlineLevel="0" collapsed="false">
      <c r="O142" s="1" t="n">
        <f aca="false">SUM(N142+M142)</f>
        <v>0</v>
      </c>
      <c r="P142" s="30"/>
      <c r="Q142" s="30"/>
      <c r="R142" s="30"/>
      <c r="S142" s="30"/>
      <c r="T142" s="30"/>
    </row>
    <row r="143" customFormat="false" ht="14.45" hidden="false" customHeight="false" outlineLevel="0" collapsed="false">
      <c r="O143" s="1" t="n">
        <f aca="false">SUM(N143+M143)</f>
        <v>0</v>
      </c>
      <c r="P143" s="30"/>
      <c r="Q143" s="30"/>
      <c r="R143" s="30"/>
      <c r="S143" s="30"/>
      <c r="T143" s="30"/>
    </row>
    <row r="144" customFormat="false" ht="14.45" hidden="false" customHeight="false" outlineLevel="0" collapsed="false">
      <c r="O144" s="1" t="n">
        <f aca="false">SUM(N144+M144)</f>
        <v>0</v>
      </c>
      <c r="P144" s="30"/>
      <c r="Q144" s="30"/>
      <c r="R144" s="30"/>
      <c r="S144" s="30"/>
      <c r="T144" s="30"/>
    </row>
    <row r="145" customFormat="false" ht="14.45" hidden="false" customHeight="false" outlineLevel="0" collapsed="false">
      <c r="O145" s="1" t="n">
        <f aca="false">SUM(N145+M145)</f>
        <v>0</v>
      </c>
      <c r="P145" s="30"/>
      <c r="Q145" s="30"/>
      <c r="R145" s="30"/>
      <c r="S145" s="30"/>
      <c r="T145" s="30"/>
    </row>
    <row r="146" customFormat="false" ht="14.45" hidden="false" customHeight="false" outlineLevel="0" collapsed="false">
      <c r="O146" s="1" t="n">
        <f aca="false">SUM(N146+M146)</f>
        <v>0</v>
      </c>
      <c r="P146" s="30"/>
      <c r="Q146" s="30"/>
      <c r="R146" s="30"/>
      <c r="S146" s="30"/>
      <c r="T146" s="30"/>
    </row>
    <row r="147" customFormat="false" ht="14.45" hidden="false" customHeight="false" outlineLevel="0" collapsed="false">
      <c r="O147" s="1" t="n">
        <f aca="false">SUM(N147+M147)</f>
        <v>0</v>
      </c>
      <c r="P147" s="30"/>
      <c r="Q147" s="30"/>
      <c r="R147" s="30"/>
      <c r="S147" s="30"/>
      <c r="T147" s="30"/>
    </row>
    <row r="148" customFormat="false" ht="14.45" hidden="false" customHeight="false" outlineLevel="0" collapsed="false">
      <c r="O148" s="1" t="n">
        <f aca="false">SUM(N148+M148)</f>
        <v>0</v>
      </c>
      <c r="P148" s="30"/>
      <c r="Q148" s="30"/>
      <c r="R148" s="30"/>
      <c r="S148" s="30"/>
      <c r="T148" s="30"/>
    </row>
    <row r="149" customFormat="false" ht="14.45" hidden="false" customHeight="false" outlineLevel="0" collapsed="false">
      <c r="O149" s="1" t="n">
        <f aca="false">SUM(N149+M149)</f>
        <v>0</v>
      </c>
      <c r="P149" s="30"/>
      <c r="Q149" s="30"/>
      <c r="R149" s="30"/>
      <c r="S149" s="30"/>
      <c r="T149" s="30"/>
    </row>
    <row r="150" customFormat="false" ht="14.45" hidden="false" customHeight="false" outlineLevel="0" collapsed="false">
      <c r="O150" s="1" t="n">
        <f aca="false">SUM(N150+M150)</f>
        <v>0</v>
      </c>
      <c r="P150" s="30"/>
      <c r="Q150" s="30"/>
      <c r="R150" s="30"/>
      <c r="S150" s="30"/>
      <c r="T150" s="30"/>
    </row>
    <row r="151" customFormat="false" ht="14.45" hidden="false" customHeight="false" outlineLevel="0" collapsed="false">
      <c r="O151" s="1" t="n">
        <f aca="false">SUM(N151+M151)</f>
        <v>0</v>
      </c>
      <c r="P151" s="30"/>
      <c r="Q151" s="30"/>
      <c r="R151" s="30"/>
      <c r="S151" s="30"/>
      <c r="T151" s="30"/>
    </row>
    <row r="152" customFormat="false" ht="14.45" hidden="false" customHeight="false" outlineLevel="0" collapsed="false">
      <c r="O152" s="1" t="n">
        <f aca="false">SUM(N152+M152)</f>
        <v>0</v>
      </c>
      <c r="P152" s="30"/>
      <c r="Q152" s="30"/>
      <c r="R152" s="30"/>
      <c r="S152" s="30"/>
      <c r="T152" s="30"/>
    </row>
    <row r="153" customFormat="false" ht="14.45" hidden="false" customHeight="false" outlineLevel="0" collapsed="false">
      <c r="O153" s="1" t="n">
        <f aca="false">SUM(N153+M153)</f>
        <v>0</v>
      </c>
      <c r="P153" s="30"/>
      <c r="Q153" s="30"/>
      <c r="R153" s="30"/>
      <c r="S153" s="30"/>
      <c r="T153" s="30"/>
    </row>
    <row r="154" customFormat="false" ht="14.45" hidden="false" customHeight="false" outlineLevel="0" collapsed="false">
      <c r="O154" s="1" t="n">
        <f aca="false">SUM(N154+M154)</f>
        <v>0</v>
      </c>
      <c r="P154" s="30"/>
      <c r="Q154" s="30"/>
      <c r="R154" s="30"/>
      <c r="S154" s="30"/>
      <c r="T154" s="30"/>
    </row>
    <row r="155" customFormat="false" ht="14.45" hidden="false" customHeight="false" outlineLevel="0" collapsed="false">
      <c r="O155" s="1" t="n">
        <f aca="false">SUM(N155+M155)</f>
        <v>0</v>
      </c>
      <c r="P155" s="30"/>
      <c r="Q155" s="30"/>
      <c r="R155" s="30"/>
      <c r="S155" s="30"/>
      <c r="T155" s="30"/>
    </row>
    <row r="156" customFormat="false" ht="14.45" hidden="false" customHeight="false" outlineLevel="0" collapsed="false">
      <c r="O156" s="1" t="n">
        <f aca="false">SUM(N156+M156)</f>
        <v>0</v>
      </c>
      <c r="P156" s="30"/>
      <c r="Q156" s="30"/>
      <c r="R156" s="30"/>
      <c r="S156" s="30"/>
      <c r="T156" s="30"/>
    </row>
    <row r="157" customFormat="false" ht="14.45" hidden="false" customHeight="false" outlineLevel="0" collapsed="false">
      <c r="O157" s="1" t="n">
        <f aca="false">SUM(N157+M157)</f>
        <v>0</v>
      </c>
      <c r="P157" s="30"/>
      <c r="Q157" s="30"/>
      <c r="R157" s="30"/>
      <c r="S157" s="30"/>
      <c r="T157" s="30"/>
    </row>
    <row r="158" customFormat="false" ht="14.45" hidden="false" customHeight="false" outlineLevel="0" collapsed="false">
      <c r="O158" s="1" t="n">
        <f aca="false">SUM(N158+M158)</f>
        <v>0</v>
      </c>
      <c r="P158" s="30"/>
      <c r="Q158" s="30"/>
      <c r="R158" s="30"/>
      <c r="S158" s="30"/>
      <c r="T158" s="30"/>
    </row>
    <row r="159" customFormat="false" ht="14.45" hidden="false" customHeight="false" outlineLevel="0" collapsed="false">
      <c r="O159" s="1" t="n">
        <f aca="false">SUM(N159+M159)</f>
        <v>0</v>
      </c>
      <c r="P159" s="30"/>
      <c r="Q159" s="30"/>
      <c r="R159" s="30"/>
      <c r="S159" s="30"/>
      <c r="T159" s="30"/>
    </row>
    <row r="160" customFormat="false" ht="14.45" hidden="false" customHeight="false" outlineLevel="0" collapsed="false">
      <c r="O160" s="1" t="n">
        <f aca="false">SUM(N160+M160)</f>
        <v>0</v>
      </c>
      <c r="P160" s="30"/>
      <c r="Q160" s="30"/>
      <c r="R160" s="30"/>
      <c r="S160" s="30"/>
      <c r="T160" s="30"/>
    </row>
    <row r="161" customFormat="false" ht="14.45" hidden="false" customHeight="false" outlineLevel="0" collapsed="false">
      <c r="O161" s="1" t="n">
        <f aca="false">SUM(N161+M161)</f>
        <v>0</v>
      </c>
      <c r="P161" s="30"/>
      <c r="Q161" s="30"/>
      <c r="R161" s="30"/>
      <c r="S161" s="30"/>
      <c r="T161" s="30"/>
    </row>
    <row r="162" customFormat="false" ht="14.45" hidden="false" customHeight="false" outlineLevel="0" collapsed="false">
      <c r="O162" s="1" t="n">
        <f aca="false">SUM(N162+M162)</f>
        <v>0</v>
      </c>
      <c r="P162" s="30"/>
      <c r="Q162" s="30"/>
      <c r="R162" s="30"/>
      <c r="S162" s="30"/>
      <c r="T162" s="30"/>
    </row>
    <row r="163" customFormat="false" ht="14.45" hidden="false" customHeight="false" outlineLevel="0" collapsed="false">
      <c r="O163" s="1" t="n">
        <f aca="false">SUM(N163+M163)</f>
        <v>0</v>
      </c>
      <c r="P163" s="30"/>
      <c r="Q163" s="30"/>
      <c r="R163" s="30"/>
      <c r="S163" s="30"/>
      <c r="T163" s="30"/>
    </row>
  </sheetData>
  <autoFilter ref="A1:N99"/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107"/>
  <sheetViews>
    <sheetView windowProtection="false" showFormulas="false" showGridLines="true" showRowColHeaders="true" showZeros="true" rightToLeft="false" tabSelected="false" showOutlineSymbols="true" defaultGridColor="true" view="normal" topLeftCell="K1" colorId="64" zoomScale="140" zoomScaleNormal="140" zoomScalePageLayoutView="100" workbookViewId="0">
      <selection pane="topLeft" activeCell="S2" activeCellId="0" sqref="S2"/>
    </sheetView>
  </sheetViews>
  <sheetFormatPr defaultRowHeight="15.8"/>
  <cols>
    <col collapsed="false" hidden="false" max="2" min="1" style="0" width="7.49797570850202"/>
    <col collapsed="false" hidden="false" max="3" min="3" style="0" width="12.8542510121458"/>
    <col collapsed="false" hidden="false" max="5" min="4" style="0" width="7.49797570850202"/>
    <col collapsed="false" hidden="false" max="6" min="6" style="0" width="6.63967611336032"/>
    <col collapsed="false" hidden="false" max="7" min="7" style="0" width="10.7125506072875"/>
    <col collapsed="false" hidden="false" max="8" min="8" style="0" width="6.63967611336032"/>
    <col collapsed="false" hidden="false" max="14" min="9" style="0" width="10.6032388663968"/>
    <col collapsed="false" hidden="false" max="15" min="15" style="0" width="10.7125506072875"/>
    <col collapsed="false" hidden="false" max="16" min="16" style="0" width="9.31983805668016"/>
    <col collapsed="false" hidden="false" max="19" min="17" style="0" width="16.3886639676113"/>
    <col collapsed="false" hidden="false" max="20" min="20" style="0" width="17.8906882591093"/>
    <col collapsed="false" hidden="false" max="21" min="21" style="0" width="8.57085020242915"/>
    <col collapsed="false" hidden="false" max="1025" min="22" style="0" width="7.49797570850202"/>
  </cols>
  <sheetData>
    <row r="1" customFormat="false" ht="28" hidden="false" customHeight="true" outlineLevel="0" collapsed="false">
      <c r="A1" s="0" t="s">
        <v>237</v>
      </c>
      <c r="B1" s="32" t="s">
        <v>238</v>
      </c>
      <c r="C1" s="32" t="s">
        <v>239</v>
      </c>
      <c r="D1" s="32" t="s">
        <v>240</v>
      </c>
      <c r="E1" s="32" t="s">
        <v>241</v>
      </c>
      <c r="F1" s="32" t="s">
        <v>242</v>
      </c>
      <c r="G1" s="32" t="s">
        <v>243</v>
      </c>
      <c r="H1" s="32" t="s">
        <v>244</v>
      </c>
      <c r="I1" s="32" t="s">
        <v>245</v>
      </c>
      <c r="J1" s="32" t="s">
        <v>246</v>
      </c>
      <c r="K1" s="32" t="s">
        <v>247</v>
      </c>
      <c r="L1" s="32" t="s">
        <v>248</v>
      </c>
      <c r="M1" s="32" t="s">
        <v>249</v>
      </c>
      <c r="N1" s="32" t="s">
        <v>250</v>
      </c>
      <c r="O1" s="32" t="s">
        <v>251</v>
      </c>
      <c r="P1" s="32" t="s">
        <v>252</v>
      </c>
      <c r="Q1" s="32" t="s">
        <v>253</v>
      </c>
      <c r="R1" s="32" t="s">
        <v>254</v>
      </c>
      <c r="S1" s="32" t="s">
        <v>255</v>
      </c>
      <c r="T1" s="32" t="s">
        <v>256</v>
      </c>
    </row>
    <row r="2" customFormat="false" ht="28" hidden="false" customHeight="true" outlineLevel="0" collapsed="false">
      <c r="A2" s="0" t="n">
        <f aca="false">VALUE(B2)</f>
        <v>13405</v>
      </c>
      <c r="B2" s="33" t="s">
        <v>257</v>
      </c>
      <c r="C2" s="33" t="s">
        <v>258</v>
      </c>
      <c r="D2" s="33" t="s">
        <v>259</v>
      </c>
      <c r="E2" s="33" t="s">
        <v>10</v>
      </c>
      <c r="F2" s="33" t="s">
        <v>260</v>
      </c>
      <c r="G2" s="33" t="s">
        <v>261</v>
      </c>
      <c r="H2" s="33" t="s">
        <v>262</v>
      </c>
      <c r="I2" s="33" t="s">
        <v>263</v>
      </c>
      <c r="J2" s="33" t="s">
        <v>264</v>
      </c>
      <c r="K2" s="33" t="s">
        <v>265</v>
      </c>
      <c r="L2" s="33" t="s">
        <v>266</v>
      </c>
      <c r="M2" s="33" t="s">
        <v>262</v>
      </c>
      <c r="N2" s="33" t="s">
        <v>264</v>
      </c>
      <c r="O2" s="33" t="s">
        <v>267</v>
      </c>
      <c r="P2" s="33" t="s">
        <v>260</v>
      </c>
      <c r="Q2" s="33" t="s">
        <v>264</v>
      </c>
      <c r="R2" s="33" t="s">
        <v>268</v>
      </c>
      <c r="S2" s="33" t="s">
        <v>264</v>
      </c>
      <c r="T2" s="33" t="s">
        <v>269</v>
      </c>
    </row>
    <row r="3" customFormat="false" ht="28" hidden="false" customHeight="true" outlineLevel="0" collapsed="false">
      <c r="A3" s="0" t="n">
        <f aca="false">VALUE(B3)</f>
        <v>13405</v>
      </c>
      <c r="B3" s="33" t="s">
        <v>257</v>
      </c>
      <c r="C3" s="33" t="s">
        <v>258</v>
      </c>
      <c r="D3" s="33" t="s">
        <v>270</v>
      </c>
      <c r="E3" s="33" t="s">
        <v>10</v>
      </c>
      <c r="F3" s="33" t="s">
        <v>260</v>
      </c>
      <c r="G3" s="33" t="s">
        <v>261</v>
      </c>
      <c r="H3" s="33" t="s">
        <v>262</v>
      </c>
      <c r="I3" s="33" t="s">
        <v>271</v>
      </c>
      <c r="J3" s="33" t="s">
        <v>272</v>
      </c>
      <c r="K3" s="33" t="s">
        <v>265</v>
      </c>
      <c r="L3" s="33" t="s">
        <v>273</v>
      </c>
      <c r="M3" s="33" t="s">
        <v>274</v>
      </c>
      <c r="N3" s="33" t="s">
        <v>264</v>
      </c>
      <c r="O3" s="33" t="s">
        <v>267</v>
      </c>
      <c r="P3" s="33" t="s">
        <v>275</v>
      </c>
      <c r="Q3" s="33" t="s">
        <v>264</v>
      </c>
      <c r="R3" s="33" t="s">
        <v>268</v>
      </c>
      <c r="S3" s="33" t="s">
        <v>264</v>
      </c>
      <c r="T3" s="33" t="s">
        <v>276</v>
      </c>
    </row>
    <row r="4" customFormat="false" ht="28" hidden="false" customHeight="true" outlineLevel="0" collapsed="false">
      <c r="A4" s="0" t="n">
        <f aca="false">VALUE(B4)</f>
        <v>13407</v>
      </c>
      <c r="B4" s="33" t="s">
        <v>277</v>
      </c>
      <c r="C4" s="33" t="s">
        <v>278</v>
      </c>
      <c r="D4" s="33" t="s">
        <v>259</v>
      </c>
      <c r="E4" s="33" t="s">
        <v>279</v>
      </c>
      <c r="F4" s="33" t="s">
        <v>280</v>
      </c>
      <c r="G4" s="33" t="s">
        <v>281</v>
      </c>
      <c r="H4" s="33" t="s">
        <v>262</v>
      </c>
      <c r="I4" s="33" t="s">
        <v>264</v>
      </c>
      <c r="J4" s="33" t="s">
        <v>282</v>
      </c>
      <c r="K4" s="33" t="s">
        <v>283</v>
      </c>
      <c r="L4" s="33" t="s">
        <v>284</v>
      </c>
      <c r="M4" s="33" t="s">
        <v>285</v>
      </c>
      <c r="N4" s="33" t="s">
        <v>264</v>
      </c>
      <c r="O4" s="33" t="s">
        <v>267</v>
      </c>
      <c r="P4" s="33" t="s">
        <v>260</v>
      </c>
      <c r="Q4" s="33" t="s">
        <v>264</v>
      </c>
      <c r="R4" s="33" t="s">
        <v>268</v>
      </c>
      <c r="S4" s="33" t="s">
        <v>264</v>
      </c>
      <c r="T4" s="33" t="s">
        <v>286</v>
      </c>
    </row>
    <row r="5" customFormat="false" ht="28" hidden="false" customHeight="true" outlineLevel="0" collapsed="false">
      <c r="A5" s="0" t="n">
        <f aca="false">VALUE(B5)</f>
        <v>13407</v>
      </c>
      <c r="B5" s="33" t="s">
        <v>277</v>
      </c>
      <c r="C5" s="33" t="s">
        <v>278</v>
      </c>
      <c r="D5" s="33" t="s">
        <v>270</v>
      </c>
      <c r="E5" s="33" t="s">
        <v>279</v>
      </c>
      <c r="F5" s="33" t="s">
        <v>280</v>
      </c>
      <c r="G5" s="33" t="s">
        <v>281</v>
      </c>
      <c r="H5" s="33" t="s">
        <v>262</v>
      </c>
      <c r="I5" s="33" t="s">
        <v>287</v>
      </c>
      <c r="J5" s="33" t="s">
        <v>264</v>
      </c>
      <c r="K5" s="33" t="s">
        <v>288</v>
      </c>
      <c r="L5" s="33" t="s">
        <v>289</v>
      </c>
      <c r="M5" s="33" t="s">
        <v>290</v>
      </c>
      <c r="N5" s="33" t="s">
        <v>264</v>
      </c>
      <c r="O5" s="33" t="s">
        <v>267</v>
      </c>
      <c r="P5" s="33" t="s">
        <v>275</v>
      </c>
      <c r="Q5" s="33" t="s">
        <v>264</v>
      </c>
      <c r="R5" s="33" t="s">
        <v>268</v>
      </c>
      <c r="S5" s="33" t="s">
        <v>264</v>
      </c>
      <c r="T5" s="33" t="s">
        <v>291</v>
      </c>
    </row>
    <row r="6" customFormat="false" ht="28" hidden="false" customHeight="true" outlineLevel="0" collapsed="false">
      <c r="A6" s="0" t="n">
        <f aca="false">VALUE(B6)</f>
        <v>13410</v>
      </c>
      <c r="B6" s="33" t="s">
        <v>292</v>
      </c>
      <c r="C6" s="33" t="s">
        <v>293</v>
      </c>
      <c r="D6" s="33" t="s">
        <v>259</v>
      </c>
      <c r="E6" s="33" t="s">
        <v>10</v>
      </c>
      <c r="F6" s="33" t="s">
        <v>260</v>
      </c>
      <c r="G6" s="33" t="s">
        <v>261</v>
      </c>
      <c r="H6" s="33" t="s">
        <v>262</v>
      </c>
      <c r="I6" s="33" t="s">
        <v>287</v>
      </c>
      <c r="J6" s="33" t="s">
        <v>264</v>
      </c>
      <c r="K6" s="33" t="s">
        <v>294</v>
      </c>
      <c r="L6" s="33" t="s">
        <v>295</v>
      </c>
      <c r="M6" s="33" t="s">
        <v>268</v>
      </c>
      <c r="N6" s="33" t="s">
        <v>290</v>
      </c>
      <c r="O6" s="33" t="s">
        <v>267</v>
      </c>
      <c r="P6" s="33" t="s">
        <v>260</v>
      </c>
      <c r="Q6" s="33" t="s">
        <v>264</v>
      </c>
      <c r="R6" s="33" t="s">
        <v>268</v>
      </c>
      <c r="S6" s="33" t="s">
        <v>264</v>
      </c>
      <c r="T6" s="33" t="s">
        <v>296</v>
      </c>
    </row>
    <row r="7" customFormat="false" ht="28" hidden="false" customHeight="true" outlineLevel="0" collapsed="false">
      <c r="A7" s="0" t="n">
        <f aca="false">VALUE(B7)</f>
        <v>13410</v>
      </c>
      <c r="B7" s="33" t="s">
        <v>292</v>
      </c>
      <c r="C7" s="33" t="s">
        <v>293</v>
      </c>
      <c r="D7" s="33" t="s">
        <v>270</v>
      </c>
      <c r="E7" s="33" t="s">
        <v>10</v>
      </c>
      <c r="F7" s="33" t="s">
        <v>260</v>
      </c>
      <c r="G7" s="33" t="s">
        <v>261</v>
      </c>
      <c r="H7" s="33" t="s">
        <v>262</v>
      </c>
      <c r="I7" s="33" t="s">
        <v>264</v>
      </c>
      <c r="J7" s="33" t="s">
        <v>297</v>
      </c>
      <c r="K7" s="33" t="s">
        <v>273</v>
      </c>
      <c r="L7" s="33" t="s">
        <v>298</v>
      </c>
      <c r="M7" s="33" t="s">
        <v>299</v>
      </c>
      <c r="N7" s="33" t="s">
        <v>262</v>
      </c>
      <c r="O7" s="33" t="s">
        <v>267</v>
      </c>
      <c r="P7" s="33" t="s">
        <v>275</v>
      </c>
      <c r="Q7" s="33" t="s">
        <v>264</v>
      </c>
      <c r="R7" s="33" t="s">
        <v>268</v>
      </c>
      <c r="S7" s="33" t="s">
        <v>264</v>
      </c>
      <c r="T7" s="33" t="s">
        <v>300</v>
      </c>
    </row>
    <row r="8" customFormat="false" ht="28" hidden="false" customHeight="true" outlineLevel="0" collapsed="false">
      <c r="A8" s="0" t="n">
        <f aca="false">VALUE(B8)</f>
        <v>13420</v>
      </c>
      <c r="B8" s="33" t="s">
        <v>301</v>
      </c>
      <c r="C8" s="33" t="s">
        <v>302</v>
      </c>
      <c r="D8" s="33" t="s">
        <v>259</v>
      </c>
      <c r="E8" s="33" t="s">
        <v>303</v>
      </c>
      <c r="F8" s="33" t="s">
        <v>260</v>
      </c>
      <c r="G8" s="33" t="s">
        <v>304</v>
      </c>
      <c r="H8" s="33" t="s">
        <v>262</v>
      </c>
      <c r="I8" s="33" t="s">
        <v>264</v>
      </c>
      <c r="J8" s="33" t="s">
        <v>264</v>
      </c>
      <c r="K8" s="33" t="s">
        <v>271</v>
      </c>
      <c r="L8" s="33" t="s">
        <v>264</v>
      </c>
      <c r="M8" s="33" t="s">
        <v>264</v>
      </c>
      <c r="N8" s="33" t="s">
        <v>264</v>
      </c>
      <c r="O8" s="33" t="s">
        <v>267</v>
      </c>
      <c r="P8" s="33" t="s">
        <v>260</v>
      </c>
      <c r="Q8" s="33" t="s">
        <v>268</v>
      </c>
      <c r="R8" s="33" t="s">
        <v>268</v>
      </c>
      <c r="S8" s="33" t="s">
        <v>264</v>
      </c>
      <c r="T8" s="33" t="s">
        <v>305</v>
      </c>
    </row>
    <row r="9" customFormat="false" ht="28" hidden="false" customHeight="true" outlineLevel="0" collapsed="false">
      <c r="A9" s="0" t="n">
        <f aca="false">VALUE(B9)</f>
        <v>13420</v>
      </c>
      <c r="B9" s="33" t="s">
        <v>301</v>
      </c>
      <c r="C9" s="33" t="s">
        <v>302</v>
      </c>
      <c r="D9" s="33" t="s">
        <v>270</v>
      </c>
      <c r="E9" s="33" t="s">
        <v>303</v>
      </c>
      <c r="F9" s="33" t="s">
        <v>260</v>
      </c>
      <c r="G9" s="33" t="s">
        <v>304</v>
      </c>
      <c r="H9" s="33" t="s">
        <v>262</v>
      </c>
      <c r="I9" s="33" t="s">
        <v>264</v>
      </c>
      <c r="J9" s="33" t="s">
        <v>264</v>
      </c>
      <c r="K9" s="33" t="s">
        <v>306</v>
      </c>
      <c r="L9" s="33" t="s">
        <v>268</v>
      </c>
      <c r="M9" s="33" t="s">
        <v>307</v>
      </c>
      <c r="N9" s="33" t="s">
        <v>264</v>
      </c>
      <c r="O9" s="33" t="s">
        <v>267</v>
      </c>
      <c r="P9" s="33" t="s">
        <v>275</v>
      </c>
      <c r="Q9" s="33" t="s">
        <v>268</v>
      </c>
      <c r="R9" s="33" t="s">
        <v>264</v>
      </c>
      <c r="S9" s="33" t="s">
        <v>264</v>
      </c>
      <c r="T9" s="33" t="s">
        <v>308</v>
      </c>
    </row>
    <row r="10" customFormat="false" ht="28" hidden="false" customHeight="true" outlineLevel="0" collapsed="false">
      <c r="A10" s="0" t="n">
        <f aca="false">VALUE(B10)</f>
        <v>13432</v>
      </c>
      <c r="B10" s="33" t="s">
        <v>309</v>
      </c>
      <c r="C10" s="33" t="s">
        <v>310</v>
      </c>
      <c r="D10" s="33" t="s">
        <v>259</v>
      </c>
      <c r="E10" s="33" t="s">
        <v>279</v>
      </c>
      <c r="F10" s="33" t="s">
        <v>280</v>
      </c>
      <c r="G10" s="33" t="s">
        <v>281</v>
      </c>
      <c r="H10" s="33" t="s">
        <v>262</v>
      </c>
      <c r="I10" s="33" t="s">
        <v>264</v>
      </c>
      <c r="J10" s="33" t="s">
        <v>264</v>
      </c>
      <c r="K10" s="33" t="s">
        <v>311</v>
      </c>
      <c r="L10" s="33" t="s">
        <v>268</v>
      </c>
      <c r="M10" s="33" t="s">
        <v>271</v>
      </c>
      <c r="N10" s="33" t="s">
        <v>264</v>
      </c>
      <c r="O10" s="33" t="s">
        <v>267</v>
      </c>
      <c r="P10" s="33" t="s">
        <v>260</v>
      </c>
      <c r="Q10" s="33" t="s">
        <v>268</v>
      </c>
      <c r="R10" s="33" t="s">
        <v>264</v>
      </c>
      <c r="S10" s="33" t="s">
        <v>264</v>
      </c>
      <c r="T10" s="33" t="s">
        <v>312</v>
      </c>
    </row>
    <row r="11" customFormat="false" ht="28" hidden="false" customHeight="true" outlineLevel="0" collapsed="false">
      <c r="A11" s="0" t="n">
        <f aca="false">VALUE(B11)</f>
        <v>13432</v>
      </c>
      <c r="B11" s="33" t="s">
        <v>309</v>
      </c>
      <c r="C11" s="33" t="s">
        <v>310</v>
      </c>
      <c r="D11" s="33" t="s">
        <v>270</v>
      </c>
      <c r="E11" s="33" t="s">
        <v>279</v>
      </c>
      <c r="F11" s="33" t="s">
        <v>280</v>
      </c>
      <c r="G11" s="33" t="s">
        <v>281</v>
      </c>
      <c r="H11" s="33" t="s">
        <v>262</v>
      </c>
      <c r="I11" s="33" t="s">
        <v>264</v>
      </c>
      <c r="J11" s="33" t="s">
        <v>264</v>
      </c>
      <c r="K11" s="33" t="s">
        <v>299</v>
      </c>
      <c r="L11" s="33" t="s">
        <v>311</v>
      </c>
      <c r="M11" s="33" t="s">
        <v>274</v>
      </c>
      <c r="N11" s="33" t="s">
        <v>264</v>
      </c>
      <c r="O11" s="33" t="s">
        <v>267</v>
      </c>
      <c r="P11" s="33" t="s">
        <v>275</v>
      </c>
      <c r="Q11" s="33" t="s">
        <v>268</v>
      </c>
      <c r="R11" s="33" t="s">
        <v>264</v>
      </c>
      <c r="S11" s="33" t="s">
        <v>264</v>
      </c>
      <c r="T11" s="33" t="s">
        <v>313</v>
      </c>
    </row>
    <row r="12" customFormat="false" ht="28" hidden="false" customHeight="true" outlineLevel="0" collapsed="false">
      <c r="A12" s="0" t="n">
        <f aca="false">VALUE(B12)</f>
        <v>13433</v>
      </c>
      <c r="B12" s="33" t="s">
        <v>314</v>
      </c>
      <c r="C12" s="33" t="s">
        <v>315</v>
      </c>
      <c r="D12" s="33" t="s">
        <v>259</v>
      </c>
      <c r="E12" s="33" t="s">
        <v>316</v>
      </c>
      <c r="F12" s="33" t="s">
        <v>260</v>
      </c>
      <c r="G12" s="33" t="s">
        <v>317</v>
      </c>
      <c r="H12" s="33" t="s">
        <v>307</v>
      </c>
      <c r="I12" s="33" t="s">
        <v>318</v>
      </c>
      <c r="J12" s="33" t="s">
        <v>319</v>
      </c>
      <c r="K12" s="33" t="s">
        <v>320</v>
      </c>
      <c r="L12" s="33" t="s">
        <v>321</v>
      </c>
      <c r="M12" s="33" t="s">
        <v>268</v>
      </c>
      <c r="N12" s="33" t="s">
        <v>264</v>
      </c>
      <c r="O12" s="33" t="s">
        <v>267</v>
      </c>
      <c r="P12" s="33" t="s">
        <v>260</v>
      </c>
      <c r="Q12" s="33" t="s">
        <v>264</v>
      </c>
      <c r="R12" s="33" t="s">
        <v>268</v>
      </c>
      <c r="S12" s="33" t="s">
        <v>264</v>
      </c>
      <c r="T12" s="33" t="s">
        <v>322</v>
      </c>
    </row>
    <row r="13" customFormat="false" ht="28" hidden="false" customHeight="true" outlineLevel="0" collapsed="false">
      <c r="A13" s="0" t="n">
        <f aca="false">VALUE(B13)</f>
        <v>13433</v>
      </c>
      <c r="B13" s="33" t="s">
        <v>314</v>
      </c>
      <c r="C13" s="33" t="s">
        <v>315</v>
      </c>
      <c r="D13" s="33" t="s">
        <v>270</v>
      </c>
      <c r="E13" s="33" t="s">
        <v>316</v>
      </c>
      <c r="F13" s="33" t="s">
        <v>260</v>
      </c>
      <c r="G13" s="33" t="s">
        <v>317</v>
      </c>
      <c r="H13" s="33" t="s">
        <v>307</v>
      </c>
      <c r="I13" s="33" t="s">
        <v>323</v>
      </c>
      <c r="J13" s="33" t="s">
        <v>324</v>
      </c>
      <c r="K13" s="33" t="s">
        <v>325</v>
      </c>
      <c r="L13" s="33" t="s">
        <v>326</v>
      </c>
      <c r="M13" s="33" t="s">
        <v>282</v>
      </c>
      <c r="N13" s="33" t="s">
        <v>264</v>
      </c>
      <c r="O13" s="33" t="s">
        <v>267</v>
      </c>
      <c r="P13" s="33" t="s">
        <v>275</v>
      </c>
      <c r="Q13" s="33" t="s">
        <v>264</v>
      </c>
      <c r="R13" s="33" t="s">
        <v>268</v>
      </c>
      <c r="S13" s="33" t="s">
        <v>264</v>
      </c>
      <c r="T13" s="33" t="s">
        <v>327</v>
      </c>
    </row>
    <row r="14" customFormat="false" ht="28" hidden="false" customHeight="true" outlineLevel="0" collapsed="false">
      <c r="A14" s="0" t="n">
        <f aca="false">VALUE(B14)</f>
        <v>13433</v>
      </c>
      <c r="B14" s="33" t="s">
        <v>314</v>
      </c>
      <c r="C14" s="33" t="s">
        <v>315</v>
      </c>
      <c r="D14" s="33" t="s">
        <v>328</v>
      </c>
      <c r="E14" s="33" t="s">
        <v>316</v>
      </c>
      <c r="F14" s="33" t="s">
        <v>260</v>
      </c>
      <c r="G14" s="33" t="s">
        <v>317</v>
      </c>
      <c r="H14" s="33" t="s">
        <v>307</v>
      </c>
      <c r="I14" s="33" t="s">
        <v>329</v>
      </c>
      <c r="J14" s="33" t="s">
        <v>330</v>
      </c>
      <c r="K14" s="33" t="s">
        <v>331</v>
      </c>
      <c r="L14" s="33" t="s">
        <v>332</v>
      </c>
      <c r="M14" s="33" t="s">
        <v>333</v>
      </c>
      <c r="N14" s="33" t="s">
        <v>264</v>
      </c>
      <c r="O14" s="33" t="s">
        <v>267</v>
      </c>
      <c r="P14" s="33" t="s">
        <v>260</v>
      </c>
      <c r="Q14" s="33" t="s">
        <v>264</v>
      </c>
      <c r="R14" s="33" t="s">
        <v>268</v>
      </c>
      <c r="S14" s="33" t="s">
        <v>264</v>
      </c>
      <c r="T14" s="33" t="s">
        <v>334</v>
      </c>
    </row>
    <row r="15" customFormat="false" ht="28" hidden="false" customHeight="true" outlineLevel="0" collapsed="false">
      <c r="A15" s="0" t="n">
        <f aca="false">VALUE(B15)</f>
        <v>13434</v>
      </c>
      <c r="B15" s="33" t="s">
        <v>335</v>
      </c>
      <c r="C15" s="33" t="s">
        <v>336</v>
      </c>
      <c r="D15" s="33" t="s">
        <v>337</v>
      </c>
      <c r="E15" s="33" t="s">
        <v>338</v>
      </c>
      <c r="F15" s="33" t="s">
        <v>260</v>
      </c>
      <c r="G15" s="33" t="s">
        <v>317</v>
      </c>
      <c r="H15" s="33" t="s">
        <v>262</v>
      </c>
      <c r="I15" s="33" t="s">
        <v>339</v>
      </c>
      <c r="J15" s="33" t="s">
        <v>340</v>
      </c>
      <c r="K15" s="33" t="s">
        <v>332</v>
      </c>
      <c r="L15" s="33" t="s">
        <v>341</v>
      </c>
      <c r="M15" s="33" t="s">
        <v>342</v>
      </c>
      <c r="N15" s="33" t="s">
        <v>264</v>
      </c>
      <c r="O15" s="33" t="s">
        <v>260</v>
      </c>
      <c r="P15" s="33" t="s">
        <v>260</v>
      </c>
      <c r="Q15" s="33" t="s">
        <v>264</v>
      </c>
      <c r="R15" s="33" t="s">
        <v>268</v>
      </c>
      <c r="S15" s="33" t="s">
        <v>264</v>
      </c>
      <c r="T15" s="33" t="s">
        <v>343</v>
      </c>
    </row>
    <row r="16" customFormat="false" ht="28" hidden="false" customHeight="true" outlineLevel="0" collapsed="false">
      <c r="A16" s="0" t="n">
        <f aca="false">VALUE(B16)</f>
        <v>13434</v>
      </c>
      <c r="B16" s="33" t="s">
        <v>335</v>
      </c>
      <c r="C16" s="33" t="s">
        <v>336</v>
      </c>
      <c r="D16" s="33" t="s">
        <v>270</v>
      </c>
      <c r="E16" s="33" t="s">
        <v>338</v>
      </c>
      <c r="F16" s="33" t="s">
        <v>260</v>
      </c>
      <c r="G16" s="33" t="s">
        <v>317</v>
      </c>
      <c r="H16" s="33" t="s">
        <v>262</v>
      </c>
      <c r="I16" s="33" t="s">
        <v>264</v>
      </c>
      <c r="J16" s="33" t="s">
        <v>340</v>
      </c>
      <c r="K16" s="33" t="s">
        <v>344</v>
      </c>
      <c r="L16" s="33" t="s">
        <v>345</v>
      </c>
      <c r="M16" s="33" t="s">
        <v>346</v>
      </c>
      <c r="N16" s="33" t="s">
        <v>264</v>
      </c>
      <c r="O16" s="33" t="s">
        <v>260</v>
      </c>
      <c r="P16" s="33" t="s">
        <v>275</v>
      </c>
      <c r="Q16" s="33" t="s">
        <v>264</v>
      </c>
      <c r="R16" s="33" t="s">
        <v>268</v>
      </c>
      <c r="S16" s="33" t="s">
        <v>264</v>
      </c>
      <c r="T16" s="33" t="s">
        <v>347</v>
      </c>
    </row>
    <row r="17" customFormat="false" ht="28" hidden="false" customHeight="true" outlineLevel="0" collapsed="false">
      <c r="A17" s="0" t="n">
        <f aca="false">VALUE(B17)</f>
        <v>13435</v>
      </c>
      <c r="B17" s="33" t="s">
        <v>348</v>
      </c>
      <c r="C17" s="33" t="s">
        <v>349</v>
      </c>
      <c r="D17" s="33" t="s">
        <v>337</v>
      </c>
      <c r="E17" s="33" t="s">
        <v>279</v>
      </c>
      <c r="F17" s="33" t="s">
        <v>280</v>
      </c>
      <c r="G17" s="33" t="s">
        <v>281</v>
      </c>
      <c r="H17" s="33" t="s">
        <v>262</v>
      </c>
      <c r="I17" s="33" t="s">
        <v>350</v>
      </c>
      <c r="J17" s="33" t="s">
        <v>264</v>
      </c>
      <c r="K17" s="33" t="s">
        <v>351</v>
      </c>
      <c r="L17" s="33" t="s">
        <v>352</v>
      </c>
      <c r="M17" s="33" t="s">
        <v>264</v>
      </c>
      <c r="N17" s="33" t="s">
        <v>264</v>
      </c>
      <c r="O17" s="33" t="s">
        <v>260</v>
      </c>
      <c r="P17" s="33" t="s">
        <v>260</v>
      </c>
      <c r="Q17" s="33" t="s">
        <v>264</v>
      </c>
      <c r="R17" s="33" t="s">
        <v>268</v>
      </c>
      <c r="S17" s="33" t="s">
        <v>264</v>
      </c>
      <c r="T17" s="33" t="s">
        <v>353</v>
      </c>
    </row>
    <row r="18" customFormat="false" ht="28" hidden="false" customHeight="true" outlineLevel="0" collapsed="false">
      <c r="A18" s="0" t="n">
        <f aca="false">VALUE(B18)</f>
        <v>13436</v>
      </c>
      <c r="B18" s="33" t="s">
        <v>354</v>
      </c>
      <c r="C18" s="33" t="s">
        <v>355</v>
      </c>
      <c r="D18" s="33" t="s">
        <v>337</v>
      </c>
      <c r="E18" s="33" t="s">
        <v>338</v>
      </c>
      <c r="F18" s="33" t="s">
        <v>260</v>
      </c>
      <c r="G18" s="33" t="s">
        <v>317</v>
      </c>
      <c r="H18" s="33" t="s">
        <v>262</v>
      </c>
      <c r="I18" s="33" t="s">
        <v>264</v>
      </c>
      <c r="J18" s="33" t="s">
        <v>264</v>
      </c>
      <c r="K18" s="33" t="s">
        <v>311</v>
      </c>
      <c r="L18" s="33" t="s">
        <v>311</v>
      </c>
      <c r="M18" s="33" t="s">
        <v>268</v>
      </c>
      <c r="N18" s="33" t="s">
        <v>264</v>
      </c>
      <c r="O18" s="33" t="s">
        <v>260</v>
      </c>
      <c r="P18" s="33" t="s">
        <v>260</v>
      </c>
      <c r="Q18" s="33" t="s">
        <v>268</v>
      </c>
      <c r="R18" s="33" t="s">
        <v>264</v>
      </c>
      <c r="S18" s="33" t="s">
        <v>264</v>
      </c>
      <c r="T18" s="33" t="s">
        <v>356</v>
      </c>
    </row>
    <row r="19" customFormat="false" ht="28" hidden="false" customHeight="true" outlineLevel="0" collapsed="false">
      <c r="A19" s="0" t="n">
        <f aca="false">VALUE(B19)</f>
        <v>13436</v>
      </c>
      <c r="B19" s="33" t="s">
        <v>354</v>
      </c>
      <c r="C19" s="33" t="s">
        <v>355</v>
      </c>
      <c r="D19" s="33" t="s">
        <v>270</v>
      </c>
      <c r="E19" s="33" t="s">
        <v>338</v>
      </c>
      <c r="F19" s="33" t="s">
        <v>260</v>
      </c>
      <c r="G19" s="33" t="s">
        <v>317</v>
      </c>
      <c r="H19" s="33" t="s">
        <v>262</v>
      </c>
      <c r="I19" s="33" t="s">
        <v>357</v>
      </c>
      <c r="J19" s="33" t="s">
        <v>339</v>
      </c>
      <c r="K19" s="33" t="s">
        <v>358</v>
      </c>
      <c r="L19" s="33" t="s">
        <v>359</v>
      </c>
      <c r="M19" s="33" t="s">
        <v>333</v>
      </c>
      <c r="N19" s="33" t="s">
        <v>264</v>
      </c>
      <c r="O19" s="33" t="s">
        <v>260</v>
      </c>
      <c r="P19" s="33" t="s">
        <v>275</v>
      </c>
      <c r="Q19" s="33" t="s">
        <v>264</v>
      </c>
      <c r="R19" s="33" t="s">
        <v>268</v>
      </c>
      <c r="S19" s="33" t="s">
        <v>264</v>
      </c>
      <c r="T19" s="33" t="s">
        <v>360</v>
      </c>
    </row>
    <row r="20" customFormat="false" ht="28" hidden="false" customHeight="true" outlineLevel="0" collapsed="false">
      <c r="A20" s="0" t="n">
        <f aca="false">VALUE(B20)</f>
        <v>13437</v>
      </c>
      <c r="B20" s="33" t="s">
        <v>361</v>
      </c>
      <c r="C20" s="33" t="s">
        <v>362</v>
      </c>
      <c r="D20" s="33" t="s">
        <v>337</v>
      </c>
      <c r="E20" s="33" t="s">
        <v>363</v>
      </c>
      <c r="F20" s="33" t="s">
        <v>364</v>
      </c>
      <c r="G20" s="33" t="s">
        <v>365</v>
      </c>
      <c r="H20" s="33" t="s">
        <v>307</v>
      </c>
      <c r="I20" s="33" t="s">
        <v>366</v>
      </c>
      <c r="J20" s="33" t="s">
        <v>367</v>
      </c>
      <c r="K20" s="33" t="s">
        <v>368</v>
      </c>
      <c r="L20" s="33" t="s">
        <v>369</v>
      </c>
      <c r="M20" s="33" t="s">
        <v>370</v>
      </c>
      <c r="N20" s="33" t="s">
        <v>264</v>
      </c>
      <c r="O20" s="33" t="s">
        <v>267</v>
      </c>
      <c r="P20" s="33" t="s">
        <v>260</v>
      </c>
      <c r="Q20" s="33" t="s">
        <v>264</v>
      </c>
      <c r="R20" s="33" t="s">
        <v>268</v>
      </c>
      <c r="S20" s="33" t="s">
        <v>264</v>
      </c>
      <c r="T20" s="33" t="s">
        <v>371</v>
      </c>
    </row>
    <row r="21" customFormat="false" ht="28" hidden="false" customHeight="true" outlineLevel="0" collapsed="false">
      <c r="A21" s="0" t="n">
        <f aca="false">VALUE(B21)</f>
        <v>13438</v>
      </c>
      <c r="B21" s="33" t="s">
        <v>372</v>
      </c>
      <c r="C21" s="33" t="s">
        <v>373</v>
      </c>
      <c r="D21" s="33" t="s">
        <v>337</v>
      </c>
      <c r="E21" s="33" t="s">
        <v>374</v>
      </c>
      <c r="F21" s="33" t="s">
        <v>280</v>
      </c>
      <c r="G21" s="33" t="s">
        <v>375</v>
      </c>
      <c r="H21" s="33" t="s">
        <v>307</v>
      </c>
      <c r="I21" s="33" t="s">
        <v>376</v>
      </c>
      <c r="J21" s="33" t="s">
        <v>265</v>
      </c>
      <c r="K21" s="33" t="s">
        <v>377</v>
      </c>
      <c r="L21" s="33" t="s">
        <v>378</v>
      </c>
      <c r="M21" s="33" t="s">
        <v>379</v>
      </c>
      <c r="N21" s="33" t="s">
        <v>262</v>
      </c>
      <c r="O21" s="33" t="s">
        <v>260</v>
      </c>
      <c r="P21" s="33" t="s">
        <v>260</v>
      </c>
      <c r="Q21" s="33" t="s">
        <v>264</v>
      </c>
      <c r="R21" s="33" t="s">
        <v>268</v>
      </c>
      <c r="S21" s="33" t="s">
        <v>264</v>
      </c>
      <c r="T21" s="33" t="s">
        <v>380</v>
      </c>
    </row>
    <row r="22" customFormat="false" ht="28" hidden="false" customHeight="true" outlineLevel="0" collapsed="false">
      <c r="A22" s="0" t="n">
        <f aca="false">VALUE(B22)</f>
        <v>13439</v>
      </c>
      <c r="B22" s="33" t="s">
        <v>381</v>
      </c>
      <c r="C22" s="33" t="s">
        <v>382</v>
      </c>
      <c r="D22" s="33" t="s">
        <v>337</v>
      </c>
      <c r="E22" s="33" t="s">
        <v>374</v>
      </c>
      <c r="F22" s="33" t="s">
        <v>280</v>
      </c>
      <c r="G22" s="33" t="s">
        <v>375</v>
      </c>
      <c r="H22" s="33" t="s">
        <v>307</v>
      </c>
      <c r="I22" s="33" t="s">
        <v>383</v>
      </c>
      <c r="J22" s="33" t="s">
        <v>384</v>
      </c>
      <c r="K22" s="33" t="s">
        <v>385</v>
      </c>
      <c r="L22" s="33" t="s">
        <v>386</v>
      </c>
      <c r="M22" s="33" t="s">
        <v>379</v>
      </c>
      <c r="N22" s="33" t="s">
        <v>268</v>
      </c>
      <c r="O22" s="33" t="s">
        <v>260</v>
      </c>
      <c r="P22" s="33" t="s">
        <v>260</v>
      </c>
      <c r="Q22" s="33" t="s">
        <v>264</v>
      </c>
      <c r="R22" s="33" t="s">
        <v>268</v>
      </c>
      <c r="S22" s="33" t="s">
        <v>264</v>
      </c>
      <c r="T22" s="33" t="s">
        <v>387</v>
      </c>
    </row>
    <row r="23" customFormat="false" ht="28" hidden="false" customHeight="true" outlineLevel="0" collapsed="false">
      <c r="A23" s="0" t="n">
        <f aca="false">VALUE(B23)</f>
        <v>13440</v>
      </c>
      <c r="B23" s="33" t="s">
        <v>388</v>
      </c>
      <c r="C23" s="33" t="s">
        <v>389</v>
      </c>
      <c r="D23" s="33" t="s">
        <v>337</v>
      </c>
      <c r="E23" s="33" t="s">
        <v>374</v>
      </c>
      <c r="F23" s="33" t="s">
        <v>280</v>
      </c>
      <c r="G23" s="33" t="s">
        <v>375</v>
      </c>
      <c r="H23" s="33" t="s">
        <v>307</v>
      </c>
      <c r="I23" s="33" t="s">
        <v>390</v>
      </c>
      <c r="J23" s="33" t="s">
        <v>311</v>
      </c>
      <c r="K23" s="33" t="s">
        <v>391</v>
      </c>
      <c r="L23" s="33" t="s">
        <v>392</v>
      </c>
      <c r="M23" s="33" t="s">
        <v>333</v>
      </c>
      <c r="N23" s="33" t="s">
        <v>268</v>
      </c>
      <c r="O23" s="33" t="s">
        <v>260</v>
      </c>
      <c r="P23" s="33" t="s">
        <v>260</v>
      </c>
      <c r="Q23" s="33" t="s">
        <v>264</v>
      </c>
      <c r="R23" s="33" t="s">
        <v>268</v>
      </c>
      <c r="S23" s="33" t="s">
        <v>264</v>
      </c>
      <c r="T23" s="33" t="s">
        <v>393</v>
      </c>
    </row>
    <row r="24" customFormat="false" ht="28" hidden="false" customHeight="true" outlineLevel="0" collapsed="false">
      <c r="A24" s="0" t="n">
        <f aca="false">VALUE(B24)</f>
        <v>13441</v>
      </c>
      <c r="B24" s="33" t="s">
        <v>394</v>
      </c>
      <c r="C24" s="33" t="s">
        <v>395</v>
      </c>
      <c r="D24" s="33" t="s">
        <v>337</v>
      </c>
      <c r="E24" s="33" t="s">
        <v>374</v>
      </c>
      <c r="F24" s="33" t="s">
        <v>280</v>
      </c>
      <c r="G24" s="33" t="s">
        <v>375</v>
      </c>
      <c r="H24" s="33" t="s">
        <v>307</v>
      </c>
      <c r="I24" s="33" t="s">
        <v>396</v>
      </c>
      <c r="J24" s="33" t="s">
        <v>306</v>
      </c>
      <c r="K24" s="33" t="s">
        <v>397</v>
      </c>
      <c r="L24" s="33" t="s">
        <v>398</v>
      </c>
      <c r="M24" s="33" t="s">
        <v>399</v>
      </c>
      <c r="N24" s="33" t="s">
        <v>311</v>
      </c>
      <c r="O24" s="33" t="s">
        <v>260</v>
      </c>
      <c r="P24" s="33" t="s">
        <v>260</v>
      </c>
      <c r="Q24" s="33" t="s">
        <v>264</v>
      </c>
      <c r="R24" s="33" t="s">
        <v>268</v>
      </c>
      <c r="S24" s="33" t="s">
        <v>264</v>
      </c>
      <c r="T24" s="33" t="s">
        <v>400</v>
      </c>
    </row>
    <row r="25" customFormat="false" ht="28" hidden="false" customHeight="true" outlineLevel="0" collapsed="false">
      <c r="A25" s="0" t="n">
        <f aca="false">VALUE(B25)</f>
        <v>13442</v>
      </c>
      <c r="B25" s="33" t="s">
        <v>401</v>
      </c>
      <c r="C25" s="33" t="s">
        <v>402</v>
      </c>
      <c r="D25" s="33" t="s">
        <v>337</v>
      </c>
      <c r="E25" s="33" t="s">
        <v>374</v>
      </c>
      <c r="F25" s="33" t="s">
        <v>280</v>
      </c>
      <c r="G25" s="33" t="s">
        <v>375</v>
      </c>
      <c r="H25" s="33" t="s">
        <v>307</v>
      </c>
      <c r="I25" s="33" t="s">
        <v>379</v>
      </c>
      <c r="J25" s="33" t="s">
        <v>263</v>
      </c>
      <c r="K25" s="33" t="s">
        <v>403</v>
      </c>
      <c r="L25" s="33" t="s">
        <v>404</v>
      </c>
      <c r="M25" s="33" t="s">
        <v>405</v>
      </c>
      <c r="N25" s="33" t="s">
        <v>264</v>
      </c>
      <c r="O25" s="33" t="s">
        <v>260</v>
      </c>
      <c r="P25" s="33" t="s">
        <v>260</v>
      </c>
      <c r="Q25" s="33" t="s">
        <v>264</v>
      </c>
      <c r="R25" s="33" t="s">
        <v>268</v>
      </c>
      <c r="S25" s="33" t="s">
        <v>264</v>
      </c>
      <c r="T25" s="33" t="s">
        <v>406</v>
      </c>
    </row>
    <row r="26" customFormat="false" ht="28" hidden="false" customHeight="true" outlineLevel="0" collapsed="false">
      <c r="A26" s="0" t="n">
        <f aca="false">VALUE(B26)</f>
        <v>13444</v>
      </c>
      <c r="B26" s="33" t="s">
        <v>407</v>
      </c>
      <c r="C26" s="33" t="s">
        <v>408</v>
      </c>
      <c r="D26" s="33" t="s">
        <v>337</v>
      </c>
      <c r="E26" s="33" t="s">
        <v>374</v>
      </c>
      <c r="F26" s="33" t="s">
        <v>280</v>
      </c>
      <c r="G26" s="33" t="s">
        <v>375</v>
      </c>
      <c r="H26" s="33" t="s">
        <v>307</v>
      </c>
      <c r="I26" s="33" t="s">
        <v>272</v>
      </c>
      <c r="J26" s="33" t="s">
        <v>264</v>
      </c>
      <c r="K26" s="33" t="s">
        <v>409</v>
      </c>
      <c r="L26" s="33" t="s">
        <v>410</v>
      </c>
      <c r="M26" s="33" t="s">
        <v>307</v>
      </c>
      <c r="N26" s="33" t="s">
        <v>271</v>
      </c>
      <c r="O26" s="33" t="s">
        <v>260</v>
      </c>
      <c r="P26" s="33" t="s">
        <v>260</v>
      </c>
      <c r="Q26" s="33" t="s">
        <v>264</v>
      </c>
      <c r="R26" s="33" t="s">
        <v>268</v>
      </c>
      <c r="S26" s="33" t="s">
        <v>264</v>
      </c>
      <c r="T26" s="33" t="s">
        <v>411</v>
      </c>
    </row>
    <row r="27" customFormat="false" ht="28" hidden="false" customHeight="true" outlineLevel="0" collapsed="false">
      <c r="A27" s="0" t="n">
        <f aca="false">VALUE(B27)</f>
        <v>13445</v>
      </c>
      <c r="B27" s="33" t="s">
        <v>412</v>
      </c>
      <c r="C27" s="33" t="s">
        <v>413</v>
      </c>
      <c r="D27" s="33" t="s">
        <v>337</v>
      </c>
      <c r="E27" s="33" t="s">
        <v>374</v>
      </c>
      <c r="F27" s="33" t="s">
        <v>280</v>
      </c>
      <c r="G27" s="33" t="s">
        <v>375</v>
      </c>
      <c r="H27" s="33" t="s">
        <v>307</v>
      </c>
      <c r="I27" s="33" t="s">
        <v>414</v>
      </c>
      <c r="J27" s="33" t="s">
        <v>311</v>
      </c>
      <c r="K27" s="33" t="s">
        <v>415</v>
      </c>
      <c r="L27" s="33" t="s">
        <v>410</v>
      </c>
      <c r="M27" s="33" t="s">
        <v>399</v>
      </c>
      <c r="N27" s="33" t="s">
        <v>271</v>
      </c>
      <c r="O27" s="33" t="s">
        <v>260</v>
      </c>
      <c r="P27" s="33" t="s">
        <v>260</v>
      </c>
      <c r="Q27" s="33" t="s">
        <v>264</v>
      </c>
      <c r="R27" s="33" t="s">
        <v>268</v>
      </c>
      <c r="S27" s="33" t="s">
        <v>264</v>
      </c>
      <c r="T27" s="33" t="s">
        <v>416</v>
      </c>
    </row>
    <row r="28" customFormat="false" ht="28" hidden="false" customHeight="true" outlineLevel="0" collapsed="false">
      <c r="A28" s="0" t="n">
        <f aca="false">VALUE(B28)</f>
        <v>13446</v>
      </c>
      <c r="B28" s="33" t="s">
        <v>417</v>
      </c>
      <c r="C28" s="33" t="s">
        <v>418</v>
      </c>
      <c r="D28" s="33" t="s">
        <v>337</v>
      </c>
      <c r="E28" s="33" t="s">
        <v>419</v>
      </c>
      <c r="F28" s="33" t="s">
        <v>420</v>
      </c>
      <c r="G28" s="33" t="s">
        <v>281</v>
      </c>
      <c r="H28" s="33" t="s">
        <v>262</v>
      </c>
      <c r="I28" s="33" t="s">
        <v>421</v>
      </c>
      <c r="J28" s="33" t="s">
        <v>422</v>
      </c>
      <c r="K28" s="33" t="s">
        <v>423</v>
      </c>
      <c r="L28" s="33" t="s">
        <v>424</v>
      </c>
      <c r="M28" s="33" t="s">
        <v>370</v>
      </c>
      <c r="N28" s="33" t="s">
        <v>271</v>
      </c>
      <c r="O28" s="33" t="s">
        <v>260</v>
      </c>
      <c r="P28" s="33" t="s">
        <v>260</v>
      </c>
      <c r="Q28" s="33" t="s">
        <v>264</v>
      </c>
      <c r="R28" s="33" t="s">
        <v>268</v>
      </c>
      <c r="S28" s="33" t="s">
        <v>264</v>
      </c>
      <c r="T28" s="33" t="s">
        <v>425</v>
      </c>
    </row>
    <row r="29" customFormat="false" ht="28" hidden="false" customHeight="true" outlineLevel="0" collapsed="false">
      <c r="A29" s="0" t="n">
        <f aca="false">VALUE(B29)</f>
        <v>13447</v>
      </c>
      <c r="B29" s="33" t="s">
        <v>426</v>
      </c>
      <c r="C29" s="33" t="s">
        <v>427</v>
      </c>
      <c r="D29" s="33" t="s">
        <v>337</v>
      </c>
      <c r="E29" s="33" t="s">
        <v>428</v>
      </c>
      <c r="F29" s="33" t="s">
        <v>420</v>
      </c>
      <c r="G29" s="33" t="s">
        <v>317</v>
      </c>
      <c r="H29" s="33" t="s">
        <v>262</v>
      </c>
      <c r="I29" s="33" t="s">
        <v>429</v>
      </c>
      <c r="J29" s="33" t="s">
        <v>430</v>
      </c>
      <c r="K29" s="33" t="s">
        <v>431</v>
      </c>
      <c r="L29" s="33" t="s">
        <v>432</v>
      </c>
      <c r="M29" s="33" t="s">
        <v>324</v>
      </c>
      <c r="N29" s="33" t="s">
        <v>268</v>
      </c>
      <c r="O29" s="33" t="s">
        <v>260</v>
      </c>
      <c r="P29" s="33" t="s">
        <v>260</v>
      </c>
      <c r="Q29" s="33" t="s">
        <v>264</v>
      </c>
      <c r="R29" s="33" t="s">
        <v>268</v>
      </c>
      <c r="S29" s="33" t="s">
        <v>264</v>
      </c>
      <c r="T29" s="33" t="s">
        <v>433</v>
      </c>
    </row>
    <row r="30" customFormat="false" ht="28" hidden="false" customHeight="true" outlineLevel="0" collapsed="false">
      <c r="A30" s="0" t="n">
        <f aca="false">VALUE(B30)</f>
        <v>13448</v>
      </c>
      <c r="B30" s="33" t="s">
        <v>434</v>
      </c>
      <c r="C30" s="33" t="s">
        <v>435</v>
      </c>
      <c r="D30" s="33" t="s">
        <v>337</v>
      </c>
      <c r="E30" s="33" t="s">
        <v>436</v>
      </c>
      <c r="F30" s="33" t="s">
        <v>420</v>
      </c>
      <c r="G30" s="33" t="s">
        <v>281</v>
      </c>
      <c r="H30" s="33" t="s">
        <v>262</v>
      </c>
      <c r="I30" s="33" t="s">
        <v>399</v>
      </c>
      <c r="J30" s="33" t="s">
        <v>405</v>
      </c>
      <c r="K30" s="33" t="s">
        <v>390</v>
      </c>
      <c r="L30" s="33" t="s">
        <v>437</v>
      </c>
      <c r="M30" s="33" t="s">
        <v>271</v>
      </c>
      <c r="N30" s="33" t="s">
        <v>264</v>
      </c>
      <c r="O30" s="33" t="s">
        <v>260</v>
      </c>
      <c r="P30" s="33" t="s">
        <v>260</v>
      </c>
      <c r="Q30" s="33" t="s">
        <v>264</v>
      </c>
      <c r="R30" s="33" t="s">
        <v>268</v>
      </c>
      <c r="S30" s="33" t="s">
        <v>264</v>
      </c>
      <c r="T30" s="33" t="s">
        <v>438</v>
      </c>
    </row>
    <row r="31" customFormat="false" ht="28" hidden="false" customHeight="true" outlineLevel="0" collapsed="false">
      <c r="A31" s="0" t="n">
        <f aca="false">VALUE(B31)</f>
        <v>13449</v>
      </c>
      <c r="B31" s="33" t="s">
        <v>439</v>
      </c>
      <c r="C31" s="33" t="s">
        <v>258</v>
      </c>
      <c r="D31" s="33" t="s">
        <v>259</v>
      </c>
      <c r="E31" s="33" t="s">
        <v>10</v>
      </c>
      <c r="F31" s="33" t="s">
        <v>260</v>
      </c>
      <c r="G31" s="33" t="s">
        <v>261</v>
      </c>
      <c r="H31" s="33" t="s">
        <v>262</v>
      </c>
      <c r="I31" s="33" t="s">
        <v>352</v>
      </c>
      <c r="J31" s="33" t="s">
        <v>271</v>
      </c>
      <c r="K31" s="33" t="s">
        <v>440</v>
      </c>
      <c r="L31" s="33" t="s">
        <v>283</v>
      </c>
      <c r="M31" s="33" t="s">
        <v>319</v>
      </c>
      <c r="N31" s="33" t="s">
        <v>264</v>
      </c>
      <c r="O31" s="33" t="s">
        <v>260</v>
      </c>
      <c r="P31" s="33" t="s">
        <v>260</v>
      </c>
      <c r="Q31" s="33" t="s">
        <v>264</v>
      </c>
      <c r="R31" s="33" t="s">
        <v>268</v>
      </c>
      <c r="S31" s="33" t="s">
        <v>264</v>
      </c>
      <c r="T31" s="33" t="s">
        <v>441</v>
      </c>
    </row>
    <row r="32" customFormat="false" ht="28" hidden="false" customHeight="true" outlineLevel="0" collapsed="false">
      <c r="A32" s="0" t="n">
        <f aca="false">VALUE(B32)</f>
        <v>13449</v>
      </c>
      <c r="B32" s="33" t="s">
        <v>439</v>
      </c>
      <c r="C32" s="33" t="s">
        <v>258</v>
      </c>
      <c r="D32" s="33" t="s">
        <v>270</v>
      </c>
      <c r="E32" s="33" t="s">
        <v>10</v>
      </c>
      <c r="F32" s="33" t="s">
        <v>260</v>
      </c>
      <c r="G32" s="33" t="s">
        <v>261</v>
      </c>
      <c r="H32" s="33" t="s">
        <v>262</v>
      </c>
      <c r="I32" s="33" t="s">
        <v>268</v>
      </c>
      <c r="J32" s="33" t="s">
        <v>263</v>
      </c>
      <c r="K32" s="33" t="s">
        <v>442</v>
      </c>
      <c r="L32" s="33" t="s">
        <v>443</v>
      </c>
      <c r="M32" s="33" t="s">
        <v>357</v>
      </c>
      <c r="N32" s="33" t="s">
        <v>264</v>
      </c>
      <c r="O32" s="33" t="s">
        <v>260</v>
      </c>
      <c r="P32" s="33" t="s">
        <v>275</v>
      </c>
      <c r="Q32" s="33" t="s">
        <v>264</v>
      </c>
      <c r="R32" s="33" t="s">
        <v>268</v>
      </c>
      <c r="S32" s="33" t="s">
        <v>264</v>
      </c>
      <c r="T32" s="33" t="s">
        <v>444</v>
      </c>
    </row>
    <row r="33" customFormat="false" ht="28" hidden="false" customHeight="true" outlineLevel="0" collapsed="false">
      <c r="A33" s="0" t="n">
        <f aca="false">VALUE(B33)</f>
        <v>13450</v>
      </c>
      <c r="B33" s="33" t="s">
        <v>445</v>
      </c>
      <c r="C33" s="33" t="s">
        <v>302</v>
      </c>
      <c r="D33" s="33" t="s">
        <v>337</v>
      </c>
      <c r="E33" s="33" t="s">
        <v>303</v>
      </c>
      <c r="F33" s="33" t="s">
        <v>260</v>
      </c>
      <c r="G33" s="33" t="s">
        <v>304</v>
      </c>
      <c r="H33" s="33" t="s">
        <v>262</v>
      </c>
      <c r="I33" s="33" t="s">
        <v>264</v>
      </c>
      <c r="J33" s="33" t="s">
        <v>264</v>
      </c>
      <c r="K33" s="33" t="s">
        <v>446</v>
      </c>
      <c r="L33" s="33" t="s">
        <v>357</v>
      </c>
      <c r="M33" s="33" t="s">
        <v>307</v>
      </c>
      <c r="N33" s="33" t="s">
        <v>264</v>
      </c>
      <c r="O33" s="33" t="s">
        <v>260</v>
      </c>
      <c r="P33" s="33" t="s">
        <v>260</v>
      </c>
      <c r="Q33" s="33" t="s">
        <v>268</v>
      </c>
      <c r="R33" s="33" t="s">
        <v>264</v>
      </c>
      <c r="S33" s="33" t="s">
        <v>264</v>
      </c>
      <c r="T33" s="33" t="s">
        <v>447</v>
      </c>
    </row>
    <row r="34" customFormat="false" ht="28" hidden="false" customHeight="true" outlineLevel="0" collapsed="false">
      <c r="A34" s="0" t="n">
        <f aca="false">VALUE(B34)</f>
        <v>13450</v>
      </c>
      <c r="B34" s="33" t="s">
        <v>445</v>
      </c>
      <c r="C34" s="33" t="s">
        <v>302</v>
      </c>
      <c r="D34" s="33" t="s">
        <v>270</v>
      </c>
      <c r="E34" s="33" t="s">
        <v>303</v>
      </c>
      <c r="F34" s="33" t="s">
        <v>260</v>
      </c>
      <c r="G34" s="33" t="s">
        <v>304</v>
      </c>
      <c r="H34" s="33" t="s">
        <v>262</v>
      </c>
      <c r="I34" s="33" t="s">
        <v>264</v>
      </c>
      <c r="J34" s="33" t="s">
        <v>264</v>
      </c>
      <c r="K34" s="33" t="s">
        <v>448</v>
      </c>
      <c r="L34" s="33" t="s">
        <v>290</v>
      </c>
      <c r="M34" s="33" t="s">
        <v>346</v>
      </c>
      <c r="N34" s="33" t="s">
        <v>264</v>
      </c>
      <c r="O34" s="33" t="s">
        <v>260</v>
      </c>
      <c r="P34" s="33" t="s">
        <v>275</v>
      </c>
      <c r="Q34" s="33" t="s">
        <v>268</v>
      </c>
      <c r="R34" s="33" t="s">
        <v>264</v>
      </c>
      <c r="S34" s="33" t="s">
        <v>264</v>
      </c>
      <c r="T34" s="33" t="s">
        <v>449</v>
      </c>
    </row>
    <row r="35" customFormat="false" ht="28" hidden="false" customHeight="true" outlineLevel="0" collapsed="false">
      <c r="A35" s="0" t="n">
        <f aca="false">VALUE(B35)</f>
        <v>13451</v>
      </c>
      <c r="B35" s="33" t="s">
        <v>450</v>
      </c>
      <c r="C35" s="33" t="s">
        <v>451</v>
      </c>
      <c r="D35" s="33" t="s">
        <v>259</v>
      </c>
      <c r="E35" s="33" t="s">
        <v>338</v>
      </c>
      <c r="F35" s="33" t="s">
        <v>260</v>
      </c>
      <c r="G35" s="33" t="s">
        <v>317</v>
      </c>
      <c r="H35" s="33" t="s">
        <v>262</v>
      </c>
      <c r="I35" s="33" t="s">
        <v>272</v>
      </c>
      <c r="J35" s="33" t="s">
        <v>307</v>
      </c>
      <c r="K35" s="33" t="s">
        <v>452</v>
      </c>
      <c r="L35" s="33" t="s">
        <v>453</v>
      </c>
      <c r="M35" s="33" t="s">
        <v>306</v>
      </c>
      <c r="N35" s="33" t="s">
        <v>268</v>
      </c>
      <c r="O35" s="33" t="s">
        <v>260</v>
      </c>
      <c r="P35" s="33" t="s">
        <v>260</v>
      </c>
      <c r="Q35" s="33" t="s">
        <v>264</v>
      </c>
      <c r="R35" s="33" t="s">
        <v>268</v>
      </c>
      <c r="S35" s="33" t="s">
        <v>264</v>
      </c>
      <c r="T35" s="33" t="s">
        <v>454</v>
      </c>
    </row>
    <row r="36" customFormat="false" ht="28" hidden="false" customHeight="true" outlineLevel="0" collapsed="false">
      <c r="A36" s="0" t="n">
        <f aca="false">VALUE(B36)</f>
        <v>13451</v>
      </c>
      <c r="B36" s="33" t="s">
        <v>450</v>
      </c>
      <c r="C36" s="33" t="s">
        <v>451</v>
      </c>
      <c r="D36" s="33" t="s">
        <v>270</v>
      </c>
      <c r="E36" s="33" t="s">
        <v>338</v>
      </c>
      <c r="F36" s="33" t="s">
        <v>260</v>
      </c>
      <c r="G36" s="33" t="s">
        <v>317</v>
      </c>
      <c r="H36" s="33" t="s">
        <v>262</v>
      </c>
      <c r="I36" s="33" t="s">
        <v>262</v>
      </c>
      <c r="J36" s="33" t="s">
        <v>329</v>
      </c>
      <c r="K36" s="33" t="s">
        <v>359</v>
      </c>
      <c r="L36" s="33" t="s">
        <v>391</v>
      </c>
      <c r="M36" s="33" t="s">
        <v>346</v>
      </c>
      <c r="N36" s="33" t="s">
        <v>264</v>
      </c>
      <c r="O36" s="33" t="s">
        <v>260</v>
      </c>
      <c r="P36" s="33" t="s">
        <v>275</v>
      </c>
      <c r="Q36" s="33" t="s">
        <v>264</v>
      </c>
      <c r="R36" s="33" t="s">
        <v>268</v>
      </c>
      <c r="S36" s="33" t="s">
        <v>264</v>
      </c>
      <c r="T36" s="33" t="s">
        <v>455</v>
      </c>
    </row>
    <row r="37" customFormat="false" ht="28" hidden="false" customHeight="true" outlineLevel="0" collapsed="false">
      <c r="A37" s="0" t="n">
        <f aca="false">VALUE(B37)</f>
        <v>13452</v>
      </c>
      <c r="B37" s="33" t="s">
        <v>456</v>
      </c>
      <c r="C37" s="33" t="s">
        <v>293</v>
      </c>
      <c r="D37" s="33" t="s">
        <v>259</v>
      </c>
      <c r="E37" s="33" t="s">
        <v>10</v>
      </c>
      <c r="F37" s="33" t="s">
        <v>260</v>
      </c>
      <c r="G37" s="33" t="s">
        <v>261</v>
      </c>
      <c r="H37" s="33" t="s">
        <v>262</v>
      </c>
      <c r="I37" s="33" t="s">
        <v>457</v>
      </c>
      <c r="J37" s="33" t="s">
        <v>271</v>
      </c>
      <c r="K37" s="33" t="s">
        <v>458</v>
      </c>
      <c r="L37" s="33" t="s">
        <v>459</v>
      </c>
      <c r="M37" s="33" t="s">
        <v>262</v>
      </c>
      <c r="N37" s="33" t="s">
        <v>264</v>
      </c>
      <c r="O37" s="33" t="s">
        <v>260</v>
      </c>
      <c r="P37" s="33" t="s">
        <v>260</v>
      </c>
      <c r="Q37" s="33" t="s">
        <v>264</v>
      </c>
      <c r="R37" s="33" t="s">
        <v>268</v>
      </c>
      <c r="S37" s="33" t="s">
        <v>264</v>
      </c>
      <c r="T37" s="33" t="s">
        <v>460</v>
      </c>
    </row>
    <row r="38" customFormat="false" ht="28" hidden="false" customHeight="true" outlineLevel="0" collapsed="false">
      <c r="A38" s="0" t="n">
        <f aca="false">VALUE(B38)</f>
        <v>13452</v>
      </c>
      <c r="B38" s="33" t="s">
        <v>456</v>
      </c>
      <c r="C38" s="33" t="s">
        <v>293</v>
      </c>
      <c r="D38" s="33" t="s">
        <v>270</v>
      </c>
      <c r="E38" s="33" t="s">
        <v>10</v>
      </c>
      <c r="F38" s="33" t="s">
        <v>260</v>
      </c>
      <c r="G38" s="33" t="s">
        <v>261</v>
      </c>
      <c r="H38" s="33" t="s">
        <v>262</v>
      </c>
      <c r="I38" s="33" t="s">
        <v>262</v>
      </c>
      <c r="J38" s="33" t="s">
        <v>290</v>
      </c>
      <c r="K38" s="33" t="s">
        <v>461</v>
      </c>
      <c r="L38" s="33" t="s">
        <v>462</v>
      </c>
      <c r="M38" s="33" t="s">
        <v>333</v>
      </c>
      <c r="N38" s="33" t="s">
        <v>264</v>
      </c>
      <c r="O38" s="33" t="s">
        <v>260</v>
      </c>
      <c r="P38" s="33" t="s">
        <v>275</v>
      </c>
      <c r="Q38" s="33" t="s">
        <v>264</v>
      </c>
      <c r="R38" s="33" t="s">
        <v>268</v>
      </c>
      <c r="S38" s="33" t="s">
        <v>264</v>
      </c>
      <c r="T38" s="33" t="s">
        <v>463</v>
      </c>
    </row>
    <row r="39" customFormat="false" ht="28" hidden="false" customHeight="true" outlineLevel="0" collapsed="false">
      <c r="A39" s="0" t="n">
        <f aca="false">VALUE(B39)</f>
        <v>13453</v>
      </c>
      <c r="B39" s="33" t="s">
        <v>464</v>
      </c>
      <c r="C39" s="33" t="s">
        <v>465</v>
      </c>
      <c r="D39" s="33" t="s">
        <v>337</v>
      </c>
      <c r="E39" s="33" t="s">
        <v>466</v>
      </c>
      <c r="F39" s="33" t="s">
        <v>364</v>
      </c>
      <c r="G39" s="33" t="s">
        <v>365</v>
      </c>
      <c r="H39" s="33" t="s">
        <v>306</v>
      </c>
      <c r="I39" s="33" t="s">
        <v>366</v>
      </c>
      <c r="J39" s="33" t="s">
        <v>366</v>
      </c>
      <c r="K39" s="33" t="s">
        <v>467</v>
      </c>
      <c r="L39" s="33" t="s">
        <v>468</v>
      </c>
      <c r="M39" s="33" t="s">
        <v>340</v>
      </c>
      <c r="N39" s="33" t="s">
        <v>469</v>
      </c>
      <c r="O39" s="33" t="s">
        <v>260</v>
      </c>
      <c r="P39" s="33" t="s">
        <v>260</v>
      </c>
      <c r="Q39" s="33" t="s">
        <v>264</v>
      </c>
      <c r="R39" s="33" t="s">
        <v>268</v>
      </c>
      <c r="S39" s="33" t="s">
        <v>264</v>
      </c>
      <c r="T39" s="33" t="s">
        <v>470</v>
      </c>
    </row>
    <row r="40" customFormat="false" ht="28" hidden="false" customHeight="true" outlineLevel="0" collapsed="false">
      <c r="A40" s="0" t="n">
        <f aca="false">VALUE(B40)</f>
        <v>13456</v>
      </c>
      <c r="B40" s="33" t="s">
        <v>471</v>
      </c>
      <c r="C40" s="33" t="s">
        <v>472</v>
      </c>
      <c r="D40" s="33" t="s">
        <v>337</v>
      </c>
      <c r="E40" s="33" t="s">
        <v>374</v>
      </c>
      <c r="F40" s="33" t="s">
        <v>280</v>
      </c>
      <c r="G40" s="33" t="s">
        <v>375</v>
      </c>
      <c r="H40" s="33" t="s">
        <v>307</v>
      </c>
      <c r="I40" s="33" t="s">
        <v>430</v>
      </c>
      <c r="J40" s="33" t="s">
        <v>264</v>
      </c>
      <c r="K40" s="33" t="s">
        <v>473</v>
      </c>
      <c r="L40" s="33" t="s">
        <v>442</v>
      </c>
      <c r="M40" s="33" t="s">
        <v>346</v>
      </c>
      <c r="N40" s="33" t="s">
        <v>264</v>
      </c>
      <c r="O40" s="33" t="s">
        <v>267</v>
      </c>
      <c r="P40" s="33" t="s">
        <v>260</v>
      </c>
      <c r="Q40" s="33" t="s">
        <v>264</v>
      </c>
      <c r="R40" s="33" t="s">
        <v>268</v>
      </c>
      <c r="S40" s="33" t="s">
        <v>264</v>
      </c>
      <c r="T40" s="33" t="s">
        <v>474</v>
      </c>
    </row>
    <row r="41" customFormat="false" ht="29" hidden="false" customHeight="true" outlineLevel="0" collapsed="false">
      <c r="A41" s="0" t="n">
        <f aca="false">VALUE(B41)</f>
        <v>21164</v>
      </c>
      <c r="B41" s="33" t="s">
        <v>475</v>
      </c>
      <c r="C41" s="33" t="s">
        <v>476</v>
      </c>
      <c r="D41" s="33" t="s">
        <v>337</v>
      </c>
      <c r="E41" s="33" t="s">
        <v>477</v>
      </c>
      <c r="F41" s="33" t="s">
        <v>420</v>
      </c>
      <c r="G41" s="33" t="s">
        <v>304</v>
      </c>
      <c r="H41" s="33" t="s">
        <v>262</v>
      </c>
      <c r="I41" s="33" t="s">
        <v>264</v>
      </c>
      <c r="J41" s="33" t="s">
        <v>478</v>
      </c>
      <c r="K41" s="33" t="s">
        <v>479</v>
      </c>
      <c r="L41" s="33" t="s">
        <v>480</v>
      </c>
      <c r="M41" s="33" t="s">
        <v>333</v>
      </c>
      <c r="N41" s="33" t="s">
        <v>268</v>
      </c>
      <c r="O41" s="33" t="s">
        <v>260</v>
      </c>
      <c r="P41" s="33" t="s">
        <v>260</v>
      </c>
      <c r="Q41" s="33" t="s">
        <v>264</v>
      </c>
      <c r="R41" s="33" t="s">
        <v>268</v>
      </c>
      <c r="S41" s="33" t="s">
        <v>264</v>
      </c>
      <c r="T41" s="33" t="s">
        <v>481</v>
      </c>
    </row>
    <row r="42" customFormat="false" ht="28" hidden="false" customHeight="true" outlineLevel="0" collapsed="false">
      <c r="A42" s="0" t="n">
        <f aca="false">VALUE(B42)</f>
        <v>43962</v>
      </c>
      <c r="B42" s="33" t="s">
        <v>482</v>
      </c>
      <c r="C42" s="33" t="s">
        <v>483</v>
      </c>
      <c r="D42" s="33" t="s">
        <v>270</v>
      </c>
      <c r="E42" s="33" t="s">
        <v>303</v>
      </c>
      <c r="F42" s="33" t="s">
        <v>260</v>
      </c>
      <c r="G42" s="33" t="s">
        <v>304</v>
      </c>
      <c r="H42" s="33" t="s">
        <v>262</v>
      </c>
      <c r="I42" s="33" t="s">
        <v>264</v>
      </c>
      <c r="J42" s="33" t="s">
        <v>299</v>
      </c>
      <c r="K42" s="33" t="s">
        <v>352</v>
      </c>
      <c r="L42" s="33" t="s">
        <v>484</v>
      </c>
      <c r="M42" s="33" t="s">
        <v>264</v>
      </c>
      <c r="N42" s="33" t="s">
        <v>264</v>
      </c>
      <c r="O42" s="33" t="s">
        <v>260</v>
      </c>
      <c r="P42" s="33" t="s">
        <v>275</v>
      </c>
      <c r="Q42" s="33" t="s">
        <v>264</v>
      </c>
      <c r="R42" s="33" t="s">
        <v>268</v>
      </c>
      <c r="S42" s="33" t="s">
        <v>264</v>
      </c>
      <c r="T42" s="33" t="s">
        <v>485</v>
      </c>
    </row>
    <row r="43" customFormat="false" ht="28" hidden="false" customHeight="true" outlineLevel="0" collapsed="false">
      <c r="A43" s="0" t="n">
        <f aca="false">VALUE(B43)</f>
        <v>44247</v>
      </c>
      <c r="B43" s="33" t="s">
        <v>486</v>
      </c>
      <c r="C43" s="33" t="s">
        <v>435</v>
      </c>
      <c r="D43" s="33" t="s">
        <v>270</v>
      </c>
      <c r="E43" s="33" t="s">
        <v>436</v>
      </c>
      <c r="F43" s="33" t="s">
        <v>420</v>
      </c>
      <c r="G43" s="33" t="s">
        <v>281</v>
      </c>
      <c r="H43" s="33" t="s">
        <v>262</v>
      </c>
      <c r="I43" s="33" t="s">
        <v>487</v>
      </c>
      <c r="J43" s="33" t="s">
        <v>268</v>
      </c>
      <c r="K43" s="33" t="s">
        <v>488</v>
      </c>
      <c r="L43" s="33" t="s">
        <v>489</v>
      </c>
      <c r="M43" s="33" t="s">
        <v>311</v>
      </c>
      <c r="N43" s="33" t="s">
        <v>264</v>
      </c>
      <c r="O43" s="33" t="s">
        <v>260</v>
      </c>
      <c r="P43" s="33" t="s">
        <v>275</v>
      </c>
      <c r="Q43" s="33" t="s">
        <v>264</v>
      </c>
      <c r="R43" s="33" t="s">
        <v>268</v>
      </c>
      <c r="S43" s="33" t="s">
        <v>264</v>
      </c>
      <c r="T43" s="33" t="s">
        <v>490</v>
      </c>
    </row>
    <row r="44" customFormat="false" ht="28" hidden="false" customHeight="true" outlineLevel="0" collapsed="false">
      <c r="A44" s="0" t="n">
        <f aca="false">VALUE(B44)</f>
        <v>79567</v>
      </c>
      <c r="B44" s="33" t="s">
        <v>491</v>
      </c>
      <c r="C44" s="33" t="s">
        <v>492</v>
      </c>
      <c r="D44" s="33" t="s">
        <v>270</v>
      </c>
      <c r="E44" s="33" t="s">
        <v>338</v>
      </c>
      <c r="F44" s="33" t="s">
        <v>260</v>
      </c>
      <c r="G44" s="33" t="s">
        <v>317</v>
      </c>
      <c r="H44" s="33" t="s">
        <v>262</v>
      </c>
      <c r="I44" s="33" t="s">
        <v>319</v>
      </c>
      <c r="J44" s="33" t="s">
        <v>493</v>
      </c>
      <c r="K44" s="33" t="s">
        <v>494</v>
      </c>
      <c r="L44" s="33" t="s">
        <v>495</v>
      </c>
      <c r="M44" s="33" t="s">
        <v>319</v>
      </c>
      <c r="N44" s="33" t="s">
        <v>264</v>
      </c>
      <c r="O44" s="33" t="s">
        <v>267</v>
      </c>
      <c r="P44" s="33" t="s">
        <v>275</v>
      </c>
      <c r="Q44" s="33" t="s">
        <v>264</v>
      </c>
      <c r="R44" s="33" t="s">
        <v>268</v>
      </c>
      <c r="S44" s="33" t="s">
        <v>264</v>
      </c>
      <c r="T44" s="33" t="s">
        <v>496</v>
      </c>
    </row>
    <row r="45" customFormat="false" ht="28" hidden="false" customHeight="true" outlineLevel="0" collapsed="false">
      <c r="A45" s="0" t="n">
        <f aca="false">VALUE(B45)</f>
        <v>79570</v>
      </c>
      <c r="B45" s="33" t="s">
        <v>497</v>
      </c>
      <c r="C45" s="33" t="s">
        <v>498</v>
      </c>
      <c r="D45" s="33" t="s">
        <v>337</v>
      </c>
      <c r="E45" s="33" t="s">
        <v>374</v>
      </c>
      <c r="F45" s="33" t="s">
        <v>280</v>
      </c>
      <c r="G45" s="33" t="s">
        <v>375</v>
      </c>
      <c r="H45" s="33" t="s">
        <v>307</v>
      </c>
      <c r="I45" s="33" t="s">
        <v>340</v>
      </c>
      <c r="J45" s="33" t="s">
        <v>264</v>
      </c>
      <c r="K45" s="33" t="s">
        <v>499</v>
      </c>
      <c r="L45" s="33" t="s">
        <v>500</v>
      </c>
      <c r="M45" s="33" t="s">
        <v>324</v>
      </c>
      <c r="N45" s="33" t="s">
        <v>268</v>
      </c>
      <c r="O45" s="33" t="s">
        <v>260</v>
      </c>
      <c r="P45" s="33" t="s">
        <v>260</v>
      </c>
      <c r="Q45" s="33" t="s">
        <v>264</v>
      </c>
      <c r="R45" s="33" t="s">
        <v>268</v>
      </c>
      <c r="S45" s="33" t="s">
        <v>264</v>
      </c>
      <c r="T45" s="33" t="s">
        <v>501</v>
      </c>
    </row>
    <row r="46" customFormat="false" ht="28" hidden="false" customHeight="true" outlineLevel="0" collapsed="false">
      <c r="A46" s="0" t="n">
        <f aca="false">VALUE(B46)</f>
        <v>79572</v>
      </c>
      <c r="B46" s="33" t="s">
        <v>502</v>
      </c>
      <c r="C46" s="33" t="s">
        <v>503</v>
      </c>
      <c r="D46" s="33" t="s">
        <v>337</v>
      </c>
      <c r="E46" s="33" t="s">
        <v>504</v>
      </c>
      <c r="F46" s="33" t="s">
        <v>420</v>
      </c>
      <c r="G46" s="33" t="s">
        <v>505</v>
      </c>
      <c r="H46" s="33" t="s">
        <v>307</v>
      </c>
      <c r="I46" s="33" t="s">
        <v>342</v>
      </c>
      <c r="J46" s="33" t="s">
        <v>429</v>
      </c>
      <c r="K46" s="33" t="s">
        <v>506</v>
      </c>
      <c r="L46" s="33" t="s">
        <v>341</v>
      </c>
      <c r="M46" s="33" t="s">
        <v>342</v>
      </c>
      <c r="N46" s="33" t="s">
        <v>264</v>
      </c>
      <c r="O46" s="33" t="s">
        <v>267</v>
      </c>
      <c r="P46" s="33" t="s">
        <v>260</v>
      </c>
      <c r="Q46" s="33" t="s">
        <v>264</v>
      </c>
      <c r="R46" s="33" t="s">
        <v>268</v>
      </c>
      <c r="S46" s="33" t="s">
        <v>264</v>
      </c>
      <c r="T46" s="33" t="s">
        <v>507</v>
      </c>
    </row>
    <row r="47" customFormat="false" ht="28" hidden="false" customHeight="true" outlineLevel="0" collapsed="false">
      <c r="A47" s="0" t="n">
        <f aca="false">VALUE(B47)</f>
        <v>99800</v>
      </c>
      <c r="B47" s="33" t="s">
        <v>508</v>
      </c>
      <c r="C47" s="33" t="s">
        <v>509</v>
      </c>
      <c r="D47" s="33" t="s">
        <v>337</v>
      </c>
      <c r="E47" s="33" t="s">
        <v>510</v>
      </c>
      <c r="F47" s="33" t="s">
        <v>280</v>
      </c>
      <c r="G47" s="33" t="s">
        <v>511</v>
      </c>
      <c r="H47" s="33" t="s">
        <v>307</v>
      </c>
      <c r="I47" s="33" t="s">
        <v>512</v>
      </c>
      <c r="J47" s="33" t="s">
        <v>329</v>
      </c>
      <c r="K47" s="33" t="s">
        <v>513</v>
      </c>
      <c r="L47" s="33" t="s">
        <v>514</v>
      </c>
      <c r="M47" s="33" t="s">
        <v>299</v>
      </c>
      <c r="N47" s="33" t="s">
        <v>264</v>
      </c>
      <c r="O47" s="33" t="s">
        <v>267</v>
      </c>
      <c r="P47" s="33" t="s">
        <v>260</v>
      </c>
      <c r="Q47" s="33" t="s">
        <v>264</v>
      </c>
      <c r="R47" s="33" t="s">
        <v>264</v>
      </c>
      <c r="S47" s="33" t="s">
        <v>268</v>
      </c>
      <c r="T47" s="33" t="s">
        <v>515</v>
      </c>
    </row>
    <row r="48" customFormat="false" ht="28" hidden="false" customHeight="true" outlineLevel="0" collapsed="false">
      <c r="A48" s="0" t="n">
        <f aca="false">VALUE(B48)</f>
        <v>99802</v>
      </c>
      <c r="B48" s="33" t="s">
        <v>516</v>
      </c>
      <c r="C48" s="33" t="s">
        <v>517</v>
      </c>
      <c r="D48" s="33" t="s">
        <v>337</v>
      </c>
      <c r="E48" s="33" t="s">
        <v>518</v>
      </c>
      <c r="F48" s="33" t="s">
        <v>280</v>
      </c>
      <c r="G48" s="33" t="s">
        <v>519</v>
      </c>
      <c r="H48" s="33" t="s">
        <v>262</v>
      </c>
      <c r="I48" s="33" t="s">
        <v>520</v>
      </c>
      <c r="J48" s="33" t="s">
        <v>264</v>
      </c>
      <c r="K48" s="33" t="s">
        <v>521</v>
      </c>
      <c r="L48" s="33" t="s">
        <v>289</v>
      </c>
      <c r="M48" s="33" t="s">
        <v>330</v>
      </c>
      <c r="N48" s="33" t="s">
        <v>264</v>
      </c>
      <c r="O48" s="33" t="s">
        <v>267</v>
      </c>
      <c r="P48" s="33" t="s">
        <v>260</v>
      </c>
      <c r="Q48" s="33" t="s">
        <v>264</v>
      </c>
      <c r="R48" s="33" t="s">
        <v>264</v>
      </c>
      <c r="S48" s="33" t="s">
        <v>268</v>
      </c>
      <c r="T48" s="33" t="s">
        <v>522</v>
      </c>
    </row>
    <row r="49" customFormat="false" ht="28" hidden="false" customHeight="true" outlineLevel="0" collapsed="false">
      <c r="A49" s="0" t="n">
        <f aca="false">VALUE(B49)</f>
        <v>99802</v>
      </c>
      <c r="B49" s="33" t="s">
        <v>516</v>
      </c>
      <c r="C49" s="33" t="s">
        <v>517</v>
      </c>
      <c r="D49" s="33" t="s">
        <v>270</v>
      </c>
      <c r="E49" s="33" t="s">
        <v>518</v>
      </c>
      <c r="F49" s="33" t="s">
        <v>280</v>
      </c>
      <c r="G49" s="33" t="s">
        <v>519</v>
      </c>
      <c r="H49" s="33" t="s">
        <v>262</v>
      </c>
      <c r="I49" s="33" t="s">
        <v>262</v>
      </c>
      <c r="J49" s="33" t="s">
        <v>523</v>
      </c>
      <c r="K49" s="33" t="s">
        <v>524</v>
      </c>
      <c r="L49" s="33" t="s">
        <v>500</v>
      </c>
      <c r="M49" s="33" t="s">
        <v>330</v>
      </c>
      <c r="N49" s="33" t="s">
        <v>311</v>
      </c>
      <c r="O49" s="33" t="s">
        <v>267</v>
      </c>
      <c r="P49" s="33" t="s">
        <v>275</v>
      </c>
      <c r="Q49" s="33" t="s">
        <v>264</v>
      </c>
      <c r="R49" s="33" t="s">
        <v>264</v>
      </c>
      <c r="S49" s="33" t="s">
        <v>268</v>
      </c>
      <c r="T49" s="33" t="s">
        <v>525</v>
      </c>
    </row>
    <row r="50" customFormat="false" ht="28" hidden="false" customHeight="true" outlineLevel="0" collapsed="false">
      <c r="A50" s="0" t="n">
        <f aca="false">VALUE(B50)</f>
        <v>99804</v>
      </c>
      <c r="B50" s="33" t="s">
        <v>526</v>
      </c>
      <c r="C50" s="33" t="s">
        <v>517</v>
      </c>
      <c r="D50" s="33" t="s">
        <v>337</v>
      </c>
      <c r="E50" s="33" t="s">
        <v>518</v>
      </c>
      <c r="F50" s="33" t="s">
        <v>280</v>
      </c>
      <c r="G50" s="33" t="s">
        <v>519</v>
      </c>
      <c r="H50" s="33" t="s">
        <v>262</v>
      </c>
      <c r="I50" s="33" t="s">
        <v>520</v>
      </c>
      <c r="J50" s="33" t="s">
        <v>264</v>
      </c>
      <c r="K50" s="33" t="s">
        <v>527</v>
      </c>
      <c r="L50" s="33" t="s">
        <v>528</v>
      </c>
      <c r="M50" s="33" t="s">
        <v>446</v>
      </c>
      <c r="N50" s="33" t="s">
        <v>264</v>
      </c>
      <c r="O50" s="33" t="s">
        <v>267</v>
      </c>
      <c r="P50" s="33" t="s">
        <v>260</v>
      </c>
      <c r="Q50" s="33" t="s">
        <v>264</v>
      </c>
      <c r="R50" s="33" t="s">
        <v>264</v>
      </c>
      <c r="S50" s="33" t="s">
        <v>268</v>
      </c>
      <c r="T50" s="33" t="s">
        <v>529</v>
      </c>
    </row>
    <row r="51" customFormat="false" ht="28" hidden="false" customHeight="true" outlineLevel="0" collapsed="false">
      <c r="A51" s="0" t="n">
        <f aca="false">VALUE(B51)</f>
        <v>99804</v>
      </c>
      <c r="B51" s="33" t="s">
        <v>526</v>
      </c>
      <c r="C51" s="33" t="s">
        <v>517</v>
      </c>
      <c r="D51" s="33" t="s">
        <v>270</v>
      </c>
      <c r="E51" s="33" t="s">
        <v>518</v>
      </c>
      <c r="F51" s="33" t="s">
        <v>280</v>
      </c>
      <c r="G51" s="33" t="s">
        <v>519</v>
      </c>
      <c r="H51" s="33" t="s">
        <v>262</v>
      </c>
      <c r="I51" s="33" t="s">
        <v>339</v>
      </c>
      <c r="J51" s="33" t="s">
        <v>264</v>
      </c>
      <c r="K51" s="33" t="s">
        <v>530</v>
      </c>
      <c r="L51" s="33" t="s">
        <v>283</v>
      </c>
      <c r="M51" s="33" t="s">
        <v>330</v>
      </c>
      <c r="N51" s="33" t="s">
        <v>264</v>
      </c>
      <c r="O51" s="33" t="s">
        <v>267</v>
      </c>
      <c r="P51" s="33" t="s">
        <v>275</v>
      </c>
      <c r="Q51" s="33" t="s">
        <v>264</v>
      </c>
      <c r="R51" s="33" t="s">
        <v>264</v>
      </c>
      <c r="S51" s="33" t="s">
        <v>268</v>
      </c>
      <c r="T51" s="33" t="s">
        <v>531</v>
      </c>
    </row>
    <row r="52" customFormat="false" ht="28" hidden="false" customHeight="true" outlineLevel="0" collapsed="false">
      <c r="A52" s="0" t="n">
        <f aca="false">VALUE(B52)</f>
        <v>99806</v>
      </c>
      <c r="B52" s="33" t="s">
        <v>532</v>
      </c>
      <c r="C52" s="33" t="s">
        <v>435</v>
      </c>
      <c r="D52" s="33" t="s">
        <v>337</v>
      </c>
      <c r="E52" s="33" t="s">
        <v>436</v>
      </c>
      <c r="F52" s="33" t="s">
        <v>420</v>
      </c>
      <c r="G52" s="33" t="s">
        <v>281</v>
      </c>
      <c r="H52" s="33" t="s">
        <v>262</v>
      </c>
      <c r="I52" s="33" t="s">
        <v>285</v>
      </c>
      <c r="J52" s="33" t="s">
        <v>264</v>
      </c>
      <c r="K52" s="33" t="s">
        <v>282</v>
      </c>
      <c r="L52" s="33" t="s">
        <v>287</v>
      </c>
      <c r="M52" s="33" t="s">
        <v>262</v>
      </c>
      <c r="N52" s="33" t="s">
        <v>264</v>
      </c>
      <c r="O52" s="33" t="s">
        <v>267</v>
      </c>
      <c r="P52" s="33" t="s">
        <v>260</v>
      </c>
      <c r="Q52" s="33" t="s">
        <v>264</v>
      </c>
      <c r="R52" s="33" t="s">
        <v>264</v>
      </c>
      <c r="S52" s="33" t="s">
        <v>268</v>
      </c>
      <c r="T52" s="33" t="s">
        <v>533</v>
      </c>
    </row>
    <row r="53" customFormat="false" ht="28" hidden="false" customHeight="true" outlineLevel="0" collapsed="false">
      <c r="A53" s="0" t="n">
        <f aca="false">VALUE(B53)</f>
        <v>99806</v>
      </c>
      <c r="B53" s="33" t="s">
        <v>532</v>
      </c>
      <c r="C53" s="33" t="s">
        <v>435</v>
      </c>
      <c r="D53" s="33" t="s">
        <v>270</v>
      </c>
      <c r="E53" s="33" t="s">
        <v>436</v>
      </c>
      <c r="F53" s="33" t="s">
        <v>420</v>
      </c>
      <c r="G53" s="33" t="s">
        <v>281</v>
      </c>
      <c r="H53" s="33" t="s">
        <v>262</v>
      </c>
      <c r="I53" s="33" t="s">
        <v>534</v>
      </c>
      <c r="J53" s="33" t="s">
        <v>264</v>
      </c>
      <c r="K53" s="33" t="s">
        <v>461</v>
      </c>
      <c r="L53" s="33" t="s">
        <v>396</v>
      </c>
      <c r="M53" s="33" t="s">
        <v>271</v>
      </c>
      <c r="N53" s="33" t="s">
        <v>264</v>
      </c>
      <c r="O53" s="33" t="s">
        <v>267</v>
      </c>
      <c r="P53" s="33" t="s">
        <v>275</v>
      </c>
      <c r="Q53" s="33" t="s">
        <v>264</v>
      </c>
      <c r="R53" s="33" t="s">
        <v>264</v>
      </c>
      <c r="S53" s="33" t="s">
        <v>268</v>
      </c>
      <c r="T53" s="33" t="s">
        <v>535</v>
      </c>
    </row>
    <row r="54" customFormat="false" ht="28" hidden="false" customHeight="true" outlineLevel="0" collapsed="false">
      <c r="A54" s="0" t="n">
        <f aca="false">VALUE(B54)</f>
        <v>99808</v>
      </c>
      <c r="B54" s="33" t="s">
        <v>536</v>
      </c>
      <c r="C54" s="33" t="s">
        <v>537</v>
      </c>
      <c r="D54" s="33" t="s">
        <v>337</v>
      </c>
      <c r="E54" s="33" t="s">
        <v>279</v>
      </c>
      <c r="F54" s="33" t="s">
        <v>280</v>
      </c>
      <c r="G54" s="33" t="s">
        <v>281</v>
      </c>
      <c r="H54" s="33" t="s">
        <v>262</v>
      </c>
      <c r="I54" s="33" t="s">
        <v>370</v>
      </c>
      <c r="J54" s="33" t="s">
        <v>268</v>
      </c>
      <c r="K54" s="33" t="s">
        <v>538</v>
      </c>
      <c r="L54" s="33" t="s">
        <v>539</v>
      </c>
      <c r="M54" s="33" t="s">
        <v>319</v>
      </c>
      <c r="N54" s="33" t="s">
        <v>264</v>
      </c>
      <c r="O54" s="33" t="s">
        <v>267</v>
      </c>
      <c r="P54" s="33" t="s">
        <v>260</v>
      </c>
      <c r="Q54" s="33" t="s">
        <v>264</v>
      </c>
      <c r="R54" s="33" t="s">
        <v>264</v>
      </c>
      <c r="S54" s="33" t="s">
        <v>268</v>
      </c>
      <c r="T54" s="33" t="s">
        <v>540</v>
      </c>
    </row>
    <row r="55" customFormat="false" ht="28" hidden="false" customHeight="true" outlineLevel="0" collapsed="false">
      <c r="A55" s="0" t="n">
        <f aca="false">VALUE(B55)</f>
        <v>99808</v>
      </c>
      <c r="B55" s="33" t="s">
        <v>536</v>
      </c>
      <c r="C55" s="33" t="s">
        <v>537</v>
      </c>
      <c r="D55" s="33" t="s">
        <v>270</v>
      </c>
      <c r="E55" s="33" t="s">
        <v>279</v>
      </c>
      <c r="F55" s="33" t="s">
        <v>280</v>
      </c>
      <c r="G55" s="33" t="s">
        <v>281</v>
      </c>
      <c r="H55" s="33" t="s">
        <v>262</v>
      </c>
      <c r="I55" s="33" t="s">
        <v>541</v>
      </c>
      <c r="J55" s="33" t="s">
        <v>268</v>
      </c>
      <c r="K55" s="33" t="s">
        <v>542</v>
      </c>
      <c r="L55" s="33" t="s">
        <v>396</v>
      </c>
      <c r="M55" s="33" t="s">
        <v>262</v>
      </c>
      <c r="N55" s="33" t="s">
        <v>264</v>
      </c>
      <c r="O55" s="33" t="s">
        <v>267</v>
      </c>
      <c r="P55" s="33" t="s">
        <v>275</v>
      </c>
      <c r="Q55" s="33" t="s">
        <v>264</v>
      </c>
      <c r="R55" s="33" t="s">
        <v>264</v>
      </c>
      <c r="S55" s="33" t="s">
        <v>268</v>
      </c>
      <c r="T55" s="33" t="s">
        <v>543</v>
      </c>
    </row>
    <row r="56" customFormat="false" ht="28" hidden="false" customHeight="true" outlineLevel="0" collapsed="false">
      <c r="A56" s="0" t="n">
        <f aca="false">VALUE(B56)</f>
        <v>99810</v>
      </c>
      <c r="B56" s="33" t="s">
        <v>544</v>
      </c>
      <c r="C56" s="33" t="s">
        <v>545</v>
      </c>
      <c r="D56" s="33" t="s">
        <v>337</v>
      </c>
      <c r="E56" s="33" t="s">
        <v>436</v>
      </c>
      <c r="F56" s="33" t="s">
        <v>420</v>
      </c>
      <c r="G56" s="33" t="s">
        <v>281</v>
      </c>
      <c r="H56" s="33" t="s">
        <v>262</v>
      </c>
      <c r="I56" s="33" t="s">
        <v>405</v>
      </c>
      <c r="J56" s="33" t="s">
        <v>264</v>
      </c>
      <c r="K56" s="33" t="s">
        <v>329</v>
      </c>
      <c r="L56" s="33" t="s">
        <v>263</v>
      </c>
      <c r="M56" s="33" t="s">
        <v>311</v>
      </c>
      <c r="N56" s="33" t="s">
        <v>264</v>
      </c>
      <c r="O56" s="33" t="s">
        <v>267</v>
      </c>
      <c r="P56" s="33" t="s">
        <v>260</v>
      </c>
      <c r="Q56" s="33" t="s">
        <v>264</v>
      </c>
      <c r="R56" s="33" t="s">
        <v>264</v>
      </c>
      <c r="S56" s="33" t="s">
        <v>268</v>
      </c>
      <c r="T56" s="33" t="s">
        <v>546</v>
      </c>
    </row>
    <row r="57" customFormat="false" ht="28" hidden="false" customHeight="true" outlineLevel="0" collapsed="false">
      <c r="A57" s="0" t="n">
        <f aca="false">VALUE(B57)</f>
        <v>99810</v>
      </c>
      <c r="B57" s="33" t="s">
        <v>544</v>
      </c>
      <c r="C57" s="33" t="s">
        <v>545</v>
      </c>
      <c r="D57" s="33" t="s">
        <v>270</v>
      </c>
      <c r="E57" s="33" t="s">
        <v>436</v>
      </c>
      <c r="F57" s="33" t="s">
        <v>420</v>
      </c>
      <c r="G57" s="33" t="s">
        <v>281</v>
      </c>
      <c r="H57" s="33" t="s">
        <v>262</v>
      </c>
      <c r="I57" s="33" t="s">
        <v>541</v>
      </c>
      <c r="J57" s="33" t="s">
        <v>264</v>
      </c>
      <c r="K57" s="33" t="s">
        <v>547</v>
      </c>
      <c r="L57" s="33" t="s">
        <v>520</v>
      </c>
      <c r="M57" s="33" t="s">
        <v>264</v>
      </c>
      <c r="N57" s="33" t="s">
        <v>264</v>
      </c>
      <c r="O57" s="33" t="s">
        <v>267</v>
      </c>
      <c r="P57" s="33" t="s">
        <v>275</v>
      </c>
      <c r="Q57" s="33" t="s">
        <v>264</v>
      </c>
      <c r="R57" s="33" t="s">
        <v>264</v>
      </c>
      <c r="S57" s="33" t="s">
        <v>268</v>
      </c>
      <c r="T57" s="33" t="s">
        <v>548</v>
      </c>
    </row>
    <row r="58" customFormat="false" ht="28" hidden="false" customHeight="true" outlineLevel="0" collapsed="false">
      <c r="A58" s="0" t="n">
        <f aca="false">VALUE(B58)</f>
        <v>107492</v>
      </c>
      <c r="B58" s="33" t="s">
        <v>549</v>
      </c>
      <c r="C58" s="33" t="s">
        <v>503</v>
      </c>
      <c r="D58" s="33" t="s">
        <v>337</v>
      </c>
      <c r="E58" s="33" t="s">
        <v>504</v>
      </c>
      <c r="F58" s="33" t="s">
        <v>420</v>
      </c>
      <c r="G58" s="33" t="s">
        <v>505</v>
      </c>
      <c r="H58" s="33" t="s">
        <v>307</v>
      </c>
      <c r="I58" s="33" t="s">
        <v>429</v>
      </c>
      <c r="J58" s="33" t="s">
        <v>457</v>
      </c>
      <c r="K58" s="33" t="s">
        <v>550</v>
      </c>
      <c r="L58" s="33" t="s">
        <v>551</v>
      </c>
      <c r="M58" s="33" t="s">
        <v>340</v>
      </c>
      <c r="N58" s="33" t="s">
        <v>264</v>
      </c>
      <c r="O58" s="33" t="s">
        <v>267</v>
      </c>
      <c r="P58" s="33" t="s">
        <v>260</v>
      </c>
      <c r="Q58" s="33" t="s">
        <v>264</v>
      </c>
      <c r="R58" s="33" t="s">
        <v>264</v>
      </c>
      <c r="S58" s="33" t="s">
        <v>268</v>
      </c>
      <c r="T58" s="33" t="s">
        <v>552</v>
      </c>
    </row>
    <row r="59" customFormat="false" ht="28" hidden="false" customHeight="true" outlineLevel="0" collapsed="false">
      <c r="A59" s="0" t="n">
        <f aca="false">VALUE(B59)</f>
        <v>107495</v>
      </c>
      <c r="B59" s="33" t="s">
        <v>553</v>
      </c>
      <c r="C59" s="33" t="s">
        <v>554</v>
      </c>
      <c r="D59" s="33" t="s">
        <v>337</v>
      </c>
      <c r="E59" s="33" t="s">
        <v>555</v>
      </c>
      <c r="F59" s="33" t="s">
        <v>280</v>
      </c>
      <c r="G59" s="33" t="s">
        <v>505</v>
      </c>
      <c r="H59" s="33" t="s">
        <v>307</v>
      </c>
      <c r="I59" s="33" t="s">
        <v>547</v>
      </c>
      <c r="J59" s="33" t="s">
        <v>282</v>
      </c>
      <c r="K59" s="33" t="s">
        <v>556</v>
      </c>
      <c r="L59" s="33" t="s">
        <v>557</v>
      </c>
      <c r="M59" s="33" t="s">
        <v>558</v>
      </c>
      <c r="N59" s="33" t="s">
        <v>264</v>
      </c>
      <c r="O59" s="33" t="s">
        <v>267</v>
      </c>
      <c r="P59" s="33" t="s">
        <v>260</v>
      </c>
      <c r="Q59" s="33" t="s">
        <v>264</v>
      </c>
      <c r="R59" s="33" t="s">
        <v>264</v>
      </c>
      <c r="S59" s="33" t="s">
        <v>268</v>
      </c>
      <c r="T59" s="33" t="s">
        <v>559</v>
      </c>
    </row>
    <row r="60" customFormat="false" ht="28" hidden="false" customHeight="true" outlineLevel="0" collapsed="false">
      <c r="A60" s="0" t="n">
        <f aca="false">VALUE(B60)</f>
        <v>112282</v>
      </c>
      <c r="B60" s="33" t="s">
        <v>560</v>
      </c>
      <c r="C60" s="33" t="s">
        <v>561</v>
      </c>
      <c r="D60" s="33" t="s">
        <v>337</v>
      </c>
      <c r="E60" s="33" t="s">
        <v>374</v>
      </c>
      <c r="F60" s="33" t="s">
        <v>280</v>
      </c>
      <c r="G60" s="33" t="s">
        <v>375</v>
      </c>
      <c r="H60" s="33" t="s">
        <v>307</v>
      </c>
      <c r="I60" s="33" t="s">
        <v>318</v>
      </c>
      <c r="J60" s="33" t="s">
        <v>390</v>
      </c>
      <c r="K60" s="33" t="s">
        <v>562</v>
      </c>
      <c r="L60" s="33" t="s">
        <v>326</v>
      </c>
      <c r="M60" s="33" t="s">
        <v>307</v>
      </c>
      <c r="N60" s="33" t="s">
        <v>268</v>
      </c>
      <c r="O60" s="33" t="s">
        <v>267</v>
      </c>
      <c r="P60" s="33" t="s">
        <v>260</v>
      </c>
      <c r="Q60" s="33" t="s">
        <v>264</v>
      </c>
      <c r="R60" s="33" t="s">
        <v>264</v>
      </c>
      <c r="S60" s="33" t="s">
        <v>268</v>
      </c>
      <c r="T60" s="33" t="s">
        <v>563</v>
      </c>
    </row>
    <row r="61" customFormat="false" ht="28" hidden="false" customHeight="true" outlineLevel="0" collapsed="false">
      <c r="A61" s="0" t="n">
        <f aca="false">VALUE(B61)</f>
        <v>112294</v>
      </c>
      <c r="B61" s="33" t="s">
        <v>564</v>
      </c>
      <c r="C61" s="33" t="s">
        <v>565</v>
      </c>
      <c r="D61" s="33" t="s">
        <v>337</v>
      </c>
      <c r="E61" s="33" t="s">
        <v>374</v>
      </c>
      <c r="F61" s="33" t="s">
        <v>280</v>
      </c>
      <c r="G61" s="33" t="s">
        <v>375</v>
      </c>
      <c r="H61" s="33" t="s">
        <v>307</v>
      </c>
      <c r="I61" s="33" t="s">
        <v>484</v>
      </c>
      <c r="J61" s="33" t="s">
        <v>566</v>
      </c>
      <c r="K61" s="33" t="s">
        <v>567</v>
      </c>
      <c r="L61" s="33" t="s">
        <v>568</v>
      </c>
      <c r="M61" s="33" t="s">
        <v>274</v>
      </c>
      <c r="N61" s="33" t="s">
        <v>264</v>
      </c>
      <c r="O61" s="33" t="s">
        <v>267</v>
      </c>
      <c r="P61" s="33" t="s">
        <v>260</v>
      </c>
      <c r="Q61" s="33" t="s">
        <v>264</v>
      </c>
      <c r="R61" s="33" t="s">
        <v>264</v>
      </c>
      <c r="S61" s="33" t="s">
        <v>268</v>
      </c>
      <c r="T61" s="33" t="s">
        <v>569</v>
      </c>
    </row>
    <row r="62" customFormat="false" ht="28" hidden="false" customHeight="true" outlineLevel="0" collapsed="false">
      <c r="A62" s="0" t="n">
        <f aca="false">VALUE(B62)</f>
        <v>118546</v>
      </c>
      <c r="B62" s="33" t="s">
        <v>570</v>
      </c>
      <c r="C62" s="33" t="s">
        <v>336</v>
      </c>
      <c r="D62" s="33" t="s">
        <v>270</v>
      </c>
      <c r="E62" s="33" t="s">
        <v>338</v>
      </c>
      <c r="F62" s="33" t="s">
        <v>260</v>
      </c>
      <c r="G62" s="33" t="s">
        <v>317</v>
      </c>
      <c r="H62" s="33" t="s">
        <v>262</v>
      </c>
      <c r="I62" s="33" t="s">
        <v>566</v>
      </c>
      <c r="J62" s="33" t="s">
        <v>333</v>
      </c>
      <c r="K62" s="33" t="s">
        <v>571</v>
      </c>
      <c r="L62" s="33" t="s">
        <v>572</v>
      </c>
      <c r="M62" s="33" t="s">
        <v>573</v>
      </c>
      <c r="N62" s="33" t="s">
        <v>264</v>
      </c>
      <c r="O62" s="33" t="s">
        <v>267</v>
      </c>
      <c r="P62" s="33" t="s">
        <v>275</v>
      </c>
      <c r="Q62" s="33" t="s">
        <v>264</v>
      </c>
      <c r="R62" s="33" t="s">
        <v>264</v>
      </c>
      <c r="S62" s="33" t="s">
        <v>268</v>
      </c>
      <c r="T62" s="33" t="s">
        <v>574</v>
      </c>
    </row>
    <row r="63" customFormat="false" ht="28" hidden="false" customHeight="true" outlineLevel="0" collapsed="false">
      <c r="A63" s="0" t="n">
        <f aca="false">VALUE(B63)</f>
        <v>118550</v>
      </c>
      <c r="B63" s="33" t="s">
        <v>575</v>
      </c>
      <c r="C63" s="33" t="s">
        <v>565</v>
      </c>
      <c r="D63" s="33" t="s">
        <v>337</v>
      </c>
      <c r="E63" s="33" t="s">
        <v>374</v>
      </c>
      <c r="F63" s="33" t="s">
        <v>280</v>
      </c>
      <c r="G63" s="33" t="s">
        <v>375</v>
      </c>
      <c r="H63" s="33" t="s">
        <v>307</v>
      </c>
      <c r="I63" s="33" t="s">
        <v>512</v>
      </c>
      <c r="J63" s="33" t="s">
        <v>264</v>
      </c>
      <c r="K63" s="33" t="s">
        <v>521</v>
      </c>
      <c r="L63" s="33" t="s">
        <v>528</v>
      </c>
      <c r="M63" s="33" t="s">
        <v>264</v>
      </c>
      <c r="N63" s="33" t="s">
        <v>264</v>
      </c>
      <c r="O63" s="33" t="s">
        <v>260</v>
      </c>
      <c r="P63" s="33" t="s">
        <v>260</v>
      </c>
      <c r="Q63" s="33" t="s">
        <v>264</v>
      </c>
      <c r="R63" s="33" t="s">
        <v>264</v>
      </c>
      <c r="S63" s="33" t="s">
        <v>268</v>
      </c>
      <c r="T63" s="33" t="s">
        <v>576</v>
      </c>
    </row>
    <row r="64" customFormat="false" ht="28" hidden="false" customHeight="true" outlineLevel="0" collapsed="false">
      <c r="A64" s="0" t="n">
        <f aca="false">VALUE(B64)</f>
        <v>118562</v>
      </c>
      <c r="B64" s="33" t="s">
        <v>577</v>
      </c>
      <c r="C64" s="33" t="s">
        <v>578</v>
      </c>
      <c r="D64" s="33" t="s">
        <v>337</v>
      </c>
      <c r="E64" s="33" t="s">
        <v>374</v>
      </c>
      <c r="F64" s="33" t="s">
        <v>280</v>
      </c>
      <c r="G64" s="33" t="s">
        <v>375</v>
      </c>
      <c r="H64" s="33" t="s">
        <v>307</v>
      </c>
      <c r="I64" s="33" t="s">
        <v>367</v>
      </c>
      <c r="J64" s="33" t="s">
        <v>264</v>
      </c>
      <c r="K64" s="33" t="s">
        <v>579</v>
      </c>
      <c r="L64" s="33" t="s">
        <v>294</v>
      </c>
      <c r="M64" s="33" t="s">
        <v>324</v>
      </c>
      <c r="N64" s="33" t="s">
        <v>307</v>
      </c>
      <c r="O64" s="33" t="s">
        <v>260</v>
      </c>
      <c r="P64" s="33" t="s">
        <v>260</v>
      </c>
      <c r="Q64" s="33" t="s">
        <v>264</v>
      </c>
      <c r="R64" s="33" t="s">
        <v>264</v>
      </c>
      <c r="S64" s="33" t="s">
        <v>268</v>
      </c>
      <c r="T64" s="33" t="s">
        <v>580</v>
      </c>
    </row>
    <row r="65" customFormat="false" ht="28" hidden="false" customHeight="true" outlineLevel="0" collapsed="false">
      <c r="A65" s="0" t="n">
        <f aca="false">VALUE(B65)</f>
        <v>118630</v>
      </c>
      <c r="B65" s="33" t="s">
        <v>581</v>
      </c>
      <c r="C65" s="33" t="s">
        <v>582</v>
      </c>
      <c r="D65" s="33" t="s">
        <v>337</v>
      </c>
      <c r="E65" s="33" t="s">
        <v>38</v>
      </c>
      <c r="F65" s="33" t="s">
        <v>420</v>
      </c>
      <c r="G65" s="33" t="s">
        <v>304</v>
      </c>
      <c r="H65" s="33" t="s">
        <v>262</v>
      </c>
      <c r="I65" s="33" t="s">
        <v>264</v>
      </c>
      <c r="J65" s="33" t="s">
        <v>583</v>
      </c>
      <c r="K65" s="33" t="s">
        <v>489</v>
      </c>
      <c r="L65" s="33" t="s">
        <v>351</v>
      </c>
      <c r="M65" s="33" t="s">
        <v>307</v>
      </c>
      <c r="N65" s="33" t="s">
        <v>264</v>
      </c>
      <c r="O65" s="33" t="s">
        <v>260</v>
      </c>
      <c r="P65" s="33" t="s">
        <v>260</v>
      </c>
      <c r="Q65" s="33" t="s">
        <v>264</v>
      </c>
      <c r="R65" s="33" t="s">
        <v>264</v>
      </c>
      <c r="S65" s="33" t="s">
        <v>268</v>
      </c>
      <c r="T65" s="33" t="s">
        <v>584</v>
      </c>
    </row>
    <row r="66" customFormat="false" ht="28" hidden="false" customHeight="true" outlineLevel="0" collapsed="false">
      <c r="A66" s="0" t="n">
        <f aca="false">VALUE(B66)</f>
        <v>118632</v>
      </c>
      <c r="B66" s="33" t="s">
        <v>585</v>
      </c>
      <c r="C66" s="33" t="s">
        <v>582</v>
      </c>
      <c r="D66" s="33" t="s">
        <v>337</v>
      </c>
      <c r="E66" s="33" t="s">
        <v>38</v>
      </c>
      <c r="F66" s="33" t="s">
        <v>420</v>
      </c>
      <c r="G66" s="33" t="s">
        <v>304</v>
      </c>
      <c r="H66" s="33" t="s">
        <v>262</v>
      </c>
      <c r="I66" s="33" t="s">
        <v>264</v>
      </c>
      <c r="J66" s="33" t="s">
        <v>311</v>
      </c>
      <c r="K66" s="33" t="s">
        <v>448</v>
      </c>
      <c r="L66" s="33" t="s">
        <v>586</v>
      </c>
      <c r="M66" s="33" t="s">
        <v>346</v>
      </c>
      <c r="N66" s="33" t="s">
        <v>264</v>
      </c>
      <c r="O66" s="33" t="s">
        <v>260</v>
      </c>
      <c r="P66" s="33" t="s">
        <v>260</v>
      </c>
      <c r="Q66" s="33" t="s">
        <v>264</v>
      </c>
      <c r="R66" s="33" t="s">
        <v>264</v>
      </c>
      <c r="S66" s="33" t="s">
        <v>268</v>
      </c>
      <c r="T66" s="33" t="s">
        <v>587</v>
      </c>
    </row>
    <row r="67" customFormat="false" ht="28" hidden="false" customHeight="true" outlineLevel="0" collapsed="false">
      <c r="A67" s="0" t="n">
        <f aca="false">VALUE(B67)</f>
        <v>118910</v>
      </c>
      <c r="B67" s="33" t="s">
        <v>588</v>
      </c>
      <c r="C67" s="33" t="s">
        <v>589</v>
      </c>
      <c r="D67" s="33" t="s">
        <v>337</v>
      </c>
      <c r="E67" s="33" t="s">
        <v>555</v>
      </c>
      <c r="F67" s="33" t="s">
        <v>280</v>
      </c>
      <c r="G67" s="33" t="s">
        <v>505</v>
      </c>
      <c r="H67" s="33" t="s">
        <v>307</v>
      </c>
      <c r="I67" s="33" t="s">
        <v>379</v>
      </c>
      <c r="J67" s="33" t="s">
        <v>379</v>
      </c>
      <c r="K67" s="33" t="s">
        <v>332</v>
      </c>
      <c r="L67" s="33" t="s">
        <v>320</v>
      </c>
      <c r="M67" s="33" t="s">
        <v>586</v>
      </c>
      <c r="N67" s="33" t="s">
        <v>264</v>
      </c>
      <c r="O67" s="33" t="s">
        <v>267</v>
      </c>
      <c r="P67" s="33" t="s">
        <v>260</v>
      </c>
      <c r="Q67" s="33" t="s">
        <v>264</v>
      </c>
      <c r="R67" s="33" t="s">
        <v>264</v>
      </c>
      <c r="S67" s="33" t="s">
        <v>268</v>
      </c>
      <c r="T67" s="33" t="s">
        <v>590</v>
      </c>
    </row>
    <row r="68" customFormat="false" ht="28" hidden="false" customHeight="true" outlineLevel="0" collapsed="false">
      <c r="A68" s="0" t="n">
        <f aca="false">VALUE(B68)</f>
        <v>118910</v>
      </c>
      <c r="B68" s="33" t="s">
        <v>588</v>
      </c>
      <c r="C68" s="33" t="s">
        <v>589</v>
      </c>
      <c r="D68" s="33" t="s">
        <v>270</v>
      </c>
      <c r="E68" s="33" t="s">
        <v>555</v>
      </c>
      <c r="F68" s="33" t="s">
        <v>280</v>
      </c>
      <c r="G68" s="33" t="s">
        <v>505</v>
      </c>
      <c r="H68" s="33" t="s">
        <v>307</v>
      </c>
      <c r="I68" s="33" t="s">
        <v>264</v>
      </c>
      <c r="J68" s="33" t="s">
        <v>264</v>
      </c>
      <c r="K68" s="33" t="s">
        <v>352</v>
      </c>
      <c r="L68" s="33" t="s">
        <v>583</v>
      </c>
      <c r="M68" s="33" t="s">
        <v>285</v>
      </c>
      <c r="N68" s="33" t="s">
        <v>264</v>
      </c>
      <c r="O68" s="33" t="s">
        <v>267</v>
      </c>
      <c r="P68" s="33" t="s">
        <v>275</v>
      </c>
      <c r="Q68" s="33" t="s">
        <v>264</v>
      </c>
      <c r="R68" s="33" t="s">
        <v>264</v>
      </c>
      <c r="S68" s="33" t="s">
        <v>268</v>
      </c>
      <c r="T68" s="33" t="s">
        <v>591</v>
      </c>
    </row>
    <row r="69" customFormat="false" ht="28" hidden="false" customHeight="true" outlineLevel="0" collapsed="false">
      <c r="A69" s="0" t="n">
        <f aca="false">VALUE(B69)</f>
        <v>120777</v>
      </c>
      <c r="B69" s="33" t="s">
        <v>592</v>
      </c>
      <c r="C69" s="33" t="s">
        <v>278</v>
      </c>
      <c r="D69" s="33" t="s">
        <v>337</v>
      </c>
      <c r="E69" s="33" t="s">
        <v>279</v>
      </c>
      <c r="F69" s="33" t="s">
        <v>280</v>
      </c>
      <c r="G69" s="33" t="s">
        <v>281</v>
      </c>
      <c r="H69" s="33" t="s">
        <v>262</v>
      </c>
      <c r="I69" s="33" t="s">
        <v>523</v>
      </c>
      <c r="J69" s="33" t="s">
        <v>264</v>
      </c>
      <c r="K69" s="33" t="s">
        <v>593</v>
      </c>
      <c r="L69" s="33" t="s">
        <v>594</v>
      </c>
      <c r="M69" s="33" t="s">
        <v>307</v>
      </c>
      <c r="N69" s="33" t="s">
        <v>268</v>
      </c>
      <c r="O69" s="33" t="s">
        <v>260</v>
      </c>
      <c r="P69" s="33" t="s">
        <v>260</v>
      </c>
      <c r="Q69" s="33" t="s">
        <v>264</v>
      </c>
      <c r="R69" s="33" t="s">
        <v>264</v>
      </c>
      <c r="S69" s="33" t="s">
        <v>268</v>
      </c>
      <c r="T69" s="33" t="s">
        <v>595</v>
      </c>
    </row>
    <row r="70" customFormat="false" ht="28" hidden="false" customHeight="true" outlineLevel="0" collapsed="false">
      <c r="A70" s="0" t="n">
        <f aca="false">VALUE(B70)</f>
        <v>120777</v>
      </c>
      <c r="B70" s="33" t="s">
        <v>592</v>
      </c>
      <c r="C70" s="33" t="s">
        <v>278</v>
      </c>
      <c r="D70" s="33" t="s">
        <v>270</v>
      </c>
      <c r="E70" s="33" t="s">
        <v>279</v>
      </c>
      <c r="F70" s="33" t="s">
        <v>280</v>
      </c>
      <c r="G70" s="33" t="s">
        <v>281</v>
      </c>
      <c r="H70" s="33" t="s">
        <v>262</v>
      </c>
      <c r="I70" s="33" t="s">
        <v>469</v>
      </c>
      <c r="J70" s="33" t="s">
        <v>268</v>
      </c>
      <c r="K70" s="33" t="s">
        <v>345</v>
      </c>
      <c r="L70" s="33" t="s">
        <v>528</v>
      </c>
      <c r="M70" s="33" t="s">
        <v>285</v>
      </c>
      <c r="N70" s="33" t="s">
        <v>264</v>
      </c>
      <c r="O70" s="33" t="s">
        <v>260</v>
      </c>
      <c r="P70" s="33" t="s">
        <v>275</v>
      </c>
      <c r="Q70" s="33" t="s">
        <v>264</v>
      </c>
      <c r="R70" s="33" t="s">
        <v>264</v>
      </c>
      <c r="S70" s="33" t="s">
        <v>268</v>
      </c>
      <c r="T70" s="33" t="s">
        <v>596</v>
      </c>
    </row>
    <row r="71" customFormat="false" ht="28" hidden="false" customHeight="true" outlineLevel="0" collapsed="false">
      <c r="A71" s="0" t="n">
        <f aca="false">VALUE(B71)</f>
        <v>121366</v>
      </c>
      <c r="B71" s="33" t="s">
        <v>597</v>
      </c>
      <c r="C71" s="33" t="s">
        <v>598</v>
      </c>
      <c r="D71" s="33" t="s">
        <v>270</v>
      </c>
      <c r="E71" s="33" t="s">
        <v>10</v>
      </c>
      <c r="F71" s="33" t="s">
        <v>260</v>
      </c>
      <c r="G71" s="33" t="s">
        <v>261</v>
      </c>
      <c r="H71" s="33" t="s">
        <v>262</v>
      </c>
      <c r="I71" s="33" t="s">
        <v>405</v>
      </c>
      <c r="J71" s="33" t="s">
        <v>268</v>
      </c>
      <c r="K71" s="33" t="s">
        <v>340</v>
      </c>
      <c r="L71" s="33" t="s">
        <v>599</v>
      </c>
      <c r="M71" s="33" t="s">
        <v>268</v>
      </c>
      <c r="N71" s="33" t="s">
        <v>264</v>
      </c>
      <c r="O71" s="33" t="s">
        <v>260</v>
      </c>
      <c r="P71" s="33" t="s">
        <v>275</v>
      </c>
      <c r="Q71" s="33" t="s">
        <v>264</v>
      </c>
      <c r="R71" s="33" t="s">
        <v>264</v>
      </c>
      <c r="S71" s="33" t="s">
        <v>268</v>
      </c>
      <c r="T71" s="33" t="s">
        <v>600</v>
      </c>
    </row>
    <row r="72" customFormat="false" ht="28" hidden="false" customHeight="true" outlineLevel="0" collapsed="false">
      <c r="A72" s="0" t="n">
        <f aca="false">VALUE(B72)</f>
        <v>121367</v>
      </c>
      <c r="B72" s="33" t="s">
        <v>601</v>
      </c>
      <c r="C72" s="33" t="s">
        <v>598</v>
      </c>
      <c r="D72" s="33" t="s">
        <v>270</v>
      </c>
      <c r="E72" s="33" t="s">
        <v>10</v>
      </c>
      <c r="F72" s="33" t="s">
        <v>260</v>
      </c>
      <c r="G72" s="33" t="s">
        <v>261</v>
      </c>
      <c r="H72" s="33" t="s">
        <v>262</v>
      </c>
      <c r="I72" s="33" t="s">
        <v>399</v>
      </c>
      <c r="J72" s="33" t="s">
        <v>311</v>
      </c>
      <c r="K72" s="33" t="s">
        <v>547</v>
      </c>
      <c r="L72" s="33" t="s">
        <v>339</v>
      </c>
      <c r="M72" s="33" t="s">
        <v>264</v>
      </c>
      <c r="N72" s="33" t="s">
        <v>264</v>
      </c>
      <c r="O72" s="33" t="s">
        <v>260</v>
      </c>
      <c r="P72" s="33" t="s">
        <v>275</v>
      </c>
      <c r="Q72" s="33" t="s">
        <v>264</v>
      </c>
      <c r="R72" s="33" t="s">
        <v>264</v>
      </c>
      <c r="S72" s="33" t="s">
        <v>268</v>
      </c>
      <c r="T72" s="33" t="s">
        <v>602</v>
      </c>
    </row>
    <row r="73" customFormat="false" ht="28" hidden="false" customHeight="true" outlineLevel="0" collapsed="false">
      <c r="A73" s="0" t="n">
        <f aca="false">VALUE(B73)</f>
        <v>122676</v>
      </c>
      <c r="B73" s="33" t="s">
        <v>603</v>
      </c>
      <c r="C73" s="33" t="s">
        <v>604</v>
      </c>
      <c r="D73" s="33" t="s">
        <v>337</v>
      </c>
      <c r="E73" s="33" t="s">
        <v>363</v>
      </c>
      <c r="F73" s="33" t="s">
        <v>364</v>
      </c>
      <c r="G73" s="33" t="s">
        <v>365</v>
      </c>
      <c r="H73" s="33" t="s">
        <v>307</v>
      </c>
      <c r="I73" s="33" t="s">
        <v>457</v>
      </c>
      <c r="J73" s="33" t="s">
        <v>566</v>
      </c>
      <c r="K73" s="33" t="s">
        <v>403</v>
      </c>
      <c r="L73" s="33" t="s">
        <v>605</v>
      </c>
      <c r="M73" s="33" t="s">
        <v>448</v>
      </c>
      <c r="N73" s="33" t="s">
        <v>268</v>
      </c>
      <c r="O73" s="33" t="s">
        <v>267</v>
      </c>
      <c r="P73" s="33" t="s">
        <v>260</v>
      </c>
      <c r="Q73" s="33" t="s">
        <v>264</v>
      </c>
      <c r="R73" s="33" t="s">
        <v>264</v>
      </c>
      <c r="S73" s="33" t="s">
        <v>268</v>
      </c>
      <c r="T73" s="33" t="s">
        <v>606</v>
      </c>
    </row>
    <row r="74" customFormat="false" ht="28" hidden="false" customHeight="true" outlineLevel="0" collapsed="false">
      <c r="A74" s="0" t="n">
        <f aca="false">VALUE(B74)</f>
        <v>313436</v>
      </c>
      <c r="B74" s="33" t="s">
        <v>607</v>
      </c>
      <c r="C74" s="33" t="s">
        <v>355</v>
      </c>
      <c r="D74" s="33" t="s">
        <v>337</v>
      </c>
      <c r="E74" s="33" t="s">
        <v>338</v>
      </c>
      <c r="F74" s="33" t="s">
        <v>260</v>
      </c>
      <c r="G74" s="33" t="s">
        <v>317</v>
      </c>
      <c r="H74" s="33" t="s">
        <v>262</v>
      </c>
      <c r="I74" s="33" t="s">
        <v>342</v>
      </c>
      <c r="J74" s="33" t="s">
        <v>271</v>
      </c>
      <c r="K74" s="33" t="s">
        <v>489</v>
      </c>
      <c r="L74" s="33" t="s">
        <v>370</v>
      </c>
      <c r="M74" s="33" t="s">
        <v>311</v>
      </c>
      <c r="N74" s="33" t="s">
        <v>264</v>
      </c>
      <c r="O74" s="33" t="s">
        <v>260</v>
      </c>
      <c r="P74" s="33" t="s">
        <v>260</v>
      </c>
      <c r="Q74" s="33" t="s">
        <v>264</v>
      </c>
      <c r="R74" s="33" t="s">
        <v>268</v>
      </c>
      <c r="S74" s="33" t="s">
        <v>264</v>
      </c>
      <c r="T74" s="33" t="s">
        <v>608</v>
      </c>
    </row>
    <row r="75" customFormat="false" ht="28" hidden="false" customHeight="true" outlineLevel="0" collapsed="false">
      <c r="A75" s="0" t="n">
        <f aca="false">VALUE(B75)</f>
        <v>313436</v>
      </c>
      <c r="B75" s="33" t="s">
        <v>607</v>
      </c>
      <c r="C75" s="33" t="s">
        <v>355</v>
      </c>
      <c r="D75" s="33" t="s">
        <v>270</v>
      </c>
      <c r="E75" s="33" t="s">
        <v>338</v>
      </c>
      <c r="F75" s="33" t="s">
        <v>260</v>
      </c>
      <c r="G75" s="33" t="s">
        <v>317</v>
      </c>
      <c r="H75" s="33" t="s">
        <v>262</v>
      </c>
      <c r="I75" s="33" t="s">
        <v>264</v>
      </c>
      <c r="J75" s="33" t="s">
        <v>264</v>
      </c>
      <c r="K75" s="33" t="s">
        <v>306</v>
      </c>
      <c r="L75" s="33" t="s">
        <v>262</v>
      </c>
      <c r="M75" s="33" t="s">
        <v>271</v>
      </c>
      <c r="N75" s="33" t="s">
        <v>264</v>
      </c>
      <c r="O75" s="33" t="s">
        <v>260</v>
      </c>
      <c r="P75" s="33" t="s">
        <v>275</v>
      </c>
      <c r="Q75" s="33" t="s">
        <v>268</v>
      </c>
      <c r="R75" s="33" t="s">
        <v>264</v>
      </c>
      <c r="S75" s="33" t="s">
        <v>264</v>
      </c>
      <c r="T75" s="33" t="s">
        <v>609</v>
      </c>
    </row>
    <row r="76" customFormat="false" ht="28" hidden="false" customHeight="true" outlineLevel="0" collapsed="false">
      <c r="A76" s="0" t="n">
        <f aca="false">VALUE(B76)</f>
        <v>313448</v>
      </c>
      <c r="B76" s="33" t="s">
        <v>610</v>
      </c>
      <c r="C76" s="33" t="s">
        <v>435</v>
      </c>
      <c r="D76" s="33" t="s">
        <v>337</v>
      </c>
      <c r="E76" s="33" t="s">
        <v>436</v>
      </c>
      <c r="F76" s="33" t="s">
        <v>420</v>
      </c>
      <c r="G76" s="33" t="s">
        <v>281</v>
      </c>
      <c r="H76" s="33" t="s">
        <v>262</v>
      </c>
      <c r="I76" s="33" t="s">
        <v>346</v>
      </c>
      <c r="J76" s="33" t="s">
        <v>271</v>
      </c>
      <c r="K76" s="33" t="s">
        <v>611</v>
      </c>
      <c r="L76" s="33" t="s">
        <v>399</v>
      </c>
      <c r="M76" s="33" t="s">
        <v>271</v>
      </c>
      <c r="N76" s="33" t="s">
        <v>264</v>
      </c>
      <c r="O76" s="33" t="s">
        <v>260</v>
      </c>
      <c r="P76" s="33" t="s">
        <v>260</v>
      </c>
      <c r="Q76" s="33" t="s">
        <v>264</v>
      </c>
      <c r="R76" s="33" t="s">
        <v>268</v>
      </c>
      <c r="S76" s="33" t="s">
        <v>264</v>
      </c>
      <c r="T76" s="33" t="s">
        <v>612</v>
      </c>
    </row>
    <row r="77" customFormat="false" ht="28" hidden="false" customHeight="true" outlineLevel="0" collapsed="false">
      <c r="A77" s="0" t="n">
        <f aca="false">VALUE(B77)</f>
        <v>313449</v>
      </c>
      <c r="B77" s="33" t="s">
        <v>613</v>
      </c>
      <c r="C77" s="33" t="s">
        <v>258</v>
      </c>
      <c r="D77" s="33" t="s">
        <v>259</v>
      </c>
      <c r="E77" s="33" t="s">
        <v>10</v>
      </c>
      <c r="F77" s="33" t="s">
        <v>260</v>
      </c>
      <c r="G77" s="33" t="s">
        <v>261</v>
      </c>
      <c r="H77" s="33" t="s">
        <v>262</v>
      </c>
      <c r="I77" s="33" t="s">
        <v>264</v>
      </c>
      <c r="J77" s="33" t="s">
        <v>264</v>
      </c>
      <c r="K77" s="33" t="s">
        <v>271</v>
      </c>
      <c r="L77" s="33" t="s">
        <v>268</v>
      </c>
      <c r="M77" s="33" t="s">
        <v>271</v>
      </c>
      <c r="N77" s="33" t="s">
        <v>264</v>
      </c>
      <c r="O77" s="33" t="s">
        <v>260</v>
      </c>
      <c r="P77" s="33" t="s">
        <v>260</v>
      </c>
      <c r="Q77" s="33" t="s">
        <v>268</v>
      </c>
      <c r="R77" s="33" t="s">
        <v>264</v>
      </c>
      <c r="S77" s="33" t="s">
        <v>264</v>
      </c>
      <c r="T77" s="33" t="s">
        <v>614</v>
      </c>
    </row>
    <row r="78" customFormat="false" ht="28" hidden="false" customHeight="true" outlineLevel="0" collapsed="false">
      <c r="A78" s="0" t="n">
        <f aca="false">VALUE(B78)</f>
        <v>313449</v>
      </c>
      <c r="B78" s="33" t="s">
        <v>613</v>
      </c>
      <c r="C78" s="33" t="s">
        <v>258</v>
      </c>
      <c r="D78" s="33" t="s">
        <v>270</v>
      </c>
      <c r="E78" s="33" t="s">
        <v>10</v>
      </c>
      <c r="F78" s="33" t="s">
        <v>260</v>
      </c>
      <c r="G78" s="33" t="s">
        <v>261</v>
      </c>
      <c r="H78" s="33" t="s">
        <v>262</v>
      </c>
      <c r="I78" s="33" t="s">
        <v>264</v>
      </c>
      <c r="J78" s="33" t="s">
        <v>264</v>
      </c>
      <c r="K78" s="33" t="s">
        <v>271</v>
      </c>
      <c r="L78" s="33" t="s">
        <v>268</v>
      </c>
      <c r="M78" s="33" t="s">
        <v>264</v>
      </c>
      <c r="N78" s="33" t="s">
        <v>264</v>
      </c>
      <c r="O78" s="33" t="s">
        <v>260</v>
      </c>
      <c r="P78" s="33" t="s">
        <v>275</v>
      </c>
      <c r="Q78" s="33" t="s">
        <v>268</v>
      </c>
      <c r="R78" s="33" t="s">
        <v>268</v>
      </c>
      <c r="S78" s="33" t="s">
        <v>264</v>
      </c>
      <c r="T78" s="33" t="s">
        <v>305</v>
      </c>
    </row>
    <row r="79" customFormat="false" ht="28" hidden="false" customHeight="true" outlineLevel="0" collapsed="false">
      <c r="A79" s="0" t="n">
        <f aca="false">VALUE(B79)</f>
        <v>318388</v>
      </c>
      <c r="B79" s="33" t="s">
        <v>615</v>
      </c>
      <c r="C79" s="33" t="s">
        <v>545</v>
      </c>
      <c r="D79" s="33" t="s">
        <v>337</v>
      </c>
      <c r="E79" s="33" t="s">
        <v>436</v>
      </c>
      <c r="F79" s="33" t="s">
        <v>420</v>
      </c>
      <c r="G79" s="33" t="s">
        <v>281</v>
      </c>
      <c r="H79" s="33" t="s">
        <v>262</v>
      </c>
      <c r="I79" s="33" t="s">
        <v>405</v>
      </c>
      <c r="J79" s="33" t="s">
        <v>264</v>
      </c>
      <c r="K79" s="33" t="s">
        <v>478</v>
      </c>
      <c r="L79" s="33" t="s">
        <v>583</v>
      </c>
      <c r="M79" s="33" t="s">
        <v>271</v>
      </c>
      <c r="N79" s="33" t="s">
        <v>268</v>
      </c>
      <c r="O79" s="33" t="s">
        <v>260</v>
      </c>
      <c r="P79" s="33" t="s">
        <v>260</v>
      </c>
      <c r="Q79" s="33" t="s">
        <v>264</v>
      </c>
      <c r="R79" s="33" t="s">
        <v>268</v>
      </c>
      <c r="S79" s="33" t="s">
        <v>264</v>
      </c>
      <c r="T79" s="33" t="s">
        <v>616</v>
      </c>
    </row>
    <row r="80" customFormat="false" ht="28" hidden="false" customHeight="true" outlineLevel="0" collapsed="false">
      <c r="A80" s="0" t="n">
        <f aca="false">VALUE(B80)</f>
        <v>1101742</v>
      </c>
      <c r="B80" s="33" t="s">
        <v>617</v>
      </c>
      <c r="C80" s="33" t="s">
        <v>465</v>
      </c>
      <c r="D80" s="33" t="s">
        <v>337</v>
      </c>
      <c r="E80" s="33" t="s">
        <v>466</v>
      </c>
      <c r="F80" s="33" t="s">
        <v>364</v>
      </c>
      <c r="G80" s="33" t="s">
        <v>365</v>
      </c>
      <c r="H80" s="33" t="s">
        <v>306</v>
      </c>
      <c r="I80" s="33" t="s">
        <v>541</v>
      </c>
      <c r="J80" s="33" t="s">
        <v>268</v>
      </c>
      <c r="K80" s="33" t="s">
        <v>618</v>
      </c>
      <c r="L80" s="33" t="s">
        <v>283</v>
      </c>
      <c r="M80" s="33" t="s">
        <v>340</v>
      </c>
      <c r="N80" s="33" t="s">
        <v>430</v>
      </c>
      <c r="O80" s="33" t="s">
        <v>267</v>
      </c>
      <c r="P80" s="33" t="s">
        <v>260</v>
      </c>
      <c r="Q80" s="33" t="s">
        <v>264</v>
      </c>
      <c r="R80" s="33" t="s">
        <v>264</v>
      </c>
      <c r="S80" s="33" t="s">
        <v>268</v>
      </c>
      <c r="T80" s="33" t="s">
        <v>619</v>
      </c>
    </row>
    <row r="81" customFormat="false" ht="28" hidden="false" customHeight="true" outlineLevel="0" collapsed="false">
      <c r="A81" s="0" t="n">
        <f aca="false">VALUE(B81)</f>
        <v>1106561</v>
      </c>
      <c r="B81" s="33" t="s">
        <v>620</v>
      </c>
      <c r="C81" s="33" t="s">
        <v>621</v>
      </c>
      <c r="D81" s="33" t="s">
        <v>337</v>
      </c>
      <c r="E81" s="33" t="s">
        <v>374</v>
      </c>
      <c r="F81" s="33" t="s">
        <v>280</v>
      </c>
      <c r="G81" s="33" t="s">
        <v>375</v>
      </c>
      <c r="H81" s="33" t="s">
        <v>307</v>
      </c>
      <c r="I81" s="33" t="s">
        <v>523</v>
      </c>
      <c r="J81" s="33" t="s">
        <v>264</v>
      </c>
      <c r="K81" s="33" t="s">
        <v>440</v>
      </c>
      <c r="L81" s="33" t="s">
        <v>622</v>
      </c>
      <c r="M81" s="33" t="s">
        <v>306</v>
      </c>
      <c r="N81" s="33" t="s">
        <v>264</v>
      </c>
      <c r="O81" s="33" t="s">
        <v>267</v>
      </c>
      <c r="P81" s="33" t="s">
        <v>260</v>
      </c>
      <c r="Q81" s="33" t="s">
        <v>264</v>
      </c>
      <c r="R81" s="33" t="s">
        <v>264</v>
      </c>
      <c r="S81" s="33" t="s">
        <v>268</v>
      </c>
      <c r="T81" s="33" t="s">
        <v>623</v>
      </c>
    </row>
    <row r="82" customFormat="false" ht="28" hidden="false" customHeight="true" outlineLevel="0" collapsed="false">
      <c r="A82" s="0" t="n">
        <f aca="false">VALUE(B82)</f>
        <v>1106562</v>
      </c>
      <c r="B82" s="33" t="s">
        <v>624</v>
      </c>
      <c r="C82" s="33" t="s">
        <v>625</v>
      </c>
      <c r="D82" s="33" t="s">
        <v>337</v>
      </c>
      <c r="E82" s="33" t="s">
        <v>374</v>
      </c>
      <c r="F82" s="33" t="s">
        <v>280</v>
      </c>
      <c r="G82" s="33" t="s">
        <v>375</v>
      </c>
      <c r="H82" s="33" t="s">
        <v>307</v>
      </c>
      <c r="I82" s="33" t="s">
        <v>272</v>
      </c>
      <c r="J82" s="33" t="s">
        <v>264</v>
      </c>
      <c r="K82" s="33" t="s">
        <v>626</v>
      </c>
      <c r="L82" s="33" t="s">
        <v>392</v>
      </c>
      <c r="M82" s="33" t="s">
        <v>311</v>
      </c>
      <c r="N82" s="33" t="s">
        <v>264</v>
      </c>
      <c r="O82" s="33" t="s">
        <v>267</v>
      </c>
      <c r="P82" s="33" t="s">
        <v>260</v>
      </c>
      <c r="Q82" s="33" t="s">
        <v>264</v>
      </c>
      <c r="R82" s="33" t="s">
        <v>264</v>
      </c>
      <c r="S82" s="33" t="s">
        <v>268</v>
      </c>
      <c r="T82" s="33" t="s">
        <v>627</v>
      </c>
    </row>
    <row r="83" customFormat="false" ht="28" hidden="false" customHeight="true" outlineLevel="0" collapsed="false">
      <c r="A83" s="0" t="n">
        <f aca="false">VALUE(B83)</f>
        <v>1106578</v>
      </c>
      <c r="B83" s="33" t="s">
        <v>628</v>
      </c>
      <c r="C83" s="33" t="s">
        <v>498</v>
      </c>
      <c r="D83" s="33" t="s">
        <v>337</v>
      </c>
      <c r="E83" s="33" t="s">
        <v>374</v>
      </c>
      <c r="F83" s="33" t="s">
        <v>280</v>
      </c>
      <c r="G83" s="33" t="s">
        <v>375</v>
      </c>
      <c r="H83" s="33" t="s">
        <v>307</v>
      </c>
      <c r="I83" s="33" t="s">
        <v>272</v>
      </c>
      <c r="J83" s="33" t="s">
        <v>311</v>
      </c>
      <c r="K83" s="33" t="s">
        <v>629</v>
      </c>
      <c r="L83" s="33" t="s">
        <v>630</v>
      </c>
      <c r="M83" s="33" t="s">
        <v>311</v>
      </c>
      <c r="N83" s="33" t="s">
        <v>264</v>
      </c>
      <c r="O83" s="33" t="s">
        <v>267</v>
      </c>
      <c r="P83" s="33" t="s">
        <v>260</v>
      </c>
      <c r="Q83" s="33" t="s">
        <v>264</v>
      </c>
      <c r="R83" s="33" t="s">
        <v>264</v>
      </c>
      <c r="S83" s="33" t="s">
        <v>268</v>
      </c>
      <c r="T83" s="33" t="s">
        <v>631</v>
      </c>
    </row>
    <row r="84" customFormat="false" ht="28" hidden="false" customHeight="true" outlineLevel="0" collapsed="false">
      <c r="A84" s="0" t="n">
        <f aca="false">VALUE(B84)</f>
        <v>1106595</v>
      </c>
      <c r="B84" s="33" t="s">
        <v>632</v>
      </c>
      <c r="C84" s="33" t="s">
        <v>355</v>
      </c>
      <c r="D84" s="33" t="s">
        <v>270</v>
      </c>
      <c r="E84" s="33" t="s">
        <v>338</v>
      </c>
      <c r="F84" s="33" t="s">
        <v>260</v>
      </c>
      <c r="G84" s="33" t="s">
        <v>317</v>
      </c>
      <c r="H84" s="33" t="s">
        <v>262</v>
      </c>
      <c r="I84" s="33" t="s">
        <v>340</v>
      </c>
      <c r="J84" s="33" t="s">
        <v>264</v>
      </c>
      <c r="K84" s="33" t="s">
        <v>633</v>
      </c>
      <c r="L84" s="33" t="s">
        <v>634</v>
      </c>
      <c r="M84" s="33" t="s">
        <v>274</v>
      </c>
      <c r="N84" s="33" t="s">
        <v>264</v>
      </c>
      <c r="O84" s="33" t="s">
        <v>267</v>
      </c>
      <c r="P84" s="33" t="s">
        <v>275</v>
      </c>
      <c r="Q84" s="33" t="s">
        <v>264</v>
      </c>
      <c r="R84" s="33" t="s">
        <v>264</v>
      </c>
      <c r="S84" s="33" t="s">
        <v>268</v>
      </c>
      <c r="T84" s="33" t="s">
        <v>635</v>
      </c>
    </row>
    <row r="85" customFormat="false" ht="28" hidden="false" customHeight="true" outlineLevel="0" collapsed="false">
      <c r="A85" s="0" t="n">
        <f aca="false">VALUE(B85)</f>
        <v>1106596</v>
      </c>
      <c r="B85" s="33" t="s">
        <v>636</v>
      </c>
      <c r="C85" s="33" t="s">
        <v>637</v>
      </c>
      <c r="D85" s="33" t="s">
        <v>337</v>
      </c>
      <c r="E85" s="33" t="s">
        <v>638</v>
      </c>
      <c r="F85" s="33" t="s">
        <v>260</v>
      </c>
      <c r="G85" s="33" t="s">
        <v>261</v>
      </c>
      <c r="H85" s="33" t="s">
        <v>311</v>
      </c>
      <c r="I85" s="33" t="s">
        <v>399</v>
      </c>
      <c r="J85" s="33" t="s">
        <v>264</v>
      </c>
      <c r="K85" s="33" t="s">
        <v>442</v>
      </c>
      <c r="L85" s="33" t="s">
        <v>639</v>
      </c>
      <c r="M85" s="33" t="s">
        <v>271</v>
      </c>
      <c r="N85" s="33" t="s">
        <v>264</v>
      </c>
      <c r="O85" s="33" t="s">
        <v>267</v>
      </c>
      <c r="P85" s="33" t="s">
        <v>260</v>
      </c>
      <c r="Q85" s="33" t="s">
        <v>264</v>
      </c>
      <c r="R85" s="33" t="s">
        <v>264</v>
      </c>
      <c r="S85" s="33" t="s">
        <v>268</v>
      </c>
      <c r="T85" s="33" t="s">
        <v>640</v>
      </c>
    </row>
    <row r="86" customFormat="false" ht="28" hidden="false" customHeight="true" outlineLevel="0" collapsed="false">
      <c r="A86" s="0" t="n">
        <f aca="false">VALUE(B86)</f>
        <v>1108087</v>
      </c>
      <c r="B86" s="33" t="s">
        <v>641</v>
      </c>
      <c r="C86" s="33" t="s">
        <v>642</v>
      </c>
      <c r="D86" s="33" t="s">
        <v>270</v>
      </c>
      <c r="E86" s="33" t="s">
        <v>643</v>
      </c>
      <c r="F86" s="33" t="s">
        <v>260</v>
      </c>
      <c r="G86" s="33" t="s">
        <v>261</v>
      </c>
      <c r="H86" s="33" t="s">
        <v>307</v>
      </c>
      <c r="I86" s="33" t="s">
        <v>523</v>
      </c>
      <c r="J86" s="33" t="s">
        <v>350</v>
      </c>
      <c r="K86" s="33" t="s">
        <v>644</v>
      </c>
      <c r="L86" s="33" t="s">
        <v>645</v>
      </c>
      <c r="M86" s="33" t="s">
        <v>646</v>
      </c>
      <c r="N86" s="33" t="s">
        <v>271</v>
      </c>
      <c r="O86" s="33" t="s">
        <v>260</v>
      </c>
      <c r="P86" s="33" t="s">
        <v>275</v>
      </c>
      <c r="Q86" s="33" t="s">
        <v>264</v>
      </c>
      <c r="R86" s="33" t="s">
        <v>264</v>
      </c>
      <c r="S86" s="33" t="s">
        <v>268</v>
      </c>
      <c r="T86" s="33" t="s">
        <v>647</v>
      </c>
    </row>
    <row r="87" customFormat="false" ht="28" hidden="false" customHeight="true" outlineLevel="0" collapsed="false">
      <c r="A87" s="0" t="n">
        <f aca="false">VALUE(B87)</f>
        <v>1117877</v>
      </c>
      <c r="B87" s="33" t="s">
        <v>648</v>
      </c>
      <c r="C87" s="33" t="s">
        <v>649</v>
      </c>
      <c r="D87" s="33" t="s">
        <v>259</v>
      </c>
      <c r="E87" s="33" t="s">
        <v>338</v>
      </c>
      <c r="F87" s="33" t="s">
        <v>260</v>
      </c>
      <c r="G87" s="33" t="s">
        <v>317</v>
      </c>
      <c r="H87" s="33" t="s">
        <v>262</v>
      </c>
      <c r="I87" s="33" t="s">
        <v>523</v>
      </c>
      <c r="J87" s="33" t="s">
        <v>264</v>
      </c>
      <c r="K87" s="33" t="s">
        <v>524</v>
      </c>
      <c r="L87" s="33" t="s">
        <v>650</v>
      </c>
      <c r="M87" s="33" t="s">
        <v>262</v>
      </c>
      <c r="N87" s="33" t="s">
        <v>264</v>
      </c>
      <c r="O87" s="33" t="s">
        <v>267</v>
      </c>
      <c r="P87" s="33" t="s">
        <v>260</v>
      </c>
      <c r="Q87" s="33" t="s">
        <v>264</v>
      </c>
      <c r="R87" s="33" t="s">
        <v>264</v>
      </c>
      <c r="S87" s="33" t="s">
        <v>268</v>
      </c>
      <c r="T87" s="33" t="s">
        <v>651</v>
      </c>
    </row>
    <row r="88" customFormat="false" ht="28" hidden="false" customHeight="true" outlineLevel="0" collapsed="false">
      <c r="A88" s="0" t="n">
        <f aca="false">VALUE(B88)</f>
        <v>1120733</v>
      </c>
      <c r="B88" s="33" t="s">
        <v>652</v>
      </c>
      <c r="C88" s="33" t="s">
        <v>653</v>
      </c>
      <c r="D88" s="33" t="s">
        <v>337</v>
      </c>
      <c r="E88" s="33" t="s">
        <v>436</v>
      </c>
      <c r="F88" s="33" t="s">
        <v>420</v>
      </c>
      <c r="G88" s="33" t="s">
        <v>281</v>
      </c>
      <c r="H88" s="33" t="s">
        <v>262</v>
      </c>
      <c r="I88" s="33" t="s">
        <v>290</v>
      </c>
      <c r="J88" s="33" t="s">
        <v>264</v>
      </c>
      <c r="K88" s="33" t="s">
        <v>329</v>
      </c>
      <c r="L88" s="33" t="s">
        <v>342</v>
      </c>
      <c r="M88" s="33" t="s">
        <v>264</v>
      </c>
      <c r="N88" s="33" t="s">
        <v>264</v>
      </c>
      <c r="O88" s="33" t="s">
        <v>260</v>
      </c>
      <c r="P88" s="33" t="s">
        <v>260</v>
      </c>
      <c r="Q88" s="33" t="s">
        <v>264</v>
      </c>
      <c r="R88" s="33" t="s">
        <v>264</v>
      </c>
      <c r="S88" s="33" t="s">
        <v>268</v>
      </c>
      <c r="T88" s="33" t="s">
        <v>654</v>
      </c>
    </row>
    <row r="89" customFormat="false" ht="28" hidden="false" customHeight="true" outlineLevel="0" collapsed="false">
      <c r="A89" s="0" t="n">
        <f aca="false">VALUE(B89)</f>
        <v>1129147</v>
      </c>
      <c r="B89" s="33" t="s">
        <v>655</v>
      </c>
      <c r="C89" s="33" t="s">
        <v>656</v>
      </c>
      <c r="D89" s="33" t="s">
        <v>337</v>
      </c>
      <c r="E89" s="33" t="s">
        <v>428</v>
      </c>
      <c r="F89" s="33" t="s">
        <v>420</v>
      </c>
      <c r="G89" s="33" t="s">
        <v>317</v>
      </c>
      <c r="H89" s="33" t="s">
        <v>262</v>
      </c>
      <c r="I89" s="33" t="s">
        <v>264</v>
      </c>
      <c r="J89" s="33" t="s">
        <v>457</v>
      </c>
      <c r="K89" s="33" t="s">
        <v>657</v>
      </c>
      <c r="L89" s="33" t="s">
        <v>658</v>
      </c>
      <c r="M89" s="33" t="s">
        <v>311</v>
      </c>
      <c r="N89" s="33" t="s">
        <v>264</v>
      </c>
      <c r="O89" s="33" t="s">
        <v>260</v>
      </c>
      <c r="P89" s="33" t="s">
        <v>260</v>
      </c>
      <c r="Q89" s="33" t="s">
        <v>264</v>
      </c>
      <c r="R89" s="33" t="s">
        <v>264</v>
      </c>
      <c r="S89" s="33" t="s">
        <v>268</v>
      </c>
      <c r="T89" s="33" t="s">
        <v>659</v>
      </c>
    </row>
    <row r="90" customFormat="false" ht="28" hidden="false" customHeight="true" outlineLevel="0" collapsed="false">
      <c r="A90" s="0" t="n">
        <f aca="false">VALUE(B90)</f>
        <v>1134328</v>
      </c>
      <c r="B90" s="33" t="s">
        <v>660</v>
      </c>
      <c r="C90" s="33" t="s">
        <v>503</v>
      </c>
      <c r="D90" s="33" t="s">
        <v>337</v>
      </c>
      <c r="E90" s="33" t="s">
        <v>504</v>
      </c>
      <c r="F90" s="33" t="s">
        <v>420</v>
      </c>
      <c r="G90" s="33" t="s">
        <v>505</v>
      </c>
      <c r="H90" s="33" t="s">
        <v>307</v>
      </c>
      <c r="I90" s="33" t="s">
        <v>290</v>
      </c>
      <c r="J90" s="33" t="s">
        <v>290</v>
      </c>
      <c r="K90" s="33" t="s">
        <v>661</v>
      </c>
      <c r="L90" s="33" t="s">
        <v>410</v>
      </c>
      <c r="M90" s="33" t="s">
        <v>340</v>
      </c>
      <c r="N90" s="33" t="s">
        <v>307</v>
      </c>
      <c r="O90" s="33" t="s">
        <v>260</v>
      </c>
      <c r="P90" s="33" t="s">
        <v>260</v>
      </c>
      <c r="Q90" s="33" t="s">
        <v>264</v>
      </c>
      <c r="R90" s="33" t="s">
        <v>264</v>
      </c>
      <c r="S90" s="33" t="s">
        <v>268</v>
      </c>
      <c r="T90" s="33" t="s">
        <v>662</v>
      </c>
    </row>
    <row r="91" customFormat="false" ht="28" hidden="false" customHeight="true" outlineLevel="0" collapsed="false">
      <c r="A91" s="0" t="n">
        <f aca="false">VALUE(B91)</f>
        <v>1135705</v>
      </c>
      <c r="B91" s="33" t="s">
        <v>663</v>
      </c>
      <c r="C91" s="33" t="s">
        <v>664</v>
      </c>
      <c r="D91" s="33" t="s">
        <v>270</v>
      </c>
      <c r="E91" s="33" t="s">
        <v>338</v>
      </c>
      <c r="F91" s="33" t="s">
        <v>260</v>
      </c>
      <c r="G91" s="33" t="s">
        <v>317</v>
      </c>
      <c r="H91" s="33" t="s">
        <v>262</v>
      </c>
      <c r="I91" s="33" t="s">
        <v>263</v>
      </c>
      <c r="J91" s="33" t="s">
        <v>264</v>
      </c>
      <c r="K91" s="33" t="s">
        <v>344</v>
      </c>
      <c r="L91" s="33" t="s">
        <v>538</v>
      </c>
      <c r="M91" s="33" t="s">
        <v>311</v>
      </c>
      <c r="N91" s="33" t="s">
        <v>264</v>
      </c>
      <c r="O91" s="33" t="s">
        <v>267</v>
      </c>
      <c r="P91" s="33" t="s">
        <v>275</v>
      </c>
      <c r="Q91" s="33" t="s">
        <v>264</v>
      </c>
      <c r="R91" s="33" t="s">
        <v>264</v>
      </c>
      <c r="S91" s="33" t="s">
        <v>268</v>
      </c>
      <c r="T91" s="33" t="s">
        <v>665</v>
      </c>
    </row>
    <row r="92" customFormat="false" ht="28" hidden="false" customHeight="true" outlineLevel="0" collapsed="false">
      <c r="A92" s="0" t="n">
        <f aca="false">VALUE(B92)</f>
        <v>1149786</v>
      </c>
      <c r="B92" s="33" t="s">
        <v>666</v>
      </c>
      <c r="C92" s="33" t="s">
        <v>667</v>
      </c>
      <c r="D92" s="33" t="s">
        <v>337</v>
      </c>
      <c r="E92" s="33" t="s">
        <v>338</v>
      </c>
      <c r="F92" s="33" t="s">
        <v>260</v>
      </c>
      <c r="G92" s="33" t="s">
        <v>317</v>
      </c>
      <c r="H92" s="33" t="s">
        <v>262</v>
      </c>
      <c r="I92" s="33" t="s">
        <v>268</v>
      </c>
      <c r="J92" s="33" t="s">
        <v>469</v>
      </c>
      <c r="K92" s="33" t="s">
        <v>668</v>
      </c>
      <c r="L92" s="33" t="s">
        <v>669</v>
      </c>
      <c r="M92" s="33" t="s">
        <v>670</v>
      </c>
      <c r="N92" s="33" t="s">
        <v>264</v>
      </c>
      <c r="O92" s="33" t="s">
        <v>260</v>
      </c>
      <c r="P92" s="33" t="s">
        <v>260</v>
      </c>
      <c r="Q92" s="33" t="s">
        <v>264</v>
      </c>
      <c r="R92" s="33" t="s">
        <v>264</v>
      </c>
      <c r="S92" s="33" t="s">
        <v>268</v>
      </c>
      <c r="T92" s="33" t="s">
        <v>671</v>
      </c>
    </row>
    <row r="93" customFormat="false" ht="28" hidden="false" customHeight="true" outlineLevel="0" collapsed="false">
      <c r="A93" s="0" t="n">
        <f aca="false">VALUE(B93)</f>
        <v>1149786</v>
      </c>
      <c r="B93" s="33" t="s">
        <v>666</v>
      </c>
      <c r="C93" s="33" t="s">
        <v>667</v>
      </c>
      <c r="D93" s="33" t="s">
        <v>270</v>
      </c>
      <c r="E93" s="33" t="s">
        <v>338</v>
      </c>
      <c r="F93" s="33" t="s">
        <v>260</v>
      </c>
      <c r="G93" s="33" t="s">
        <v>317</v>
      </c>
      <c r="H93" s="33" t="s">
        <v>262</v>
      </c>
      <c r="I93" s="33" t="s">
        <v>346</v>
      </c>
      <c r="J93" s="33" t="s">
        <v>352</v>
      </c>
      <c r="K93" s="33" t="s">
        <v>289</v>
      </c>
      <c r="L93" s="33" t="s">
        <v>672</v>
      </c>
      <c r="M93" s="33" t="s">
        <v>670</v>
      </c>
      <c r="N93" s="33" t="s">
        <v>264</v>
      </c>
      <c r="O93" s="33" t="s">
        <v>260</v>
      </c>
      <c r="P93" s="33" t="s">
        <v>275</v>
      </c>
      <c r="Q93" s="33" t="s">
        <v>264</v>
      </c>
      <c r="R93" s="33" t="s">
        <v>264</v>
      </c>
      <c r="S93" s="33" t="s">
        <v>268</v>
      </c>
      <c r="T93" s="33" t="s">
        <v>673</v>
      </c>
    </row>
    <row r="94" customFormat="false" ht="28" hidden="false" customHeight="true" outlineLevel="0" collapsed="false">
      <c r="A94" s="0" t="n">
        <f aca="false">VALUE(B94)</f>
        <v>1150096</v>
      </c>
      <c r="B94" s="33" t="s">
        <v>674</v>
      </c>
      <c r="C94" s="33" t="s">
        <v>675</v>
      </c>
      <c r="D94" s="33" t="s">
        <v>337</v>
      </c>
      <c r="E94" s="33" t="s">
        <v>279</v>
      </c>
      <c r="F94" s="33" t="s">
        <v>280</v>
      </c>
      <c r="G94" s="33" t="s">
        <v>281</v>
      </c>
      <c r="H94" s="33" t="s">
        <v>262</v>
      </c>
      <c r="I94" s="33" t="s">
        <v>405</v>
      </c>
      <c r="J94" s="33" t="s">
        <v>264</v>
      </c>
      <c r="K94" s="33" t="s">
        <v>672</v>
      </c>
      <c r="L94" s="33" t="s">
        <v>459</v>
      </c>
      <c r="M94" s="33" t="s">
        <v>446</v>
      </c>
      <c r="N94" s="33" t="s">
        <v>264</v>
      </c>
      <c r="O94" s="33" t="s">
        <v>267</v>
      </c>
      <c r="P94" s="33" t="s">
        <v>260</v>
      </c>
      <c r="Q94" s="33" t="s">
        <v>264</v>
      </c>
      <c r="R94" s="33" t="s">
        <v>264</v>
      </c>
      <c r="S94" s="33" t="s">
        <v>268</v>
      </c>
      <c r="T94" s="33" t="s">
        <v>676</v>
      </c>
    </row>
    <row r="95" customFormat="false" ht="28" hidden="false" customHeight="true" outlineLevel="0" collapsed="false">
      <c r="A95" s="0" t="n">
        <f aca="false">VALUE(B95)</f>
        <v>1152879</v>
      </c>
      <c r="B95" s="33" t="s">
        <v>677</v>
      </c>
      <c r="C95" s="33" t="s">
        <v>545</v>
      </c>
      <c r="D95" s="33" t="s">
        <v>270</v>
      </c>
      <c r="E95" s="33" t="s">
        <v>436</v>
      </c>
      <c r="F95" s="33" t="s">
        <v>420</v>
      </c>
      <c r="G95" s="33" t="s">
        <v>281</v>
      </c>
      <c r="H95" s="33" t="s">
        <v>262</v>
      </c>
      <c r="I95" s="33" t="s">
        <v>287</v>
      </c>
      <c r="J95" s="33" t="s">
        <v>264</v>
      </c>
      <c r="K95" s="33" t="s">
        <v>678</v>
      </c>
      <c r="L95" s="33" t="s">
        <v>512</v>
      </c>
      <c r="M95" s="33" t="s">
        <v>264</v>
      </c>
      <c r="N95" s="33" t="s">
        <v>264</v>
      </c>
      <c r="O95" s="33" t="s">
        <v>267</v>
      </c>
      <c r="P95" s="33" t="s">
        <v>275</v>
      </c>
      <c r="Q95" s="33" t="s">
        <v>264</v>
      </c>
      <c r="R95" s="33" t="s">
        <v>264</v>
      </c>
      <c r="S95" s="33" t="s">
        <v>268</v>
      </c>
      <c r="T95" s="33" t="s">
        <v>679</v>
      </c>
    </row>
    <row r="96" customFormat="false" ht="28" hidden="false" customHeight="true" outlineLevel="0" collapsed="false">
      <c r="A96" s="0" t="n">
        <f aca="false">VALUE(B96)</f>
        <v>1152880</v>
      </c>
      <c r="B96" s="33" t="s">
        <v>680</v>
      </c>
      <c r="C96" s="33" t="s">
        <v>435</v>
      </c>
      <c r="D96" s="33" t="s">
        <v>337</v>
      </c>
      <c r="E96" s="33" t="s">
        <v>436</v>
      </c>
      <c r="F96" s="33" t="s">
        <v>420</v>
      </c>
      <c r="G96" s="33" t="s">
        <v>281</v>
      </c>
      <c r="H96" s="33" t="s">
        <v>262</v>
      </c>
      <c r="I96" s="33" t="s">
        <v>339</v>
      </c>
      <c r="J96" s="33" t="s">
        <v>264</v>
      </c>
      <c r="K96" s="33" t="s">
        <v>359</v>
      </c>
      <c r="L96" s="33" t="s">
        <v>681</v>
      </c>
      <c r="M96" s="33" t="s">
        <v>262</v>
      </c>
      <c r="N96" s="33" t="s">
        <v>264</v>
      </c>
      <c r="O96" s="33" t="s">
        <v>267</v>
      </c>
      <c r="P96" s="33" t="s">
        <v>260</v>
      </c>
      <c r="Q96" s="33" t="s">
        <v>264</v>
      </c>
      <c r="R96" s="33" t="s">
        <v>264</v>
      </c>
      <c r="S96" s="33" t="s">
        <v>268</v>
      </c>
      <c r="T96" s="33" t="s">
        <v>682</v>
      </c>
    </row>
    <row r="97" customFormat="false" ht="28" hidden="false" customHeight="true" outlineLevel="0" collapsed="false">
      <c r="A97" s="0" t="n">
        <f aca="false">VALUE(B97)</f>
        <v>1152881</v>
      </c>
      <c r="B97" s="33" t="s">
        <v>683</v>
      </c>
      <c r="C97" s="33" t="s">
        <v>537</v>
      </c>
      <c r="D97" s="33" t="s">
        <v>270</v>
      </c>
      <c r="E97" s="33" t="s">
        <v>279</v>
      </c>
      <c r="F97" s="33" t="s">
        <v>280</v>
      </c>
      <c r="G97" s="33" t="s">
        <v>281</v>
      </c>
      <c r="H97" s="33" t="s">
        <v>262</v>
      </c>
      <c r="I97" s="33" t="s">
        <v>263</v>
      </c>
      <c r="J97" s="33" t="s">
        <v>264</v>
      </c>
      <c r="K97" s="33" t="s">
        <v>376</v>
      </c>
      <c r="L97" s="33" t="s">
        <v>684</v>
      </c>
      <c r="M97" s="33" t="s">
        <v>264</v>
      </c>
      <c r="N97" s="33" t="s">
        <v>264</v>
      </c>
      <c r="O97" s="33" t="s">
        <v>267</v>
      </c>
      <c r="P97" s="33" t="s">
        <v>275</v>
      </c>
      <c r="Q97" s="33" t="s">
        <v>264</v>
      </c>
      <c r="R97" s="33" t="s">
        <v>264</v>
      </c>
      <c r="S97" s="33" t="s">
        <v>268</v>
      </c>
      <c r="T97" s="33" t="s">
        <v>685</v>
      </c>
    </row>
    <row r="98" customFormat="false" ht="28" hidden="false" customHeight="true" outlineLevel="0" collapsed="false">
      <c r="A98" s="0" t="n">
        <f aca="false">VALUE(B98)</f>
        <v>1152882</v>
      </c>
      <c r="B98" s="33" t="s">
        <v>686</v>
      </c>
      <c r="C98" s="33" t="s">
        <v>517</v>
      </c>
      <c r="D98" s="33" t="s">
        <v>259</v>
      </c>
      <c r="E98" s="33" t="s">
        <v>518</v>
      </c>
      <c r="F98" s="33" t="s">
        <v>280</v>
      </c>
      <c r="G98" s="33" t="s">
        <v>519</v>
      </c>
      <c r="H98" s="33" t="s">
        <v>262</v>
      </c>
      <c r="I98" s="33" t="s">
        <v>340</v>
      </c>
      <c r="J98" s="33" t="s">
        <v>264</v>
      </c>
      <c r="K98" s="33" t="s">
        <v>443</v>
      </c>
      <c r="L98" s="33" t="s">
        <v>687</v>
      </c>
      <c r="M98" s="33" t="s">
        <v>333</v>
      </c>
      <c r="N98" s="33" t="s">
        <v>264</v>
      </c>
      <c r="O98" s="33" t="s">
        <v>267</v>
      </c>
      <c r="P98" s="33" t="s">
        <v>260</v>
      </c>
      <c r="Q98" s="33" t="s">
        <v>264</v>
      </c>
      <c r="R98" s="33" t="s">
        <v>264</v>
      </c>
      <c r="S98" s="33" t="s">
        <v>268</v>
      </c>
      <c r="T98" s="33" t="s">
        <v>688</v>
      </c>
    </row>
    <row r="99" customFormat="false" ht="28" hidden="false" customHeight="true" outlineLevel="0" collapsed="false">
      <c r="A99" s="0" t="n">
        <f aca="false">VALUE(B99)</f>
        <v>1158116</v>
      </c>
      <c r="B99" s="33" t="s">
        <v>689</v>
      </c>
      <c r="C99" s="33" t="s">
        <v>302</v>
      </c>
      <c r="D99" s="33" t="s">
        <v>337</v>
      </c>
      <c r="E99" s="33" t="s">
        <v>303</v>
      </c>
      <c r="F99" s="33" t="s">
        <v>260</v>
      </c>
      <c r="G99" s="33" t="s">
        <v>304</v>
      </c>
      <c r="H99" s="33" t="s">
        <v>262</v>
      </c>
      <c r="I99" s="33" t="s">
        <v>370</v>
      </c>
      <c r="J99" s="33" t="s">
        <v>264</v>
      </c>
      <c r="K99" s="33" t="s">
        <v>690</v>
      </c>
      <c r="L99" s="33" t="s">
        <v>691</v>
      </c>
      <c r="M99" s="33" t="s">
        <v>333</v>
      </c>
      <c r="N99" s="33" t="s">
        <v>264</v>
      </c>
      <c r="O99" s="33" t="s">
        <v>260</v>
      </c>
      <c r="P99" s="33" t="s">
        <v>260</v>
      </c>
      <c r="Q99" s="33" t="s">
        <v>264</v>
      </c>
      <c r="R99" s="33" t="s">
        <v>264</v>
      </c>
      <c r="S99" s="33" t="s">
        <v>268</v>
      </c>
      <c r="T99" s="33" t="s">
        <v>692</v>
      </c>
    </row>
    <row r="100" customFormat="false" ht="28" hidden="false" customHeight="true" outlineLevel="0" collapsed="false">
      <c r="A100" s="0" t="n">
        <f aca="false">VALUE(B100)</f>
        <v>1158116</v>
      </c>
      <c r="B100" s="33" t="s">
        <v>689</v>
      </c>
      <c r="C100" s="33" t="s">
        <v>302</v>
      </c>
      <c r="D100" s="33" t="s">
        <v>270</v>
      </c>
      <c r="E100" s="33" t="s">
        <v>303</v>
      </c>
      <c r="F100" s="33" t="s">
        <v>260</v>
      </c>
      <c r="G100" s="33" t="s">
        <v>304</v>
      </c>
      <c r="H100" s="33" t="s">
        <v>262</v>
      </c>
      <c r="I100" s="33" t="s">
        <v>264</v>
      </c>
      <c r="J100" s="33" t="s">
        <v>342</v>
      </c>
      <c r="K100" s="33" t="s">
        <v>512</v>
      </c>
      <c r="L100" s="33" t="s">
        <v>693</v>
      </c>
      <c r="M100" s="33" t="s">
        <v>264</v>
      </c>
      <c r="N100" s="33" t="s">
        <v>264</v>
      </c>
      <c r="O100" s="33" t="s">
        <v>260</v>
      </c>
      <c r="P100" s="33" t="s">
        <v>275</v>
      </c>
      <c r="Q100" s="33" t="s">
        <v>264</v>
      </c>
      <c r="R100" s="33" t="s">
        <v>264</v>
      </c>
      <c r="S100" s="33" t="s">
        <v>268</v>
      </c>
      <c r="T100" s="33" t="s">
        <v>694</v>
      </c>
    </row>
    <row r="101" customFormat="false" ht="28" hidden="false" customHeight="true" outlineLevel="0" collapsed="false">
      <c r="A101" s="0" t="n">
        <f aca="false">VALUE(B101)</f>
        <v>1158117</v>
      </c>
      <c r="B101" s="33" t="s">
        <v>695</v>
      </c>
      <c r="C101" s="33" t="s">
        <v>696</v>
      </c>
      <c r="D101" s="33" t="s">
        <v>337</v>
      </c>
      <c r="E101" s="33" t="s">
        <v>303</v>
      </c>
      <c r="F101" s="33" t="s">
        <v>260</v>
      </c>
      <c r="G101" s="33" t="s">
        <v>304</v>
      </c>
      <c r="H101" s="33" t="s">
        <v>262</v>
      </c>
      <c r="I101" s="33" t="s">
        <v>346</v>
      </c>
      <c r="J101" s="33" t="s">
        <v>264</v>
      </c>
      <c r="K101" s="33" t="s">
        <v>541</v>
      </c>
      <c r="L101" s="33" t="s">
        <v>583</v>
      </c>
      <c r="M101" s="33" t="s">
        <v>264</v>
      </c>
      <c r="N101" s="33" t="s">
        <v>264</v>
      </c>
      <c r="O101" s="33" t="s">
        <v>260</v>
      </c>
      <c r="P101" s="33" t="s">
        <v>260</v>
      </c>
      <c r="Q101" s="33" t="s">
        <v>264</v>
      </c>
      <c r="R101" s="33" t="s">
        <v>264</v>
      </c>
      <c r="S101" s="33" t="s">
        <v>268</v>
      </c>
      <c r="T101" s="33" t="s">
        <v>697</v>
      </c>
    </row>
    <row r="102" customFormat="false" ht="28" hidden="false" customHeight="true" outlineLevel="0" collapsed="false">
      <c r="A102" s="0" t="n">
        <f aca="false">VALUE(B102)</f>
        <v>1158907</v>
      </c>
      <c r="B102" s="33" t="s">
        <v>698</v>
      </c>
      <c r="C102" s="33" t="s">
        <v>699</v>
      </c>
      <c r="D102" s="33" t="s">
        <v>337</v>
      </c>
      <c r="E102" s="33" t="s">
        <v>303</v>
      </c>
      <c r="F102" s="33" t="s">
        <v>260</v>
      </c>
      <c r="G102" s="33" t="s">
        <v>304</v>
      </c>
      <c r="H102" s="33" t="s">
        <v>262</v>
      </c>
      <c r="I102" s="33" t="s">
        <v>558</v>
      </c>
      <c r="J102" s="33" t="s">
        <v>264</v>
      </c>
      <c r="K102" s="33" t="s">
        <v>691</v>
      </c>
      <c r="L102" s="33" t="s">
        <v>329</v>
      </c>
      <c r="M102" s="33" t="s">
        <v>268</v>
      </c>
      <c r="N102" s="33" t="s">
        <v>264</v>
      </c>
      <c r="O102" s="33" t="s">
        <v>260</v>
      </c>
      <c r="P102" s="33" t="s">
        <v>260</v>
      </c>
      <c r="Q102" s="33" t="s">
        <v>264</v>
      </c>
      <c r="R102" s="33" t="s">
        <v>264</v>
      </c>
      <c r="S102" s="33" t="s">
        <v>268</v>
      </c>
      <c r="T102" s="33" t="s">
        <v>700</v>
      </c>
    </row>
    <row r="103" customFormat="false" ht="28" hidden="false" customHeight="true" outlineLevel="0" collapsed="false">
      <c r="A103" s="0" t="n">
        <f aca="false">VALUE(B103)</f>
        <v>1160083</v>
      </c>
      <c r="B103" s="33" t="s">
        <v>701</v>
      </c>
      <c r="C103" s="33" t="s">
        <v>302</v>
      </c>
      <c r="D103" s="33" t="s">
        <v>259</v>
      </c>
      <c r="E103" s="33" t="s">
        <v>303</v>
      </c>
      <c r="F103" s="33" t="s">
        <v>260</v>
      </c>
      <c r="G103" s="33" t="s">
        <v>304</v>
      </c>
      <c r="H103" s="33" t="s">
        <v>262</v>
      </c>
      <c r="I103" s="33" t="s">
        <v>290</v>
      </c>
      <c r="J103" s="33" t="s">
        <v>264</v>
      </c>
      <c r="K103" s="33" t="s">
        <v>702</v>
      </c>
      <c r="L103" s="33" t="s">
        <v>703</v>
      </c>
      <c r="M103" s="33" t="s">
        <v>333</v>
      </c>
      <c r="N103" s="33" t="s">
        <v>264</v>
      </c>
      <c r="O103" s="33" t="s">
        <v>267</v>
      </c>
      <c r="P103" s="33" t="s">
        <v>260</v>
      </c>
      <c r="Q103" s="33" t="s">
        <v>264</v>
      </c>
      <c r="R103" s="33" t="s">
        <v>264</v>
      </c>
      <c r="S103" s="33" t="s">
        <v>268</v>
      </c>
      <c r="T103" s="33" t="s">
        <v>704</v>
      </c>
    </row>
    <row r="104" customFormat="false" ht="28" hidden="false" customHeight="true" outlineLevel="0" collapsed="false">
      <c r="A104" s="0" t="n">
        <f aca="false">VALUE(B104)</f>
        <v>1160083</v>
      </c>
      <c r="B104" s="33" t="s">
        <v>701</v>
      </c>
      <c r="C104" s="33" t="s">
        <v>302</v>
      </c>
      <c r="D104" s="33" t="s">
        <v>270</v>
      </c>
      <c r="E104" s="33" t="s">
        <v>303</v>
      </c>
      <c r="F104" s="33" t="s">
        <v>260</v>
      </c>
      <c r="G104" s="33" t="s">
        <v>304</v>
      </c>
      <c r="H104" s="33" t="s">
        <v>262</v>
      </c>
      <c r="I104" s="33" t="s">
        <v>264</v>
      </c>
      <c r="J104" s="33" t="s">
        <v>469</v>
      </c>
      <c r="K104" s="33" t="s">
        <v>453</v>
      </c>
      <c r="L104" s="33" t="s">
        <v>391</v>
      </c>
      <c r="M104" s="33" t="s">
        <v>264</v>
      </c>
      <c r="N104" s="33" t="s">
        <v>264</v>
      </c>
      <c r="O104" s="33" t="s">
        <v>267</v>
      </c>
      <c r="P104" s="33" t="s">
        <v>275</v>
      </c>
      <c r="Q104" s="33" t="s">
        <v>264</v>
      </c>
      <c r="R104" s="33" t="s">
        <v>264</v>
      </c>
      <c r="S104" s="33" t="s">
        <v>268</v>
      </c>
      <c r="T104" s="33" t="s">
        <v>705</v>
      </c>
    </row>
    <row r="105" customFormat="false" ht="28" hidden="false" customHeight="true" outlineLevel="0" collapsed="false">
      <c r="A105" s="0" t="n">
        <f aca="false">VALUE(B105)</f>
        <v>1162185</v>
      </c>
      <c r="B105" s="33" t="s">
        <v>706</v>
      </c>
      <c r="C105" s="33" t="s">
        <v>699</v>
      </c>
      <c r="D105" s="33" t="s">
        <v>337</v>
      </c>
      <c r="E105" s="33" t="s">
        <v>303</v>
      </c>
      <c r="F105" s="33" t="s">
        <v>260</v>
      </c>
      <c r="G105" s="33" t="s">
        <v>304</v>
      </c>
      <c r="H105" s="33" t="s">
        <v>262</v>
      </c>
      <c r="I105" s="33" t="s">
        <v>646</v>
      </c>
      <c r="J105" s="33" t="s">
        <v>264</v>
      </c>
      <c r="K105" s="33" t="s">
        <v>707</v>
      </c>
      <c r="L105" s="33" t="s">
        <v>351</v>
      </c>
      <c r="M105" s="33" t="s">
        <v>271</v>
      </c>
      <c r="N105" s="33" t="s">
        <v>264</v>
      </c>
      <c r="O105" s="33" t="s">
        <v>267</v>
      </c>
      <c r="P105" s="33" t="s">
        <v>260</v>
      </c>
      <c r="Q105" s="33" t="s">
        <v>264</v>
      </c>
      <c r="R105" s="33" t="s">
        <v>264</v>
      </c>
      <c r="S105" s="33" t="s">
        <v>268</v>
      </c>
      <c r="T105" s="33" t="s">
        <v>708</v>
      </c>
    </row>
    <row r="106" customFormat="false" ht="28" hidden="false" customHeight="true" outlineLevel="0" collapsed="false">
      <c r="A106" s="0" t="n">
        <f aca="false">VALUE(B106)</f>
        <v>1204358</v>
      </c>
      <c r="B106" s="33" t="s">
        <v>709</v>
      </c>
      <c r="C106" s="33" t="s">
        <v>545</v>
      </c>
      <c r="D106" s="33" t="s">
        <v>337</v>
      </c>
      <c r="E106" s="33" t="s">
        <v>436</v>
      </c>
      <c r="F106" s="33" t="s">
        <v>420</v>
      </c>
      <c r="G106" s="33" t="s">
        <v>281</v>
      </c>
      <c r="H106" s="33" t="s">
        <v>262</v>
      </c>
      <c r="I106" s="33" t="s">
        <v>285</v>
      </c>
      <c r="J106" s="33" t="s">
        <v>264</v>
      </c>
      <c r="K106" s="33" t="s">
        <v>342</v>
      </c>
      <c r="L106" s="33" t="s">
        <v>573</v>
      </c>
      <c r="M106" s="33" t="s">
        <v>264</v>
      </c>
      <c r="N106" s="33" t="s">
        <v>268</v>
      </c>
      <c r="O106" s="33" t="s">
        <v>260</v>
      </c>
      <c r="P106" s="33" t="s">
        <v>260</v>
      </c>
      <c r="Q106" s="33" t="s">
        <v>264</v>
      </c>
      <c r="R106" s="33" t="s">
        <v>264</v>
      </c>
      <c r="S106" s="33" t="s">
        <v>268</v>
      </c>
      <c r="T106" s="33" t="s">
        <v>710</v>
      </c>
    </row>
    <row r="107" customFormat="false" ht="28" hidden="false" customHeight="true" outlineLevel="0" collapsed="false">
      <c r="A107" s="0" t="n">
        <f aca="false">VALUE(B107)</f>
        <v>1280408</v>
      </c>
      <c r="B107" s="33" t="s">
        <v>711</v>
      </c>
      <c r="C107" s="33" t="s">
        <v>382</v>
      </c>
      <c r="D107" s="33" t="s">
        <v>337</v>
      </c>
      <c r="E107" s="33" t="s">
        <v>374</v>
      </c>
      <c r="F107" s="33" t="s">
        <v>280</v>
      </c>
      <c r="G107" s="33" t="s">
        <v>375</v>
      </c>
      <c r="H107" s="33" t="s">
        <v>307</v>
      </c>
      <c r="I107" s="33" t="s">
        <v>520</v>
      </c>
      <c r="J107" s="33" t="s">
        <v>282</v>
      </c>
      <c r="K107" s="33" t="s">
        <v>414</v>
      </c>
      <c r="L107" s="33" t="s">
        <v>712</v>
      </c>
      <c r="M107" s="33" t="s">
        <v>264</v>
      </c>
      <c r="N107" s="33" t="s">
        <v>264</v>
      </c>
      <c r="O107" s="33" t="s">
        <v>267</v>
      </c>
      <c r="P107" s="33" t="s">
        <v>260</v>
      </c>
      <c r="Q107" s="33" t="s">
        <v>264</v>
      </c>
      <c r="R107" s="33" t="s">
        <v>264</v>
      </c>
      <c r="S107" s="33" t="s">
        <v>268</v>
      </c>
      <c r="T107" s="33" t="s">
        <v>713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2773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2015-02-25T12:58:21Z</dcterms:created>
  <dc:creator>ATE</dc:creator>
  <dc:description/>
  <dc:language>pt-BR</dc:language>
  <cp:lastModifiedBy/>
  <dcterms:modified xsi:type="dcterms:W3CDTF">2016-09-09T22:51:38Z</dcterms:modified>
  <cp:revision>18</cp:revision>
  <dc:subject/>
  <dc:title/>
</cp:coreProperties>
</file>