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3"/>
  <workbookPr hidePivotFieldList="1"/>
  <mc:AlternateContent xmlns:mc="http://schemas.openxmlformats.org/markup-compatibility/2006">
    <mc:Choice Requires="x15">
      <x15ac:absPath xmlns:x15ac="http://schemas.microsoft.com/office/spreadsheetml/2010/11/ac" url="/Users/Ligaya/Dropbox/CODING/SATIGO/"/>
    </mc:Choice>
  </mc:AlternateContent>
  <bookViews>
    <workbookView xWindow="0" yWindow="460" windowWidth="20580" windowHeight="20440" tabRatio="500" activeTab="1"/>
  </bookViews>
  <sheets>
    <sheet name="rawdata" sheetId="4" r:id="rId1"/>
    <sheet name="pivot1" sheetId="5" r:id="rId2"/>
  </sheets>
  <calcPr calcId="150000" concurrentCalc="0"/>
  <pivotCaches>
    <pivotCache cacheId="3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2" i="4" l="1"/>
  <c r="AK3" i="4"/>
  <c r="AK4" i="4"/>
  <c r="AK5" i="4"/>
  <c r="AK6" i="4"/>
  <c r="AN3" i="4"/>
  <c r="N3" i="4"/>
  <c r="P3" i="4"/>
  <c r="R3" i="4"/>
  <c r="T3" i="4"/>
  <c r="V3" i="4"/>
  <c r="X3" i="4"/>
  <c r="Z3" i="4"/>
  <c r="AB3" i="4"/>
  <c r="AD3" i="4"/>
  <c r="AF3" i="4"/>
  <c r="AH3" i="4"/>
  <c r="AJ3" i="4"/>
  <c r="AL3" i="4"/>
  <c r="N4" i="4"/>
  <c r="P4" i="4"/>
  <c r="R4" i="4"/>
  <c r="T4" i="4"/>
  <c r="V4" i="4"/>
  <c r="X4" i="4"/>
  <c r="Z4" i="4"/>
  <c r="AB4" i="4"/>
  <c r="AD4" i="4"/>
  <c r="AF4" i="4"/>
  <c r="AH4" i="4"/>
  <c r="AJ4" i="4"/>
  <c r="AL4" i="4"/>
  <c r="N5" i="4"/>
  <c r="P5" i="4"/>
  <c r="R5" i="4"/>
  <c r="T5" i="4"/>
  <c r="V5" i="4"/>
  <c r="X5" i="4"/>
  <c r="Z5" i="4"/>
  <c r="AB5" i="4"/>
  <c r="AD5" i="4"/>
  <c r="AF5" i="4"/>
  <c r="AH5" i="4"/>
  <c r="AJ5" i="4"/>
  <c r="AL5" i="4"/>
  <c r="N6" i="4"/>
  <c r="P6" i="4"/>
  <c r="R6" i="4"/>
  <c r="T6" i="4"/>
  <c r="V6" i="4"/>
  <c r="X6" i="4"/>
  <c r="Z6" i="4"/>
  <c r="AB6" i="4"/>
  <c r="AD6" i="4"/>
  <c r="AF6" i="4"/>
  <c r="AH6" i="4"/>
  <c r="AJ6" i="4"/>
  <c r="AL6" i="4"/>
  <c r="AK7" i="4"/>
  <c r="N7" i="4"/>
  <c r="P7" i="4"/>
  <c r="R7" i="4"/>
  <c r="T7" i="4"/>
  <c r="V7" i="4"/>
  <c r="X7" i="4"/>
  <c r="Z7" i="4"/>
  <c r="AB7" i="4"/>
  <c r="AD7" i="4"/>
  <c r="AF7" i="4"/>
  <c r="AH7" i="4"/>
  <c r="AJ7" i="4"/>
  <c r="AL7" i="4"/>
  <c r="AK8" i="4"/>
  <c r="N8" i="4"/>
  <c r="P8" i="4"/>
  <c r="R8" i="4"/>
  <c r="T8" i="4"/>
  <c r="V8" i="4"/>
  <c r="X8" i="4"/>
  <c r="Z8" i="4"/>
  <c r="AB8" i="4"/>
  <c r="AD8" i="4"/>
  <c r="AF8" i="4"/>
  <c r="AH8" i="4"/>
  <c r="AJ8" i="4"/>
  <c r="AL8" i="4"/>
  <c r="AK9" i="4"/>
  <c r="N9" i="4"/>
  <c r="P9" i="4"/>
  <c r="R9" i="4"/>
  <c r="T9" i="4"/>
  <c r="V9" i="4"/>
  <c r="X9" i="4"/>
  <c r="Z9" i="4"/>
  <c r="AB9" i="4"/>
  <c r="AD9" i="4"/>
  <c r="AF9" i="4"/>
  <c r="AH9" i="4"/>
  <c r="AJ9" i="4"/>
  <c r="AL9" i="4"/>
  <c r="AK10" i="4"/>
  <c r="N10" i="4"/>
  <c r="P10" i="4"/>
  <c r="R10" i="4"/>
  <c r="T10" i="4"/>
  <c r="V10" i="4"/>
  <c r="X10" i="4"/>
  <c r="Z10" i="4"/>
  <c r="AB10" i="4"/>
  <c r="AD10" i="4"/>
  <c r="AF10" i="4"/>
  <c r="AH10" i="4"/>
  <c r="AJ10" i="4"/>
  <c r="AL10" i="4"/>
  <c r="AK11" i="4"/>
  <c r="X11" i="4"/>
  <c r="Z11" i="4"/>
  <c r="N11" i="4"/>
  <c r="P11" i="4"/>
  <c r="R11" i="4"/>
  <c r="T11" i="4"/>
  <c r="V11" i="4"/>
  <c r="AB11" i="4"/>
  <c r="AD11" i="4"/>
  <c r="AF11" i="4"/>
  <c r="AH11" i="4"/>
  <c r="AJ11" i="4"/>
  <c r="AL11" i="4"/>
  <c r="AK12" i="4"/>
  <c r="X12" i="4"/>
  <c r="Z12" i="4"/>
  <c r="N12" i="4"/>
  <c r="P12" i="4"/>
  <c r="R12" i="4"/>
  <c r="T12" i="4"/>
  <c r="V12" i="4"/>
  <c r="AB12" i="4"/>
  <c r="AD12" i="4"/>
  <c r="AF12" i="4"/>
  <c r="AH12" i="4"/>
  <c r="AJ12" i="4"/>
  <c r="AL12" i="4"/>
  <c r="AK13" i="4"/>
  <c r="X13" i="4"/>
  <c r="Z13" i="4"/>
  <c r="N13" i="4"/>
  <c r="P13" i="4"/>
  <c r="R13" i="4"/>
  <c r="T13" i="4"/>
  <c r="V13" i="4"/>
  <c r="AB13" i="4"/>
  <c r="AD13" i="4"/>
  <c r="AF13" i="4"/>
  <c r="AH13" i="4"/>
  <c r="AJ13" i="4"/>
  <c r="AL13" i="4"/>
  <c r="AK14" i="4"/>
  <c r="N14" i="4"/>
  <c r="P14" i="4"/>
  <c r="R14" i="4"/>
  <c r="T14" i="4"/>
  <c r="V14" i="4"/>
  <c r="X14" i="4"/>
  <c r="Z14" i="4"/>
  <c r="AB14" i="4"/>
  <c r="AD14" i="4"/>
  <c r="AF14" i="4"/>
  <c r="AH14" i="4"/>
  <c r="AJ14" i="4"/>
  <c r="AL14" i="4"/>
  <c r="AK15" i="4"/>
  <c r="N15" i="4"/>
  <c r="P15" i="4"/>
  <c r="R15" i="4"/>
  <c r="T15" i="4"/>
  <c r="V15" i="4"/>
  <c r="X15" i="4"/>
  <c r="Z15" i="4"/>
  <c r="AB15" i="4"/>
  <c r="AD15" i="4"/>
  <c r="AF15" i="4"/>
  <c r="AH15" i="4"/>
  <c r="AJ15" i="4"/>
  <c r="AL15" i="4"/>
  <c r="AK16" i="4"/>
  <c r="N16" i="4"/>
  <c r="P16" i="4"/>
  <c r="R16" i="4"/>
  <c r="T16" i="4"/>
  <c r="V16" i="4"/>
  <c r="X16" i="4"/>
  <c r="Z16" i="4"/>
  <c r="AB16" i="4"/>
  <c r="AD16" i="4"/>
  <c r="AF16" i="4"/>
  <c r="AH16" i="4"/>
  <c r="AJ16" i="4"/>
  <c r="AL16" i="4"/>
  <c r="AK17" i="4"/>
  <c r="N17" i="4"/>
  <c r="P17" i="4"/>
  <c r="R17" i="4"/>
  <c r="T17" i="4"/>
  <c r="V17" i="4"/>
  <c r="X17" i="4"/>
  <c r="Z17" i="4"/>
  <c r="AB17" i="4"/>
  <c r="AD17" i="4"/>
  <c r="AF17" i="4"/>
  <c r="AH17" i="4"/>
  <c r="AJ17" i="4"/>
  <c r="AL17" i="4"/>
  <c r="AK18" i="4"/>
  <c r="N18" i="4"/>
  <c r="P18" i="4"/>
  <c r="R18" i="4"/>
  <c r="T18" i="4"/>
  <c r="V18" i="4"/>
  <c r="X18" i="4"/>
  <c r="Z18" i="4"/>
  <c r="AB18" i="4"/>
  <c r="AD18" i="4"/>
  <c r="AF18" i="4"/>
  <c r="AH18" i="4"/>
  <c r="AJ18" i="4"/>
  <c r="AL18" i="4"/>
  <c r="AK19" i="4"/>
  <c r="N19" i="4"/>
  <c r="P19" i="4"/>
  <c r="R19" i="4"/>
  <c r="T19" i="4"/>
  <c r="V19" i="4"/>
  <c r="X19" i="4"/>
  <c r="Z19" i="4"/>
  <c r="AB19" i="4"/>
  <c r="AD19" i="4"/>
  <c r="AF19" i="4"/>
  <c r="AH19" i="4"/>
  <c r="AJ19" i="4"/>
  <c r="AL19" i="4"/>
  <c r="AK20" i="4"/>
  <c r="N20" i="4"/>
  <c r="P20" i="4"/>
  <c r="R20" i="4"/>
  <c r="T20" i="4"/>
  <c r="V20" i="4"/>
  <c r="X20" i="4"/>
  <c r="Z20" i="4"/>
  <c r="AB20" i="4"/>
  <c r="AD20" i="4"/>
  <c r="AF20" i="4"/>
  <c r="AH20" i="4"/>
  <c r="AJ20" i="4"/>
  <c r="AL20" i="4"/>
  <c r="N2" i="4"/>
  <c r="P2" i="4"/>
  <c r="R2" i="4"/>
  <c r="T2" i="4"/>
  <c r="V2" i="4"/>
  <c r="X2" i="4"/>
  <c r="Z2" i="4"/>
  <c r="AB2" i="4"/>
  <c r="AD2" i="4"/>
  <c r="AF2" i="4"/>
  <c r="AH2" i="4"/>
  <c r="AJ2" i="4"/>
  <c r="AL2" i="4"/>
</calcChain>
</file>

<file path=xl/sharedStrings.xml><?xml version="1.0" encoding="utf-8"?>
<sst xmlns="http://schemas.openxmlformats.org/spreadsheetml/2006/main" count="174" uniqueCount="79">
  <si>
    <t>PO_value</t>
  </si>
  <si>
    <t>PO_startdate</t>
  </si>
  <si>
    <t>roles_required</t>
  </si>
  <si>
    <t>department</t>
  </si>
  <si>
    <t>client_name</t>
  </si>
  <si>
    <t>account_manager</t>
  </si>
  <si>
    <t>roles_filled</t>
  </si>
  <si>
    <t>job_title</t>
  </si>
  <si>
    <t>ass_firstname</t>
  </si>
  <si>
    <t>ass_surname</t>
  </si>
  <si>
    <t>ass_day_rate</t>
  </si>
  <si>
    <t>ass_startdate</t>
  </si>
  <si>
    <t>ass_enddate</t>
  </si>
  <si>
    <t>bill_days_1</t>
  </si>
  <si>
    <t>bill_days_2</t>
  </si>
  <si>
    <t>bill_days_3</t>
  </si>
  <si>
    <t>bill_days_4</t>
  </si>
  <si>
    <t>bill_days_5</t>
  </si>
  <si>
    <t>bill_days_6</t>
  </si>
  <si>
    <t>bill_days_7</t>
  </si>
  <si>
    <t>bill_days_8</t>
  </si>
  <si>
    <t>bill_days_9</t>
  </si>
  <si>
    <t>bill_days_10</t>
  </si>
  <si>
    <t>bill_days_11</t>
  </si>
  <si>
    <t>bill_days_12</t>
  </si>
  <si>
    <t>Aren</t>
  </si>
  <si>
    <t>Hamilton</t>
  </si>
  <si>
    <t>Infrastructure</t>
  </si>
  <si>
    <t xml:space="preserve">John </t>
  </si>
  <si>
    <t>Doe</t>
  </si>
  <si>
    <t>Project Manager</t>
  </si>
  <si>
    <t>Satigo</t>
  </si>
  <si>
    <t>Big_Hand</t>
  </si>
  <si>
    <t>Nabs</t>
  </si>
  <si>
    <t>Joel</t>
  </si>
  <si>
    <t>Sales</t>
  </si>
  <si>
    <t>Business Analyst</t>
  </si>
  <si>
    <t>Sales Consultant</t>
  </si>
  <si>
    <t>Agile Specialist</t>
  </si>
  <si>
    <t>Infrastructure Engineer</t>
  </si>
  <si>
    <t>Jane</t>
  </si>
  <si>
    <t>Charlie</t>
  </si>
  <si>
    <t>Smith</t>
  </si>
  <si>
    <t>Rupert</t>
  </si>
  <si>
    <t>Murdoch</t>
  </si>
  <si>
    <t>Jobs</t>
  </si>
  <si>
    <t>Stephen</t>
  </si>
  <si>
    <t>Gates</t>
  </si>
  <si>
    <t>PO_id</t>
  </si>
  <si>
    <t>Brown</t>
  </si>
  <si>
    <t>William</t>
  </si>
  <si>
    <t>Julie</t>
  </si>
  <si>
    <t>Walters</t>
  </si>
  <si>
    <t>Alan</t>
  </si>
  <si>
    <t>Sugar</t>
  </si>
  <si>
    <t>Karen</t>
  </si>
  <si>
    <t>Brady</t>
  </si>
  <si>
    <t>Nick</t>
  </si>
  <si>
    <t>.NET Developer</t>
  </si>
  <si>
    <t>billed_for_jan</t>
  </si>
  <si>
    <t>billed_for_feb</t>
  </si>
  <si>
    <t>billed_for_mar</t>
  </si>
  <si>
    <t xml:space="preserve"> billed_for_apr</t>
  </si>
  <si>
    <t xml:space="preserve"> billed_for_may</t>
  </si>
  <si>
    <t xml:space="preserve"> billed_for_jun</t>
  </si>
  <si>
    <t xml:space="preserve"> billed_for_jul</t>
  </si>
  <si>
    <t xml:space="preserve">  billed_for_aug</t>
  </si>
  <si>
    <t xml:space="preserve">  billed_for_sept</t>
  </si>
  <si>
    <t xml:space="preserve">  billed_for_oct</t>
  </si>
  <si>
    <t xml:space="preserve">  billed_for_nov</t>
  </si>
  <si>
    <t xml:space="preserve">  billed_for_dec</t>
  </si>
  <si>
    <t>all_bill_days</t>
  </si>
  <si>
    <t>total_billed</t>
  </si>
  <si>
    <t>Row Labels</t>
  </si>
  <si>
    <t>Grand Total</t>
  </si>
  <si>
    <t>Min of ass_day_rate</t>
  </si>
  <si>
    <t>Max of ass_day_rate</t>
  </si>
  <si>
    <t>Sum of all_bill_days</t>
  </si>
  <si>
    <t>Sum of total_billed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</si>
</sst>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£&quot;* #,##0.00_);_(&quot;£&quot;* \(#,##0.00\);_(&quot;£&quot;* &quot;-&quot;??_);_(@_)"/>
    <numFmt numFmtId="164" formatCode="_(&quot;£&quot;* #,##0_);_(&quot;£&quot;* \(#,##0\);_(&quot;£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D659"/>
        <bgColor indexed="64"/>
      </patternFill>
    </fill>
    <fill>
      <patternFill patternType="solid">
        <fgColor rgb="FF3CB270"/>
        <bgColor indexed="64"/>
      </patternFill>
    </fill>
    <fill>
      <patternFill patternType="solid">
        <fgColor rgb="FF4295E9"/>
        <bgColor indexed="64"/>
      </patternFill>
    </fill>
    <fill>
      <patternFill patternType="solid">
        <fgColor rgb="FFFE5157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0" fontId="0" fillId="5" borderId="0" xfId="0" applyFill="1"/>
    <xf numFmtId="164" fontId="0" fillId="5" borderId="0" xfId="1" applyNumberFormat="1" applyFont="1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0" fontId="2" fillId="0" borderId="0" xfId="0" applyFont="1" applyAlignment="1">
      <alignment vertical="top" wrapText="1"/>
    </xf>
    <xf numFmtId="164" fontId="2" fillId="0" borderId="0" xfId="1" applyNumberFormat="1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164" fontId="2" fillId="2" borderId="0" xfId="1" applyNumberFormat="1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164" fontId="2" fillId="3" borderId="0" xfId="1" applyNumberFormat="1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164" fontId="2" fillId="4" borderId="0" xfId="1" applyNumberFormat="1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164" fontId="2" fillId="5" borderId="0" xfId="1" applyNumberFormat="1" applyFont="1" applyFill="1" applyAlignment="1">
      <alignment vertical="top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2">
    <dxf>
      <font>
        <color theme="1" tint="0.499984740745262"/>
      </font>
      <fill>
        <patternFill>
          <bgColor rgb="FFBEBEBE"/>
        </patternFill>
      </fill>
    </dxf>
    <dxf>
      <font>
        <color theme="1" tint="0.499984740745262"/>
      </font>
      <fill>
        <patternFill>
          <bgColor rgb="FFBEBEBE"/>
        </patternFill>
      </fill>
    </dxf>
  </dxfs>
  <tableStyles count="0" defaultTableStyle="TableStyleMedium9" defaultPivotStyle="PivotStyleMedium7"/>
  <colors>
    <mruColors>
      <color rgb="FFBEBEBE"/>
      <color rgb="FFFE5157"/>
      <color rgb="FF4295E9"/>
      <color rgb="FF3CB270"/>
      <color rgb="FFFDD65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28.656363657406" createdVersion="4" refreshedVersion="4" minRefreshableVersion="3" recordCount="19">
  <cacheSource type="worksheet">
    <worksheetSource ref="A1:AL20" sheet="rawdata"/>
  </cacheSource>
  <cacheFields count="38">
    <cacheField name="account_manager" numFmtId="0">
      <sharedItems count="3">
        <s v="Aren"/>
        <s v="Nabs"/>
        <s v="Joel"/>
      </sharedItems>
    </cacheField>
    <cacheField name="client_name" numFmtId="0">
      <sharedItems count="3">
        <s v="Hamilton"/>
        <s v="Satigo"/>
        <s v="Big_Hand"/>
      </sharedItems>
    </cacheField>
    <cacheField name="department" numFmtId="0">
      <sharedItems count="2">
        <s v="Infrastructure"/>
        <s v="Sales"/>
      </sharedItems>
    </cacheField>
    <cacheField name="PO_id" numFmtId="0">
      <sharedItems containsSemiMixedTypes="0" containsString="0" containsNumber="1" containsInteger="1" minValue="10001" maxValue="30003" count="9">
        <n v="10001"/>
        <n v="10002"/>
        <n v="10003"/>
        <n v="20001"/>
        <n v="20002"/>
        <n v="20003"/>
        <n v="30001"/>
        <n v="30002"/>
        <n v="30003"/>
      </sharedItems>
    </cacheField>
    <cacheField name="PO_value" numFmtId="164">
      <sharedItems containsSemiMixedTypes="0" containsString="0" containsNumber="1" containsInteger="1" minValue="100000" maxValue="200000"/>
    </cacheField>
    <cacheField name="PO_startdate" numFmtId="14">
      <sharedItems containsSemiMixedTypes="0" containsNonDate="0" containsDate="1" containsString="0" minDate="2017-01-01T00:00:00" maxDate="2017-08-18T00:00:00"/>
    </cacheField>
    <cacheField name="job_title" numFmtId="0">
      <sharedItems count="6">
        <s v="Project Manager"/>
        <s v="Business Analyst"/>
        <s v=".NET Developer"/>
        <s v="Sales Consultant"/>
        <s v="Agile Specialist"/>
        <s v="Infrastructure Engineer"/>
      </sharedItems>
    </cacheField>
    <cacheField name="ass_firstname" numFmtId="0">
      <sharedItems containsBlank="1" count="11">
        <s v="John "/>
        <m/>
        <s v="Jane"/>
        <s v="Rupert"/>
        <s v="Charlie"/>
        <s v="Stephen"/>
        <s v="William"/>
        <s v="Julie"/>
        <s v="Alan"/>
        <s v="Karen"/>
        <s v="Nick"/>
      </sharedItems>
    </cacheField>
    <cacheField name="ass_surname" numFmtId="0">
      <sharedItems containsBlank="1"/>
    </cacheField>
    <cacheField name="ass_day_rate" numFmtId="164">
      <sharedItems containsString="0" containsBlank="1" containsNumber="1" containsInteger="1" minValue="250" maxValue="750"/>
    </cacheField>
    <cacheField name="ass_startdate" numFmtId="14">
      <sharedItems containsNonDate="0" containsDate="1" containsString="0" containsBlank="1" minDate="2017-01-01T00:00:00" maxDate="2017-08-18T00:00:00"/>
    </cacheField>
    <cacheField name="ass_enddate" numFmtId="14">
      <sharedItems containsNonDate="0" containsDate="1" containsString="0" containsBlank="1" minDate="2017-04-30T00:00:00" maxDate="2017-11-01T00:00:00"/>
    </cacheField>
    <cacheField name="bill_days_1" numFmtId="0">
      <sharedItems containsString="0" containsBlank="1" containsNumber="1" containsInteger="1" minValue="15" maxValue="15"/>
    </cacheField>
    <cacheField name="billed_for_jan" numFmtId="164">
      <sharedItems containsSemiMixedTypes="0" containsString="0" containsNumber="1" containsInteger="1" minValue="0" maxValue="7500"/>
    </cacheField>
    <cacheField name="bill_days_2" numFmtId="0">
      <sharedItems containsString="0" containsBlank="1" containsNumber="1" containsInteger="1" minValue="2" maxValue="2"/>
    </cacheField>
    <cacheField name="billed_for_feb" numFmtId="164">
      <sharedItems containsSemiMixedTypes="0" containsString="0" containsNumber="1" containsInteger="1" minValue="0" maxValue="1000"/>
    </cacheField>
    <cacheField name="bill_days_3" numFmtId="0">
      <sharedItems containsString="0" containsBlank="1" containsNumber="1" containsInteger="1" minValue="20" maxValue="22"/>
    </cacheField>
    <cacheField name="billed_for_mar" numFmtId="164">
      <sharedItems containsSemiMixedTypes="0" containsString="0" containsNumber="1" containsInteger="1" minValue="0" maxValue="15000"/>
    </cacheField>
    <cacheField name="bill_days_4" numFmtId="0">
      <sharedItems containsString="0" containsBlank="1" containsNumber="1" containsInteger="1" minValue="10" maxValue="25"/>
    </cacheField>
    <cacheField name=" billed_for_apr" numFmtId="164">
      <sharedItems containsSemiMixedTypes="0" containsString="0" containsNumber="1" containsInteger="1" minValue="0" maxValue="18750"/>
    </cacheField>
    <cacheField name="bill_days_5" numFmtId="0">
      <sharedItems containsString="0" containsBlank="1" containsNumber="1" containsInteger="1" minValue="2" maxValue="15"/>
    </cacheField>
    <cacheField name=" billed_for_may" numFmtId="164">
      <sharedItems containsSemiMixedTypes="0" containsString="0" containsNumber="1" containsInteger="1" minValue="0" maxValue="11250"/>
    </cacheField>
    <cacheField name="bill_days_6" numFmtId="0">
      <sharedItems containsString="0" containsBlank="1" containsNumber="1" containsInteger="1" minValue="4" maxValue="18"/>
    </cacheField>
    <cacheField name=" billed_for_jun" numFmtId="164">
      <sharedItems containsSemiMixedTypes="0" containsString="0" containsNumber="1" containsInteger="1" minValue="0" maxValue="12000"/>
    </cacheField>
    <cacheField name="bill_days_7" numFmtId="0">
      <sharedItems containsString="0" containsBlank="1" containsNumber="1" containsInteger="1" minValue="12" maxValue="20"/>
    </cacheField>
    <cacheField name=" billed_for_jul" numFmtId="164">
      <sharedItems containsSemiMixedTypes="0" containsString="0" containsNumber="1" containsInteger="1" minValue="0" maxValue="9000"/>
    </cacheField>
    <cacheField name="bill_days_8" numFmtId="0">
      <sharedItems containsString="0" containsBlank="1" containsNumber="1" containsInteger="1" minValue="2" maxValue="15"/>
    </cacheField>
    <cacheField name="  billed_for_aug" numFmtId="164">
      <sharedItems containsSemiMixedTypes="0" containsString="0" containsNumber="1" containsInteger="1" minValue="0" maxValue="5250"/>
    </cacheField>
    <cacheField name="bill_days_9" numFmtId="0">
      <sharedItems containsString="0" containsBlank="1" containsNumber="1" containsInteger="1" minValue="8" maxValue="22"/>
    </cacheField>
    <cacheField name="  billed_for_sept" numFmtId="164">
      <sharedItems containsSemiMixedTypes="0" containsString="0" containsNumber="1" containsInteger="1" minValue="0" maxValue="9900"/>
    </cacheField>
    <cacheField name="bill_days_10" numFmtId="0">
      <sharedItems containsString="0" containsBlank="1" containsNumber="1" containsInteger="1" minValue="13" maxValue="14"/>
    </cacheField>
    <cacheField name="  billed_for_oct" numFmtId="164">
      <sharedItems containsSemiMixedTypes="0" containsString="0" containsNumber="1" containsInteger="1" minValue="0" maxValue="6300"/>
    </cacheField>
    <cacheField name="bill_days_11" numFmtId="0">
      <sharedItems containsNonDate="0" containsString="0" containsBlank="1"/>
    </cacheField>
    <cacheField name="  billed_for_nov" numFmtId="164">
      <sharedItems containsSemiMixedTypes="0" containsString="0" containsNumber="1" containsInteger="1" minValue="0" maxValue="0"/>
    </cacheField>
    <cacheField name="bill_days_12" numFmtId="0">
      <sharedItems containsNonDate="0" containsString="0" containsBlank="1"/>
    </cacheField>
    <cacheField name="  billed_for_dec" numFmtId="164">
      <sharedItems containsSemiMixedTypes="0" containsString="0" containsNumber="1" containsInteger="1" minValue="0" maxValue="0"/>
    </cacheField>
    <cacheField name="all_bill_days" numFmtId="0">
      <sharedItems containsSemiMixedTypes="0" containsString="0" containsNumber="1" containsInteger="1" minValue="0" maxValue="88"/>
    </cacheField>
    <cacheField name="total_billed" numFmtId="164">
      <sharedItems containsSemiMixedTypes="0" containsString="0" containsNumber="1" containsInteger="1" minValue="0" maxValue="6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  <n v="100000"/>
    <d v="2017-01-01T00:00:00"/>
    <x v="0"/>
    <x v="0"/>
    <s v="Doe"/>
    <n v="500"/>
    <d v="2017-01-01T00:00:00"/>
    <d v="2017-04-30T00:00:00"/>
    <n v="15"/>
    <n v="7500"/>
    <n v="2"/>
    <n v="1000"/>
    <n v="22"/>
    <n v="11000"/>
    <n v="14"/>
    <n v="7000"/>
    <m/>
    <n v="0"/>
    <m/>
    <n v="0"/>
    <m/>
    <n v="0"/>
    <m/>
    <n v="0"/>
    <m/>
    <n v="0"/>
    <m/>
    <n v="0"/>
    <m/>
    <n v="0"/>
    <m/>
    <n v="0"/>
    <n v="53"/>
    <n v="26500"/>
  </r>
  <r>
    <x v="0"/>
    <x v="0"/>
    <x v="0"/>
    <x v="0"/>
    <n v="100000"/>
    <d v="2017-01-01T00:00:00"/>
    <x v="0"/>
    <x v="1"/>
    <m/>
    <m/>
    <m/>
    <m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n v="0"/>
    <n v="0"/>
  </r>
  <r>
    <x v="0"/>
    <x v="0"/>
    <x v="0"/>
    <x v="1"/>
    <n v="150000"/>
    <d v="2017-03-05T00:00:00"/>
    <x v="1"/>
    <x v="2"/>
    <s v="Doe"/>
    <n v="600"/>
    <d v="2017-03-05T00:00:00"/>
    <d v="2017-05-31T00:00:00"/>
    <m/>
    <n v="0"/>
    <m/>
    <n v="0"/>
    <n v="20"/>
    <n v="12000"/>
    <n v="25"/>
    <n v="15000"/>
    <n v="15"/>
    <n v="9000"/>
    <m/>
    <n v="0"/>
    <m/>
    <n v="0"/>
    <m/>
    <n v="0"/>
    <m/>
    <n v="0"/>
    <m/>
    <n v="0"/>
    <m/>
    <n v="0"/>
    <m/>
    <n v="0"/>
    <n v="60"/>
    <n v="36000"/>
  </r>
  <r>
    <x v="0"/>
    <x v="0"/>
    <x v="0"/>
    <x v="1"/>
    <n v="150000"/>
    <d v="2017-03-05T00:00:00"/>
    <x v="2"/>
    <x v="3"/>
    <s v="Murdoch"/>
    <n v="400"/>
    <d v="2017-04-01T00:00:00"/>
    <d v="2017-05-31T00:00:00"/>
    <m/>
    <n v="0"/>
    <m/>
    <n v="0"/>
    <m/>
    <n v="0"/>
    <n v="10"/>
    <n v="4000"/>
    <n v="15"/>
    <n v="6000"/>
    <m/>
    <n v="0"/>
    <m/>
    <n v="0"/>
    <m/>
    <n v="0"/>
    <m/>
    <n v="0"/>
    <m/>
    <n v="0"/>
    <m/>
    <n v="0"/>
    <m/>
    <n v="0"/>
    <n v="25"/>
    <n v="10000"/>
  </r>
  <r>
    <x v="0"/>
    <x v="0"/>
    <x v="0"/>
    <x v="1"/>
    <n v="150000"/>
    <d v="2017-03-05T00:00:00"/>
    <x v="3"/>
    <x v="4"/>
    <s v="Brown"/>
    <n v="500"/>
    <d v="2017-04-05T00:00:00"/>
    <d v="2017-05-31T00:00:00"/>
    <m/>
    <n v="0"/>
    <m/>
    <n v="0"/>
    <m/>
    <n v="0"/>
    <n v="15"/>
    <n v="7500"/>
    <n v="2"/>
    <n v="1000"/>
    <m/>
    <n v="0"/>
    <m/>
    <n v="0"/>
    <m/>
    <n v="0"/>
    <m/>
    <n v="0"/>
    <m/>
    <n v="0"/>
    <m/>
    <n v="0"/>
    <m/>
    <n v="0"/>
    <n v="17"/>
    <n v="8500"/>
  </r>
  <r>
    <x v="0"/>
    <x v="0"/>
    <x v="1"/>
    <x v="2"/>
    <n v="200000"/>
    <d v="2017-08-17T00:00:00"/>
    <x v="3"/>
    <x v="1"/>
    <m/>
    <m/>
    <m/>
    <m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n v="0"/>
    <n v="0"/>
  </r>
  <r>
    <x v="0"/>
    <x v="0"/>
    <x v="1"/>
    <x v="2"/>
    <n v="200000"/>
    <d v="2017-08-17T00:00:00"/>
    <x v="4"/>
    <x v="5"/>
    <s v="Jobs"/>
    <n v="250"/>
    <d v="2017-08-17T00:00:00"/>
    <d v="2017-10-31T00:00:00"/>
    <m/>
    <n v="0"/>
    <m/>
    <n v="0"/>
    <m/>
    <n v="0"/>
    <m/>
    <n v="0"/>
    <m/>
    <n v="0"/>
    <m/>
    <n v="0"/>
    <m/>
    <n v="0"/>
    <n v="15"/>
    <n v="3750"/>
    <n v="8"/>
    <n v="2000"/>
    <n v="13"/>
    <n v="3250"/>
    <m/>
    <n v="0"/>
    <m/>
    <n v="0"/>
    <n v="36"/>
    <n v="9000"/>
  </r>
  <r>
    <x v="0"/>
    <x v="0"/>
    <x v="1"/>
    <x v="2"/>
    <n v="200000"/>
    <d v="2017-08-17T00:00:00"/>
    <x v="5"/>
    <x v="6"/>
    <s v="Gates"/>
    <n v="450"/>
    <d v="2017-08-17T00:00:00"/>
    <d v="2017-10-31T00:00:00"/>
    <m/>
    <n v="0"/>
    <m/>
    <n v="0"/>
    <m/>
    <n v="0"/>
    <m/>
    <n v="0"/>
    <m/>
    <n v="0"/>
    <m/>
    <n v="0"/>
    <m/>
    <n v="0"/>
    <n v="2"/>
    <n v="900"/>
    <n v="22"/>
    <n v="9900"/>
    <n v="14"/>
    <n v="6300"/>
    <m/>
    <n v="0"/>
    <m/>
    <n v="0"/>
    <n v="38"/>
    <n v="17100"/>
  </r>
  <r>
    <x v="1"/>
    <x v="1"/>
    <x v="0"/>
    <x v="3"/>
    <n v="100000"/>
    <d v="2017-01-01T00:00:00"/>
    <x v="0"/>
    <x v="1"/>
    <m/>
    <m/>
    <m/>
    <m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n v="0"/>
    <n v="0"/>
  </r>
  <r>
    <x v="1"/>
    <x v="1"/>
    <x v="0"/>
    <x v="4"/>
    <n v="150000"/>
    <d v="2017-03-05T00:00:00"/>
    <x v="1"/>
    <x v="7"/>
    <s v="Walters"/>
    <n v="750"/>
    <d v="2017-03-05T00:00:00"/>
    <d v="2017-07-31T00:00:00"/>
    <m/>
    <n v="0"/>
    <m/>
    <n v="0"/>
    <n v="20"/>
    <n v="15000"/>
    <n v="25"/>
    <n v="18750"/>
    <n v="15"/>
    <n v="11250"/>
    <n v="16"/>
    <n v="12000"/>
    <n v="12"/>
    <n v="9000"/>
    <m/>
    <n v="0"/>
    <m/>
    <n v="0"/>
    <m/>
    <n v="0"/>
    <m/>
    <n v="0"/>
    <m/>
    <n v="0"/>
    <n v="88"/>
    <n v="66000"/>
  </r>
  <r>
    <x v="1"/>
    <x v="1"/>
    <x v="0"/>
    <x v="4"/>
    <n v="150000"/>
    <d v="2017-03-05T00:00:00"/>
    <x v="2"/>
    <x v="8"/>
    <s v="Sugar"/>
    <n v="500"/>
    <d v="2017-04-01T00:00:00"/>
    <d v="2017-07-31T00:00:00"/>
    <m/>
    <n v="0"/>
    <m/>
    <n v="0"/>
    <m/>
    <n v="0"/>
    <n v="10"/>
    <n v="5000"/>
    <n v="15"/>
    <n v="7500"/>
    <n v="18"/>
    <n v="9000"/>
    <n v="16"/>
    <n v="8000"/>
    <m/>
    <n v="0"/>
    <m/>
    <n v="0"/>
    <m/>
    <n v="0"/>
    <m/>
    <n v="0"/>
    <m/>
    <n v="0"/>
    <n v="59"/>
    <n v="29500"/>
  </r>
  <r>
    <x v="1"/>
    <x v="1"/>
    <x v="0"/>
    <x v="4"/>
    <n v="150000"/>
    <d v="2017-03-05T00:00:00"/>
    <x v="3"/>
    <x v="9"/>
    <s v="Brady"/>
    <n v="300"/>
    <d v="2017-04-05T00:00:00"/>
    <d v="2017-07-31T00:00:00"/>
    <m/>
    <n v="0"/>
    <m/>
    <n v="0"/>
    <m/>
    <n v="0"/>
    <n v="15"/>
    <n v="4500"/>
    <n v="2"/>
    <n v="600"/>
    <n v="4"/>
    <n v="1200"/>
    <n v="20"/>
    <n v="6000"/>
    <m/>
    <n v="0"/>
    <m/>
    <n v="0"/>
    <m/>
    <n v="0"/>
    <m/>
    <n v="0"/>
    <m/>
    <n v="0"/>
    <n v="41"/>
    <n v="12300"/>
  </r>
  <r>
    <x v="1"/>
    <x v="1"/>
    <x v="1"/>
    <x v="5"/>
    <n v="200000"/>
    <d v="2017-08-17T00:00:00"/>
    <x v="3"/>
    <x v="1"/>
    <m/>
    <m/>
    <m/>
    <m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n v="0"/>
    <n v="0"/>
  </r>
  <r>
    <x v="1"/>
    <x v="1"/>
    <x v="1"/>
    <x v="5"/>
    <n v="200000"/>
    <d v="2017-08-17T00:00:00"/>
    <x v="4"/>
    <x v="10"/>
    <s v="Smith"/>
    <n v="350"/>
    <d v="2017-08-17T00:00:00"/>
    <d v="2017-10-31T00:00:00"/>
    <m/>
    <n v="0"/>
    <m/>
    <n v="0"/>
    <m/>
    <n v="0"/>
    <m/>
    <n v="0"/>
    <m/>
    <n v="0"/>
    <m/>
    <n v="0"/>
    <m/>
    <n v="0"/>
    <n v="15"/>
    <n v="5250"/>
    <n v="8"/>
    <n v="2800"/>
    <n v="13"/>
    <n v="4550"/>
    <m/>
    <n v="0"/>
    <m/>
    <n v="0"/>
    <n v="36"/>
    <n v="12600"/>
  </r>
  <r>
    <x v="2"/>
    <x v="2"/>
    <x v="0"/>
    <x v="6"/>
    <n v="100000"/>
    <d v="2017-01-01T00:00:00"/>
    <x v="0"/>
    <x v="1"/>
    <m/>
    <m/>
    <m/>
    <m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n v="0"/>
    <n v="0"/>
  </r>
  <r>
    <x v="2"/>
    <x v="2"/>
    <x v="0"/>
    <x v="7"/>
    <n v="150000"/>
    <d v="2017-03-05T00:00:00"/>
    <x v="1"/>
    <x v="2"/>
    <s v="Doe"/>
    <n v="600"/>
    <d v="2017-03-05T00:00:00"/>
    <d v="2017-05-31T00:00:00"/>
    <m/>
    <n v="0"/>
    <m/>
    <n v="0"/>
    <n v="20"/>
    <n v="12000"/>
    <n v="25"/>
    <n v="15000"/>
    <n v="15"/>
    <n v="9000"/>
    <m/>
    <n v="0"/>
    <m/>
    <n v="0"/>
    <m/>
    <n v="0"/>
    <m/>
    <n v="0"/>
    <m/>
    <n v="0"/>
    <m/>
    <n v="0"/>
    <m/>
    <n v="0"/>
    <n v="60"/>
    <n v="36000"/>
  </r>
  <r>
    <x v="2"/>
    <x v="2"/>
    <x v="0"/>
    <x v="7"/>
    <n v="150000"/>
    <d v="2017-03-05T00:00:00"/>
    <x v="2"/>
    <x v="3"/>
    <s v="Murdoch"/>
    <n v="400"/>
    <d v="2017-04-01T00:00:00"/>
    <d v="2017-05-31T00:00:00"/>
    <m/>
    <n v="0"/>
    <m/>
    <n v="0"/>
    <m/>
    <n v="0"/>
    <n v="10"/>
    <n v="4000"/>
    <n v="15"/>
    <n v="6000"/>
    <m/>
    <n v="0"/>
    <m/>
    <n v="0"/>
    <m/>
    <n v="0"/>
    <m/>
    <n v="0"/>
    <m/>
    <n v="0"/>
    <m/>
    <n v="0"/>
    <m/>
    <n v="0"/>
    <n v="25"/>
    <n v="10000"/>
  </r>
  <r>
    <x v="2"/>
    <x v="2"/>
    <x v="0"/>
    <x v="7"/>
    <n v="150000"/>
    <d v="2017-03-05T00:00:00"/>
    <x v="2"/>
    <x v="4"/>
    <s v="Brown"/>
    <n v="500"/>
    <d v="2017-04-05T00:00:00"/>
    <d v="2017-05-31T00:00:00"/>
    <m/>
    <n v="0"/>
    <m/>
    <n v="0"/>
    <m/>
    <n v="0"/>
    <n v="15"/>
    <n v="7500"/>
    <n v="2"/>
    <n v="1000"/>
    <m/>
    <n v="0"/>
    <m/>
    <n v="0"/>
    <m/>
    <n v="0"/>
    <m/>
    <n v="0"/>
    <m/>
    <n v="0"/>
    <m/>
    <n v="0"/>
    <m/>
    <n v="0"/>
    <n v="17"/>
    <n v="8500"/>
  </r>
  <r>
    <x v="2"/>
    <x v="2"/>
    <x v="1"/>
    <x v="8"/>
    <n v="200000"/>
    <d v="2017-08-17T00:00:00"/>
    <x v="3"/>
    <x v="1"/>
    <m/>
    <m/>
    <m/>
    <m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39" firstHeaderRow="0" firstDataRow="1" firstDataCol="1"/>
  <pivotFields count="38">
    <pivotField showAll="0">
      <items count="4">
        <item x="0"/>
        <item x="2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64" showAll="0"/>
    <pivotField numFmtId="14" showAll="0"/>
    <pivotField axis="axisRow" dataField="1" showAll="0">
      <items count="7">
        <item x="2"/>
        <item x="4"/>
        <item x="1"/>
        <item x="5"/>
        <item x="0"/>
        <item x="3"/>
        <item t="default"/>
      </items>
    </pivotField>
    <pivotField dataField="1" showAll="0">
      <items count="12">
        <item x="8"/>
        <item x="4"/>
        <item x="2"/>
        <item x="0"/>
        <item x="7"/>
        <item x="9"/>
        <item x="10"/>
        <item x="3"/>
        <item x="5"/>
        <item x="6"/>
        <item x="1"/>
        <item t="default"/>
      </items>
    </pivotField>
    <pivotField showAll="0"/>
    <pivotField dataField="1" showAll="0"/>
    <pivotField showAll="0"/>
    <pivotField showAll="0"/>
    <pivotField showAll="0" defaultSubtotal="0"/>
    <pivotField numFmtId="164" showAll="0" defaultSubtotal="0"/>
    <pivotField showAll="0" defaultSubtotal="0"/>
    <pivotField numFmtId="164" showAll="0" defaultSubtotal="0"/>
    <pivotField showAll="0" defaultSubtotal="0"/>
    <pivotField numFmtId="164" showAll="0" defaultSubtotal="0"/>
    <pivotField showAll="0" defaultSubtotal="0"/>
    <pivotField numFmtId="164" showAll="0" defaultSubtotal="0"/>
    <pivotField showAll="0" defaultSubtotal="0"/>
    <pivotField numFmtId="164" showAll="0" defaultSubtotal="0"/>
    <pivotField showAll="0" defaultSubtotal="0"/>
    <pivotField numFmtId="164" showAll="0" defaultSubtotal="0"/>
    <pivotField showAll="0" defaultSubtotal="0"/>
    <pivotField numFmtId="164" showAll="0" defaultSubtotal="0"/>
    <pivotField showAll="0" defaultSubtotal="0"/>
    <pivotField numFmtId="164" showAll="0" defaultSubtotal="0"/>
    <pivotField showAll="0" defaultSubtotal="0"/>
    <pivotField numFmtId="164" showAll="0" defaultSubtotal="0"/>
    <pivotField showAll="0" defaultSubtotal="0"/>
    <pivotField numFmtId="164" showAll="0" defaultSubtotal="0"/>
    <pivotField showAll="0" defaultSubtotal="0"/>
    <pivotField numFmtId="164" showAll="0" defaultSubtotal="0"/>
    <pivotField showAll="0" defaultSubtotal="0"/>
    <pivotField numFmtId="164" showAll="0" defaultSubtotal="0"/>
    <pivotField dataField="1" showAll="0" defaultSubtotal="0"/>
    <pivotField dataField="1" numFmtId="164" showAll="0" defaultSubtotal="0"/>
  </pivotFields>
  <rowFields count="4">
    <field x="1"/>
    <field x="2"/>
    <field x="3"/>
    <field x="6"/>
  </rowFields>
  <rowItems count="36">
    <i>
      <x/>
    </i>
    <i r="1">
      <x/>
    </i>
    <i r="2">
      <x v="6"/>
    </i>
    <i r="3">
      <x v="4"/>
    </i>
    <i r="2">
      <x v="7"/>
    </i>
    <i r="3">
      <x/>
    </i>
    <i r="3">
      <x v="2"/>
    </i>
    <i r="1">
      <x v="1"/>
    </i>
    <i r="2">
      <x v="8"/>
    </i>
    <i r="3">
      <x v="5"/>
    </i>
    <i>
      <x v="1"/>
    </i>
    <i r="1">
      <x/>
    </i>
    <i r="2">
      <x/>
    </i>
    <i r="3">
      <x v="4"/>
    </i>
    <i r="2">
      <x v="1"/>
    </i>
    <i r="3">
      <x/>
    </i>
    <i r="3">
      <x v="2"/>
    </i>
    <i r="3">
      <x v="5"/>
    </i>
    <i r="1">
      <x v="1"/>
    </i>
    <i r="2">
      <x v="2"/>
    </i>
    <i r="3">
      <x v="1"/>
    </i>
    <i r="3">
      <x v="3"/>
    </i>
    <i r="3">
      <x v="5"/>
    </i>
    <i>
      <x v="2"/>
    </i>
    <i r="1">
      <x/>
    </i>
    <i r="2">
      <x v="3"/>
    </i>
    <i r="3">
      <x v="4"/>
    </i>
    <i r="2">
      <x v="4"/>
    </i>
    <i r="3">
      <x/>
    </i>
    <i r="3">
      <x v="2"/>
    </i>
    <i r="3">
      <x v="5"/>
    </i>
    <i r="1">
      <x v="1"/>
    </i>
    <i r="2">
      <x v="5"/>
    </i>
    <i r="3">
      <x v="1"/>
    </i>
    <i r="3"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roles_required" fld="6" subtotal="count" baseField="0" baseItem="0"/>
    <dataField name="roles_filled" fld="7" subtotal="count" baseField="0" baseItem="0"/>
    <dataField name="Min of ass_day_rate" fld="9" subtotal="min" baseField="0" baseItem="0"/>
    <dataField name="Max of ass_day_rate" fld="9" subtotal="max" baseField="0" baseItem="0"/>
    <dataField name="Sum of all_bill_days" fld="36" baseField="0" baseItem="0"/>
    <dataField name="Sum of total_billed" fld="37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workbookViewId="0">
      <selection activeCell="G2" sqref="G2"/>
    </sheetView>
  </sheetViews>
  <sheetFormatPr baseColWidth="10" defaultRowHeight="16" x14ac:dyDescent="0.2"/>
  <cols>
    <col min="1" max="1" width="16" customWidth="1"/>
    <col min="2" max="2" width="11.33203125" bestFit="1" customWidth="1"/>
    <col min="3" max="3" width="12.33203125" bestFit="1" customWidth="1"/>
    <col min="4" max="4" width="6.1640625" bestFit="1" customWidth="1"/>
    <col min="5" max="5" width="9.83203125" style="1" bestFit="1" customWidth="1"/>
    <col min="6" max="6" width="12.1640625" style="2" bestFit="1" customWidth="1"/>
    <col min="7" max="7" width="20" bestFit="1" customWidth="1"/>
    <col min="8" max="8" width="12.6640625" bestFit="1" customWidth="1"/>
    <col min="9" max="9" width="12" bestFit="1" customWidth="1"/>
    <col min="10" max="10" width="12.5" style="1" bestFit="1" customWidth="1"/>
    <col min="11" max="11" width="12.33203125" style="2" bestFit="1" customWidth="1"/>
    <col min="12" max="12" width="11.5" style="2" bestFit="1" customWidth="1"/>
    <col min="13" max="13" width="10.1640625" customWidth="1"/>
    <col min="14" max="14" width="12.83203125" style="1" bestFit="1" customWidth="1"/>
    <col min="15" max="15" width="10.1640625" customWidth="1"/>
    <col min="16" max="16" width="13" bestFit="1" customWidth="1"/>
    <col min="17" max="17" width="10.1640625" customWidth="1"/>
    <col min="18" max="18" width="13.6640625" bestFit="1" customWidth="1"/>
    <col min="19" max="19" width="10.1640625" customWidth="1"/>
    <col min="20" max="20" width="13.5" bestFit="1" customWidth="1"/>
    <col min="21" max="21" width="10.1640625" customWidth="1"/>
    <col min="22" max="22" width="14.33203125" bestFit="1" customWidth="1"/>
    <col min="23" max="23" width="10.1640625" customWidth="1"/>
    <col min="24" max="24" width="13.33203125" bestFit="1" customWidth="1"/>
    <col min="25" max="25" width="10.1640625" customWidth="1"/>
    <col min="26" max="26" width="12.83203125" bestFit="1" customWidth="1"/>
    <col min="27" max="27" width="10.1640625" customWidth="1"/>
    <col min="28" max="28" width="14.1640625" bestFit="1" customWidth="1"/>
    <col min="29" max="29" width="10.1640625" customWidth="1"/>
    <col min="30" max="30" width="14.83203125" bestFit="1" customWidth="1"/>
    <col min="31" max="31" width="11.1640625" bestFit="1" customWidth="1"/>
    <col min="32" max="32" width="13.83203125" bestFit="1" customWidth="1"/>
    <col min="33" max="33" width="11.1640625" bestFit="1" customWidth="1"/>
    <col min="34" max="34" width="14.33203125" bestFit="1" customWidth="1"/>
    <col min="35" max="35" width="11.1640625" bestFit="1" customWidth="1"/>
    <col min="36" max="36" width="14.1640625" bestFit="1" customWidth="1"/>
    <col min="37" max="37" width="11" bestFit="1" customWidth="1"/>
    <col min="38" max="38" width="10.83203125" style="1" customWidth="1"/>
  </cols>
  <sheetData>
    <row r="1" spans="1:40" s="17" customFormat="1" ht="32" x14ac:dyDescent="0.2">
      <c r="A1" s="17" t="s">
        <v>5</v>
      </c>
      <c r="B1" s="17" t="s">
        <v>4</v>
      </c>
      <c r="C1" s="17" t="s">
        <v>3</v>
      </c>
      <c r="D1" s="17" t="s">
        <v>48</v>
      </c>
      <c r="E1" s="18" t="s">
        <v>0</v>
      </c>
      <c r="F1" s="19" t="s">
        <v>1</v>
      </c>
      <c r="G1" s="17" t="s">
        <v>7</v>
      </c>
      <c r="H1" s="17" t="s">
        <v>8</v>
      </c>
      <c r="I1" s="17" t="s">
        <v>9</v>
      </c>
      <c r="J1" s="18" t="s">
        <v>10</v>
      </c>
      <c r="K1" s="19" t="s">
        <v>11</v>
      </c>
      <c r="L1" s="19" t="s">
        <v>12</v>
      </c>
      <c r="M1" s="20" t="s">
        <v>13</v>
      </c>
      <c r="N1" s="21" t="s">
        <v>59</v>
      </c>
      <c r="O1" s="22" t="s">
        <v>14</v>
      </c>
      <c r="P1" s="23" t="s">
        <v>60</v>
      </c>
      <c r="Q1" s="24" t="s">
        <v>15</v>
      </c>
      <c r="R1" s="25" t="s">
        <v>61</v>
      </c>
      <c r="S1" s="20" t="s">
        <v>16</v>
      </c>
      <c r="T1" s="21" t="s">
        <v>62</v>
      </c>
      <c r="U1" s="22" t="s">
        <v>17</v>
      </c>
      <c r="V1" s="23" t="s">
        <v>63</v>
      </c>
      <c r="W1" s="24" t="s">
        <v>18</v>
      </c>
      <c r="X1" s="25" t="s">
        <v>64</v>
      </c>
      <c r="Y1" s="20" t="s">
        <v>19</v>
      </c>
      <c r="Z1" s="21" t="s">
        <v>65</v>
      </c>
      <c r="AA1" s="22" t="s">
        <v>20</v>
      </c>
      <c r="AB1" s="23" t="s">
        <v>66</v>
      </c>
      <c r="AC1" s="24" t="s">
        <v>21</v>
      </c>
      <c r="AD1" s="25" t="s">
        <v>67</v>
      </c>
      <c r="AE1" s="20" t="s">
        <v>22</v>
      </c>
      <c r="AF1" s="21" t="s">
        <v>68</v>
      </c>
      <c r="AG1" s="22" t="s">
        <v>23</v>
      </c>
      <c r="AH1" s="23" t="s">
        <v>69</v>
      </c>
      <c r="AI1" s="24" t="s">
        <v>24</v>
      </c>
      <c r="AJ1" s="25" t="s">
        <v>70</v>
      </c>
      <c r="AK1" s="26" t="s">
        <v>71</v>
      </c>
      <c r="AL1" s="27" t="s">
        <v>72</v>
      </c>
    </row>
    <row r="2" spans="1:40" x14ac:dyDescent="0.2">
      <c r="A2" s="6" t="s">
        <v>25</v>
      </c>
      <c r="B2" s="6" t="s">
        <v>26</v>
      </c>
      <c r="C2" s="6" t="s">
        <v>27</v>
      </c>
      <c r="D2" s="6">
        <v>10001</v>
      </c>
      <c r="E2" s="7">
        <v>100000</v>
      </c>
      <c r="F2" s="14">
        <v>42736</v>
      </c>
      <c r="G2" s="6" t="s">
        <v>30</v>
      </c>
      <c r="H2" s="6" t="s">
        <v>28</v>
      </c>
      <c r="I2" s="6" t="s">
        <v>29</v>
      </c>
      <c r="J2" s="7">
        <v>500</v>
      </c>
      <c r="K2" s="14">
        <v>42736</v>
      </c>
      <c r="L2" s="14">
        <v>42855</v>
      </c>
      <c r="M2" s="6">
        <v>15</v>
      </c>
      <c r="N2" s="7">
        <f>$J2*M2</f>
        <v>7500</v>
      </c>
      <c r="O2" s="8">
        <v>2</v>
      </c>
      <c r="P2" s="9">
        <f>$J2*O2</f>
        <v>1000</v>
      </c>
      <c r="Q2" s="10">
        <v>22</v>
      </c>
      <c r="R2" s="11">
        <f>$J2*Q2</f>
        <v>11000</v>
      </c>
      <c r="S2" s="6">
        <v>14</v>
      </c>
      <c r="T2" s="7">
        <f>$J2*S2</f>
        <v>7000</v>
      </c>
      <c r="U2" s="8"/>
      <c r="V2" s="9">
        <f>$J2*U2</f>
        <v>0</v>
      </c>
      <c r="W2" s="10"/>
      <c r="X2" s="11">
        <f>$J2*W2</f>
        <v>0</v>
      </c>
      <c r="Y2" s="6"/>
      <c r="Z2" s="7">
        <f>$J2*Y2</f>
        <v>0</v>
      </c>
      <c r="AA2" s="8"/>
      <c r="AB2" s="9">
        <f>$J2*AA2</f>
        <v>0</v>
      </c>
      <c r="AC2" s="10"/>
      <c r="AD2" s="11">
        <f>$J2*AC2</f>
        <v>0</v>
      </c>
      <c r="AE2" s="6"/>
      <c r="AF2" s="7">
        <f>$J2*AE2</f>
        <v>0</v>
      </c>
      <c r="AG2" s="8"/>
      <c r="AH2" s="9">
        <f>$J2*AG2</f>
        <v>0</v>
      </c>
      <c r="AI2" s="10"/>
      <c r="AJ2" s="11">
        <f>$J2*AI2</f>
        <v>0</v>
      </c>
      <c r="AK2" s="12">
        <f>M2+O2+Q2+S2+U2+W2+Y2+AA2+AC2+AE2+AG2+AI2</f>
        <v>53</v>
      </c>
      <c r="AL2" s="13">
        <f>N2+P2+R2+T2+V2+X2+Z2+AB2+AD2+AF2+AH2+AJ2</f>
        <v>26500</v>
      </c>
    </row>
    <row r="3" spans="1:40" x14ac:dyDescent="0.2">
      <c r="A3" s="6" t="s">
        <v>25</v>
      </c>
      <c r="B3" s="6" t="s">
        <v>26</v>
      </c>
      <c r="C3" s="6" t="s">
        <v>27</v>
      </c>
      <c r="D3" s="6">
        <v>10001</v>
      </c>
      <c r="E3" s="7">
        <v>100000</v>
      </c>
      <c r="F3" s="14">
        <v>42736</v>
      </c>
      <c r="G3" s="6" t="s">
        <v>30</v>
      </c>
      <c r="H3" s="6"/>
      <c r="I3" s="6"/>
      <c r="J3" s="7"/>
      <c r="K3" s="14"/>
      <c r="L3" s="14"/>
      <c r="M3" s="6"/>
      <c r="N3" s="7">
        <f t="shared" ref="N3:P20" si="0">$J3*M3</f>
        <v>0</v>
      </c>
      <c r="O3" s="8"/>
      <c r="P3" s="9">
        <f t="shared" si="0"/>
        <v>0</v>
      </c>
      <c r="Q3" s="10"/>
      <c r="R3" s="11">
        <f t="shared" ref="R3" si="1">$J3*Q3</f>
        <v>0</v>
      </c>
      <c r="S3" s="6"/>
      <c r="T3" s="7">
        <f t="shared" ref="T3" si="2">$J3*S3</f>
        <v>0</v>
      </c>
      <c r="U3" s="8"/>
      <c r="V3" s="9">
        <f t="shared" ref="V3" si="3">$J3*U3</f>
        <v>0</v>
      </c>
      <c r="W3" s="10"/>
      <c r="X3" s="11">
        <f t="shared" ref="X3" si="4">$J3*W3</f>
        <v>0</v>
      </c>
      <c r="Y3" s="6"/>
      <c r="Z3" s="7">
        <f t="shared" ref="Z3" si="5">$J3*Y3</f>
        <v>0</v>
      </c>
      <c r="AA3" s="8"/>
      <c r="AB3" s="9">
        <f t="shared" ref="AB3" si="6">$J3*AA3</f>
        <v>0</v>
      </c>
      <c r="AC3" s="10"/>
      <c r="AD3" s="11">
        <f t="shared" ref="AD3" si="7">$J3*AC3</f>
        <v>0</v>
      </c>
      <c r="AE3" s="6"/>
      <c r="AF3" s="7">
        <f t="shared" ref="AF3" si="8">$J3*AE3</f>
        <v>0</v>
      </c>
      <c r="AG3" s="8"/>
      <c r="AH3" s="9">
        <f t="shared" ref="AH3" si="9">$J3*AG3</f>
        <v>0</v>
      </c>
      <c r="AI3" s="10"/>
      <c r="AJ3" s="11">
        <f t="shared" ref="AJ3" si="10">$J3*AI3</f>
        <v>0</v>
      </c>
      <c r="AK3" s="12">
        <f t="shared" ref="AK3:AK20" si="11">M3+O3+Q3+S3+U3+W3+Y3+AA3+AC3+AE3+AG3+AI3</f>
        <v>0</v>
      </c>
      <c r="AL3" s="13">
        <f t="shared" ref="AL3:AL20" si="12">N3+P3+R3+T3+V3+X3+Z3+AB3+AD3+AF3+AH3+AJ3</f>
        <v>0</v>
      </c>
      <c r="AN3">
        <f>SUM(AK2:AK6)</f>
        <v>155</v>
      </c>
    </row>
    <row r="4" spans="1:40" x14ac:dyDescent="0.2">
      <c r="A4" s="6" t="s">
        <v>25</v>
      </c>
      <c r="B4" s="6" t="s">
        <v>26</v>
      </c>
      <c r="C4" s="6" t="s">
        <v>27</v>
      </c>
      <c r="D4" s="6">
        <v>10002</v>
      </c>
      <c r="E4" s="7">
        <v>150000</v>
      </c>
      <c r="F4" s="14">
        <v>42799</v>
      </c>
      <c r="G4" s="6" t="s">
        <v>36</v>
      </c>
      <c r="H4" s="6" t="s">
        <v>40</v>
      </c>
      <c r="I4" s="6" t="s">
        <v>29</v>
      </c>
      <c r="J4" s="7">
        <v>600</v>
      </c>
      <c r="K4" s="14">
        <v>42799</v>
      </c>
      <c r="L4" s="14">
        <v>42886</v>
      </c>
      <c r="M4" s="6"/>
      <c r="N4" s="7">
        <f t="shared" si="0"/>
        <v>0</v>
      </c>
      <c r="O4" s="8"/>
      <c r="P4" s="9">
        <f t="shared" si="0"/>
        <v>0</v>
      </c>
      <c r="Q4" s="10">
        <v>20</v>
      </c>
      <c r="R4" s="11">
        <f t="shared" ref="R4" si="13">$J4*Q4</f>
        <v>12000</v>
      </c>
      <c r="S4" s="6">
        <v>25</v>
      </c>
      <c r="T4" s="7">
        <f t="shared" ref="T4" si="14">$J4*S4</f>
        <v>15000</v>
      </c>
      <c r="U4" s="8">
        <v>15</v>
      </c>
      <c r="V4" s="9">
        <f t="shared" ref="V4" si="15">$J4*U4</f>
        <v>9000</v>
      </c>
      <c r="W4" s="10"/>
      <c r="X4" s="11">
        <f t="shared" ref="X4" si="16">$J4*W4</f>
        <v>0</v>
      </c>
      <c r="Y4" s="6"/>
      <c r="Z4" s="7">
        <f t="shared" ref="Z4" si="17">$J4*Y4</f>
        <v>0</v>
      </c>
      <c r="AA4" s="8"/>
      <c r="AB4" s="9">
        <f t="shared" ref="AB4" si="18">$J4*AA4</f>
        <v>0</v>
      </c>
      <c r="AC4" s="10"/>
      <c r="AD4" s="11">
        <f t="shared" ref="AD4" si="19">$J4*AC4</f>
        <v>0</v>
      </c>
      <c r="AE4" s="6"/>
      <c r="AF4" s="7">
        <f t="shared" ref="AF4" si="20">$J4*AE4</f>
        <v>0</v>
      </c>
      <c r="AG4" s="8"/>
      <c r="AH4" s="9">
        <f t="shared" ref="AH4" si="21">$J4*AG4</f>
        <v>0</v>
      </c>
      <c r="AI4" s="10"/>
      <c r="AJ4" s="11">
        <f t="shared" ref="AJ4" si="22">$J4*AI4</f>
        <v>0</v>
      </c>
      <c r="AK4" s="12">
        <f t="shared" si="11"/>
        <v>60</v>
      </c>
      <c r="AL4" s="13">
        <f t="shared" si="12"/>
        <v>36000</v>
      </c>
    </row>
    <row r="5" spans="1:40" x14ac:dyDescent="0.2">
      <c r="A5" s="6" t="s">
        <v>25</v>
      </c>
      <c r="B5" s="6" t="s">
        <v>26</v>
      </c>
      <c r="C5" s="6" t="s">
        <v>27</v>
      </c>
      <c r="D5" s="6">
        <v>10002</v>
      </c>
      <c r="E5" s="7">
        <v>150000</v>
      </c>
      <c r="F5" s="14">
        <v>42799</v>
      </c>
      <c r="G5" s="6" t="s">
        <v>58</v>
      </c>
      <c r="H5" s="6" t="s">
        <v>43</v>
      </c>
      <c r="I5" s="6" t="s">
        <v>44</v>
      </c>
      <c r="J5" s="7">
        <v>400</v>
      </c>
      <c r="K5" s="14">
        <v>42826</v>
      </c>
      <c r="L5" s="14">
        <v>42886</v>
      </c>
      <c r="M5" s="6"/>
      <c r="N5" s="7">
        <f t="shared" si="0"/>
        <v>0</v>
      </c>
      <c r="O5" s="8"/>
      <c r="P5" s="9">
        <f t="shared" si="0"/>
        <v>0</v>
      </c>
      <c r="Q5" s="10"/>
      <c r="R5" s="11">
        <f t="shared" ref="R5" si="23">$J5*Q5</f>
        <v>0</v>
      </c>
      <c r="S5" s="6">
        <v>10</v>
      </c>
      <c r="T5" s="7">
        <f t="shared" ref="T5" si="24">$J5*S5</f>
        <v>4000</v>
      </c>
      <c r="U5" s="8">
        <v>15</v>
      </c>
      <c r="V5" s="9">
        <f t="shared" ref="V5" si="25">$J5*U5</f>
        <v>6000</v>
      </c>
      <c r="W5" s="10"/>
      <c r="X5" s="11">
        <f t="shared" ref="X5" si="26">$J5*W5</f>
        <v>0</v>
      </c>
      <c r="Y5" s="6"/>
      <c r="Z5" s="7">
        <f t="shared" ref="Z5" si="27">$J5*Y5</f>
        <v>0</v>
      </c>
      <c r="AA5" s="8"/>
      <c r="AB5" s="9">
        <f t="shared" ref="AB5" si="28">$J5*AA5</f>
        <v>0</v>
      </c>
      <c r="AC5" s="10"/>
      <c r="AD5" s="11">
        <f t="shared" ref="AD5" si="29">$J5*AC5</f>
        <v>0</v>
      </c>
      <c r="AE5" s="6"/>
      <c r="AF5" s="7">
        <f t="shared" ref="AF5" si="30">$J5*AE5</f>
        <v>0</v>
      </c>
      <c r="AG5" s="8"/>
      <c r="AH5" s="9">
        <f t="shared" ref="AH5" si="31">$J5*AG5</f>
        <v>0</v>
      </c>
      <c r="AI5" s="10"/>
      <c r="AJ5" s="11">
        <f t="shared" ref="AJ5" si="32">$J5*AI5</f>
        <v>0</v>
      </c>
      <c r="AK5" s="12">
        <f t="shared" si="11"/>
        <v>25</v>
      </c>
      <c r="AL5" s="13">
        <f t="shared" si="12"/>
        <v>10000</v>
      </c>
    </row>
    <row r="6" spans="1:40" x14ac:dyDescent="0.2">
      <c r="A6" s="6" t="s">
        <v>25</v>
      </c>
      <c r="B6" s="6" t="s">
        <v>26</v>
      </c>
      <c r="C6" s="6" t="s">
        <v>27</v>
      </c>
      <c r="D6" s="6">
        <v>10002</v>
      </c>
      <c r="E6" s="7">
        <v>150000</v>
      </c>
      <c r="F6" s="14">
        <v>42799</v>
      </c>
      <c r="G6" s="6" t="s">
        <v>37</v>
      </c>
      <c r="H6" s="6" t="s">
        <v>41</v>
      </c>
      <c r="I6" s="6" t="s">
        <v>49</v>
      </c>
      <c r="J6" s="7">
        <v>500</v>
      </c>
      <c r="K6" s="14">
        <v>42830</v>
      </c>
      <c r="L6" s="14">
        <v>42886</v>
      </c>
      <c r="M6" s="6"/>
      <c r="N6" s="7">
        <f t="shared" si="0"/>
        <v>0</v>
      </c>
      <c r="O6" s="8"/>
      <c r="P6" s="9">
        <f t="shared" si="0"/>
        <v>0</v>
      </c>
      <c r="Q6" s="10"/>
      <c r="R6" s="11">
        <f t="shared" ref="R6" si="33">$J6*Q6</f>
        <v>0</v>
      </c>
      <c r="S6" s="6">
        <v>15</v>
      </c>
      <c r="T6" s="7">
        <f t="shared" ref="T6" si="34">$J6*S6</f>
        <v>7500</v>
      </c>
      <c r="U6" s="8">
        <v>2</v>
      </c>
      <c r="V6" s="9">
        <f t="shared" ref="V6" si="35">$J6*U6</f>
        <v>1000</v>
      </c>
      <c r="W6" s="10"/>
      <c r="X6" s="11">
        <f t="shared" ref="X6" si="36">$J6*W6</f>
        <v>0</v>
      </c>
      <c r="Y6" s="6"/>
      <c r="Z6" s="7">
        <f t="shared" ref="Z6" si="37">$J6*Y6</f>
        <v>0</v>
      </c>
      <c r="AA6" s="8"/>
      <c r="AB6" s="9">
        <f t="shared" ref="AB6" si="38">$J6*AA6</f>
        <v>0</v>
      </c>
      <c r="AC6" s="10"/>
      <c r="AD6" s="11">
        <f t="shared" ref="AD6" si="39">$J6*AC6</f>
        <v>0</v>
      </c>
      <c r="AE6" s="6"/>
      <c r="AF6" s="7">
        <f t="shared" ref="AF6" si="40">$J6*AE6</f>
        <v>0</v>
      </c>
      <c r="AG6" s="8"/>
      <c r="AH6" s="9">
        <f t="shared" ref="AH6" si="41">$J6*AG6</f>
        <v>0</v>
      </c>
      <c r="AI6" s="10"/>
      <c r="AJ6" s="11">
        <f t="shared" ref="AJ6" si="42">$J6*AI6</f>
        <v>0</v>
      </c>
      <c r="AK6" s="12">
        <f t="shared" si="11"/>
        <v>17</v>
      </c>
      <c r="AL6" s="13">
        <f t="shared" si="12"/>
        <v>8500</v>
      </c>
    </row>
    <row r="7" spans="1:40" x14ac:dyDescent="0.2">
      <c r="A7" s="6" t="s">
        <v>25</v>
      </c>
      <c r="B7" s="6" t="s">
        <v>26</v>
      </c>
      <c r="C7" s="6" t="s">
        <v>35</v>
      </c>
      <c r="D7" s="6">
        <v>10003</v>
      </c>
      <c r="E7" s="7">
        <v>200000</v>
      </c>
      <c r="F7" s="14">
        <v>42964</v>
      </c>
      <c r="G7" s="6" t="s">
        <v>37</v>
      </c>
      <c r="H7" s="6"/>
      <c r="I7" s="6"/>
      <c r="J7" s="7"/>
      <c r="K7" s="14"/>
      <c r="L7" s="14"/>
      <c r="M7" s="6"/>
      <c r="N7" s="7">
        <f t="shared" si="0"/>
        <v>0</v>
      </c>
      <c r="O7" s="8"/>
      <c r="P7" s="9">
        <f t="shared" si="0"/>
        <v>0</v>
      </c>
      <c r="Q7" s="10"/>
      <c r="R7" s="11">
        <f t="shared" ref="R7" si="43">$J7*Q7</f>
        <v>0</v>
      </c>
      <c r="S7" s="6"/>
      <c r="T7" s="7">
        <f t="shared" ref="T7" si="44">$J7*S7</f>
        <v>0</v>
      </c>
      <c r="U7" s="8"/>
      <c r="V7" s="9">
        <f t="shared" ref="V7" si="45">$J7*U7</f>
        <v>0</v>
      </c>
      <c r="W7" s="10"/>
      <c r="X7" s="11">
        <f t="shared" ref="X7" si="46">$J7*W7</f>
        <v>0</v>
      </c>
      <c r="Y7" s="6"/>
      <c r="Z7" s="7">
        <f t="shared" ref="Z7" si="47">$J7*Y7</f>
        <v>0</v>
      </c>
      <c r="AA7" s="8"/>
      <c r="AB7" s="9">
        <f t="shared" ref="AB7" si="48">$J7*AA7</f>
        <v>0</v>
      </c>
      <c r="AC7" s="10"/>
      <c r="AD7" s="11">
        <f t="shared" ref="AD7" si="49">$J7*AC7</f>
        <v>0</v>
      </c>
      <c r="AE7" s="6"/>
      <c r="AF7" s="7">
        <f t="shared" ref="AF7" si="50">$J7*AE7</f>
        <v>0</v>
      </c>
      <c r="AG7" s="8"/>
      <c r="AH7" s="9">
        <f t="shared" ref="AH7" si="51">$J7*AG7</f>
        <v>0</v>
      </c>
      <c r="AI7" s="10"/>
      <c r="AJ7" s="11">
        <f t="shared" ref="AJ7" si="52">$J7*AI7</f>
        <v>0</v>
      </c>
      <c r="AK7" s="12">
        <f t="shared" si="11"/>
        <v>0</v>
      </c>
      <c r="AL7" s="13">
        <f t="shared" si="12"/>
        <v>0</v>
      </c>
    </row>
    <row r="8" spans="1:40" x14ac:dyDescent="0.2">
      <c r="A8" s="6" t="s">
        <v>25</v>
      </c>
      <c r="B8" s="6" t="s">
        <v>26</v>
      </c>
      <c r="C8" s="6" t="s">
        <v>35</v>
      </c>
      <c r="D8" s="6">
        <v>10003</v>
      </c>
      <c r="E8" s="7">
        <v>200000</v>
      </c>
      <c r="F8" s="14">
        <v>42964</v>
      </c>
      <c r="G8" s="6" t="s">
        <v>38</v>
      </c>
      <c r="H8" s="6" t="s">
        <v>46</v>
      </c>
      <c r="I8" s="6" t="s">
        <v>45</v>
      </c>
      <c r="J8" s="7">
        <v>250</v>
      </c>
      <c r="K8" s="14">
        <v>42964</v>
      </c>
      <c r="L8" s="14">
        <v>43039</v>
      </c>
      <c r="M8" s="6"/>
      <c r="N8" s="7">
        <f t="shared" si="0"/>
        <v>0</v>
      </c>
      <c r="O8" s="8"/>
      <c r="P8" s="9">
        <f t="shared" si="0"/>
        <v>0</v>
      </c>
      <c r="Q8" s="10"/>
      <c r="R8" s="11">
        <f t="shared" ref="R8" si="53">$J8*Q8</f>
        <v>0</v>
      </c>
      <c r="S8" s="6"/>
      <c r="T8" s="7">
        <f t="shared" ref="T8" si="54">$J8*S8</f>
        <v>0</v>
      </c>
      <c r="U8" s="8"/>
      <c r="V8" s="9">
        <f t="shared" ref="V8" si="55">$J8*U8</f>
        <v>0</v>
      </c>
      <c r="W8" s="10"/>
      <c r="X8" s="11">
        <f t="shared" ref="X8" si="56">$J8*W8</f>
        <v>0</v>
      </c>
      <c r="Y8" s="6"/>
      <c r="Z8" s="7">
        <f t="shared" ref="Z8" si="57">$J8*Y8</f>
        <v>0</v>
      </c>
      <c r="AA8" s="8">
        <v>15</v>
      </c>
      <c r="AB8" s="9">
        <f t="shared" ref="AB8" si="58">$J8*AA8</f>
        <v>3750</v>
      </c>
      <c r="AC8" s="10">
        <v>8</v>
      </c>
      <c r="AD8" s="11">
        <f t="shared" ref="AD8" si="59">$J8*AC8</f>
        <v>2000</v>
      </c>
      <c r="AE8" s="6">
        <v>13</v>
      </c>
      <c r="AF8" s="7">
        <f t="shared" ref="AF8" si="60">$J8*AE8</f>
        <v>3250</v>
      </c>
      <c r="AG8" s="8"/>
      <c r="AH8" s="9">
        <f t="shared" ref="AH8" si="61">$J8*AG8</f>
        <v>0</v>
      </c>
      <c r="AI8" s="10"/>
      <c r="AJ8" s="11">
        <f t="shared" ref="AJ8" si="62">$J8*AI8</f>
        <v>0</v>
      </c>
      <c r="AK8" s="12">
        <f t="shared" si="11"/>
        <v>36</v>
      </c>
      <c r="AL8" s="13">
        <f t="shared" si="12"/>
        <v>9000</v>
      </c>
    </row>
    <row r="9" spans="1:40" x14ac:dyDescent="0.2">
      <c r="A9" s="6" t="s">
        <v>25</v>
      </c>
      <c r="B9" s="6" t="s">
        <v>26</v>
      </c>
      <c r="C9" s="6" t="s">
        <v>35</v>
      </c>
      <c r="D9" s="6">
        <v>10003</v>
      </c>
      <c r="E9" s="7">
        <v>200000</v>
      </c>
      <c r="F9" s="14">
        <v>42964</v>
      </c>
      <c r="G9" s="6" t="s">
        <v>39</v>
      </c>
      <c r="H9" s="6" t="s">
        <v>50</v>
      </c>
      <c r="I9" s="6" t="s">
        <v>47</v>
      </c>
      <c r="J9" s="7">
        <v>450</v>
      </c>
      <c r="K9" s="14">
        <v>42964</v>
      </c>
      <c r="L9" s="14">
        <v>43039</v>
      </c>
      <c r="M9" s="6"/>
      <c r="N9" s="7">
        <f t="shared" si="0"/>
        <v>0</v>
      </c>
      <c r="O9" s="8"/>
      <c r="P9" s="9">
        <f t="shared" si="0"/>
        <v>0</v>
      </c>
      <c r="Q9" s="10"/>
      <c r="R9" s="11">
        <f t="shared" ref="R9" si="63">$J9*Q9</f>
        <v>0</v>
      </c>
      <c r="S9" s="6"/>
      <c r="T9" s="7">
        <f t="shared" ref="T9" si="64">$J9*S9</f>
        <v>0</v>
      </c>
      <c r="U9" s="8"/>
      <c r="V9" s="9">
        <f t="shared" ref="V9" si="65">$J9*U9</f>
        <v>0</v>
      </c>
      <c r="W9" s="10"/>
      <c r="X9" s="11">
        <f t="shared" ref="X9" si="66">$J9*W9</f>
        <v>0</v>
      </c>
      <c r="Y9" s="6"/>
      <c r="Z9" s="7">
        <f t="shared" ref="Z9" si="67">$J9*Y9</f>
        <v>0</v>
      </c>
      <c r="AA9" s="8">
        <v>2</v>
      </c>
      <c r="AB9" s="9">
        <f t="shared" ref="AB9" si="68">$J9*AA9</f>
        <v>900</v>
      </c>
      <c r="AC9" s="10">
        <v>22</v>
      </c>
      <c r="AD9" s="11">
        <f t="shared" ref="AD9" si="69">$J9*AC9</f>
        <v>9900</v>
      </c>
      <c r="AE9" s="6">
        <v>14</v>
      </c>
      <c r="AF9" s="7">
        <f t="shared" ref="AF9" si="70">$J9*AE9</f>
        <v>6300</v>
      </c>
      <c r="AG9" s="8"/>
      <c r="AH9" s="9">
        <f t="shared" ref="AH9" si="71">$J9*AG9</f>
        <v>0</v>
      </c>
      <c r="AI9" s="10"/>
      <c r="AJ9" s="11">
        <f t="shared" ref="AJ9" si="72">$J9*AI9</f>
        <v>0</v>
      </c>
      <c r="AK9" s="12">
        <f t="shared" si="11"/>
        <v>38</v>
      </c>
      <c r="AL9" s="13">
        <f t="shared" si="12"/>
        <v>17100</v>
      </c>
    </row>
    <row r="10" spans="1:40" x14ac:dyDescent="0.2">
      <c r="A10" s="8" t="s">
        <v>33</v>
      </c>
      <c r="B10" s="8" t="s">
        <v>31</v>
      </c>
      <c r="C10" s="8" t="s">
        <v>27</v>
      </c>
      <c r="D10" s="8">
        <v>20001</v>
      </c>
      <c r="E10" s="9">
        <v>100000</v>
      </c>
      <c r="F10" s="15">
        <v>42736</v>
      </c>
      <c r="G10" s="8" t="s">
        <v>30</v>
      </c>
      <c r="H10" s="8"/>
      <c r="I10" s="8"/>
      <c r="J10" s="9"/>
      <c r="K10" s="15"/>
      <c r="L10" s="15"/>
      <c r="M10" s="6"/>
      <c r="N10" s="7">
        <f t="shared" si="0"/>
        <v>0</v>
      </c>
      <c r="O10" s="8"/>
      <c r="P10" s="9">
        <f t="shared" si="0"/>
        <v>0</v>
      </c>
      <c r="Q10" s="10"/>
      <c r="R10" s="11">
        <f t="shared" ref="R10" si="73">$J10*Q10</f>
        <v>0</v>
      </c>
      <c r="S10" s="6"/>
      <c r="T10" s="7">
        <f t="shared" ref="T10" si="74">$J10*S10</f>
        <v>0</v>
      </c>
      <c r="U10" s="8"/>
      <c r="V10" s="9">
        <f t="shared" ref="V10" si="75">$J10*U10</f>
        <v>0</v>
      </c>
      <c r="W10" s="10"/>
      <c r="X10" s="11">
        <f t="shared" ref="X10" si="76">$J10*W10</f>
        <v>0</v>
      </c>
      <c r="Y10" s="6"/>
      <c r="Z10" s="7">
        <f t="shared" ref="Z10" si="77">$J10*Y10</f>
        <v>0</v>
      </c>
      <c r="AA10" s="8"/>
      <c r="AB10" s="9">
        <f t="shared" ref="AB10" si="78">$J10*AA10</f>
        <v>0</v>
      </c>
      <c r="AC10" s="10"/>
      <c r="AD10" s="11">
        <f t="shared" ref="AD10" si="79">$J10*AC10</f>
        <v>0</v>
      </c>
      <c r="AE10" s="6"/>
      <c r="AF10" s="7">
        <f t="shared" ref="AF10" si="80">$J10*AE10</f>
        <v>0</v>
      </c>
      <c r="AG10" s="8"/>
      <c r="AH10" s="9">
        <f t="shared" ref="AH10" si="81">$J10*AG10</f>
        <v>0</v>
      </c>
      <c r="AI10" s="10"/>
      <c r="AJ10" s="11">
        <f t="shared" ref="AJ10" si="82">$J10*AI10</f>
        <v>0</v>
      </c>
      <c r="AK10" s="12">
        <f t="shared" si="11"/>
        <v>0</v>
      </c>
      <c r="AL10" s="13">
        <f t="shared" si="12"/>
        <v>0</v>
      </c>
    </row>
    <row r="11" spans="1:40" x14ac:dyDescent="0.2">
      <c r="A11" s="8" t="s">
        <v>33</v>
      </c>
      <c r="B11" s="8" t="s">
        <v>31</v>
      </c>
      <c r="C11" s="8" t="s">
        <v>27</v>
      </c>
      <c r="D11" s="8">
        <v>20002</v>
      </c>
      <c r="E11" s="9">
        <v>150000</v>
      </c>
      <c r="F11" s="15">
        <v>42799</v>
      </c>
      <c r="G11" s="8" t="s">
        <v>36</v>
      </c>
      <c r="H11" s="8" t="s">
        <v>51</v>
      </c>
      <c r="I11" s="8" t="s">
        <v>52</v>
      </c>
      <c r="J11" s="9">
        <v>750</v>
      </c>
      <c r="K11" s="15">
        <v>42799</v>
      </c>
      <c r="L11" s="15">
        <v>42947</v>
      </c>
      <c r="M11" s="6"/>
      <c r="N11" s="7">
        <f t="shared" si="0"/>
        <v>0</v>
      </c>
      <c r="O11" s="8"/>
      <c r="P11" s="9">
        <f t="shared" si="0"/>
        <v>0</v>
      </c>
      <c r="Q11" s="10">
        <v>20</v>
      </c>
      <c r="R11" s="11">
        <f t="shared" ref="R11" si="83">$J11*Q11</f>
        <v>15000</v>
      </c>
      <c r="S11" s="6">
        <v>25</v>
      </c>
      <c r="T11" s="7">
        <f t="shared" ref="T11" si="84">$J11*S11</f>
        <v>18750</v>
      </c>
      <c r="U11" s="8">
        <v>15</v>
      </c>
      <c r="V11" s="9">
        <f t="shared" ref="V11" si="85">$J11*U11</f>
        <v>11250</v>
      </c>
      <c r="W11" s="10">
        <v>16</v>
      </c>
      <c r="X11" s="11">
        <f t="shared" ref="X11" si="86">$J11*W11</f>
        <v>12000</v>
      </c>
      <c r="Y11" s="6">
        <v>12</v>
      </c>
      <c r="Z11" s="7">
        <f t="shared" ref="Z11" si="87">$J11*Y11</f>
        <v>9000</v>
      </c>
      <c r="AA11" s="8"/>
      <c r="AB11" s="9">
        <f t="shared" ref="AB11" si="88">$J11*AA11</f>
        <v>0</v>
      </c>
      <c r="AC11" s="10"/>
      <c r="AD11" s="11">
        <f t="shared" ref="AD11" si="89">$J11*AC11</f>
        <v>0</v>
      </c>
      <c r="AE11" s="6"/>
      <c r="AF11" s="7">
        <f t="shared" ref="AF11" si="90">$J11*AE11</f>
        <v>0</v>
      </c>
      <c r="AG11" s="8"/>
      <c r="AH11" s="9">
        <f t="shared" ref="AH11" si="91">$J11*AG11</f>
        <v>0</v>
      </c>
      <c r="AI11" s="10"/>
      <c r="AJ11" s="11">
        <f t="shared" ref="AJ11" si="92">$J11*AI11</f>
        <v>0</v>
      </c>
      <c r="AK11" s="12">
        <f t="shared" si="11"/>
        <v>88</v>
      </c>
      <c r="AL11" s="13">
        <f t="shared" si="12"/>
        <v>66000</v>
      </c>
    </row>
    <row r="12" spans="1:40" x14ac:dyDescent="0.2">
      <c r="A12" s="8" t="s">
        <v>33</v>
      </c>
      <c r="B12" s="8" t="s">
        <v>31</v>
      </c>
      <c r="C12" s="8" t="s">
        <v>27</v>
      </c>
      <c r="D12" s="8">
        <v>20002</v>
      </c>
      <c r="E12" s="9">
        <v>150000</v>
      </c>
      <c r="F12" s="15">
        <v>42799</v>
      </c>
      <c r="G12" s="8" t="s">
        <v>58</v>
      </c>
      <c r="H12" s="8" t="s">
        <v>53</v>
      </c>
      <c r="I12" s="8" t="s">
        <v>54</v>
      </c>
      <c r="J12" s="9">
        <v>500</v>
      </c>
      <c r="K12" s="15">
        <v>42826</v>
      </c>
      <c r="L12" s="15">
        <v>42947</v>
      </c>
      <c r="M12" s="6"/>
      <c r="N12" s="7">
        <f t="shared" si="0"/>
        <v>0</v>
      </c>
      <c r="O12" s="8"/>
      <c r="P12" s="9">
        <f t="shared" si="0"/>
        <v>0</v>
      </c>
      <c r="Q12" s="10"/>
      <c r="R12" s="11">
        <f t="shared" ref="R12" si="93">$J12*Q12</f>
        <v>0</v>
      </c>
      <c r="S12" s="6">
        <v>10</v>
      </c>
      <c r="T12" s="7">
        <f t="shared" ref="T12" si="94">$J12*S12</f>
        <v>5000</v>
      </c>
      <c r="U12" s="8">
        <v>15</v>
      </c>
      <c r="V12" s="9">
        <f t="shared" ref="V12" si="95">$J12*U12</f>
        <v>7500</v>
      </c>
      <c r="W12" s="10">
        <v>18</v>
      </c>
      <c r="X12" s="11">
        <f t="shared" ref="X12" si="96">$J12*W12</f>
        <v>9000</v>
      </c>
      <c r="Y12" s="6">
        <v>16</v>
      </c>
      <c r="Z12" s="7">
        <f t="shared" ref="Z12" si="97">$J12*Y12</f>
        <v>8000</v>
      </c>
      <c r="AA12" s="8"/>
      <c r="AB12" s="9">
        <f t="shared" ref="AB12" si="98">$J12*AA12</f>
        <v>0</v>
      </c>
      <c r="AC12" s="10"/>
      <c r="AD12" s="11">
        <f t="shared" ref="AD12" si="99">$J12*AC12</f>
        <v>0</v>
      </c>
      <c r="AE12" s="6"/>
      <c r="AF12" s="7">
        <f t="shared" ref="AF12" si="100">$J12*AE12</f>
        <v>0</v>
      </c>
      <c r="AG12" s="8"/>
      <c r="AH12" s="9">
        <f t="shared" ref="AH12" si="101">$J12*AG12</f>
        <v>0</v>
      </c>
      <c r="AI12" s="10"/>
      <c r="AJ12" s="11">
        <f t="shared" ref="AJ12" si="102">$J12*AI12</f>
        <v>0</v>
      </c>
      <c r="AK12" s="12">
        <f t="shared" si="11"/>
        <v>59</v>
      </c>
      <c r="AL12" s="13">
        <f t="shared" si="12"/>
        <v>29500</v>
      </c>
    </row>
    <row r="13" spans="1:40" x14ac:dyDescent="0.2">
      <c r="A13" s="8" t="s">
        <v>33</v>
      </c>
      <c r="B13" s="8" t="s">
        <v>31</v>
      </c>
      <c r="C13" s="8" t="s">
        <v>27</v>
      </c>
      <c r="D13" s="8">
        <v>20002</v>
      </c>
      <c r="E13" s="9">
        <v>150000</v>
      </c>
      <c r="F13" s="15">
        <v>42799</v>
      </c>
      <c r="G13" s="8" t="s">
        <v>37</v>
      </c>
      <c r="H13" s="8" t="s">
        <v>55</v>
      </c>
      <c r="I13" s="8" t="s">
        <v>56</v>
      </c>
      <c r="J13" s="9">
        <v>300</v>
      </c>
      <c r="K13" s="15">
        <v>42830</v>
      </c>
      <c r="L13" s="15">
        <v>42947</v>
      </c>
      <c r="M13" s="6"/>
      <c r="N13" s="7">
        <f t="shared" si="0"/>
        <v>0</v>
      </c>
      <c r="O13" s="8"/>
      <c r="P13" s="9">
        <f t="shared" si="0"/>
        <v>0</v>
      </c>
      <c r="Q13" s="10"/>
      <c r="R13" s="11">
        <f t="shared" ref="R13" si="103">$J13*Q13</f>
        <v>0</v>
      </c>
      <c r="S13" s="6">
        <v>15</v>
      </c>
      <c r="T13" s="7">
        <f t="shared" ref="T13" si="104">$J13*S13</f>
        <v>4500</v>
      </c>
      <c r="U13" s="8">
        <v>2</v>
      </c>
      <c r="V13" s="9">
        <f t="shared" ref="V13" si="105">$J13*U13</f>
        <v>600</v>
      </c>
      <c r="W13" s="10">
        <v>4</v>
      </c>
      <c r="X13" s="11">
        <f t="shared" ref="X13" si="106">$J13*W13</f>
        <v>1200</v>
      </c>
      <c r="Y13" s="6">
        <v>20</v>
      </c>
      <c r="Z13" s="7">
        <f t="shared" ref="Z13" si="107">$J13*Y13</f>
        <v>6000</v>
      </c>
      <c r="AA13" s="8"/>
      <c r="AB13" s="9">
        <f t="shared" ref="AB13" si="108">$J13*AA13</f>
        <v>0</v>
      </c>
      <c r="AC13" s="10"/>
      <c r="AD13" s="11">
        <f t="shared" ref="AD13" si="109">$J13*AC13</f>
        <v>0</v>
      </c>
      <c r="AE13" s="6"/>
      <c r="AF13" s="7">
        <f t="shared" ref="AF13" si="110">$J13*AE13</f>
        <v>0</v>
      </c>
      <c r="AG13" s="8"/>
      <c r="AH13" s="9">
        <f t="shared" ref="AH13" si="111">$J13*AG13</f>
        <v>0</v>
      </c>
      <c r="AI13" s="10"/>
      <c r="AJ13" s="11">
        <f t="shared" ref="AJ13" si="112">$J13*AI13</f>
        <v>0</v>
      </c>
      <c r="AK13" s="12">
        <f t="shared" si="11"/>
        <v>41</v>
      </c>
      <c r="AL13" s="13">
        <f t="shared" si="12"/>
        <v>12300</v>
      </c>
    </row>
    <row r="14" spans="1:40" x14ac:dyDescent="0.2">
      <c r="A14" s="8" t="s">
        <v>33</v>
      </c>
      <c r="B14" s="8" t="s">
        <v>31</v>
      </c>
      <c r="C14" s="8" t="s">
        <v>35</v>
      </c>
      <c r="D14" s="8">
        <v>20003</v>
      </c>
      <c r="E14" s="9">
        <v>200000</v>
      </c>
      <c r="F14" s="15">
        <v>42964</v>
      </c>
      <c r="G14" s="8" t="s">
        <v>37</v>
      </c>
      <c r="H14" s="8"/>
      <c r="I14" s="8"/>
      <c r="J14" s="9"/>
      <c r="K14" s="15"/>
      <c r="L14" s="15"/>
      <c r="M14" s="6"/>
      <c r="N14" s="7">
        <f t="shared" si="0"/>
        <v>0</v>
      </c>
      <c r="O14" s="8"/>
      <c r="P14" s="9">
        <f t="shared" si="0"/>
        <v>0</v>
      </c>
      <c r="Q14" s="10"/>
      <c r="R14" s="11">
        <f t="shared" ref="R14" si="113">$J14*Q14</f>
        <v>0</v>
      </c>
      <c r="S14" s="6"/>
      <c r="T14" s="7">
        <f t="shared" ref="T14" si="114">$J14*S14</f>
        <v>0</v>
      </c>
      <c r="U14" s="8"/>
      <c r="V14" s="9">
        <f t="shared" ref="V14" si="115">$J14*U14</f>
        <v>0</v>
      </c>
      <c r="W14" s="10"/>
      <c r="X14" s="11">
        <f t="shared" ref="X14" si="116">$J14*W14</f>
        <v>0</v>
      </c>
      <c r="Y14" s="6"/>
      <c r="Z14" s="7">
        <f t="shared" ref="Z14" si="117">$J14*Y14</f>
        <v>0</v>
      </c>
      <c r="AA14" s="8"/>
      <c r="AB14" s="9">
        <f t="shared" ref="AB14" si="118">$J14*AA14</f>
        <v>0</v>
      </c>
      <c r="AC14" s="10"/>
      <c r="AD14" s="11">
        <f t="shared" ref="AD14" si="119">$J14*AC14</f>
        <v>0</v>
      </c>
      <c r="AE14" s="6"/>
      <c r="AF14" s="7">
        <f t="shared" ref="AF14" si="120">$J14*AE14</f>
        <v>0</v>
      </c>
      <c r="AG14" s="8"/>
      <c r="AH14" s="9">
        <f t="shared" ref="AH14" si="121">$J14*AG14</f>
        <v>0</v>
      </c>
      <c r="AI14" s="10"/>
      <c r="AJ14" s="11">
        <f t="shared" ref="AJ14" si="122">$J14*AI14</f>
        <v>0</v>
      </c>
      <c r="AK14" s="12">
        <f t="shared" si="11"/>
        <v>0</v>
      </c>
      <c r="AL14" s="13">
        <f t="shared" si="12"/>
        <v>0</v>
      </c>
    </row>
    <row r="15" spans="1:40" x14ac:dyDescent="0.2">
      <c r="A15" s="8" t="s">
        <v>33</v>
      </c>
      <c r="B15" s="8" t="s">
        <v>31</v>
      </c>
      <c r="C15" s="8" t="s">
        <v>35</v>
      </c>
      <c r="D15" s="8">
        <v>20003</v>
      </c>
      <c r="E15" s="9">
        <v>200000</v>
      </c>
      <c r="F15" s="15">
        <v>42964</v>
      </c>
      <c r="G15" s="8" t="s">
        <v>38</v>
      </c>
      <c r="H15" s="8" t="s">
        <v>57</v>
      </c>
      <c r="I15" s="8" t="s">
        <v>42</v>
      </c>
      <c r="J15" s="9">
        <v>350</v>
      </c>
      <c r="K15" s="15">
        <v>42964</v>
      </c>
      <c r="L15" s="15">
        <v>43039</v>
      </c>
      <c r="M15" s="6"/>
      <c r="N15" s="7">
        <f t="shared" si="0"/>
        <v>0</v>
      </c>
      <c r="O15" s="8"/>
      <c r="P15" s="9">
        <f t="shared" si="0"/>
        <v>0</v>
      </c>
      <c r="Q15" s="10"/>
      <c r="R15" s="11">
        <f t="shared" ref="R15" si="123">$J15*Q15</f>
        <v>0</v>
      </c>
      <c r="S15" s="6"/>
      <c r="T15" s="7">
        <f t="shared" ref="T15" si="124">$J15*S15</f>
        <v>0</v>
      </c>
      <c r="U15" s="8"/>
      <c r="V15" s="9">
        <f t="shared" ref="V15" si="125">$J15*U15</f>
        <v>0</v>
      </c>
      <c r="W15" s="10"/>
      <c r="X15" s="11">
        <f t="shared" ref="X15" si="126">$J15*W15</f>
        <v>0</v>
      </c>
      <c r="Y15" s="6"/>
      <c r="Z15" s="7">
        <f t="shared" ref="Z15" si="127">$J15*Y15</f>
        <v>0</v>
      </c>
      <c r="AA15" s="8">
        <v>15</v>
      </c>
      <c r="AB15" s="9">
        <f t="shared" ref="AB15" si="128">$J15*AA15</f>
        <v>5250</v>
      </c>
      <c r="AC15" s="10">
        <v>8</v>
      </c>
      <c r="AD15" s="11">
        <f t="shared" ref="AD15" si="129">$J15*AC15</f>
        <v>2800</v>
      </c>
      <c r="AE15" s="6">
        <v>13</v>
      </c>
      <c r="AF15" s="7">
        <f t="shared" ref="AF15" si="130">$J15*AE15</f>
        <v>4550</v>
      </c>
      <c r="AG15" s="8"/>
      <c r="AH15" s="9">
        <f t="shared" ref="AH15" si="131">$J15*AG15</f>
        <v>0</v>
      </c>
      <c r="AI15" s="10"/>
      <c r="AJ15" s="11">
        <f t="shared" ref="AJ15" si="132">$J15*AI15</f>
        <v>0</v>
      </c>
      <c r="AK15" s="12">
        <f t="shared" si="11"/>
        <v>36</v>
      </c>
      <c r="AL15" s="13">
        <f t="shared" si="12"/>
        <v>12600</v>
      </c>
    </row>
    <row r="16" spans="1:40" x14ac:dyDescent="0.2">
      <c r="A16" s="10" t="s">
        <v>34</v>
      </c>
      <c r="B16" s="10" t="s">
        <v>32</v>
      </c>
      <c r="C16" s="10" t="s">
        <v>27</v>
      </c>
      <c r="D16" s="10">
        <v>30001</v>
      </c>
      <c r="E16" s="11">
        <v>100000</v>
      </c>
      <c r="F16" s="16">
        <v>42736</v>
      </c>
      <c r="G16" s="10" t="s">
        <v>30</v>
      </c>
      <c r="H16" s="10"/>
      <c r="I16" s="10"/>
      <c r="J16" s="11"/>
      <c r="K16" s="16"/>
      <c r="L16" s="16"/>
      <c r="M16" s="6"/>
      <c r="N16" s="7">
        <f t="shared" si="0"/>
        <v>0</v>
      </c>
      <c r="O16" s="8"/>
      <c r="P16" s="9">
        <f t="shared" si="0"/>
        <v>0</v>
      </c>
      <c r="Q16" s="10"/>
      <c r="R16" s="11">
        <f t="shared" ref="R16" si="133">$J16*Q16</f>
        <v>0</v>
      </c>
      <c r="S16" s="6"/>
      <c r="T16" s="7">
        <f t="shared" ref="T16" si="134">$J16*S16</f>
        <v>0</v>
      </c>
      <c r="U16" s="8"/>
      <c r="V16" s="9">
        <f t="shared" ref="V16" si="135">$J16*U16</f>
        <v>0</v>
      </c>
      <c r="W16" s="10"/>
      <c r="X16" s="11">
        <f t="shared" ref="X16" si="136">$J16*W16</f>
        <v>0</v>
      </c>
      <c r="Y16" s="6"/>
      <c r="Z16" s="7">
        <f t="shared" ref="Z16" si="137">$J16*Y16</f>
        <v>0</v>
      </c>
      <c r="AA16" s="8"/>
      <c r="AB16" s="9">
        <f t="shared" ref="AB16" si="138">$J16*AA16</f>
        <v>0</v>
      </c>
      <c r="AC16" s="10"/>
      <c r="AD16" s="11">
        <f t="shared" ref="AD16" si="139">$J16*AC16</f>
        <v>0</v>
      </c>
      <c r="AE16" s="6"/>
      <c r="AF16" s="7">
        <f t="shared" ref="AF16" si="140">$J16*AE16</f>
        <v>0</v>
      </c>
      <c r="AG16" s="8"/>
      <c r="AH16" s="9">
        <f t="shared" ref="AH16" si="141">$J16*AG16</f>
        <v>0</v>
      </c>
      <c r="AI16" s="10"/>
      <c r="AJ16" s="11">
        <f t="shared" ref="AJ16" si="142">$J16*AI16</f>
        <v>0</v>
      </c>
      <c r="AK16" s="12">
        <f t="shared" si="11"/>
        <v>0</v>
      </c>
      <c r="AL16" s="13">
        <f t="shared" si="12"/>
        <v>0</v>
      </c>
    </row>
    <row r="17" spans="1:38" x14ac:dyDescent="0.2">
      <c r="A17" s="10" t="s">
        <v>34</v>
      </c>
      <c r="B17" s="10" t="s">
        <v>32</v>
      </c>
      <c r="C17" s="10" t="s">
        <v>27</v>
      </c>
      <c r="D17" s="10">
        <v>30002</v>
      </c>
      <c r="E17" s="11">
        <v>150000</v>
      </c>
      <c r="F17" s="16">
        <v>42799</v>
      </c>
      <c r="G17" s="10" t="s">
        <v>36</v>
      </c>
      <c r="H17" s="10" t="s">
        <v>40</v>
      </c>
      <c r="I17" s="10" t="s">
        <v>29</v>
      </c>
      <c r="J17" s="11">
        <v>600</v>
      </c>
      <c r="K17" s="16">
        <v>42799</v>
      </c>
      <c r="L17" s="16">
        <v>42886</v>
      </c>
      <c r="M17" s="6"/>
      <c r="N17" s="7">
        <f t="shared" si="0"/>
        <v>0</v>
      </c>
      <c r="O17" s="8"/>
      <c r="P17" s="9">
        <f t="shared" si="0"/>
        <v>0</v>
      </c>
      <c r="Q17" s="10">
        <v>20</v>
      </c>
      <c r="R17" s="11">
        <f t="shared" ref="R17" si="143">$J17*Q17</f>
        <v>12000</v>
      </c>
      <c r="S17" s="6">
        <v>25</v>
      </c>
      <c r="T17" s="7">
        <f t="shared" ref="T17" si="144">$J17*S17</f>
        <v>15000</v>
      </c>
      <c r="U17" s="8">
        <v>15</v>
      </c>
      <c r="V17" s="9">
        <f t="shared" ref="V17" si="145">$J17*U17</f>
        <v>9000</v>
      </c>
      <c r="W17" s="10"/>
      <c r="X17" s="11">
        <f t="shared" ref="X17" si="146">$J17*W17</f>
        <v>0</v>
      </c>
      <c r="Y17" s="6"/>
      <c r="Z17" s="7">
        <f t="shared" ref="Z17" si="147">$J17*Y17</f>
        <v>0</v>
      </c>
      <c r="AA17" s="8"/>
      <c r="AB17" s="9">
        <f t="shared" ref="AB17" si="148">$J17*AA17</f>
        <v>0</v>
      </c>
      <c r="AC17" s="10"/>
      <c r="AD17" s="11">
        <f t="shared" ref="AD17" si="149">$J17*AC17</f>
        <v>0</v>
      </c>
      <c r="AE17" s="6"/>
      <c r="AF17" s="7">
        <f t="shared" ref="AF17" si="150">$J17*AE17</f>
        <v>0</v>
      </c>
      <c r="AG17" s="8"/>
      <c r="AH17" s="9">
        <f t="shared" ref="AH17" si="151">$J17*AG17</f>
        <v>0</v>
      </c>
      <c r="AI17" s="10"/>
      <c r="AJ17" s="11">
        <f t="shared" ref="AJ17" si="152">$J17*AI17</f>
        <v>0</v>
      </c>
      <c r="AK17" s="12">
        <f t="shared" si="11"/>
        <v>60</v>
      </c>
      <c r="AL17" s="13">
        <f t="shared" si="12"/>
        <v>36000</v>
      </c>
    </row>
    <row r="18" spans="1:38" x14ac:dyDescent="0.2">
      <c r="A18" s="10" t="s">
        <v>34</v>
      </c>
      <c r="B18" s="10" t="s">
        <v>32</v>
      </c>
      <c r="C18" s="10" t="s">
        <v>27</v>
      </c>
      <c r="D18" s="10">
        <v>30002</v>
      </c>
      <c r="E18" s="11">
        <v>150000</v>
      </c>
      <c r="F18" s="16">
        <v>42799</v>
      </c>
      <c r="G18" s="10" t="s">
        <v>58</v>
      </c>
      <c r="H18" s="10" t="s">
        <v>43</v>
      </c>
      <c r="I18" s="10" t="s">
        <v>44</v>
      </c>
      <c r="J18" s="11">
        <v>400</v>
      </c>
      <c r="K18" s="16">
        <v>42826</v>
      </c>
      <c r="L18" s="16">
        <v>42886</v>
      </c>
      <c r="M18" s="6"/>
      <c r="N18" s="7">
        <f t="shared" si="0"/>
        <v>0</v>
      </c>
      <c r="O18" s="8"/>
      <c r="P18" s="9">
        <f t="shared" si="0"/>
        <v>0</v>
      </c>
      <c r="Q18" s="10"/>
      <c r="R18" s="11">
        <f t="shared" ref="R18" si="153">$J18*Q18</f>
        <v>0</v>
      </c>
      <c r="S18" s="6">
        <v>10</v>
      </c>
      <c r="T18" s="7">
        <f t="shared" ref="T18" si="154">$J18*S18</f>
        <v>4000</v>
      </c>
      <c r="U18" s="8">
        <v>15</v>
      </c>
      <c r="V18" s="9">
        <f t="shared" ref="V18" si="155">$J18*U18</f>
        <v>6000</v>
      </c>
      <c r="W18" s="10"/>
      <c r="X18" s="11">
        <f t="shared" ref="X18" si="156">$J18*W18</f>
        <v>0</v>
      </c>
      <c r="Y18" s="6"/>
      <c r="Z18" s="7">
        <f t="shared" ref="Z18" si="157">$J18*Y18</f>
        <v>0</v>
      </c>
      <c r="AA18" s="8"/>
      <c r="AB18" s="9">
        <f t="shared" ref="AB18" si="158">$J18*AA18</f>
        <v>0</v>
      </c>
      <c r="AC18" s="10"/>
      <c r="AD18" s="11">
        <f t="shared" ref="AD18" si="159">$J18*AC18</f>
        <v>0</v>
      </c>
      <c r="AE18" s="6"/>
      <c r="AF18" s="7">
        <f t="shared" ref="AF18" si="160">$J18*AE18</f>
        <v>0</v>
      </c>
      <c r="AG18" s="8"/>
      <c r="AH18" s="9">
        <f t="shared" ref="AH18" si="161">$J18*AG18</f>
        <v>0</v>
      </c>
      <c r="AI18" s="10"/>
      <c r="AJ18" s="11">
        <f t="shared" ref="AJ18" si="162">$J18*AI18</f>
        <v>0</v>
      </c>
      <c r="AK18" s="12">
        <f t="shared" si="11"/>
        <v>25</v>
      </c>
      <c r="AL18" s="13">
        <f t="shared" si="12"/>
        <v>10000</v>
      </c>
    </row>
    <row r="19" spans="1:38" x14ac:dyDescent="0.2">
      <c r="A19" s="10" t="s">
        <v>34</v>
      </c>
      <c r="B19" s="10" t="s">
        <v>32</v>
      </c>
      <c r="C19" s="10" t="s">
        <v>27</v>
      </c>
      <c r="D19" s="10">
        <v>30002</v>
      </c>
      <c r="E19" s="11">
        <v>150000</v>
      </c>
      <c r="F19" s="16">
        <v>42799</v>
      </c>
      <c r="G19" s="10" t="s">
        <v>58</v>
      </c>
      <c r="H19" s="10" t="s">
        <v>41</v>
      </c>
      <c r="I19" s="10" t="s">
        <v>49</v>
      </c>
      <c r="J19" s="11">
        <v>500</v>
      </c>
      <c r="K19" s="16">
        <v>42830</v>
      </c>
      <c r="L19" s="16">
        <v>42886</v>
      </c>
      <c r="M19" s="6"/>
      <c r="N19" s="7">
        <f t="shared" si="0"/>
        <v>0</v>
      </c>
      <c r="O19" s="8"/>
      <c r="P19" s="9">
        <f t="shared" si="0"/>
        <v>0</v>
      </c>
      <c r="Q19" s="10"/>
      <c r="R19" s="11">
        <f t="shared" ref="R19" si="163">$J19*Q19</f>
        <v>0</v>
      </c>
      <c r="S19" s="6">
        <v>15</v>
      </c>
      <c r="T19" s="7">
        <f t="shared" ref="T19" si="164">$J19*S19</f>
        <v>7500</v>
      </c>
      <c r="U19" s="8">
        <v>2</v>
      </c>
      <c r="V19" s="9">
        <f t="shared" ref="V19" si="165">$J19*U19</f>
        <v>1000</v>
      </c>
      <c r="W19" s="10"/>
      <c r="X19" s="11">
        <f t="shared" ref="X19" si="166">$J19*W19</f>
        <v>0</v>
      </c>
      <c r="Y19" s="6"/>
      <c r="Z19" s="7">
        <f t="shared" ref="Z19" si="167">$J19*Y19</f>
        <v>0</v>
      </c>
      <c r="AA19" s="8"/>
      <c r="AB19" s="9">
        <f t="shared" ref="AB19" si="168">$J19*AA19</f>
        <v>0</v>
      </c>
      <c r="AC19" s="10"/>
      <c r="AD19" s="11">
        <f t="shared" ref="AD19" si="169">$J19*AC19</f>
        <v>0</v>
      </c>
      <c r="AE19" s="6"/>
      <c r="AF19" s="7">
        <f t="shared" ref="AF19" si="170">$J19*AE19</f>
        <v>0</v>
      </c>
      <c r="AG19" s="8"/>
      <c r="AH19" s="9">
        <f t="shared" ref="AH19" si="171">$J19*AG19</f>
        <v>0</v>
      </c>
      <c r="AI19" s="10"/>
      <c r="AJ19" s="11">
        <f t="shared" ref="AJ19" si="172">$J19*AI19</f>
        <v>0</v>
      </c>
      <c r="AK19" s="12">
        <f t="shared" si="11"/>
        <v>17</v>
      </c>
      <c r="AL19" s="13">
        <f t="shared" si="12"/>
        <v>8500</v>
      </c>
    </row>
    <row r="20" spans="1:38" x14ac:dyDescent="0.2">
      <c r="A20" s="10" t="s">
        <v>34</v>
      </c>
      <c r="B20" s="10" t="s">
        <v>32</v>
      </c>
      <c r="C20" s="10" t="s">
        <v>35</v>
      </c>
      <c r="D20" s="10">
        <v>30003</v>
      </c>
      <c r="E20" s="11">
        <v>200000</v>
      </c>
      <c r="F20" s="16">
        <v>42964</v>
      </c>
      <c r="G20" s="10" t="s">
        <v>37</v>
      </c>
      <c r="H20" s="10"/>
      <c r="I20" s="10"/>
      <c r="J20" s="11"/>
      <c r="K20" s="16"/>
      <c r="L20" s="16"/>
      <c r="M20" s="6"/>
      <c r="N20" s="7">
        <f t="shared" si="0"/>
        <v>0</v>
      </c>
      <c r="O20" s="8"/>
      <c r="P20" s="9">
        <f t="shared" si="0"/>
        <v>0</v>
      </c>
      <c r="Q20" s="10"/>
      <c r="R20" s="11">
        <f t="shared" ref="R20" si="173">$J20*Q20</f>
        <v>0</v>
      </c>
      <c r="S20" s="6"/>
      <c r="T20" s="7">
        <f t="shared" ref="T20" si="174">$J20*S20</f>
        <v>0</v>
      </c>
      <c r="U20" s="8"/>
      <c r="V20" s="9">
        <f t="shared" ref="V20" si="175">$J20*U20</f>
        <v>0</v>
      </c>
      <c r="W20" s="10"/>
      <c r="X20" s="11">
        <f t="shared" ref="X20" si="176">$J20*W20</f>
        <v>0</v>
      </c>
      <c r="Y20" s="6"/>
      <c r="Z20" s="7">
        <f t="shared" ref="Z20" si="177">$J20*Y20</f>
        <v>0</v>
      </c>
      <c r="AA20" s="8"/>
      <c r="AB20" s="9">
        <f t="shared" ref="AB20" si="178">$J20*AA20</f>
        <v>0</v>
      </c>
      <c r="AC20" s="10"/>
      <c r="AD20" s="11">
        <f t="shared" ref="AD20" si="179">$J20*AC20</f>
        <v>0</v>
      </c>
      <c r="AE20" s="6"/>
      <c r="AF20" s="7">
        <f t="shared" ref="AF20" si="180">$J20*AE20</f>
        <v>0</v>
      </c>
      <c r="AG20" s="8"/>
      <c r="AH20" s="9">
        <f t="shared" ref="AH20" si="181">$J20*AG20</f>
        <v>0</v>
      </c>
      <c r="AI20" s="10"/>
      <c r="AJ20" s="11">
        <f t="shared" ref="AJ20" si="182">$J20*AI20</f>
        <v>0</v>
      </c>
      <c r="AK20" s="12">
        <f t="shared" si="11"/>
        <v>0</v>
      </c>
      <c r="AL20" s="13">
        <f t="shared" si="12"/>
        <v>0</v>
      </c>
    </row>
  </sheetData>
  <conditionalFormatting sqref="M1:AJ20">
    <cfRule type="cellIs" dxfId="1" priority="1" operator="equal">
      <formula>0</formula>
    </cfRule>
    <cfRule type="containsBlanks" dxfId="0" priority="3">
      <formula>LEN(TRIM(M1))=0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9"/>
  <sheetViews>
    <sheetView tabSelected="1" workbookViewId="0">
      <selection activeCell="D6" sqref="D6"/>
    </sheetView>
  </sheetViews>
  <sheetFormatPr baseColWidth="10" defaultRowHeight="16" x14ac:dyDescent="0.2"/>
  <cols>
    <col min="1" max="1" width="27.6640625" customWidth="1"/>
    <col min="2" max="2" width="13" bestFit="1" customWidth="1"/>
    <col min="3" max="3" width="10.1640625" bestFit="1" customWidth="1"/>
    <col min="4" max="4" width="17.6640625" bestFit="1" customWidth="1"/>
    <col min="5" max="5" width="18" bestFit="1" customWidth="1"/>
    <col min="6" max="6" width="17.1640625" bestFit="1" customWidth="1"/>
    <col min="7" max="7" width="16.5" bestFit="1" customWidth="1"/>
    <col min="8" max="10" width="16.5" customWidth="1"/>
    <col min="11" max="11" width="17.5" bestFit="1" customWidth="1"/>
    <col min="12" max="18" width="4.1640625" bestFit="1" customWidth="1"/>
    <col min="19" max="19" width="6.6640625" bestFit="1" customWidth="1"/>
    <col min="20" max="20" width="25.1640625" bestFit="1" customWidth="1"/>
    <col min="21" max="21" width="22.1640625" bestFit="1" customWidth="1"/>
  </cols>
  <sheetData>
    <row r="3" spans="1:7" x14ac:dyDescent="0.2">
      <c r="A3" s="3" t="s">
        <v>73</v>
      </c>
      <c r="B3" t="s">
        <v>2</v>
      </c>
      <c r="C3" t="s">
        <v>6</v>
      </c>
      <c r="D3" t="s">
        <v>75</v>
      </c>
      <c r="E3" t="s">
        <v>76</v>
      </c>
      <c r="F3" t="s">
        <v>77</v>
      </c>
      <c r="G3" t="s">
        <v>78</v>
      </c>
    </row>
    <row r="4" spans="1:7" x14ac:dyDescent="0.2">
      <c r="A4" s="4" t="s">
        <v>32</v>
      </c>
      <c r="B4" s="5">
        <v>5</v>
      </c>
      <c r="C4" s="5">
        <v>3</v>
      </c>
      <c r="D4" s="5">
        <v>400</v>
      </c>
      <c r="E4" s="5">
        <v>600</v>
      </c>
      <c r="F4" s="5">
        <v>102</v>
      </c>
      <c r="G4" s="5">
        <v>54500</v>
      </c>
    </row>
    <row r="5" spans="1:7" x14ac:dyDescent="0.2">
      <c r="A5" s="28" t="s">
        <v>27</v>
      </c>
      <c r="B5" s="5">
        <v>4</v>
      </c>
      <c r="C5" s="5">
        <v>3</v>
      </c>
      <c r="D5" s="5">
        <v>400</v>
      </c>
      <c r="E5" s="5">
        <v>600</v>
      </c>
      <c r="F5" s="5">
        <v>102</v>
      </c>
      <c r="G5" s="5">
        <v>54500</v>
      </c>
    </row>
    <row r="6" spans="1:7" x14ac:dyDescent="0.2">
      <c r="A6" s="29">
        <v>30001</v>
      </c>
      <c r="B6" s="5">
        <v>1</v>
      </c>
      <c r="C6" s="5"/>
      <c r="D6" s="5"/>
      <c r="E6" s="5"/>
      <c r="F6" s="5">
        <v>0</v>
      </c>
      <c r="G6" s="5">
        <v>0</v>
      </c>
    </row>
    <row r="7" spans="1:7" x14ac:dyDescent="0.2">
      <c r="A7" s="30" t="s">
        <v>30</v>
      </c>
      <c r="B7" s="5">
        <v>1</v>
      </c>
      <c r="C7" s="5"/>
      <c r="D7" s="5"/>
      <c r="E7" s="5"/>
      <c r="F7" s="5">
        <v>0</v>
      </c>
      <c r="G7" s="5">
        <v>0</v>
      </c>
    </row>
    <row r="8" spans="1:7" x14ac:dyDescent="0.2">
      <c r="A8" s="29">
        <v>30002</v>
      </c>
      <c r="B8" s="5">
        <v>3</v>
      </c>
      <c r="C8" s="5">
        <v>3</v>
      </c>
      <c r="D8" s="5">
        <v>400</v>
      </c>
      <c r="E8" s="5">
        <v>600</v>
      </c>
      <c r="F8" s="5">
        <v>102</v>
      </c>
      <c r="G8" s="5">
        <v>54500</v>
      </c>
    </row>
    <row r="9" spans="1:7" x14ac:dyDescent="0.2">
      <c r="A9" s="30" t="s">
        <v>58</v>
      </c>
      <c r="B9" s="5">
        <v>2</v>
      </c>
      <c r="C9" s="5">
        <v>2</v>
      </c>
      <c r="D9" s="5">
        <v>400</v>
      </c>
      <c r="E9" s="5">
        <v>500</v>
      </c>
      <c r="F9" s="5">
        <v>42</v>
      </c>
      <c r="G9" s="5">
        <v>18500</v>
      </c>
    </row>
    <row r="10" spans="1:7" x14ac:dyDescent="0.2">
      <c r="A10" s="30" t="s">
        <v>36</v>
      </c>
      <c r="B10" s="5">
        <v>1</v>
      </c>
      <c r="C10" s="5">
        <v>1</v>
      </c>
      <c r="D10" s="5">
        <v>600</v>
      </c>
      <c r="E10" s="5">
        <v>600</v>
      </c>
      <c r="F10" s="5">
        <v>60</v>
      </c>
      <c r="G10" s="5">
        <v>36000</v>
      </c>
    </row>
    <row r="11" spans="1:7" x14ac:dyDescent="0.2">
      <c r="A11" s="28" t="s">
        <v>35</v>
      </c>
      <c r="B11" s="5">
        <v>1</v>
      </c>
      <c r="C11" s="5"/>
      <c r="D11" s="5"/>
      <c r="E11" s="5"/>
      <c r="F11" s="5">
        <v>0</v>
      </c>
      <c r="G11" s="5">
        <v>0</v>
      </c>
    </row>
    <row r="12" spans="1:7" x14ac:dyDescent="0.2">
      <c r="A12" s="29">
        <v>30003</v>
      </c>
      <c r="B12" s="5">
        <v>1</v>
      </c>
      <c r="C12" s="5"/>
      <c r="D12" s="5"/>
      <c r="E12" s="5"/>
      <c r="F12" s="5">
        <v>0</v>
      </c>
      <c r="G12" s="5">
        <v>0</v>
      </c>
    </row>
    <row r="13" spans="1:7" x14ac:dyDescent="0.2">
      <c r="A13" s="30" t="s">
        <v>37</v>
      </c>
      <c r="B13" s="5">
        <v>1</v>
      </c>
      <c r="C13" s="5"/>
      <c r="D13" s="5"/>
      <c r="E13" s="5"/>
      <c r="F13" s="5">
        <v>0</v>
      </c>
      <c r="G13" s="5">
        <v>0</v>
      </c>
    </row>
    <row r="14" spans="1:7" x14ac:dyDescent="0.2">
      <c r="A14" s="4" t="s">
        <v>26</v>
      </c>
      <c r="B14" s="5">
        <v>8</v>
      </c>
      <c r="C14" s="5">
        <v>6</v>
      </c>
      <c r="D14" s="5">
        <v>250</v>
      </c>
      <c r="E14" s="5">
        <v>600</v>
      </c>
      <c r="F14" s="5">
        <v>229</v>
      </c>
      <c r="G14" s="5">
        <v>107100</v>
      </c>
    </row>
    <row r="15" spans="1:7" x14ac:dyDescent="0.2">
      <c r="A15" s="28" t="s">
        <v>27</v>
      </c>
      <c r="B15" s="5">
        <v>5</v>
      </c>
      <c r="C15" s="5">
        <v>4</v>
      </c>
      <c r="D15" s="5">
        <v>400</v>
      </c>
      <c r="E15" s="5">
        <v>600</v>
      </c>
      <c r="F15" s="5">
        <v>155</v>
      </c>
      <c r="G15" s="5">
        <v>81000</v>
      </c>
    </row>
    <row r="16" spans="1:7" x14ac:dyDescent="0.2">
      <c r="A16" s="29">
        <v>10001</v>
      </c>
      <c r="B16" s="5">
        <v>2</v>
      </c>
      <c r="C16" s="5">
        <v>1</v>
      </c>
      <c r="D16" s="5">
        <v>500</v>
      </c>
      <c r="E16" s="5">
        <v>500</v>
      </c>
      <c r="F16" s="5">
        <v>53</v>
      </c>
      <c r="G16" s="5">
        <v>26500</v>
      </c>
    </row>
    <row r="17" spans="1:7" x14ac:dyDescent="0.2">
      <c r="A17" s="30" t="s">
        <v>30</v>
      </c>
      <c r="B17" s="5">
        <v>2</v>
      </c>
      <c r="C17" s="5">
        <v>1</v>
      </c>
      <c r="D17" s="5">
        <v>500</v>
      </c>
      <c r="E17" s="5">
        <v>500</v>
      </c>
      <c r="F17" s="5">
        <v>53</v>
      </c>
      <c r="G17" s="5">
        <v>26500</v>
      </c>
    </row>
    <row r="18" spans="1:7" x14ac:dyDescent="0.2">
      <c r="A18" s="29">
        <v>10002</v>
      </c>
      <c r="B18" s="5">
        <v>3</v>
      </c>
      <c r="C18" s="5">
        <v>3</v>
      </c>
      <c r="D18" s="5">
        <v>400</v>
      </c>
      <c r="E18" s="5">
        <v>600</v>
      </c>
      <c r="F18" s="5">
        <v>102</v>
      </c>
      <c r="G18" s="5">
        <v>54500</v>
      </c>
    </row>
    <row r="19" spans="1:7" x14ac:dyDescent="0.2">
      <c r="A19" s="30" t="s">
        <v>58</v>
      </c>
      <c r="B19" s="5">
        <v>1</v>
      </c>
      <c r="C19" s="5">
        <v>1</v>
      </c>
      <c r="D19" s="5">
        <v>400</v>
      </c>
      <c r="E19" s="5">
        <v>400</v>
      </c>
      <c r="F19" s="5">
        <v>25</v>
      </c>
      <c r="G19" s="5">
        <v>10000</v>
      </c>
    </row>
    <row r="20" spans="1:7" x14ac:dyDescent="0.2">
      <c r="A20" s="30" t="s">
        <v>36</v>
      </c>
      <c r="B20" s="5">
        <v>1</v>
      </c>
      <c r="C20" s="5">
        <v>1</v>
      </c>
      <c r="D20" s="5">
        <v>600</v>
      </c>
      <c r="E20" s="5">
        <v>600</v>
      </c>
      <c r="F20" s="5">
        <v>60</v>
      </c>
      <c r="G20" s="5">
        <v>36000</v>
      </c>
    </row>
    <row r="21" spans="1:7" x14ac:dyDescent="0.2">
      <c r="A21" s="30" t="s">
        <v>37</v>
      </c>
      <c r="B21" s="5">
        <v>1</v>
      </c>
      <c r="C21" s="5">
        <v>1</v>
      </c>
      <c r="D21" s="5">
        <v>500</v>
      </c>
      <c r="E21" s="5">
        <v>500</v>
      </c>
      <c r="F21" s="5">
        <v>17</v>
      </c>
      <c r="G21" s="5">
        <v>8500</v>
      </c>
    </row>
    <row r="22" spans="1:7" x14ac:dyDescent="0.2">
      <c r="A22" s="28" t="s">
        <v>35</v>
      </c>
      <c r="B22" s="5">
        <v>3</v>
      </c>
      <c r="C22" s="5">
        <v>2</v>
      </c>
      <c r="D22" s="5">
        <v>250</v>
      </c>
      <c r="E22" s="5">
        <v>450</v>
      </c>
      <c r="F22" s="5">
        <v>74</v>
      </c>
      <c r="G22" s="5">
        <v>26100</v>
      </c>
    </row>
    <row r="23" spans="1:7" x14ac:dyDescent="0.2">
      <c r="A23" s="29">
        <v>10003</v>
      </c>
      <c r="B23" s="5">
        <v>3</v>
      </c>
      <c r="C23" s="5">
        <v>2</v>
      </c>
      <c r="D23" s="5">
        <v>250</v>
      </c>
      <c r="E23" s="5">
        <v>450</v>
      </c>
      <c r="F23" s="5">
        <v>74</v>
      </c>
      <c r="G23" s="5">
        <v>26100</v>
      </c>
    </row>
    <row r="24" spans="1:7" x14ac:dyDescent="0.2">
      <c r="A24" s="30" t="s">
        <v>38</v>
      </c>
      <c r="B24" s="5">
        <v>1</v>
      </c>
      <c r="C24" s="5">
        <v>1</v>
      </c>
      <c r="D24" s="5">
        <v>250</v>
      </c>
      <c r="E24" s="5">
        <v>250</v>
      </c>
      <c r="F24" s="5">
        <v>36</v>
      </c>
      <c r="G24" s="5">
        <v>9000</v>
      </c>
    </row>
    <row r="25" spans="1:7" x14ac:dyDescent="0.2">
      <c r="A25" s="30" t="s">
        <v>39</v>
      </c>
      <c r="B25" s="5">
        <v>1</v>
      </c>
      <c r="C25" s="5">
        <v>1</v>
      </c>
      <c r="D25" s="5">
        <v>450</v>
      </c>
      <c r="E25" s="5">
        <v>450</v>
      </c>
      <c r="F25" s="5">
        <v>38</v>
      </c>
      <c r="G25" s="5">
        <v>17100</v>
      </c>
    </row>
    <row r="26" spans="1:7" x14ac:dyDescent="0.2">
      <c r="A26" s="30" t="s">
        <v>37</v>
      </c>
      <c r="B26" s="5">
        <v>1</v>
      </c>
      <c r="C26" s="5"/>
      <c r="D26" s="5"/>
      <c r="E26" s="5"/>
      <c r="F26" s="5">
        <v>0</v>
      </c>
      <c r="G26" s="5">
        <v>0</v>
      </c>
    </row>
    <row r="27" spans="1:7" x14ac:dyDescent="0.2">
      <c r="A27" s="4" t="s">
        <v>31</v>
      </c>
      <c r="B27" s="5">
        <v>6</v>
      </c>
      <c r="C27" s="5">
        <v>4</v>
      </c>
      <c r="D27" s="5">
        <v>300</v>
      </c>
      <c r="E27" s="5">
        <v>750</v>
      </c>
      <c r="F27" s="5">
        <v>224</v>
      </c>
      <c r="G27" s="5">
        <v>120400</v>
      </c>
    </row>
    <row r="28" spans="1:7" x14ac:dyDescent="0.2">
      <c r="A28" s="28" t="s">
        <v>27</v>
      </c>
      <c r="B28" s="5">
        <v>4</v>
      </c>
      <c r="C28" s="5">
        <v>3</v>
      </c>
      <c r="D28" s="5">
        <v>300</v>
      </c>
      <c r="E28" s="5">
        <v>750</v>
      </c>
      <c r="F28" s="5">
        <v>188</v>
      </c>
      <c r="G28" s="5">
        <v>107800</v>
      </c>
    </row>
    <row r="29" spans="1:7" x14ac:dyDescent="0.2">
      <c r="A29" s="29">
        <v>20001</v>
      </c>
      <c r="B29" s="5">
        <v>1</v>
      </c>
      <c r="C29" s="5"/>
      <c r="D29" s="5"/>
      <c r="E29" s="5"/>
      <c r="F29" s="5">
        <v>0</v>
      </c>
      <c r="G29" s="5">
        <v>0</v>
      </c>
    </row>
    <row r="30" spans="1:7" x14ac:dyDescent="0.2">
      <c r="A30" s="30" t="s">
        <v>30</v>
      </c>
      <c r="B30" s="5">
        <v>1</v>
      </c>
      <c r="C30" s="5"/>
      <c r="D30" s="5"/>
      <c r="E30" s="5"/>
      <c r="F30" s="5">
        <v>0</v>
      </c>
      <c r="G30" s="5">
        <v>0</v>
      </c>
    </row>
    <row r="31" spans="1:7" x14ac:dyDescent="0.2">
      <c r="A31" s="29">
        <v>20002</v>
      </c>
      <c r="B31" s="5">
        <v>3</v>
      </c>
      <c r="C31" s="5">
        <v>3</v>
      </c>
      <c r="D31" s="5">
        <v>300</v>
      </c>
      <c r="E31" s="5">
        <v>750</v>
      </c>
      <c r="F31" s="5">
        <v>188</v>
      </c>
      <c r="G31" s="5">
        <v>107800</v>
      </c>
    </row>
    <row r="32" spans="1:7" x14ac:dyDescent="0.2">
      <c r="A32" s="30" t="s">
        <v>58</v>
      </c>
      <c r="B32" s="5">
        <v>1</v>
      </c>
      <c r="C32" s="5">
        <v>1</v>
      </c>
      <c r="D32" s="5">
        <v>500</v>
      </c>
      <c r="E32" s="5">
        <v>500</v>
      </c>
      <c r="F32" s="5">
        <v>59</v>
      </c>
      <c r="G32" s="5">
        <v>29500</v>
      </c>
    </row>
    <row r="33" spans="1:7" x14ac:dyDescent="0.2">
      <c r="A33" s="30" t="s">
        <v>36</v>
      </c>
      <c r="B33" s="5">
        <v>1</v>
      </c>
      <c r="C33" s="5">
        <v>1</v>
      </c>
      <c r="D33" s="5">
        <v>750</v>
      </c>
      <c r="E33" s="5">
        <v>750</v>
      </c>
      <c r="F33" s="5">
        <v>88</v>
      </c>
      <c r="G33" s="5">
        <v>66000</v>
      </c>
    </row>
    <row r="34" spans="1:7" x14ac:dyDescent="0.2">
      <c r="A34" s="30" t="s">
        <v>37</v>
      </c>
      <c r="B34" s="5">
        <v>1</v>
      </c>
      <c r="C34" s="5">
        <v>1</v>
      </c>
      <c r="D34" s="5">
        <v>300</v>
      </c>
      <c r="E34" s="5">
        <v>300</v>
      </c>
      <c r="F34" s="5">
        <v>41</v>
      </c>
      <c r="G34" s="5">
        <v>12300</v>
      </c>
    </row>
    <row r="35" spans="1:7" x14ac:dyDescent="0.2">
      <c r="A35" s="28" t="s">
        <v>35</v>
      </c>
      <c r="B35" s="5">
        <v>2</v>
      </c>
      <c r="C35" s="5">
        <v>1</v>
      </c>
      <c r="D35" s="5">
        <v>350</v>
      </c>
      <c r="E35" s="5">
        <v>350</v>
      </c>
      <c r="F35" s="5">
        <v>36</v>
      </c>
      <c r="G35" s="5">
        <v>12600</v>
      </c>
    </row>
    <row r="36" spans="1:7" x14ac:dyDescent="0.2">
      <c r="A36" s="29">
        <v>20003</v>
      </c>
      <c r="B36" s="5">
        <v>2</v>
      </c>
      <c r="C36" s="5">
        <v>1</v>
      </c>
      <c r="D36" s="5">
        <v>350</v>
      </c>
      <c r="E36" s="5">
        <v>350</v>
      </c>
      <c r="F36" s="5">
        <v>36</v>
      </c>
      <c r="G36" s="5">
        <v>12600</v>
      </c>
    </row>
    <row r="37" spans="1:7" x14ac:dyDescent="0.2">
      <c r="A37" s="30" t="s">
        <v>38</v>
      </c>
      <c r="B37" s="5">
        <v>1</v>
      </c>
      <c r="C37" s="5">
        <v>1</v>
      </c>
      <c r="D37" s="5">
        <v>350</v>
      </c>
      <c r="E37" s="5">
        <v>350</v>
      </c>
      <c r="F37" s="5">
        <v>36</v>
      </c>
      <c r="G37" s="5">
        <v>12600</v>
      </c>
    </row>
    <row r="38" spans="1:7" x14ac:dyDescent="0.2">
      <c r="A38" s="30" t="s">
        <v>37</v>
      </c>
      <c r="B38" s="5">
        <v>1</v>
      </c>
      <c r="C38" s="5"/>
      <c r="D38" s="5"/>
      <c r="E38" s="5"/>
      <c r="F38" s="5">
        <v>0</v>
      </c>
      <c r="G38" s="5">
        <v>0</v>
      </c>
    </row>
    <row r="39" spans="1:7" x14ac:dyDescent="0.2">
      <c r="A39" s="4" t="s">
        <v>74</v>
      </c>
      <c r="B39" s="5">
        <v>19</v>
      </c>
      <c r="C39" s="5">
        <v>13</v>
      </c>
      <c r="D39" s="5">
        <v>250</v>
      </c>
      <c r="E39" s="5">
        <v>750</v>
      </c>
      <c r="F39" s="5">
        <v>555</v>
      </c>
      <c r="G39" s="5">
        <v>282000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pivot1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2017-10-20T12:09:54Z</dcterms:created>
  <dcterms:modified xsi:type="dcterms:W3CDTF">2017-10-20T14:52:42Z</dcterms:modified>
</cp:coreProperties>
</file>