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 activeTab="1"/>
  </bookViews>
  <sheets>
    <sheet name="Sheet1" sheetId="1" r:id="rId1"/>
    <sheet name="学生成绩表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2" l="1"/>
  <c r="D7" i="2"/>
  <c r="D8" i="2"/>
  <c r="D10" i="2"/>
  <c r="D5" i="2"/>
  <c r="D3" i="2"/>
  <c r="D6" i="2"/>
  <c r="D11" i="2"/>
  <c r="D4" i="2"/>
  <c r="H5" i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4" i="1"/>
  <c r="F5" i="1"/>
  <c r="F6" i="1"/>
  <c r="F7" i="1"/>
  <c r="F8" i="1"/>
  <c r="F9" i="1"/>
  <c r="F10" i="1"/>
  <c r="F11" i="1"/>
  <c r="F12" i="1"/>
  <c r="F4" i="1"/>
</calcChain>
</file>

<file path=xl/sharedStrings.xml><?xml version="1.0" encoding="utf-8"?>
<sst xmlns="http://schemas.openxmlformats.org/spreadsheetml/2006/main" count="50" uniqueCount="41">
  <si>
    <t>新民学院教师薪水汇总（一月份）</t>
    <phoneticPr fontId="2" type="noConversion"/>
  </si>
  <si>
    <t>部门</t>
    <phoneticPr fontId="2" type="noConversion"/>
  </si>
  <si>
    <t>姓名</t>
    <phoneticPr fontId="2" type="noConversion"/>
  </si>
  <si>
    <t>职称</t>
    <phoneticPr fontId="2" type="noConversion"/>
  </si>
  <si>
    <t>工资</t>
    <phoneticPr fontId="2" type="noConversion"/>
  </si>
  <si>
    <t>奖金</t>
    <phoneticPr fontId="2" type="noConversion"/>
  </si>
  <si>
    <t>应发工资</t>
    <phoneticPr fontId="2" type="noConversion"/>
  </si>
  <si>
    <t>税金</t>
    <phoneticPr fontId="2" type="noConversion"/>
  </si>
  <si>
    <t>实发工资</t>
    <phoneticPr fontId="2" type="noConversion"/>
  </si>
  <si>
    <t>经济系</t>
    <phoneticPr fontId="2" type="noConversion"/>
  </si>
  <si>
    <t>叶纷</t>
    <phoneticPr fontId="2" type="noConversion"/>
  </si>
  <si>
    <t>讲师</t>
    <phoneticPr fontId="2" type="noConversion"/>
  </si>
  <si>
    <t>化学系</t>
    <phoneticPr fontId="2" type="noConversion"/>
  </si>
  <si>
    <t>刘强</t>
    <phoneticPr fontId="2" type="noConversion"/>
  </si>
  <si>
    <t>中文系</t>
    <phoneticPr fontId="2" type="noConversion"/>
  </si>
  <si>
    <t>王红</t>
    <phoneticPr fontId="2" type="noConversion"/>
  </si>
  <si>
    <t>副教授</t>
    <phoneticPr fontId="2" type="noConversion"/>
  </si>
  <si>
    <t>孙宾</t>
    <phoneticPr fontId="2" type="noConversion"/>
  </si>
  <si>
    <t>教授</t>
    <phoneticPr fontId="2" type="noConversion"/>
  </si>
  <si>
    <t>王一一</t>
    <phoneticPr fontId="2" type="noConversion"/>
  </si>
  <si>
    <t>副教授</t>
  </si>
  <si>
    <t>王书同</t>
    <phoneticPr fontId="2" type="noConversion"/>
  </si>
  <si>
    <t>魏军</t>
    <phoneticPr fontId="2" type="noConversion"/>
  </si>
  <si>
    <t>李娜</t>
    <phoneticPr fontId="2" type="noConversion"/>
  </si>
  <si>
    <t>助教</t>
    <phoneticPr fontId="2" type="noConversion"/>
  </si>
  <si>
    <t>生物系</t>
    <phoneticPr fontId="2" type="noConversion"/>
  </si>
  <si>
    <t>周红</t>
    <phoneticPr fontId="2" type="noConversion"/>
  </si>
  <si>
    <t>学生成绩表</t>
    <phoneticPr fontId="2" type="noConversion"/>
  </si>
  <si>
    <t>姓名</t>
    <phoneticPr fontId="2" type="noConversion"/>
  </si>
  <si>
    <t>期中</t>
    <phoneticPr fontId="2" type="noConversion"/>
  </si>
  <si>
    <t>期末</t>
    <phoneticPr fontId="2" type="noConversion"/>
  </si>
  <si>
    <t>平均</t>
    <phoneticPr fontId="2" type="noConversion"/>
  </si>
  <si>
    <t>王小平</t>
    <phoneticPr fontId="2" type="noConversion"/>
  </si>
  <si>
    <t>程小东</t>
    <phoneticPr fontId="2" type="noConversion"/>
  </si>
  <si>
    <t>程明</t>
    <phoneticPr fontId="2" type="noConversion"/>
  </si>
  <si>
    <t>何未明</t>
    <phoneticPr fontId="2" type="noConversion"/>
  </si>
  <si>
    <t>武小东</t>
    <phoneticPr fontId="2" type="noConversion"/>
  </si>
  <si>
    <t>立宏</t>
    <phoneticPr fontId="2" type="noConversion"/>
  </si>
  <si>
    <t>王立</t>
    <phoneticPr fontId="2" type="noConversion"/>
  </si>
  <si>
    <t>江山</t>
    <phoneticPr fontId="2" type="noConversion"/>
  </si>
  <si>
    <t>为民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</si>
</sst>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u val="double"/>
      <sz val="20"/>
      <color theme="1"/>
      <name val="华文行楷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76" fontId="0" fillId="0" borderId="0" xfId="0" applyNumberFormat="1"/>
    <xf numFmtId="0" fontId="3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600">
                <a:latin typeface="华文新魏" panose="02010800040101010101" pitchFamily="2" charset="-122"/>
                <a:ea typeface="华文新魏" panose="02010800040101010101" pitchFamily="2" charset="-122"/>
              </a:rPr>
              <a:t>实发工资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实发工资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Sheet1!$B$4:$B$12</c:f>
              <c:strCache>
                <c:ptCount val="9"/>
                <c:pt idx="0">
                  <c:v>叶纷</c:v>
                </c:pt>
                <c:pt idx="1">
                  <c:v>刘强</c:v>
                </c:pt>
                <c:pt idx="2">
                  <c:v>王红</c:v>
                </c:pt>
                <c:pt idx="3">
                  <c:v>孙宾</c:v>
                </c:pt>
                <c:pt idx="4">
                  <c:v>王一一</c:v>
                </c:pt>
                <c:pt idx="5">
                  <c:v>王书同</c:v>
                </c:pt>
                <c:pt idx="6">
                  <c:v>魏军</c:v>
                </c:pt>
                <c:pt idx="7">
                  <c:v>李娜</c:v>
                </c:pt>
                <c:pt idx="8">
                  <c:v>周红</c:v>
                </c:pt>
              </c:strCache>
            </c:strRef>
          </c:cat>
          <c:val>
            <c:numRef>
              <c:f>Sheet1!$H$4:$H$12</c:f>
              <c:numCache>
                <c:formatCode>General</c:formatCode>
                <c:ptCount val="9"/>
                <c:pt idx="0">
                  <c:v>1196</c:v>
                </c:pt>
                <c:pt idx="1">
                  <c:v>1454</c:v>
                </c:pt>
                <c:pt idx="2">
                  <c:v>2546</c:v>
                </c:pt>
                <c:pt idx="3">
                  <c:v>2825</c:v>
                </c:pt>
                <c:pt idx="4">
                  <c:v>2707</c:v>
                </c:pt>
                <c:pt idx="5">
                  <c:v>2679</c:v>
                </c:pt>
                <c:pt idx="6">
                  <c:v>1319</c:v>
                </c:pt>
                <c:pt idx="7">
                  <c:v>1096</c:v>
                </c:pt>
                <c:pt idx="8">
                  <c:v>1057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245632"/>
        <c:axId val="72247168"/>
      </c:barChart>
      <c:catAx>
        <c:axId val="722456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+mn-ea"/>
                <a:ea typeface="+mn-ea"/>
              </a:defRPr>
            </a:pPr>
            <a:endParaRPr lang="zh-CN"/>
          </a:p>
        </c:txPr>
        <c:crossAx val="72247168"/>
        <c:crosses val="autoZero"/>
        <c:auto val="1"/>
        <c:lblAlgn val="ctr"/>
        <c:lblOffset val="100"/>
        <c:noMultiLvlLbl val="0"/>
      </c:catAx>
      <c:valAx>
        <c:axId val="7224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24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14</xdr:row>
      <xdr:rowOff>11430</xdr:rowOff>
    </xdr:from>
    <xdr:to>
      <xdr:col>7</xdr:col>
      <xdr:colOff>601980</xdr:colOff>
      <xdr:row>29</xdr:row>
      <xdr:rowOff>167640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Normal="100" workbookViewId="0">
      <selection activeCell="L12" sqref="L12"/>
    </sheetView>
  </sheetViews>
  <sheetFormatPr defaultRowHeight="14.4" x14ac:dyDescent="0.25"/>
  <sheetData>
    <row r="1" spans="1:8" ht="26.4" x14ac:dyDescent="0.55000000000000004">
      <c r="A1" s="4" t="s">
        <v>0</v>
      </c>
      <c r="B1" s="4"/>
      <c r="C1" s="4"/>
      <c r="D1" s="4"/>
      <c r="E1" s="4"/>
      <c r="F1" s="4"/>
      <c r="G1" s="4"/>
      <c r="H1" s="4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 x14ac:dyDescent="0.25">
      <c r="A4" s="2" t="s">
        <v>9</v>
      </c>
      <c r="B4" s="2" t="s">
        <v>10</v>
      </c>
      <c r="C4" s="2" t="s">
        <v>11</v>
      </c>
      <c r="D4" s="2">
        <v>1033</v>
      </c>
      <c r="E4" s="2">
        <v>200</v>
      </c>
      <c r="F4" s="2">
        <f>D4+E4</f>
        <v>1233</v>
      </c>
      <c r="G4" s="2">
        <f>IF(F4&lt;=2000,F4*3%,F4*5%)</f>
        <v>36.99</v>
      </c>
      <c r="H4" s="2">
        <f>INT(F4-G4)</f>
        <v>1196</v>
      </c>
    </row>
    <row r="5" spans="1:8" x14ac:dyDescent="0.25">
      <c r="A5" s="2" t="s">
        <v>12</v>
      </c>
      <c r="B5" s="2" t="s">
        <v>13</v>
      </c>
      <c r="C5" s="2" t="s">
        <v>11</v>
      </c>
      <c r="D5" s="2">
        <v>1299</v>
      </c>
      <c r="E5" s="2">
        <v>200</v>
      </c>
      <c r="F5" s="2">
        <f t="shared" ref="F5:F12" si="0">D5+E5</f>
        <v>1499</v>
      </c>
      <c r="G5" s="2">
        <f t="shared" ref="G5:G12" si="1">IF(F5&lt;=2000,F5*3%,F5*5%)</f>
        <v>44.97</v>
      </c>
      <c r="H5" s="2">
        <f t="shared" ref="H5:H12" si="2">INT(F5-G5)</f>
        <v>1454</v>
      </c>
    </row>
    <row r="6" spans="1:8" x14ac:dyDescent="0.25">
      <c r="A6" s="2" t="s">
        <v>14</v>
      </c>
      <c r="B6" s="2" t="s">
        <v>15</v>
      </c>
      <c r="C6" s="2" t="s">
        <v>16</v>
      </c>
      <c r="D6" s="2">
        <v>2500</v>
      </c>
      <c r="E6" s="2">
        <v>180</v>
      </c>
      <c r="F6" s="2">
        <f t="shared" si="0"/>
        <v>2680</v>
      </c>
      <c r="G6" s="2">
        <f t="shared" si="1"/>
        <v>134</v>
      </c>
      <c r="H6" s="2">
        <f t="shared" si="2"/>
        <v>2546</v>
      </c>
    </row>
    <row r="7" spans="1:8" x14ac:dyDescent="0.25">
      <c r="A7" s="2" t="s">
        <v>9</v>
      </c>
      <c r="B7" s="2" t="s">
        <v>17</v>
      </c>
      <c r="C7" s="2" t="s">
        <v>18</v>
      </c>
      <c r="D7" s="2">
        <v>2794</v>
      </c>
      <c r="E7" s="2">
        <v>180</v>
      </c>
      <c r="F7" s="2">
        <f t="shared" si="0"/>
        <v>2974</v>
      </c>
      <c r="G7" s="2">
        <f t="shared" si="1"/>
        <v>148.70000000000002</v>
      </c>
      <c r="H7" s="2">
        <f t="shared" si="2"/>
        <v>2825</v>
      </c>
    </row>
    <row r="8" spans="1:8" x14ac:dyDescent="0.25">
      <c r="A8" s="2" t="s">
        <v>9</v>
      </c>
      <c r="B8" s="2" t="s">
        <v>19</v>
      </c>
      <c r="C8" s="2" t="s">
        <v>20</v>
      </c>
      <c r="D8" s="2">
        <v>2670</v>
      </c>
      <c r="E8" s="2">
        <v>180</v>
      </c>
      <c r="F8" s="2">
        <f t="shared" si="0"/>
        <v>2850</v>
      </c>
      <c r="G8" s="2">
        <f t="shared" si="1"/>
        <v>142.5</v>
      </c>
      <c r="H8" s="2">
        <f t="shared" si="2"/>
        <v>2707</v>
      </c>
    </row>
    <row r="9" spans="1:8" x14ac:dyDescent="0.25">
      <c r="A9" s="2" t="s">
        <v>9</v>
      </c>
      <c r="B9" s="2" t="s">
        <v>21</v>
      </c>
      <c r="C9" s="2" t="s">
        <v>20</v>
      </c>
      <c r="D9" s="2">
        <v>2640</v>
      </c>
      <c r="E9" s="2">
        <v>180</v>
      </c>
      <c r="F9" s="2">
        <f t="shared" si="0"/>
        <v>2820</v>
      </c>
      <c r="G9" s="2">
        <f t="shared" si="1"/>
        <v>141</v>
      </c>
      <c r="H9" s="2">
        <f t="shared" si="2"/>
        <v>2679</v>
      </c>
    </row>
    <row r="10" spans="1:8" x14ac:dyDescent="0.25">
      <c r="A10" s="2" t="s">
        <v>14</v>
      </c>
      <c r="B10" s="2" t="s">
        <v>22</v>
      </c>
      <c r="C10" s="2" t="s">
        <v>11</v>
      </c>
      <c r="D10" s="2">
        <v>1180</v>
      </c>
      <c r="E10" s="2">
        <v>180</v>
      </c>
      <c r="F10" s="2">
        <f t="shared" si="0"/>
        <v>1360</v>
      </c>
      <c r="G10" s="2">
        <f t="shared" si="1"/>
        <v>40.799999999999997</v>
      </c>
      <c r="H10" s="2">
        <f t="shared" si="2"/>
        <v>1319</v>
      </c>
    </row>
    <row r="11" spans="1:8" x14ac:dyDescent="0.25">
      <c r="A11" s="2" t="s">
        <v>12</v>
      </c>
      <c r="B11" s="2" t="s">
        <v>23</v>
      </c>
      <c r="C11" s="2" t="s">
        <v>24</v>
      </c>
      <c r="D11" s="2">
        <v>930</v>
      </c>
      <c r="E11" s="2">
        <v>200</v>
      </c>
      <c r="F11" s="2">
        <f t="shared" si="0"/>
        <v>1130</v>
      </c>
      <c r="G11" s="2">
        <f t="shared" si="1"/>
        <v>33.9</v>
      </c>
      <c r="H11" s="2">
        <f t="shared" si="2"/>
        <v>1096</v>
      </c>
    </row>
    <row r="12" spans="1:8" x14ac:dyDescent="0.25">
      <c r="A12" s="2" t="s">
        <v>25</v>
      </c>
      <c r="B12" s="2" t="s">
        <v>26</v>
      </c>
      <c r="C12" s="2" t="s">
        <v>24</v>
      </c>
      <c r="D12" s="2">
        <v>890</v>
      </c>
      <c r="E12" s="2">
        <v>200</v>
      </c>
      <c r="F12" s="2">
        <f t="shared" si="0"/>
        <v>1090</v>
      </c>
      <c r="G12" s="2">
        <f t="shared" si="1"/>
        <v>32.699999999999996</v>
      </c>
      <c r="H12" s="2">
        <f t="shared" si="2"/>
        <v>1057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I18" sqref="I18"/>
    </sheetView>
  </sheetViews>
  <sheetFormatPr defaultRowHeight="14.4" x14ac:dyDescent="0.25"/>
  <cols>
    <col min="4" max="4" width="8.88671875" style="3"/>
  </cols>
  <sheetData>
    <row r="1" spans="1:4" x14ac:dyDescent="0.25">
      <c r="A1" t="s">
        <v>27</v>
      </c>
    </row>
    <row r="2" spans="1:4" x14ac:dyDescent="0.25">
      <c r="A2" t="s">
        <v>28</v>
      </c>
      <c r="B2" t="s">
        <v>29</v>
      </c>
      <c r="C2" t="s">
        <v>30</v>
      </c>
      <c r="D2" s="3" t="s">
        <v>31</v>
      </c>
    </row>
    <row r="3" spans="1:4" x14ac:dyDescent="0.25">
      <c r="A3" t="s">
        <v>38</v>
      </c>
      <c r="B3">
        <v>87</v>
      </c>
      <c r="C3">
        <v>78</v>
      </c>
      <c r="D3" s="3">
        <f t="shared" ref="D3:D11" si="0">AVERAGE(B3:C3)</f>
        <v>82.5</v>
      </c>
    </row>
    <row r="4" spans="1:4" x14ac:dyDescent="0.25">
      <c r="A4" t="s">
        <v>32</v>
      </c>
      <c r="B4">
        <v>76</v>
      </c>
      <c r="C4">
        <v>87</v>
      </c>
      <c r="D4" s="3">
        <f t="shared" si="0"/>
        <v>81.5</v>
      </c>
    </row>
    <row r="5" spans="1:4" x14ac:dyDescent="0.25">
      <c r="A5" t="s">
        <v>37</v>
      </c>
      <c r="B5">
        <v>67</v>
      </c>
      <c r="C5">
        <v>86</v>
      </c>
      <c r="D5" s="3">
        <f t="shared" si="0"/>
        <v>76.5</v>
      </c>
    </row>
    <row r="6" spans="1:4" x14ac:dyDescent="0.25">
      <c r="A6" t="s">
        <v>39</v>
      </c>
      <c r="B6">
        <v>77</v>
      </c>
      <c r="C6">
        <v>76</v>
      </c>
      <c r="D6" s="3">
        <f t="shared" si="0"/>
        <v>76.5</v>
      </c>
    </row>
    <row r="7" spans="1:4" x14ac:dyDescent="0.25">
      <c r="A7" t="s">
        <v>34</v>
      </c>
      <c r="B7">
        <v>98</v>
      </c>
      <c r="C7">
        <v>54</v>
      </c>
      <c r="D7" s="3">
        <f t="shared" si="0"/>
        <v>76</v>
      </c>
    </row>
    <row r="8" spans="1:4" x14ac:dyDescent="0.25">
      <c r="A8" t="s">
        <v>35</v>
      </c>
      <c r="B8">
        <v>56</v>
      </c>
      <c r="C8">
        <v>87</v>
      </c>
      <c r="D8" s="3">
        <f t="shared" si="0"/>
        <v>71.5</v>
      </c>
    </row>
    <row r="9" spans="1:4" x14ac:dyDescent="0.25">
      <c r="A9" t="s">
        <v>33</v>
      </c>
      <c r="B9">
        <v>76</v>
      </c>
      <c r="C9">
        <v>65</v>
      </c>
      <c r="D9" s="3">
        <f t="shared" si="0"/>
        <v>70.5</v>
      </c>
    </row>
    <row r="10" spans="1:4" x14ac:dyDescent="0.25">
      <c r="A10" t="s">
        <v>36</v>
      </c>
      <c r="B10">
        <v>54</v>
      </c>
      <c r="C10">
        <v>57</v>
      </c>
      <c r="D10" s="3">
        <f t="shared" si="0"/>
        <v>55.5</v>
      </c>
    </row>
    <row r="11" spans="1:4" x14ac:dyDescent="0.25">
      <c r="A11" t="s">
        <v>40</v>
      </c>
      <c r="B11">
        <v>45</v>
      </c>
      <c r="C11">
        <v>56</v>
      </c>
      <c r="D11" s="3">
        <f t="shared" si="0"/>
        <v>50.5</v>
      </c>
    </row>
  </sheetData>
  <sortState ref="A3:D11">
    <sortCondition descending="1" ref="D3:D1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学生成绩表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2014-09-01T08:19:01Z</dcterms:modified>
</cp:coreProperties>
</file>