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2140" yWindow="40" windowWidth="2536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0" i="1" l="1"/>
  <c r="H18" i="1"/>
  <c r="L18" i="1"/>
  <c r="G35" i="1"/>
  <c r="G36" i="1"/>
  <c r="K18" i="1"/>
  <c r="F35" i="1"/>
  <c r="F36" i="1"/>
  <c r="J18" i="1"/>
  <c r="E35" i="1"/>
  <c r="E36" i="1"/>
  <c r="L13" i="1"/>
  <c r="K13" i="1"/>
  <c r="J13" i="1"/>
  <c r="G4" i="1"/>
  <c r="G5" i="1"/>
  <c r="G33" i="1"/>
  <c r="G34" i="1"/>
  <c r="F5" i="1"/>
  <c r="F33" i="1"/>
  <c r="F34" i="1"/>
  <c r="E5" i="1"/>
  <c r="E33" i="1"/>
  <c r="E34" i="1"/>
  <c r="H34" i="1"/>
  <c r="G19" i="1"/>
  <c r="G31" i="1"/>
  <c r="G32" i="1"/>
  <c r="F19" i="1"/>
  <c r="F31" i="1"/>
  <c r="F32" i="1"/>
  <c r="E19" i="1"/>
  <c r="E31" i="1"/>
  <c r="E32" i="1"/>
  <c r="H24" i="1"/>
  <c r="H28" i="1"/>
  <c r="G24" i="1"/>
  <c r="G28" i="1"/>
  <c r="F24" i="1"/>
  <c r="F28" i="1"/>
  <c r="E24" i="1"/>
  <c r="E28" i="1"/>
  <c r="H4" i="1"/>
  <c r="O24" i="1"/>
  <c r="O23" i="1"/>
  <c r="G20" i="1"/>
  <c r="G21" i="1"/>
  <c r="N21" i="1"/>
  <c r="G9" i="1"/>
  <c r="L4" i="1"/>
  <c r="N4" i="1"/>
  <c r="N18" i="1"/>
  <c r="K4" i="1"/>
  <c r="J4" i="1"/>
  <c r="F9" i="1"/>
  <c r="F10" i="1"/>
  <c r="I10" i="1"/>
  <c r="F16" i="1"/>
  <c r="F12" i="1"/>
  <c r="E9" i="1"/>
  <c r="E10" i="1"/>
</calcChain>
</file>

<file path=xl/sharedStrings.xml><?xml version="1.0" encoding="utf-8"?>
<sst xmlns="http://schemas.openxmlformats.org/spreadsheetml/2006/main" count="59" uniqueCount="41">
  <si>
    <t>TPU</t>
  </si>
  <si>
    <t>bps</t>
  </si>
  <si>
    <t>watts</t>
  </si>
  <si>
    <t>freq</t>
  </si>
  <si>
    <t># devices required</t>
  </si>
  <si>
    <t>power</t>
  </si>
  <si>
    <t>GFLOPS</t>
  </si>
  <si>
    <t>GFLOP/W</t>
  </si>
  <si>
    <t>format</t>
  </si>
  <si>
    <t>binary32</t>
  </si>
  <si>
    <t>DaDianao</t>
  </si>
  <si>
    <t>Area</t>
  </si>
  <si>
    <t>PE area</t>
  </si>
  <si>
    <t>PE Watts</t>
  </si>
  <si>
    <t>mW/mmsq</t>
  </si>
  <si>
    <t>3DLee</t>
  </si>
  <si>
    <t>BW required</t>
  </si>
  <si>
    <t>Storage required</t>
  </si>
  <si>
    <t>NS</t>
  </si>
  <si>
    <t>DaD</t>
  </si>
  <si>
    <t>area</t>
  </si>
  <si>
    <t>MB</t>
  </si>
  <si>
    <t>Mb</t>
  </si>
  <si>
    <t>Number of devices</t>
  </si>
  <si>
    <t>Area required</t>
  </si>
  <si>
    <t>node system</t>
  </si>
  <si>
    <t>DRAM Bps</t>
  </si>
  <si>
    <t>Cap/BW</t>
  </si>
  <si>
    <t>Power at capacity</t>
  </si>
  <si>
    <t>Power at bandwidth</t>
  </si>
  <si>
    <t>NeuroStream</t>
  </si>
  <si>
    <t>Ratio</t>
  </si>
  <si>
    <t>Hot</t>
  </si>
  <si>
    <t>Cold</t>
  </si>
  <si>
    <t>Just right</t>
  </si>
  <si>
    <t>Area at capacity</t>
  </si>
  <si>
    <t>DRAM Bandwidth Ratio</t>
  </si>
  <si>
    <t>Area ratio</t>
  </si>
  <si>
    <t>Capacity ratio</t>
  </si>
  <si>
    <t>Bandwidth to 
Capacity Ratio</t>
  </si>
  <si>
    <t>this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</si>
</sst>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36"/>
  <sheetViews>
    <sheetView tabSelected="1" topLeftCell="B1" workbookViewId="0">
      <selection activeCell="D27" sqref="D27:H29"/>
    </sheetView>
  </sheetViews>
  <sheetFormatPr baseColWidth="10" defaultRowHeight="15" x14ac:dyDescent="0"/>
  <cols>
    <col min="3" max="3" width="17.5" customWidth="1"/>
    <col min="4" max="4" width="21.1640625" style="1" customWidth="1"/>
    <col min="5" max="6" width="12" style="2" customWidth="1"/>
    <col min="7" max="7" width="12" style="3" customWidth="1"/>
    <col min="8" max="8" width="12" style="2" customWidth="1"/>
    <col min="9" max="9" width="10.83203125" style="2"/>
  </cols>
  <sheetData>
    <row r="1" spans="4:14">
      <c r="H1" s="5" t="s">
        <v>17</v>
      </c>
      <c r="I1" s="3">
        <v>60000000000</v>
      </c>
    </row>
    <row r="2" spans="4:14">
      <c r="H2" s="5" t="s">
        <v>16</v>
      </c>
      <c r="I2" s="3">
        <v>26000000000000</v>
      </c>
      <c r="J2" s="14" t="s">
        <v>36</v>
      </c>
      <c r="K2" s="14"/>
      <c r="L2" s="14"/>
    </row>
    <row r="3" spans="4:14">
      <c r="E3" s="2" t="s">
        <v>0</v>
      </c>
      <c r="F3" s="2" t="s">
        <v>30</v>
      </c>
      <c r="G3" s="3" t="s">
        <v>10</v>
      </c>
      <c r="H3" s="2" t="s">
        <v>15</v>
      </c>
      <c r="J3" s="2" t="s">
        <v>0</v>
      </c>
      <c r="K3" s="2" t="s">
        <v>18</v>
      </c>
      <c r="L3" s="2" t="s">
        <v>19</v>
      </c>
    </row>
    <row r="4" spans="4:14">
      <c r="D4" s="1" t="s">
        <v>26</v>
      </c>
      <c r="E4" s="3">
        <v>36000000000</v>
      </c>
      <c r="F4" s="3">
        <v>32000000000</v>
      </c>
      <c r="G4" s="3">
        <f>4096*606000000/8</f>
        <v>310272000000</v>
      </c>
      <c r="H4" s="3">
        <f>H5/8</f>
        <v>3250000000000</v>
      </c>
      <c r="J4" s="15">
        <f>$H$4/E4</f>
        <v>90.277777777777771</v>
      </c>
      <c r="K4" s="15">
        <f>$H$4/F4</f>
        <v>101.5625</v>
      </c>
      <c r="L4" s="15">
        <f>$H$4/G4</f>
        <v>10.474680280528053</v>
      </c>
      <c r="N4" s="13">
        <f>L4*G6/H10</f>
        <v>2.2304085877337738</v>
      </c>
    </row>
    <row r="5" spans="4:14">
      <c r="D5" s="1" t="s">
        <v>1</v>
      </c>
      <c r="E5" s="2">
        <f>E4*8</f>
        <v>288000000000</v>
      </c>
      <c r="F5" s="2">
        <f>F4*8</f>
        <v>256000000000</v>
      </c>
      <c r="G5" s="3">
        <f>G4*8</f>
        <v>2482176000000</v>
      </c>
      <c r="H5" s="3">
        <v>26000000000000</v>
      </c>
    </row>
    <row r="6" spans="4:14" s="13" customFormat="1">
      <c r="D6" s="11" t="s">
        <v>2</v>
      </c>
      <c r="E6" s="12">
        <v>40</v>
      </c>
      <c r="F6" s="12">
        <v>11</v>
      </c>
      <c r="G6" s="12">
        <v>15.97</v>
      </c>
      <c r="H6" s="12">
        <v>75</v>
      </c>
      <c r="I6" s="12"/>
    </row>
    <row r="7" spans="4:14">
      <c r="D7" s="1" t="s">
        <v>3</v>
      </c>
      <c r="E7" s="3">
        <v>700000000</v>
      </c>
      <c r="F7" s="3">
        <v>1000000000</v>
      </c>
      <c r="G7" s="3">
        <v>606000000</v>
      </c>
      <c r="H7" s="3">
        <v>500000000</v>
      </c>
    </row>
    <row r="8" spans="4:14">
      <c r="D8" s="1" t="s">
        <v>8</v>
      </c>
      <c r="F8" s="2" t="s">
        <v>9</v>
      </c>
    </row>
    <row r="9" spans="4:14" s="7" customFormat="1">
      <c r="D9" s="8" t="s">
        <v>4</v>
      </c>
      <c r="E9" s="9">
        <f>$I$2/E5</f>
        <v>90.277777777777771</v>
      </c>
      <c r="F9" s="9">
        <f>$I$2/F5</f>
        <v>101.5625</v>
      </c>
      <c r="G9" s="9">
        <f>$I$2/G5</f>
        <v>10.474680280528053</v>
      </c>
      <c r="H9" s="9"/>
      <c r="I9" s="9"/>
    </row>
    <row r="10" spans="4:14">
      <c r="D10" s="1" t="s">
        <v>5</v>
      </c>
      <c r="E10" s="3">
        <f>E9*E6</f>
        <v>3611.1111111111109</v>
      </c>
      <c r="F10" s="3">
        <f>F9*F6</f>
        <v>1117.1875</v>
      </c>
      <c r="H10" s="2">
        <v>75</v>
      </c>
      <c r="I10" s="3">
        <f>F10/H10</f>
        <v>14.895833333333334</v>
      </c>
    </row>
    <row r="11" spans="4:14">
      <c r="D11" s="1" t="s">
        <v>6</v>
      </c>
      <c r="F11" s="2">
        <v>250</v>
      </c>
      <c r="J11" s="16" t="s">
        <v>37</v>
      </c>
      <c r="K11" s="14"/>
      <c r="L11" s="14"/>
    </row>
    <row r="12" spans="4:14">
      <c r="D12" s="1" t="s">
        <v>7</v>
      </c>
      <c r="F12" s="4">
        <f>F11/F6</f>
        <v>22.727272727272727</v>
      </c>
      <c r="J12" s="2" t="s">
        <v>0</v>
      </c>
      <c r="K12" s="2" t="s">
        <v>18</v>
      </c>
      <c r="L12" s="2" t="s">
        <v>19</v>
      </c>
    </row>
    <row r="13" spans="4:14">
      <c r="D13" s="1" t="s">
        <v>11</v>
      </c>
      <c r="E13" s="2">
        <v>300</v>
      </c>
      <c r="F13" s="2">
        <v>99</v>
      </c>
      <c r="G13" s="9">
        <v>67</v>
      </c>
      <c r="H13" s="2">
        <v>350</v>
      </c>
      <c r="J13" s="17">
        <f>$H$13/E13</f>
        <v>1.1666666666666667</v>
      </c>
      <c r="K13" s="17">
        <f>$H$13/F13</f>
        <v>3.5353535353535355</v>
      </c>
      <c r="L13" s="17">
        <f>$H$13/G13</f>
        <v>5.2238805970149258</v>
      </c>
    </row>
    <row r="14" spans="4:14">
      <c r="D14" s="1" t="s">
        <v>12</v>
      </c>
      <c r="F14" s="2">
        <v>8.1999999999999993</v>
      </c>
    </row>
    <row r="15" spans="4:14">
      <c r="D15" s="1" t="s">
        <v>13</v>
      </c>
      <c r="F15" s="2">
        <v>2.5</v>
      </c>
    </row>
    <row r="16" spans="4:14">
      <c r="D16" s="1" t="s">
        <v>14</v>
      </c>
      <c r="F16" s="2">
        <f>F15*1000/F14</f>
        <v>304.87804878048786</v>
      </c>
      <c r="J16" s="16" t="s">
        <v>38</v>
      </c>
      <c r="K16" s="14"/>
      <c r="L16" s="14"/>
    </row>
    <row r="17" spans="4:15">
      <c r="J17" s="2" t="s">
        <v>0</v>
      </c>
      <c r="K17" s="2" t="s">
        <v>18</v>
      </c>
      <c r="L17" s="2" t="s">
        <v>19</v>
      </c>
    </row>
    <row r="18" spans="4:15">
      <c r="D18" s="1" t="s">
        <v>21</v>
      </c>
      <c r="E18" s="3">
        <v>8000000000</v>
      </c>
      <c r="F18" s="3">
        <v>1000000000</v>
      </c>
      <c r="G18" s="3">
        <v>36000000</v>
      </c>
      <c r="H18" s="3">
        <f>H19/8</f>
        <v>8000000000</v>
      </c>
      <c r="J18" s="17">
        <f>$H$18/E18</f>
        <v>1</v>
      </c>
      <c r="K18" s="17">
        <f>$H$18/F18</f>
        <v>8</v>
      </c>
      <c r="L18" s="17">
        <f>$H$18/G18</f>
        <v>222.22222222222223</v>
      </c>
      <c r="N18" s="7">
        <f>$H$19/G18</f>
        <v>1777.7777777777778</v>
      </c>
    </row>
    <row r="19" spans="4:15">
      <c r="D19" s="1" t="s">
        <v>22</v>
      </c>
      <c r="E19" s="3">
        <f>E18*8</f>
        <v>64000000000</v>
      </c>
      <c r="F19" s="3">
        <f>F18*8</f>
        <v>8000000000</v>
      </c>
      <c r="G19" s="3">
        <f>G18*8</f>
        <v>288000000</v>
      </c>
      <c r="H19" s="3">
        <v>64000000000</v>
      </c>
    </row>
    <row r="20" spans="4:15" s="7" customFormat="1">
      <c r="D20" s="8" t="s">
        <v>23</v>
      </c>
      <c r="E20" s="9"/>
      <c r="F20" s="9"/>
      <c r="G20" s="9">
        <f>I1/G19</f>
        <v>208.33333333333334</v>
      </c>
      <c r="H20" s="9"/>
      <c r="I20" s="9"/>
      <c r="O20" s="2">
        <v>175</v>
      </c>
    </row>
    <row r="21" spans="4:15">
      <c r="D21" s="1" t="s">
        <v>24</v>
      </c>
      <c r="G21" s="3">
        <f>G20*G13</f>
        <v>13958.333333333334</v>
      </c>
      <c r="N21" s="6">
        <f>G21/O20</f>
        <v>79.761904761904759</v>
      </c>
    </row>
    <row r="22" spans="4:15">
      <c r="N22">
        <v>64</v>
      </c>
      <c r="O22" s="10" t="s">
        <v>25</v>
      </c>
    </row>
    <row r="23" spans="4:15">
      <c r="N23" t="s">
        <v>20</v>
      </c>
      <c r="O23" s="7">
        <f>64*G13/O20</f>
        <v>24.502857142857142</v>
      </c>
    </row>
    <row r="24" spans="4:15">
      <c r="D24" s="1" t="s">
        <v>27</v>
      </c>
      <c r="E24" s="3">
        <f>E19/E5</f>
        <v>0.22222222222222221</v>
      </c>
      <c r="F24" s="3">
        <f>F19/F5</f>
        <v>3.125E-2</v>
      </c>
      <c r="G24" s="3">
        <f>G19/G5</f>
        <v>1.1602722772277227E-4</v>
      </c>
      <c r="H24" s="3">
        <f>H19/H5</f>
        <v>2.4615384615384616E-3</v>
      </c>
      <c r="N24" t="s">
        <v>5</v>
      </c>
      <c r="O24" s="7">
        <f>N22*G6/H10</f>
        <v>13.627733333333333</v>
      </c>
    </row>
    <row r="27" spans="4:15">
      <c r="E27" s="18" t="s">
        <v>0</v>
      </c>
      <c r="F27" s="18" t="s">
        <v>30</v>
      </c>
      <c r="G27" s="19" t="s">
        <v>10</v>
      </c>
      <c r="H27" s="18" t="s">
        <v>40</v>
      </c>
    </row>
    <row r="28" spans="4:15" ht="30">
      <c r="D28" s="27" t="s">
        <v>39</v>
      </c>
      <c r="E28" s="20">
        <f>1/E24</f>
        <v>4.5</v>
      </c>
      <c r="F28" s="20">
        <f>1/F24</f>
        <v>32</v>
      </c>
      <c r="G28" s="20">
        <f>1/G24</f>
        <v>8618.6666666666679</v>
      </c>
      <c r="H28" s="20">
        <f>1/H24</f>
        <v>406.25</v>
      </c>
    </row>
    <row r="29" spans="4:15">
      <c r="E29" s="31" t="s">
        <v>33</v>
      </c>
      <c r="F29" s="31" t="s">
        <v>33</v>
      </c>
      <c r="G29" s="32" t="s">
        <v>32</v>
      </c>
      <c r="H29" s="30" t="s">
        <v>34</v>
      </c>
    </row>
    <row r="30" spans="4:15">
      <c r="E30" s="28" t="s">
        <v>0</v>
      </c>
      <c r="F30" s="28" t="s">
        <v>30</v>
      </c>
      <c r="G30" s="29" t="s">
        <v>10</v>
      </c>
      <c r="H30" s="2" t="s">
        <v>40</v>
      </c>
      <c r="J30" s="9">
        <f>$H$19/H19*H6</f>
        <v>75</v>
      </c>
    </row>
    <row r="31" spans="4:15">
      <c r="D31" s="21" t="s">
        <v>28</v>
      </c>
      <c r="E31" s="23">
        <f>$H$19/E19*E6</f>
        <v>40</v>
      </c>
      <c r="F31" s="23">
        <f>$H$19/F19*F6</f>
        <v>88</v>
      </c>
      <c r="G31" s="23">
        <f>$H$19/G19*G6</f>
        <v>3548.8888888888891</v>
      </c>
      <c r="H31" s="9"/>
    </row>
    <row r="32" spans="4:15">
      <c r="D32" s="22" t="s">
        <v>31</v>
      </c>
      <c r="E32" s="24">
        <f>E31/$J$30</f>
        <v>0.53333333333333333</v>
      </c>
      <c r="F32" s="24">
        <f>F31/$J$30</f>
        <v>1.1733333333333333</v>
      </c>
      <c r="G32" s="24">
        <f>G31/$J$30</f>
        <v>47.318518518518523</v>
      </c>
      <c r="H32" s="9"/>
    </row>
    <row r="33" spans="4:8">
      <c r="D33" s="25" t="s">
        <v>29</v>
      </c>
      <c r="E33" s="23">
        <f>$H$5/E5*E6</f>
        <v>3611.1111111111109</v>
      </c>
      <c r="F33" s="23">
        <f>$H$5/F5*F6</f>
        <v>1117.1875</v>
      </c>
      <c r="G33" s="23">
        <f>$H$5/G5*G6</f>
        <v>167.28064408003303</v>
      </c>
    </row>
    <row r="34" spans="4:8">
      <c r="D34" s="26" t="s">
        <v>31</v>
      </c>
      <c r="E34" s="24">
        <f>E33/$J$30</f>
        <v>48.148148148148145</v>
      </c>
      <c r="F34" s="24">
        <f>F33/$J$30</f>
        <v>14.895833333333334</v>
      </c>
      <c r="G34" s="24">
        <f>G33/$J$30</f>
        <v>2.2304085877337738</v>
      </c>
      <c r="H34" s="3">
        <f>H5</f>
        <v>26000000000000</v>
      </c>
    </row>
    <row r="35" spans="4:8">
      <c r="D35" s="25" t="s">
        <v>35</v>
      </c>
      <c r="E35" s="23">
        <f>J18*E13</f>
        <v>300</v>
      </c>
      <c r="F35" s="23">
        <f>K18*F13</f>
        <v>792</v>
      </c>
      <c r="G35" s="23">
        <f>L18*G13</f>
        <v>14888.888888888889</v>
      </c>
    </row>
    <row r="36" spans="4:8">
      <c r="D36" s="26" t="s">
        <v>31</v>
      </c>
      <c r="E36" s="24">
        <f>E35/$H$13</f>
        <v>0.8571428571428571</v>
      </c>
      <c r="F36" s="24">
        <f>F35/$H$13</f>
        <v>2.2628571428571429</v>
      </c>
      <c r="G36" s="24">
        <f>G35/$H$13</f>
        <v>42.539682539682538</v>
      </c>
    </row>
  </sheetData>
  <mergeCells count="3">
    <mergeCell ref="J2:L2"/>
    <mergeCell ref="J11:L11"/>
    <mergeCell ref="J16:L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2018-02-17T14:26:05Z</dcterms:created>
  <dcterms:modified xsi:type="dcterms:W3CDTF">2018-02-21T17:22:20Z</dcterms:modified>
</cp:coreProperties>
</file>