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uniwa.sharepoint.com/sites/ELEC5552SEM-22023-Team02/Shared Documents/Team02/5. Design &amp; Architecture/4. IO Register/"/>
    </mc:Choice>
  </mc:AlternateContent>
  <xr:revisionPtr revIDLastSave="553" documentId="11_882991608F4B459B72EE04DDB6DD35EED8AC73D4" xr6:coauthVersionLast="47" xr6:coauthVersionMax="47" xr10:uidLastSave="{99DFC333-9BB1-4BF5-8AA3-BF09AC242406}"/>
  <bookViews>
    <workbookView xWindow="-120" yWindow="-120" windowWidth="29040" windowHeight="16440" xr2:uid="{00000000-000D-0000-FFFF-FFFF00000000}"/>
  </bookViews>
  <sheets>
    <sheet name="Pin Register" sheetId="1" r:id="rId1"/>
    <sheet name="Rasberry Pi Pin Mode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2" l="1"/>
  <c r="B37" i="2"/>
  <c r="B39" i="2"/>
  <c r="B40" i="2"/>
  <c r="B41" i="2"/>
  <c r="B30" i="2"/>
  <c r="B31" i="2"/>
  <c r="B36" i="2"/>
  <c r="B34" i="2"/>
  <c r="B33" i="2"/>
  <c r="B35" i="2"/>
  <c r="B32" i="2"/>
</calcChain>
</file>

<file path=xl/sharedStrings.xml><?xml version="1.0" encoding="utf-8"?>
<sst xmlns="http://schemas.openxmlformats.org/spreadsheetml/2006/main" count="272" uniqueCount="109">
  <si>
    <t>FROM</t>
  </si>
  <si>
    <t>PIN</t>
  </si>
  <si>
    <t>TO</t>
  </si>
  <si>
    <t>PIN2</t>
  </si>
  <si>
    <t>PURPOSE</t>
  </si>
  <si>
    <t>Rasberry Pi</t>
  </si>
  <si>
    <t>GPIO</t>
  </si>
  <si>
    <t>I2C</t>
  </si>
  <si>
    <t>SDA</t>
  </si>
  <si>
    <t>SCL</t>
  </si>
  <si>
    <t>GND</t>
  </si>
  <si>
    <t>SCLK</t>
  </si>
  <si>
    <t>GPIO 3</t>
  </si>
  <si>
    <t>GPIO 2</t>
  </si>
  <si>
    <t>GPIO 17</t>
  </si>
  <si>
    <t>GPIO 27</t>
  </si>
  <si>
    <t>GPIO 22</t>
  </si>
  <si>
    <t>GPIO 10</t>
  </si>
  <si>
    <t>GPIO 9</t>
  </si>
  <si>
    <t>GPIO 11</t>
  </si>
  <si>
    <t>MOSI</t>
  </si>
  <si>
    <t>MISO</t>
  </si>
  <si>
    <t>GPIO 26</t>
  </si>
  <si>
    <t>GPIO 0</t>
  </si>
  <si>
    <t>GPIO 5</t>
  </si>
  <si>
    <t>GPIO 6</t>
  </si>
  <si>
    <t>GPIO 13</t>
  </si>
  <si>
    <t>GPIO 19</t>
  </si>
  <si>
    <t>ID_SD</t>
  </si>
  <si>
    <t>SPI1</t>
  </si>
  <si>
    <t>5 V</t>
  </si>
  <si>
    <t>3.3 V</t>
  </si>
  <si>
    <t>GPIO 14</t>
  </si>
  <si>
    <t>GPIO 15</t>
  </si>
  <si>
    <t>GPIO 18</t>
  </si>
  <si>
    <t>GPIO 23</t>
  </si>
  <si>
    <t>GPIO 24</t>
  </si>
  <si>
    <t>GPIO 25</t>
  </si>
  <si>
    <t>GPIO 8</t>
  </si>
  <si>
    <t>GPIO 7</t>
  </si>
  <si>
    <t>GPIO 1</t>
  </si>
  <si>
    <t>GPIO 12</t>
  </si>
  <si>
    <t>GPIO 16</t>
  </si>
  <si>
    <t>GPIO 20</t>
  </si>
  <si>
    <t>GPIO 21</t>
  </si>
  <si>
    <t>GPIO 4</t>
  </si>
  <si>
    <t>USB</t>
  </si>
  <si>
    <t>CSI (Camera(</t>
  </si>
  <si>
    <t>HDMI</t>
  </si>
  <si>
    <t>Ethernet</t>
  </si>
  <si>
    <t>ID_SC</t>
  </si>
  <si>
    <t>CE0</t>
  </si>
  <si>
    <t>CE1</t>
  </si>
  <si>
    <t>SPI0</t>
  </si>
  <si>
    <t>PWM0</t>
  </si>
  <si>
    <t>RXD</t>
  </si>
  <si>
    <t>TXD</t>
  </si>
  <si>
    <t>UART</t>
  </si>
  <si>
    <t>Port</t>
  </si>
  <si>
    <t>Total</t>
  </si>
  <si>
    <t>SPI</t>
  </si>
  <si>
    <t>DSI</t>
  </si>
  <si>
    <t>USE</t>
  </si>
  <si>
    <t>I2C0</t>
  </si>
  <si>
    <t>MC Input Power</t>
  </si>
  <si>
    <t>MicroSD</t>
  </si>
  <si>
    <t>Bluetooth</t>
  </si>
  <si>
    <t>Wifi</t>
  </si>
  <si>
    <t>Protocol</t>
  </si>
  <si>
    <t>USB 1</t>
  </si>
  <si>
    <t>USB 2</t>
  </si>
  <si>
    <t>USB 3</t>
  </si>
  <si>
    <t>USB 4</t>
  </si>
  <si>
    <t>Direction</t>
  </si>
  <si>
    <t>Component</t>
  </si>
  <si>
    <t>Component2</t>
  </si>
  <si>
    <t>Keypad</t>
  </si>
  <si>
    <t>MATRIX_R1</t>
  </si>
  <si>
    <t>MATRIX_R2</t>
  </si>
  <si>
    <t>MATRIX_R3</t>
  </si>
  <si>
    <t>MATRIX_R4</t>
  </si>
  <si>
    <t>MATRIX_C1</t>
  </si>
  <si>
    <t>MATRIX_C2</t>
  </si>
  <si>
    <t>MATRIX_C3</t>
  </si>
  <si>
    <t>MATRIX_C4</t>
  </si>
  <si>
    <t>ADC_SCL</t>
  </si>
  <si>
    <t>ADC_SDA</t>
  </si>
  <si>
    <t>Analog Digital Covnerter</t>
  </si>
  <si>
    <t>Alternative Functions</t>
  </si>
  <si>
    <t>SDA1</t>
  </si>
  <si>
    <t>SCL1</t>
  </si>
  <si>
    <t>CSI (Camera)</t>
  </si>
  <si>
    <t>Screen</t>
  </si>
  <si>
    <t>V+</t>
  </si>
  <si>
    <t>SYNC</t>
  </si>
  <si>
    <t>Digital Potentiometer: IC3-6</t>
  </si>
  <si>
    <t>Modulator: U2M741</t>
  </si>
  <si>
    <t>Digital Potentiometer: IC3</t>
  </si>
  <si>
    <t>W_CLK</t>
  </si>
  <si>
    <t>FQ_UD</t>
  </si>
  <si>
    <t>SERIAL</t>
  </si>
  <si>
    <t>RESET</t>
  </si>
  <si>
    <t>DDS</t>
  </si>
  <si>
    <t>Base</t>
  </si>
  <si>
    <t>Interlock: NPN Transistor</t>
  </si>
  <si>
    <t>Read</t>
  </si>
  <si>
    <t>Write</t>
  </si>
  <si>
    <t>Set</t>
  </si>
  <si>
    <t>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</si>
</sst>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name val="Arial Narrow"/>
      <family val="2"/>
    </font>
    <font>
      <sz val="12"/>
      <name val="Arial Narrow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14">
    <dxf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rial Narrow"/>
        <family val="2"/>
        <scheme val="none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family val="2"/>
        <scheme val="none"/>
      </font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family val="2"/>
        <scheme val="none"/>
      </font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family val="2"/>
        <scheme val="none"/>
      </font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 Narrow"/>
        <family val="2"/>
        <scheme val="none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 Narrow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 Narrow"/>
        <family val="2"/>
        <scheme val="none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 Narrow"/>
        <family val="2"/>
        <scheme val="none"/>
      </font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 Narrow"/>
        <family val="2"/>
        <scheme val="none"/>
      </font>
      <alignment horizontal="center" textRotation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family val="2"/>
        <scheme val="none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503960</xdr:colOff>
      <xdr:row>1</xdr:row>
      <xdr:rowOff>25111</xdr:rowOff>
    </xdr:from>
    <xdr:to>
      <xdr:col>23</xdr:col>
      <xdr:colOff>89456</xdr:colOff>
      <xdr:row>26</xdr:row>
      <xdr:rowOff>6723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27046F-DD88-4080-C9EF-5CA658CBC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7005" y="215611"/>
          <a:ext cx="8071406" cy="47441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ECA20C-6439-4459-B795-C7369F6497C6}" name="Table3" displayName="Table3" ref="A1:H41" totalsRowShown="0" headerRowDxfId="13" dataDxfId="11" headerRowBorderDxfId="12" tableBorderDxfId="10" totalsRowBorderDxfId="9">
  <autoFilter ref="A1:H41" xr:uid="{3DECA20C-6439-4459-B795-C7369F6497C6}"/>
  <tableColumns count="8">
    <tableColumn id="1" xr3:uid="{9C83EA5E-EE92-465B-8551-3837C5BDAF45}" name="Component" dataDxfId="8"/>
    <tableColumn id="2" xr3:uid="{6AA94B1B-D8FB-450C-A50B-C22528E22610}" name="PIN" dataDxfId="7"/>
    <tableColumn id="3" xr3:uid="{F0DCC172-D1F7-4908-8970-4F1F93127D97}" name="Direction" dataDxfId="6"/>
    <tableColumn id="4" xr3:uid="{7542C4E3-AFC4-4E59-B242-4889F0BF4811}" name="PIN2" dataDxfId="5"/>
    <tableColumn id="9" xr3:uid="{39C29E03-2819-4C57-9243-366B48759577}" name="Component2" dataDxfId="4"/>
    <tableColumn id="8" xr3:uid="{9BC9C715-47D5-401A-9FA7-09CB3E0AFDB6}" name="Alternative Functions" dataDxfId="3"/>
    <tableColumn id="7" xr3:uid="{DF75BB05-C1BB-4D72-86EC-E09354D89980}" name="Protocol" dataDxfId="2"/>
    <tableColumn id="5" xr3:uid="{AA73611C-FF4E-4505-A22D-D16A1C89FD0B}" name="PURPOSE" dataDxfId="1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831CB9-5D28-454C-AA38-BC2F9DF613A2}" name="Table1" displayName="Table1" ref="A29:C41" totalsRowShown="0">
  <autoFilter ref="A29:C41" xr:uid="{F4831CB9-5D28-454C-AA38-BC2F9DF613A2}"/>
  <tableColumns count="3">
    <tableColumn id="1" xr3:uid="{A2C44101-03B2-41DE-BF40-96E4921A7F59}" name="Port"/>
    <tableColumn id="2" xr3:uid="{8AA59E39-B8DD-457F-B4BD-35D19222BA07}" name="Total" dataDxfId="0">
      <calculatedColumnFormula>COUNTIF(A1:I20,"GPIO*")</calculatedColumnFormula>
    </tableColumn>
    <tableColumn id="3" xr3:uid="{72582427-4836-46EC-9E6D-E428A8A12FD0}" name="U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abSelected="1" zoomScale="85" zoomScaleNormal="85" workbookViewId="0">
      <selection activeCell="I22" sqref="I22"/>
    </sheetView>
  </sheetViews>
  <sheetFormatPr defaultColWidth="8.85546875" defaultRowHeight="15.75" x14ac:dyDescent="0.25"/>
  <cols>
    <col min="1" max="2" width="19" style="7" customWidth="1"/>
    <col min="3" max="3" width="19" style="12" customWidth="1"/>
    <col min="4" max="4" width="15" style="14" customWidth="1"/>
    <col min="5" max="5" width="31.28515625" style="14" bestFit="1" customWidth="1"/>
    <col min="6" max="6" width="15.140625" style="14" bestFit="1" customWidth="1"/>
    <col min="7" max="7" width="21.5703125" style="7" bestFit="1" customWidth="1"/>
    <col min="8" max="8" width="66.28515625" style="7" customWidth="1"/>
    <col min="9" max="9" width="19" style="7" customWidth="1"/>
    <col min="10" max="10" width="54.7109375" style="7" customWidth="1"/>
    <col min="11" max="11" width="8.85546875" style="14"/>
    <col min="12" max="12" width="10.5703125" style="14" bestFit="1" customWidth="1"/>
    <col min="13" max="16384" width="8.85546875" style="14"/>
  </cols>
  <sheetData>
    <row r="1" spans="1:10" ht="31.5" x14ac:dyDescent="0.25">
      <c r="A1" s="2" t="s">
        <v>74</v>
      </c>
      <c r="B1" s="1" t="s">
        <v>1</v>
      </c>
      <c r="C1" s="1" t="s">
        <v>73</v>
      </c>
      <c r="D1" s="1" t="s">
        <v>3</v>
      </c>
      <c r="E1" s="1" t="s">
        <v>75</v>
      </c>
      <c r="F1" s="3" t="s">
        <v>88</v>
      </c>
      <c r="G1" s="3" t="s">
        <v>68</v>
      </c>
      <c r="H1" s="3" t="s">
        <v>4</v>
      </c>
      <c r="I1" s="14"/>
      <c r="J1" s="14"/>
    </row>
    <row r="2" spans="1:10" x14ac:dyDescent="0.25">
      <c r="A2" s="4" t="s">
        <v>5</v>
      </c>
      <c r="B2" s="4" t="s">
        <v>23</v>
      </c>
      <c r="C2" s="10"/>
      <c r="D2" s="4"/>
      <c r="E2" s="4"/>
      <c r="F2" s="4" t="s">
        <v>28</v>
      </c>
      <c r="G2" s="4" t="s">
        <v>7</v>
      </c>
      <c r="H2" s="4"/>
      <c r="I2" s="14"/>
      <c r="J2" s="14"/>
    </row>
    <row r="3" spans="1:10" x14ac:dyDescent="0.25">
      <c r="A3" s="4" t="s">
        <v>5</v>
      </c>
      <c r="B3" s="6" t="s">
        <v>40</v>
      </c>
      <c r="C3" s="10"/>
      <c r="D3" s="4"/>
      <c r="E3" s="4"/>
      <c r="F3" s="4" t="s">
        <v>50</v>
      </c>
      <c r="G3" s="4" t="s">
        <v>7</v>
      </c>
      <c r="H3" s="4"/>
      <c r="I3" s="14"/>
      <c r="J3" s="14"/>
    </row>
    <row r="4" spans="1:10" x14ac:dyDescent="0.25">
      <c r="A4" s="4" t="s">
        <v>5</v>
      </c>
      <c r="B4" s="4" t="s">
        <v>13</v>
      </c>
      <c r="C4" s="10" t="s">
        <v>2</v>
      </c>
      <c r="D4" s="4" t="s">
        <v>85</v>
      </c>
      <c r="E4" s="4" t="s">
        <v>87</v>
      </c>
      <c r="F4" s="13" t="s">
        <v>89</v>
      </c>
      <c r="G4" s="4" t="s">
        <v>7</v>
      </c>
      <c r="H4" s="4"/>
      <c r="I4" s="14"/>
      <c r="J4" s="14"/>
    </row>
    <row r="5" spans="1:10" x14ac:dyDescent="0.25">
      <c r="A5" s="4" t="s">
        <v>5</v>
      </c>
      <c r="B5" s="4" t="s">
        <v>12</v>
      </c>
      <c r="C5" s="10" t="s">
        <v>0</v>
      </c>
      <c r="D5" s="4" t="s">
        <v>86</v>
      </c>
      <c r="E5" s="4" t="s">
        <v>87</v>
      </c>
      <c r="F5" s="13" t="s">
        <v>90</v>
      </c>
      <c r="G5" s="4" t="s">
        <v>7</v>
      </c>
      <c r="H5" s="4"/>
      <c r="I5" s="14"/>
      <c r="J5" s="14"/>
    </row>
    <row r="6" spans="1:10" x14ac:dyDescent="0.25">
      <c r="A6" s="4" t="s">
        <v>5</v>
      </c>
      <c r="B6" s="4" t="s">
        <v>45</v>
      </c>
      <c r="C6" s="10" t="s">
        <v>0</v>
      </c>
      <c r="D6" s="4" t="s">
        <v>77</v>
      </c>
      <c r="E6" s="4" t="s">
        <v>76</v>
      </c>
      <c r="F6" s="4"/>
      <c r="G6" s="4"/>
      <c r="H6" s="4"/>
      <c r="I6" s="14"/>
      <c r="J6" s="14"/>
    </row>
    <row r="7" spans="1:10" x14ac:dyDescent="0.25">
      <c r="A7" s="4" t="s">
        <v>5</v>
      </c>
      <c r="B7" s="4" t="s">
        <v>24</v>
      </c>
      <c r="C7" s="10" t="s">
        <v>0</v>
      </c>
      <c r="D7" s="4" t="s">
        <v>78</v>
      </c>
      <c r="E7" s="4" t="s">
        <v>76</v>
      </c>
      <c r="F7" s="4"/>
      <c r="G7" s="4"/>
      <c r="H7" s="4"/>
      <c r="I7" s="14"/>
      <c r="J7" s="14"/>
    </row>
    <row r="8" spans="1:10" x14ac:dyDescent="0.25">
      <c r="A8" s="4" t="s">
        <v>5</v>
      </c>
      <c r="B8" s="4" t="s">
        <v>25</v>
      </c>
      <c r="C8" s="10" t="s">
        <v>0</v>
      </c>
      <c r="D8" s="4" t="s">
        <v>79</v>
      </c>
      <c r="E8" s="4" t="s">
        <v>76</v>
      </c>
      <c r="F8" s="4"/>
      <c r="G8" s="4"/>
      <c r="H8" s="4"/>
      <c r="I8" s="14"/>
      <c r="J8" s="14"/>
    </row>
    <row r="9" spans="1:10" x14ac:dyDescent="0.25">
      <c r="A9" s="4" t="s">
        <v>5</v>
      </c>
      <c r="B9" s="4" t="s">
        <v>39</v>
      </c>
      <c r="C9" s="10" t="s">
        <v>0</v>
      </c>
      <c r="D9" s="4" t="s">
        <v>80</v>
      </c>
      <c r="E9" s="4" t="s">
        <v>76</v>
      </c>
      <c r="F9" s="4" t="s">
        <v>52</v>
      </c>
      <c r="G9" s="4" t="s">
        <v>60</v>
      </c>
      <c r="H9" s="4"/>
      <c r="I9" s="14"/>
      <c r="J9" s="14"/>
    </row>
    <row r="10" spans="1:10" x14ac:dyDescent="0.25">
      <c r="A10" s="4" t="s">
        <v>5</v>
      </c>
      <c r="B10" s="4" t="s">
        <v>38</v>
      </c>
      <c r="C10" s="10" t="s">
        <v>2</v>
      </c>
      <c r="D10" s="4" t="s">
        <v>94</v>
      </c>
      <c r="E10" s="4" t="s">
        <v>95</v>
      </c>
      <c r="F10" s="4" t="s">
        <v>51</v>
      </c>
      <c r="G10" s="4" t="s">
        <v>60</v>
      </c>
      <c r="H10" s="4"/>
      <c r="I10" s="14"/>
      <c r="J10" s="14"/>
    </row>
    <row r="11" spans="1:10" x14ac:dyDescent="0.25">
      <c r="A11" s="4" t="s">
        <v>5</v>
      </c>
      <c r="B11" s="4" t="s">
        <v>18</v>
      </c>
      <c r="C11" s="10"/>
      <c r="D11" s="4"/>
      <c r="E11" s="4"/>
      <c r="F11" s="4" t="s">
        <v>21</v>
      </c>
      <c r="G11" s="4" t="s">
        <v>60</v>
      </c>
      <c r="H11" s="4"/>
      <c r="I11" s="14"/>
      <c r="J11" s="14"/>
    </row>
    <row r="12" spans="1:10" x14ac:dyDescent="0.25">
      <c r="A12" s="4" t="s">
        <v>5</v>
      </c>
      <c r="B12" s="6" t="s">
        <v>17</v>
      </c>
      <c r="C12" s="10" t="s">
        <v>2</v>
      </c>
      <c r="D12" s="4" t="s">
        <v>20</v>
      </c>
      <c r="E12" s="4" t="s">
        <v>97</v>
      </c>
      <c r="F12" s="13" t="s">
        <v>20</v>
      </c>
      <c r="G12" s="4" t="s">
        <v>60</v>
      </c>
      <c r="H12" s="4"/>
      <c r="I12" s="14"/>
      <c r="J12" s="14"/>
    </row>
    <row r="13" spans="1:10" x14ac:dyDescent="0.25">
      <c r="A13" s="4" t="s">
        <v>5</v>
      </c>
      <c r="B13" s="4" t="s">
        <v>19</v>
      </c>
      <c r="C13" s="10" t="s">
        <v>2</v>
      </c>
      <c r="D13" s="4" t="s">
        <v>11</v>
      </c>
      <c r="E13" s="4" t="s">
        <v>95</v>
      </c>
      <c r="F13" s="13" t="s">
        <v>11</v>
      </c>
      <c r="G13" s="4" t="s">
        <v>60</v>
      </c>
      <c r="H13" s="4"/>
      <c r="I13" s="14"/>
      <c r="J13" s="14"/>
    </row>
    <row r="14" spans="1:10" x14ac:dyDescent="0.25">
      <c r="A14" s="4" t="s">
        <v>5</v>
      </c>
      <c r="B14" s="4" t="s">
        <v>41</v>
      </c>
      <c r="C14" s="10"/>
      <c r="D14" s="4"/>
      <c r="E14" s="4"/>
      <c r="F14" s="4"/>
      <c r="G14" s="4"/>
      <c r="H14" s="4"/>
      <c r="I14" s="14"/>
      <c r="J14" s="14"/>
    </row>
    <row r="15" spans="1:10" x14ac:dyDescent="0.25">
      <c r="A15" s="4" t="s">
        <v>5</v>
      </c>
      <c r="B15" s="4" t="s">
        <v>26</v>
      </c>
      <c r="C15" s="10"/>
      <c r="D15" s="4"/>
      <c r="E15" s="4"/>
      <c r="F15" s="4"/>
      <c r="G15" s="4"/>
      <c r="H15" s="4"/>
      <c r="I15" s="14"/>
      <c r="J15" s="14"/>
    </row>
    <row r="16" spans="1:10" x14ac:dyDescent="0.25">
      <c r="A16" s="4" t="s">
        <v>5</v>
      </c>
      <c r="B16" s="4" t="s">
        <v>32</v>
      </c>
      <c r="C16" s="10"/>
      <c r="D16" s="4"/>
      <c r="E16" s="4"/>
      <c r="F16" s="4" t="s">
        <v>56</v>
      </c>
      <c r="G16" s="4" t="s">
        <v>57</v>
      </c>
      <c r="H16" s="4"/>
      <c r="I16" s="14"/>
      <c r="J16" s="14"/>
    </row>
    <row r="17" spans="1:10" x14ac:dyDescent="0.25">
      <c r="A17" s="4" t="s">
        <v>5</v>
      </c>
      <c r="B17" s="4" t="s">
        <v>33</v>
      </c>
      <c r="C17" s="10"/>
      <c r="D17" s="4"/>
      <c r="E17" s="4"/>
      <c r="F17" s="4" t="s">
        <v>55</v>
      </c>
      <c r="G17" s="4" t="s">
        <v>57</v>
      </c>
      <c r="H17" s="4"/>
      <c r="I17" s="14"/>
      <c r="J17" s="14"/>
    </row>
    <row r="18" spans="1:10" x14ac:dyDescent="0.25">
      <c r="A18" s="4" t="s">
        <v>5</v>
      </c>
      <c r="B18" s="4" t="s">
        <v>42</v>
      </c>
      <c r="C18" s="10" t="s">
        <v>2</v>
      </c>
      <c r="D18" s="4" t="s">
        <v>81</v>
      </c>
      <c r="E18" s="4" t="s">
        <v>76</v>
      </c>
      <c r="F18" s="4"/>
      <c r="G18" s="4"/>
      <c r="H18" s="4"/>
      <c r="I18" s="14"/>
      <c r="J18" s="14"/>
    </row>
    <row r="19" spans="1:10" x14ac:dyDescent="0.25">
      <c r="A19" s="4" t="s">
        <v>5</v>
      </c>
      <c r="B19" s="4" t="s">
        <v>14</v>
      </c>
      <c r="C19" s="10" t="s">
        <v>2</v>
      </c>
      <c r="D19" s="4" t="s">
        <v>82</v>
      </c>
      <c r="E19" s="4" t="s">
        <v>76</v>
      </c>
      <c r="F19" s="4"/>
      <c r="G19" s="4"/>
      <c r="H19" s="4"/>
      <c r="I19" s="14"/>
      <c r="J19" s="14"/>
    </row>
    <row r="20" spans="1:10" x14ac:dyDescent="0.25">
      <c r="A20" s="4" t="s">
        <v>5</v>
      </c>
      <c r="B20" s="4" t="s">
        <v>34</v>
      </c>
      <c r="C20" s="10" t="s">
        <v>2</v>
      </c>
      <c r="D20" s="4" t="s">
        <v>93</v>
      </c>
      <c r="E20" s="4" t="s">
        <v>96</v>
      </c>
      <c r="F20" s="13" t="s">
        <v>54</v>
      </c>
      <c r="G20" s="4"/>
      <c r="H20" s="4"/>
      <c r="I20" s="14"/>
      <c r="J20" s="14"/>
    </row>
    <row r="21" spans="1:10" x14ac:dyDescent="0.25">
      <c r="A21" s="4" t="s">
        <v>5</v>
      </c>
      <c r="B21" s="4" t="s">
        <v>27</v>
      </c>
      <c r="C21" s="10" t="s">
        <v>2</v>
      </c>
      <c r="D21" s="4" t="s">
        <v>83</v>
      </c>
      <c r="E21" s="4" t="s">
        <v>76</v>
      </c>
      <c r="F21" s="4"/>
      <c r="G21" s="4" t="s">
        <v>60</v>
      </c>
      <c r="H21" s="4"/>
      <c r="I21" s="14"/>
      <c r="J21" s="14"/>
    </row>
    <row r="22" spans="1:10" x14ac:dyDescent="0.25">
      <c r="A22" s="4" t="s">
        <v>5</v>
      </c>
      <c r="B22" s="4" t="s">
        <v>43</v>
      </c>
      <c r="C22" s="10" t="s">
        <v>2</v>
      </c>
      <c r="D22" s="4" t="s">
        <v>84</v>
      </c>
      <c r="E22" s="4" t="s">
        <v>76</v>
      </c>
      <c r="F22" s="4"/>
      <c r="G22" s="4" t="s">
        <v>60</v>
      </c>
      <c r="H22" s="4"/>
      <c r="I22" s="14"/>
      <c r="J22" s="14"/>
    </row>
    <row r="23" spans="1:10" x14ac:dyDescent="0.25">
      <c r="A23" s="4" t="s">
        <v>5</v>
      </c>
      <c r="B23" s="4" t="s">
        <v>44</v>
      </c>
      <c r="C23" s="10"/>
      <c r="D23" s="4"/>
      <c r="E23" s="4"/>
      <c r="F23" s="4"/>
      <c r="G23" s="4" t="s">
        <v>60</v>
      </c>
      <c r="H23" s="4"/>
      <c r="I23" s="14"/>
      <c r="J23" s="14"/>
    </row>
    <row r="24" spans="1:10" x14ac:dyDescent="0.25">
      <c r="A24" s="4" t="s">
        <v>5</v>
      </c>
      <c r="B24" s="4" t="s">
        <v>16</v>
      </c>
      <c r="C24" s="10" t="s">
        <v>2</v>
      </c>
      <c r="D24" s="4" t="s">
        <v>98</v>
      </c>
      <c r="E24" s="4" t="s">
        <v>102</v>
      </c>
      <c r="F24" s="4"/>
      <c r="G24" s="4"/>
      <c r="H24" s="4" t="s">
        <v>106</v>
      </c>
      <c r="I24" s="14"/>
      <c r="J24" s="14"/>
    </row>
    <row r="25" spans="1:10" x14ac:dyDescent="0.25">
      <c r="A25" s="4" t="s">
        <v>5</v>
      </c>
      <c r="B25" s="4" t="s">
        <v>35</v>
      </c>
      <c r="C25" s="10" t="s">
        <v>2</v>
      </c>
      <c r="D25" s="4" t="s">
        <v>99</v>
      </c>
      <c r="E25" s="4" t="s">
        <v>102</v>
      </c>
      <c r="F25" s="4"/>
      <c r="G25" s="4"/>
      <c r="H25" s="4" t="s">
        <v>107</v>
      </c>
      <c r="I25" s="14"/>
      <c r="J25" s="14"/>
    </row>
    <row r="26" spans="1:10" x14ac:dyDescent="0.25">
      <c r="A26" s="4" t="s">
        <v>5</v>
      </c>
      <c r="B26" s="4" t="s">
        <v>36</v>
      </c>
      <c r="C26" s="10" t="s">
        <v>2</v>
      </c>
      <c r="D26" s="4" t="s">
        <v>100</v>
      </c>
      <c r="E26" s="4" t="s">
        <v>102</v>
      </c>
      <c r="F26" s="4"/>
      <c r="G26" s="4"/>
      <c r="H26" s="4" t="s">
        <v>105</v>
      </c>
      <c r="I26" s="14"/>
      <c r="J26" s="14"/>
    </row>
    <row r="27" spans="1:10" x14ac:dyDescent="0.25">
      <c r="A27" s="4" t="s">
        <v>5</v>
      </c>
      <c r="B27" s="4" t="s">
        <v>37</v>
      </c>
      <c r="C27" s="10" t="s">
        <v>2</v>
      </c>
      <c r="D27" s="4" t="s">
        <v>101</v>
      </c>
      <c r="E27" s="4" t="s">
        <v>102</v>
      </c>
      <c r="F27" s="4"/>
      <c r="G27" s="4"/>
      <c r="H27" s="4" t="s">
        <v>108</v>
      </c>
      <c r="I27" s="14"/>
      <c r="J27" s="14"/>
    </row>
    <row r="28" spans="1:10" x14ac:dyDescent="0.25">
      <c r="A28" s="4" t="s">
        <v>5</v>
      </c>
      <c r="B28" s="4" t="s">
        <v>22</v>
      </c>
      <c r="C28" s="10"/>
      <c r="D28" s="4"/>
      <c r="E28" s="4"/>
      <c r="F28" s="4"/>
      <c r="G28" s="4"/>
      <c r="H28" s="4"/>
      <c r="I28" s="14"/>
      <c r="J28" s="14"/>
    </row>
    <row r="29" spans="1:10" x14ac:dyDescent="0.25">
      <c r="A29" s="4" t="s">
        <v>5</v>
      </c>
      <c r="B29" s="4" t="s">
        <v>15</v>
      </c>
      <c r="C29" s="10" t="s">
        <v>2</v>
      </c>
      <c r="D29" s="4" t="s">
        <v>103</v>
      </c>
      <c r="E29" s="4" t="s">
        <v>104</v>
      </c>
      <c r="F29" s="4"/>
      <c r="G29" s="4"/>
      <c r="H29" s="4"/>
      <c r="I29" s="14"/>
      <c r="J29" s="14"/>
    </row>
    <row r="30" spans="1:10" x14ac:dyDescent="0.25">
      <c r="A30" s="4" t="s">
        <v>5</v>
      </c>
      <c r="B30" s="4" t="s">
        <v>69</v>
      </c>
      <c r="C30" s="10"/>
      <c r="D30" s="4"/>
      <c r="E30" s="4"/>
      <c r="F30" s="4"/>
      <c r="G30" s="4"/>
      <c r="H30" s="4"/>
      <c r="I30" s="14"/>
      <c r="J30" s="14"/>
    </row>
    <row r="31" spans="1:10" x14ac:dyDescent="0.25">
      <c r="A31" s="4" t="s">
        <v>5</v>
      </c>
      <c r="B31" s="4" t="s">
        <v>70</v>
      </c>
      <c r="C31" s="10"/>
      <c r="D31" s="4"/>
      <c r="E31" s="4"/>
      <c r="F31" s="4"/>
      <c r="G31" s="4"/>
      <c r="H31" s="4"/>
      <c r="I31" s="14"/>
      <c r="J31" s="14"/>
    </row>
    <row r="32" spans="1:10" x14ac:dyDescent="0.25">
      <c r="A32" s="4" t="s">
        <v>5</v>
      </c>
      <c r="B32" s="4" t="s">
        <v>71</v>
      </c>
      <c r="C32" s="10"/>
      <c r="D32" s="4"/>
      <c r="E32" s="4"/>
      <c r="F32" s="4"/>
      <c r="G32" s="4"/>
      <c r="H32" s="4"/>
      <c r="I32" s="14"/>
      <c r="J32" s="14"/>
    </row>
    <row r="33" spans="1:10" x14ac:dyDescent="0.25">
      <c r="A33" s="4" t="s">
        <v>5</v>
      </c>
      <c r="B33" s="4" t="s">
        <v>72</v>
      </c>
      <c r="C33" s="10"/>
      <c r="D33" s="4"/>
      <c r="E33" s="4"/>
      <c r="F33" s="4"/>
      <c r="G33" s="4"/>
      <c r="H33" s="4"/>
      <c r="I33" s="14"/>
      <c r="J33" s="14"/>
    </row>
    <row r="34" spans="1:10" x14ac:dyDescent="0.25">
      <c r="A34" s="4" t="s">
        <v>5</v>
      </c>
      <c r="B34" s="4" t="s">
        <v>91</v>
      </c>
      <c r="C34" s="10"/>
      <c r="D34" s="4"/>
      <c r="E34" s="4"/>
      <c r="F34" s="4"/>
      <c r="G34" s="4"/>
      <c r="H34" s="4"/>
      <c r="I34" s="14"/>
      <c r="J34" s="14"/>
    </row>
    <row r="35" spans="1:10" x14ac:dyDescent="0.25">
      <c r="A35" s="4" t="s">
        <v>5</v>
      </c>
      <c r="B35" s="4" t="s">
        <v>48</v>
      </c>
      <c r="C35" s="10"/>
      <c r="D35" s="4"/>
      <c r="E35" s="4"/>
      <c r="F35" s="4"/>
      <c r="G35" s="4"/>
      <c r="H35" s="4"/>
      <c r="I35" s="14"/>
      <c r="J35" s="14"/>
    </row>
    <row r="36" spans="1:10" x14ac:dyDescent="0.25">
      <c r="A36" s="4" t="s">
        <v>5</v>
      </c>
      <c r="B36" s="4" t="s">
        <v>49</v>
      </c>
      <c r="C36" s="10"/>
      <c r="D36" s="4"/>
      <c r="E36" s="4"/>
      <c r="F36" s="4"/>
      <c r="G36" s="4"/>
      <c r="H36" s="4"/>
      <c r="I36" s="14"/>
      <c r="J36" s="14"/>
    </row>
    <row r="37" spans="1:10" x14ac:dyDescent="0.25">
      <c r="A37" s="4" t="s">
        <v>5</v>
      </c>
      <c r="B37" s="4" t="s">
        <v>61</v>
      </c>
      <c r="C37" s="10" t="s">
        <v>2</v>
      </c>
      <c r="D37" s="4" t="s">
        <v>61</v>
      </c>
      <c r="E37" s="4" t="s">
        <v>92</v>
      </c>
      <c r="F37" s="4"/>
      <c r="G37" s="4"/>
      <c r="H37" s="4"/>
      <c r="I37" s="14"/>
      <c r="J37" s="14"/>
    </row>
    <row r="38" spans="1:10" x14ac:dyDescent="0.25">
      <c r="A38" s="4" t="s">
        <v>5</v>
      </c>
      <c r="B38" s="4" t="s">
        <v>65</v>
      </c>
      <c r="C38" s="10"/>
      <c r="D38" s="4"/>
      <c r="E38" s="4"/>
      <c r="F38" s="4"/>
      <c r="G38" s="4"/>
      <c r="H38" s="4"/>
      <c r="I38" s="14"/>
      <c r="J38" s="14"/>
    </row>
    <row r="39" spans="1:10" x14ac:dyDescent="0.25">
      <c r="A39" s="4" t="s">
        <v>5</v>
      </c>
      <c r="B39" s="4" t="s">
        <v>66</v>
      </c>
      <c r="C39" s="10"/>
      <c r="D39" s="4"/>
      <c r="E39" s="4"/>
      <c r="F39" s="4"/>
      <c r="G39" s="4"/>
      <c r="H39" s="4"/>
      <c r="I39" s="14"/>
      <c r="J39" s="14"/>
    </row>
    <row r="40" spans="1:10" x14ac:dyDescent="0.25">
      <c r="A40" s="4" t="s">
        <v>5</v>
      </c>
      <c r="B40" s="5" t="s">
        <v>67</v>
      </c>
      <c r="C40" s="11"/>
      <c r="D40" s="5"/>
      <c r="E40" s="5"/>
      <c r="F40" s="5"/>
      <c r="G40" s="5"/>
      <c r="H40" s="5"/>
      <c r="I40" s="14"/>
      <c r="J40" s="14"/>
    </row>
    <row r="41" spans="1:10" x14ac:dyDescent="0.25">
      <c r="A41" s="9"/>
      <c r="B41" s="9"/>
      <c r="C41" s="11"/>
      <c r="D41" s="9"/>
      <c r="E41" s="5"/>
      <c r="F41" s="5"/>
      <c r="G41" s="5"/>
      <c r="H41" s="15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229DB-34F9-4FC2-A7E9-64C09273CB73}">
  <dimension ref="A1:I41"/>
  <sheetViews>
    <sheetView topLeftCell="H1" zoomScale="85" zoomScaleNormal="85" workbookViewId="0">
      <selection activeCell="C24" sqref="C24:C26"/>
    </sheetView>
  </sheetViews>
  <sheetFormatPr defaultRowHeight="15" x14ac:dyDescent="0.25"/>
  <cols>
    <col min="1" max="1" width="10.42578125" customWidth="1"/>
    <col min="2" max="2" width="12.28515625" bestFit="1" customWidth="1"/>
    <col min="3" max="3" width="15.42578125" bestFit="1" customWidth="1"/>
    <col min="9" max="9" width="5.85546875" bestFit="1" customWidth="1"/>
  </cols>
  <sheetData>
    <row r="1" spans="1:9" x14ac:dyDescent="0.25">
      <c r="A1" s="8">
        <v>1</v>
      </c>
      <c r="B1" t="s">
        <v>31</v>
      </c>
      <c r="F1" s="8">
        <v>2</v>
      </c>
      <c r="G1" t="s">
        <v>30</v>
      </c>
    </row>
    <row r="2" spans="1:9" x14ac:dyDescent="0.25">
      <c r="A2" s="8">
        <v>3</v>
      </c>
      <c r="B2" t="s">
        <v>13</v>
      </c>
      <c r="C2" t="s">
        <v>8</v>
      </c>
      <c r="D2" t="s">
        <v>7</v>
      </c>
      <c r="F2" s="8">
        <v>4</v>
      </c>
      <c r="G2" t="s">
        <v>30</v>
      </c>
    </row>
    <row r="3" spans="1:9" x14ac:dyDescent="0.25">
      <c r="A3" s="8">
        <v>5</v>
      </c>
      <c r="B3" t="s">
        <v>12</v>
      </c>
      <c r="C3" t="s">
        <v>9</v>
      </c>
      <c r="D3" t="s">
        <v>7</v>
      </c>
      <c r="F3" s="8">
        <v>6</v>
      </c>
      <c r="G3" t="s">
        <v>10</v>
      </c>
    </row>
    <row r="4" spans="1:9" x14ac:dyDescent="0.25">
      <c r="A4" s="8">
        <v>7</v>
      </c>
      <c r="B4" t="s">
        <v>45</v>
      </c>
      <c r="F4" s="8">
        <v>8</v>
      </c>
      <c r="G4" t="s">
        <v>32</v>
      </c>
      <c r="H4" t="s">
        <v>56</v>
      </c>
      <c r="I4" t="s">
        <v>57</v>
      </c>
    </row>
    <row r="5" spans="1:9" x14ac:dyDescent="0.25">
      <c r="A5" s="8">
        <v>9</v>
      </c>
      <c r="B5" t="s">
        <v>10</v>
      </c>
      <c r="F5" s="8">
        <v>10</v>
      </c>
      <c r="G5" t="s">
        <v>33</v>
      </c>
      <c r="H5" t="s">
        <v>55</v>
      </c>
      <c r="I5" t="s">
        <v>57</v>
      </c>
    </row>
    <row r="6" spans="1:9" x14ac:dyDescent="0.25">
      <c r="A6" s="8">
        <v>11</v>
      </c>
      <c r="B6" t="s">
        <v>14</v>
      </c>
      <c r="F6" s="8">
        <v>12</v>
      </c>
      <c r="G6" t="s">
        <v>34</v>
      </c>
      <c r="H6" t="s">
        <v>54</v>
      </c>
    </row>
    <row r="7" spans="1:9" x14ac:dyDescent="0.25">
      <c r="A7" s="8">
        <v>13</v>
      </c>
      <c r="B7" t="s">
        <v>15</v>
      </c>
      <c r="F7" s="8">
        <v>14</v>
      </c>
      <c r="G7" t="s">
        <v>10</v>
      </c>
    </row>
    <row r="8" spans="1:9" x14ac:dyDescent="0.25">
      <c r="A8" s="8">
        <v>15</v>
      </c>
      <c r="B8" t="s">
        <v>16</v>
      </c>
      <c r="F8" s="8">
        <v>16</v>
      </c>
      <c r="G8" t="s">
        <v>35</v>
      </c>
    </row>
    <row r="9" spans="1:9" x14ac:dyDescent="0.25">
      <c r="A9" s="8">
        <v>17</v>
      </c>
      <c r="B9" t="s">
        <v>31</v>
      </c>
      <c r="F9" s="8">
        <v>18</v>
      </c>
      <c r="G9" t="s">
        <v>36</v>
      </c>
    </row>
    <row r="10" spans="1:9" x14ac:dyDescent="0.25">
      <c r="A10" s="8">
        <v>19</v>
      </c>
      <c r="B10" t="s">
        <v>17</v>
      </c>
      <c r="C10" t="s">
        <v>20</v>
      </c>
      <c r="D10" t="s">
        <v>53</v>
      </c>
      <c r="F10" s="8">
        <v>20</v>
      </c>
      <c r="G10" t="s">
        <v>10</v>
      </c>
    </row>
    <row r="11" spans="1:9" x14ac:dyDescent="0.25">
      <c r="A11" s="8">
        <v>21</v>
      </c>
      <c r="B11" t="s">
        <v>18</v>
      </c>
      <c r="C11" t="s">
        <v>21</v>
      </c>
      <c r="D11" t="s">
        <v>53</v>
      </c>
      <c r="F11" s="8">
        <v>22</v>
      </c>
      <c r="G11" t="s">
        <v>37</v>
      </c>
    </row>
    <row r="12" spans="1:9" x14ac:dyDescent="0.25">
      <c r="A12" s="8">
        <v>23</v>
      </c>
      <c r="B12" t="s">
        <v>19</v>
      </c>
      <c r="C12" t="s">
        <v>11</v>
      </c>
      <c r="D12" t="s">
        <v>53</v>
      </c>
      <c r="F12" s="8">
        <v>24</v>
      </c>
      <c r="G12" t="s">
        <v>38</v>
      </c>
      <c r="H12" t="s">
        <v>51</v>
      </c>
      <c r="I12" t="s">
        <v>53</v>
      </c>
    </row>
    <row r="13" spans="1:9" x14ac:dyDescent="0.25">
      <c r="A13" s="8">
        <v>25</v>
      </c>
      <c r="B13" t="s">
        <v>10</v>
      </c>
      <c r="F13" s="8">
        <v>26</v>
      </c>
      <c r="G13" t="s">
        <v>39</v>
      </c>
      <c r="H13" t="s">
        <v>52</v>
      </c>
      <c r="I13" t="s">
        <v>53</v>
      </c>
    </row>
    <row r="14" spans="1:9" x14ac:dyDescent="0.25">
      <c r="A14" s="8">
        <v>27</v>
      </c>
      <c r="B14" t="s">
        <v>23</v>
      </c>
      <c r="C14" t="s">
        <v>28</v>
      </c>
      <c r="D14" t="s">
        <v>63</v>
      </c>
      <c r="F14" s="8">
        <v>28</v>
      </c>
      <c r="G14" t="s">
        <v>40</v>
      </c>
      <c r="H14" t="s">
        <v>50</v>
      </c>
      <c r="I14" t="s">
        <v>63</v>
      </c>
    </row>
    <row r="15" spans="1:9" x14ac:dyDescent="0.25">
      <c r="A15" s="8">
        <v>29</v>
      </c>
      <c r="B15" t="s">
        <v>24</v>
      </c>
      <c r="F15" s="8">
        <v>30</v>
      </c>
      <c r="G15" t="s">
        <v>10</v>
      </c>
    </row>
    <row r="16" spans="1:9" x14ac:dyDescent="0.25">
      <c r="A16" s="8">
        <v>31</v>
      </c>
      <c r="B16" t="s">
        <v>25</v>
      </c>
      <c r="F16" s="8">
        <v>32</v>
      </c>
      <c r="G16" t="s">
        <v>41</v>
      </c>
    </row>
    <row r="17" spans="1:9" x14ac:dyDescent="0.25">
      <c r="A17" s="8">
        <v>33</v>
      </c>
      <c r="B17" t="s">
        <v>26</v>
      </c>
      <c r="F17" s="8">
        <v>34</v>
      </c>
      <c r="G17" t="s">
        <v>10</v>
      </c>
    </row>
    <row r="18" spans="1:9" x14ac:dyDescent="0.25">
      <c r="A18" s="8">
        <v>35</v>
      </c>
      <c r="B18" t="s">
        <v>27</v>
      </c>
      <c r="C18" t="s">
        <v>21</v>
      </c>
      <c r="D18" t="s">
        <v>29</v>
      </c>
      <c r="F18" s="8">
        <v>36</v>
      </c>
      <c r="G18" t="s">
        <v>42</v>
      </c>
    </row>
    <row r="19" spans="1:9" x14ac:dyDescent="0.25">
      <c r="A19" s="8">
        <v>37</v>
      </c>
      <c r="B19" t="s">
        <v>22</v>
      </c>
      <c r="F19" s="8">
        <v>38</v>
      </c>
      <c r="G19" t="s">
        <v>43</v>
      </c>
      <c r="H19" t="s">
        <v>20</v>
      </c>
      <c r="I19" t="s">
        <v>29</v>
      </c>
    </row>
    <row r="20" spans="1:9" x14ac:dyDescent="0.25">
      <c r="A20" s="8">
        <v>39</v>
      </c>
      <c r="B20" t="s">
        <v>10</v>
      </c>
      <c r="F20" s="8">
        <v>40</v>
      </c>
      <c r="G20" t="s">
        <v>44</v>
      </c>
      <c r="H20" t="s">
        <v>11</v>
      </c>
      <c r="I20" t="s">
        <v>29</v>
      </c>
    </row>
    <row r="22" spans="1:9" x14ac:dyDescent="0.25">
      <c r="B22" t="s">
        <v>46</v>
      </c>
      <c r="C22" t="s">
        <v>46</v>
      </c>
    </row>
    <row r="23" spans="1:9" x14ac:dyDescent="0.25">
      <c r="B23" t="s">
        <v>46</v>
      </c>
      <c r="C23" t="s">
        <v>46</v>
      </c>
    </row>
    <row r="24" spans="1:9" x14ac:dyDescent="0.25">
      <c r="B24" t="s">
        <v>47</v>
      </c>
      <c r="C24" t="s">
        <v>65</v>
      </c>
    </row>
    <row r="25" spans="1:9" x14ac:dyDescent="0.25">
      <c r="B25" t="s">
        <v>48</v>
      </c>
      <c r="C25" t="s">
        <v>66</v>
      </c>
    </row>
    <row r="26" spans="1:9" x14ac:dyDescent="0.25">
      <c r="B26" t="s">
        <v>49</v>
      </c>
      <c r="C26" t="s">
        <v>67</v>
      </c>
    </row>
    <row r="27" spans="1:9" x14ac:dyDescent="0.25">
      <c r="B27" t="s">
        <v>61</v>
      </c>
    </row>
    <row r="29" spans="1:9" x14ac:dyDescent="0.25">
      <c r="A29" t="s">
        <v>58</v>
      </c>
      <c r="B29" t="s">
        <v>59</v>
      </c>
      <c r="C29" t="s">
        <v>62</v>
      </c>
    </row>
    <row r="30" spans="1:9" x14ac:dyDescent="0.25">
      <c r="A30" t="s">
        <v>30</v>
      </c>
      <c r="B30">
        <f>COUNTIF($A$1:$I$27,"5 V")</f>
        <v>2</v>
      </c>
      <c r="C30" t="s">
        <v>64</v>
      </c>
    </row>
    <row r="31" spans="1:9" x14ac:dyDescent="0.25">
      <c r="A31" t="s">
        <v>31</v>
      </c>
      <c r="B31">
        <f>COUNTIF(A1:I27,"3.3 V")</f>
        <v>2</v>
      </c>
    </row>
    <row r="32" spans="1:9" x14ac:dyDescent="0.25">
      <c r="A32" t="s">
        <v>6</v>
      </c>
      <c r="B32">
        <f>COUNTIF(A1:I20,"GPIO*")</f>
        <v>28</v>
      </c>
    </row>
    <row r="33" spans="1:2" x14ac:dyDescent="0.25">
      <c r="A33" t="s">
        <v>57</v>
      </c>
      <c r="B33">
        <f>COUNTIF(A1:I27,"UART*")</f>
        <v>2</v>
      </c>
    </row>
    <row r="34" spans="1:2" x14ac:dyDescent="0.25">
      <c r="A34" t="s">
        <v>7</v>
      </c>
      <c r="B34">
        <f>COUNTIF(A1:I27,"I2C*")</f>
        <v>4</v>
      </c>
    </row>
    <row r="35" spans="1:2" x14ac:dyDescent="0.25">
      <c r="A35" t="s">
        <v>60</v>
      </c>
      <c r="B35">
        <f>COUNTIF(A1:I20,"SPI*")</f>
        <v>8</v>
      </c>
    </row>
    <row r="36" spans="1:2" x14ac:dyDescent="0.25">
      <c r="A36" t="s">
        <v>46</v>
      </c>
      <c r="B36">
        <f>COUNTIF(A1:I27,"USB*")</f>
        <v>4</v>
      </c>
    </row>
    <row r="37" spans="1:2" x14ac:dyDescent="0.25">
      <c r="A37" t="s">
        <v>48</v>
      </c>
      <c r="B37">
        <f>COUNTIF(A1:I27,"HDMI*")</f>
        <v>1</v>
      </c>
    </row>
    <row r="38" spans="1:2" x14ac:dyDescent="0.25">
      <c r="A38" t="s">
        <v>61</v>
      </c>
      <c r="B38">
        <f>COUNTIF($A$1:$I$27,"DSI*")</f>
        <v>1</v>
      </c>
    </row>
    <row r="39" spans="1:2" x14ac:dyDescent="0.25">
      <c r="A39" t="s">
        <v>65</v>
      </c>
      <c r="B39">
        <f>COUNTIF($A$1:$I$27,"MicroSD*")</f>
        <v>1</v>
      </c>
    </row>
    <row r="40" spans="1:2" x14ac:dyDescent="0.25">
      <c r="A40" t="s">
        <v>66</v>
      </c>
      <c r="B40">
        <f>COUNTIF($A$1:$I$27,"Bluetooth*")</f>
        <v>1</v>
      </c>
    </row>
    <row r="41" spans="1:2" x14ac:dyDescent="0.25">
      <c r="A41" t="s">
        <v>67</v>
      </c>
      <c r="B41">
        <f>COUNTIF($A$1:$I$27,"Wifi*")</f>
        <v>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114caaf-f545-46e2-8b61-225cf2800a1e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0FDCAE2520A341995503A11405F53D" ma:contentTypeVersion="12" ma:contentTypeDescription="Create a new document." ma:contentTypeScope="" ma:versionID="149c220a0e42d7f201d9f1312913c9a5">
  <xsd:schema xmlns:xsd="http://www.w3.org/2001/XMLSchema" xmlns:xs="http://www.w3.org/2001/XMLSchema" xmlns:p="http://schemas.microsoft.com/office/2006/metadata/properties" xmlns:ns2="2114caaf-f545-46e2-8b61-225cf2800a1e" xmlns:ns3="b77a9d27-4f4c-4544-a5f3-cf01d0762ad1" targetNamespace="http://schemas.microsoft.com/office/2006/metadata/properties" ma:root="true" ma:fieldsID="09e16838e4f87491bebf9d5f8459d2e1" ns2:_="" ns3:_="">
    <xsd:import namespace="2114caaf-f545-46e2-8b61-225cf2800a1e"/>
    <xsd:import namespace="b77a9d27-4f4c-4544-a5f3-cf01d0762a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DateTaken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14caaf-f545-46e2-8b61-225cf2800a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d85113c5-7036-4ae5-b6c9-3bc4b8da47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7a9d27-4f4c-4544-a5f3-cf01d0762ad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576AA72-381F-4A45-B669-BA50DB40E1B2}">
  <ds:schemaRefs>
    <ds:schemaRef ds:uri="http://schemas.microsoft.com/office/2006/metadata/properties"/>
    <ds:schemaRef ds:uri="http://schemas.microsoft.com/office/infopath/2007/PartnerControls"/>
    <ds:schemaRef ds:uri="2114caaf-f545-46e2-8b61-225cf2800a1e"/>
  </ds:schemaRefs>
</ds:datastoreItem>
</file>

<file path=customXml/itemProps2.xml><?xml version="1.0" encoding="utf-8"?>
<ds:datastoreItem xmlns:ds="http://schemas.openxmlformats.org/officeDocument/2006/customXml" ds:itemID="{A870BFDA-6C7D-4C88-98BC-0A5D9D9636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14caaf-f545-46e2-8b61-225cf2800a1e"/>
    <ds:schemaRef ds:uri="b77a9d27-4f4c-4544-a5f3-cf01d0762a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0E5F584-65C3-4EAB-BF2C-A20B8CB014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Pin Register</vt:lpstr>
      <vt:lpstr>Rasberry Pi Pin 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Jason</dc:creator>
  <cp:keywords/>
  <dc:description/>
  <cp:lastModifiedBy>Pete Philip Paul (22702606)</cp:lastModifiedBy>
  <cp:revision/>
  <dcterms:created xsi:type="dcterms:W3CDTF">2015-06-05T18:17:20Z</dcterms:created>
  <dcterms:modified xsi:type="dcterms:W3CDTF">2023-10-22T05:50:25Z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0x010100BA0FDCAE2520A341995503A11405F53D</vt:lpwstr>
  </property>
  <property fmtid="{D5CDD505-2E9C-101B-9397-08002B2CF9AE}" pid="3" name="MediaServiceImageTags">
    <vt:lpwstr/>
  </property>
</Properties>
</file>