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wa.sharepoint.com/sites/ELEC5552SEM-22023-Team02/Shared Documents/Team02/0. Reports/3. Final Report/4. Final Deliverables/"/>
    </mc:Choice>
  </mc:AlternateContent>
  <xr:revisionPtr revIDLastSave="933" documentId="11_18D3044061D37F62C6B48C5C4D7282802C73FF96" xr6:coauthVersionLast="47" xr6:coauthVersionMax="47" xr10:uidLastSave="{BA74B4C7-D9A7-403C-A826-04F828AA63D6}"/>
  <bookViews>
    <workbookView xWindow="-108" yWindow="-108" windowWidth="23256" windowHeight="12576" tabRatio="753" xr2:uid="{00000000-000D-0000-FFFF-FFFF00000000}"/>
  </bookViews>
  <sheets>
    <sheet name="Requirements Register" sheetId="1" r:id="rId1"/>
    <sheet name="Rating Matrix" sheetId="2" r:id="rId2"/>
    <sheet name="Categories" sheetId="4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1" l="1"/>
  <c r="K14" i="1"/>
  <c r="L14" i="1" s="1"/>
  <c r="K20" i="1"/>
  <c r="L20" i="1" s="1"/>
  <c r="K15" i="1"/>
  <c r="L15" i="1" s="1"/>
  <c r="K3" i="1"/>
  <c r="K4" i="1"/>
  <c r="K16" i="1"/>
  <c r="L16" i="1" s="1"/>
  <c r="K5" i="1"/>
  <c r="K21" i="1"/>
  <c r="L21" i="1" s="1"/>
  <c r="K22" i="1"/>
  <c r="L22" i="1" s="1"/>
  <c r="K6" i="1"/>
  <c r="K7" i="1"/>
  <c r="K23" i="1"/>
  <c r="L23" i="1" s="1"/>
  <c r="K17" i="1"/>
  <c r="L17" i="1" s="1"/>
  <c r="K24" i="1"/>
  <c r="L24" i="1" s="1"/>
  <c r="K28" i="1"/>
  <c r="L28" i="1" s="1"/>
  <c r="K8" i="1"/>
  <c r="K25" i="1"/>
  <c r="L25" i="1" s="1"/>
  <c r="K29" i="1"/>
  <c r="L29" i="1" s="1"/>
  <c r="K9" i="1"/>
  <c r="K10" i="1"/>
  <c r="K30" i="1"/>
  <c r="L30" i="1" s="1"/>
  <c r="K11" i="1"/>
  <c r="K31" i="1"/>
  <c r="L31" i="1" s="1"/>
  <c r="K32" i="1"/>
  <c r="L32" i="1" s="1"/>
  <c r="K26" i="1"/>
  <c r="L26" i="1" s="1"/>
  <c r="K36" i="1"/>
  <c r="L36" i="1" s="1"/>
  <c r="K18" i="1"/>
  <c r="L18" i="1" s="1"/>
  <c r="K37" i="1"/>
  <c r="L37" i="1" s="1"/>
  <c r="K38" i="1"/>
  <c r="L38" i="1" s="1"/>
  <c r="K12" i="1"/>
  <c r="K13" i="1"/>
  <c r="K33" i="1"/>
  <c r="L33" i="1" s="1"/>
  <c r="K19" i="1"/>
  <c r="L19" i="1" s="1"/>
  <c r="K27" i="1"/>
  <c r="L27" i="1" s="1"/>
  <c r="K34" i="1"/>
  <c r="L34" i="1" s="1"/>
  <c r="K35" i="1"/>
  <c r="L35" i="1" s="1"/>
  <c r="K39" i="1"/>
  <c r="L39" i="1" s="1"/>
  <c r="K40" i="1"/>
  <c r="L40" i="1" s="1"/>
  <c r="L2" i="1"/>
  <c r="L3" i="1"/>
  <c r="L4" i="1"/>
  <c r="L5" i="1"/>
  <c r="L6" i="1"/>
  <c r="L7" i="1"/>
  <c r="L8" i="1"/>
  <c r="L9" i="1"/>
  <c r="L10" i="1"/>
  <c r="L11" i="1"/>
  <c r="L12" i="1"/>
  <c r="L13" i="1"/>
</calcChain>
</file>

<file path=xl/sharedStrings.xml><?xml version="1.0" encoding="utf-8"?>
<sst xmlns="http://schemas.openxmlformats.org/spreadsheetml/2006/main" count="375" uniqueCount="195">
  <si>
    <t>Extra Details</t>
  </si>
  <si>
    <t>Stakeholder Rating</t>
  </si>
  <si>
    <t>Source</t>
  </si>
  <si>
    <t>Information Session</t>
  </si>
  <si>
    <t>Final Rating</t>
  </si>
  <si>
    <t>1: Missing this requirement results have no impact on the health and safety of any individuals </t>
  </si>
  <si>
    <t>2: Missing this requirement has a very low risk of minor injury </t>
  </si>
  <si>
    <t>3: Missing this requirement has a moderate risk of minor injury OR a very low risk of major injury </t>
  </si>
  <si>
    <t>4: Missing this requirement has a high risk of minor injury OR a moderate risk of major injury </t>
  </si>
  <si>
    <t>5: Missing this requirement has a high risk of major injury </t>
  </si>
  <si>
    <t>1: Missing this requirement results in no financial cost </t>
  </si>
  <si>
    <t>2: Missing this requirement results in minor financial cost  </t>
  </si>
  <si>
    <t>3: Missing this requirement results in moderate financial cost </t>
  </si>
  <si>
    <t>4: Missing this requirement results in major financial cost </t>
  </si>
  <si>
    <t>5: Missing this requirement results in major financial cost for multiple stakeholders </t>
  </si>
  <si>
    <t>1: This requirement does not benefit any stakeholders </t>
  </si>
  <si>
    <t>2: This requirement has slight benefit to some stakeholders </t>
  </si>
  <si>
    <t>3: This requirement has major benefit to some stakeholders OR slight benefit to important stakeholders </t>
  </si>
  <si>
    <t>4: This requirement has major benefit to important stakeholders </t>
  </si>
  <si>
    <t>5: This requirement has been specifically listed by important stakeholders </t>
  </si>
  <si>
    <t>Safety Rating (1-5)</t>
  </si>
  <si>
    <t>Cost Rating (1-5)</t>
  </si>
  <si>
    <t>Stakeholder Rating (1-5)</t>
  </si>
  <si>
    <t>ID</t>
  </si>
  <si>
    <t>The output type (DC/AC), voltage, modulation (ON/OFF) and output enable shall all be controlled via a digital input.</t>
  </si>
  <si>
    <t>Date Added</t>
  </si>
  <si>
    <t>Requirement Description</t>
  </si>
  <si>
    <t>Priority</t>
  </si>
  <si>
    <t>Status</t>
  </si>
  <si>
    <t>REQ-001</t>
  </si>
  <si>
    <t>REQ-002</t>
  </si>
  <si>
    <t>REQ-003</t>
  </si>
  <si>
    <t>REQ-004</t>
  </si>
  <si>
    <t>REQ-005</t>
  </si>
  <si>
    <t>REQ-006</t>
  </si>
  <si>
    <t>REQ-007</t>
  </si>
  <si>
    <t>REQ-008</t>
  </si>
  <si>
    <t>REQ-009</t>
  </si>
  <si>
    <t>REQ-010</t>
  </si>
  <si>
    <t>REQ-011</t>
  </si>
  <si>
    <t>REQ-012</t>
  </si>
  <si>
    <t>REQ-013</t>
  </si>
  <si>
    <t>REQ-014</t>
  </si>
  <si>
    <t>REQ-015</t>
  </si>
  <si>
    <t>REQ-016</t>
  </si>
  <si>
    <t>REQ-017</t>
  </si>
  <si>
    <t>REQ-018</t>
  </si>
  <si>
    <t>REQ-019</t>
  </si>
  <si>
    <t>REQ-020</t>
  </si>
  <si>
    <t>REQ-021</t>
  </si>
  <si>
    <t>REQ-022</t>
  </si>
  <si>
    <t>REQ-023</t>
  </si>
  <si>
    <t>REQ-024</t>
  </si>
  <si>
    <t>REQ-025</t>
  </si>
  <si>
    <t>REQ-026</t>
  </si>
  <si>
    <t>REQ-027</t>
  </si>
  <si>
    <t>REQ-028</t>
  </si>
  <si>
    <t>REQ-029</t>
  </si>
  <si>
    <t>REQ-030</t>
  </si>
  <si>
    <t>REQ-031</t>
  </si>
  <si>
    <t>REQ-032</t>
  </si>
  <si>
    <t>REQ-033</t>
  </si>
  <si>
    <t>REQ-034</t>
  </si>
  <si>
    <t>REQ-035</t>
  </si>
  <si>
    <t>REQ-036</t>
  </si>
  <si>
    <t>REQ-037</t>
  </si>
  <si>
    <t>REQ-038</t>
  </si>
  <si>
    <t>REQ-039</t>
  </si>
  <si>
    <t>Priority Categories</t>
  </si>
  <si>
    <t>Priority Number</t>
  </si>
  <si>
    <t>Safety Critical</t>
  </si>
  <si>
    <t>Critical</t>
  </si>
  <si>
    <t>Any requirement that is key to achieving the functional requirements and must be included for a successful design delivery to occur</t>
  </si>
  <si>
    <t>High</t>
  </si>
  <si>
    <t>Any requirement that is key to achieving the required functionalities and must be included for client satisfaction</t>
  </si>
  <si>
    <t>Medium</t>
  </si>
  <si>
    <t>Low</t>
  </si>
  <si>
    <t>Status Categories</t>
  </si>
  <si>
    <t>Description</t>
  </si>
  <si>
    <t>Proposed</t>
  </si>
  <si>
    <t>This status indicates that the requirement has been identified and suggested but has not yet been approved or started.</t>
  </si>
  <si>
    <t>Approved</t>
  </si>
  <si>
    <t>This status indicates that the requirement has been reviewed and accepted by the stakeholders and can be included in the project plan.</t>
  </si>
  <si>
    <t>Rejected</t>
  </si>
  <si>
    <t>This status indicates that the requirement has been evaluated and deemed unsuitable or unnecessary and will not be pursued.</t>
  </si>
  <si>
    <t>In Progress</t>
  </si>
  <si>
    <t>This status indicates that work has started on the requirement and is currently being developed or implemented.</t>
  </si>
  <si>
    <t>Verified</t>
  </si>
  <si>
    <t>This status indicates that the requirement has been fully developed and has undergone testing or quality assurance, and meets the criteria established for its success.</t>
  </si>
  <si>
    <t>Cancelled</t>
  </si>
  <si>
    <t>This status indicates that the requirement has been terminated and will no longer be pursued.</t>
  </si>
  <si>
    <t>On Hold</t>
  </si>
  <si>
    <t>This status indicates that the requirement is temporarily paused and will not be pursued until further notice or a certain condition has been met.</t>
  </si>
  <si>
    <r>
      <t xml:space="preserve">Any requirement that is </t>
    </r>
    <r>
      <rPr>
        <b/>
        <i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key to achieving the functional requirements of the design and is considered </t>
    </r>
    <r>
      <rPr>
        <b/>
        <sz val="11"/>
        <color theme="1"/>
        <rFont val="Calibri"/>
        <family val="2"/>
        <scheme val="minor"/>
      </rPr>
      <t>high</t>
    </r>
    <r>
      <rPr>
        <sz val="11"/>
        <color theme="1"/>
        <rFont val="Calibri"/>
        <family val="2"/>
        <scheme val="minor"/>
      </rPr>
      <t xml:space="preserve"> importance to client satisfaction.</t>
    </r>
  </si>
  <si>
    <r>
      <t xml:space="preserve">Any requirement that is </t>
    </r>
    <r>
      <rPr>
        <b/>
        <i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key to the functional requirements of the design and is considered </t>
    </r>
    <r>
      <rPr>
        <b/>
        <sz val="11"/>
        <color theme="1"/>
        <rFont val="Calibri"/>
        <family val="2"/>
        <scheme val="minor"/>
      </rPr>
      <t>low</t>
    </r>
    <r>
      <rPr>
        <sz val="11"/>
        <color theme="1"/>
        <rFont val="Calibri"/>
        <family val="2"/>
        <scheme val="minor"/>
      </rPr>
      <t xml:space="preserve"> importance to client satisfaction.</t>
    </r>
  </si>
  <si>
    <t>Verification Method Categories</t>
  </si>
  <si>
    <t>Inspection</t>
  </si>
  <si>
    <t>Non-destructive examination of a product using one or more of the 5 senses.--Review the design schematics to determine if they meet the requirements.</t>
    <phoneticPr fontId="3" type="noConversion"/>
  </si>
  <si>
    <t>Demonstration</t>
  </si>
  <si>
    <t>To conduct a trial run (simulation) of the project and observe if it can achieve the basic functionality as designed.</t>
    <phoneticPr fontId="3" type="noConversion"/>
  </si>
  <si>
    <t>Test</t>
  </si>
  <si>
    <t>Simulate general working conditions and check whether they meet the specific requirements of stakeholders.</t>
  </si>
  <si>
    <t>Analysis</t>
  </si>
  <si>
    <t>Simulate specific working conditions, continuously monitor the relevant indicators of the project to ensure strict compliance with the standards.</t>
  </si>
  <si>
    <t>Member Name Categories</t>
  </si>
  <si>
    <t>LB</t>
  </si>
  <si>
    <t>Liam Bettles</t>
  </si>
  <si>
    <t>AC</t>
  </si>
  <si>
    <t>Anders Christensen</t>
  </si>
  <si>
    <t>Nicholas Curwood-Wagner</t>
  </si>
  <si>
    <t>NC</t>
  </si>
  <si>
    <t>PP</t>
  </si>
  <si>
    <t>Pete Philip Paul</t>
  </si>
  <si>
    <t>TW</t>
  </si>
  <si>
    <t>Thomas Wilkinson</t>
  </si>
  <si>
    <t>JZ</t>
  </si>
  <si>
    <t>Jason Zagari</t>
  </si>
  <si>
    <t>GRP</t>
  </si>
  <si>
    <t>Whole Group</t>
  </si>
  <si>
    <t>The design shall utilise a computer or microcontroller.</t>
  </si>
  <si>
    <t>The design shall produce a DC output voltage of 0 - 200V</t>
  </si>
  <si>
    <t>The design shall produce a DC output voltage that is hardware interlock limited to 100V</t>
  </si>
  <si>
    <t>The design shall produce an AC output voltage of 0 - 200Vrms</t>
  </si>
  <si>
    <t>The design shall produce an AC output frequency of 50-300kHz sine wave.</t>
  </si>
  <si>
    <t>The design shall produce an AC output voltage with hardware interlock limiting it to 50 Vrms.</t>
  </si>
  <si>
    <t>Hardware can still mean software-controlled</t>
  </si>
  <si>
    <t>The design shall allow for output voltage adjustments with steps of 0.05V or less over full range of voltages.</t>
  </si>
  <si>
    <t>The design shall produce a maximum output current of 10mA</t>
  </si>
  <si>
    <t>Reword</t>
  </si>
  <si>
    <t>The design shall produce a switchable output 100% amplitude modulated signal with a square wave signal for AC &amp; DC outputs.</t>
  </si>
  <si>
    <t>The design shall produce a square wave signal with frequency range of 10-100Hz.</t>
  </si>
  <si>
    <t>The design shall allow for output frequency adjustment with steps of 10Hz for the square wave.</t>
  </si>
  <si>
    <t>The design shall allow for output frequency adjustments with steps of 10kHz for the carrier frequency.</t>
  </si>
  <si>
    <t>The design shall protect the output from overcurrent by switching off the output in under 10 milliseconds.</t>
  </si>
  <si>
    <t>The design shall source input power from an external power supply adapter.</t>
  </si>
  <si>
    <t>Prefer 12VDC</t>
  </si>
  <si>
    <t>The design shall include a suitable case of a self-extinguishing material.</t>
  </si>
  <si>
    <t>The design shall include a suitable case that allows for programming and computer-based control without disassembly.</t>
  </si>
  <si>
    <t>Remove computer-based control?</t>
  </si>
  <si>
    <t>All design files shall be uploaded to a Git repository with an open source / open hardware license for the project partner and other researchers.</t>
  </si>
  <si>
    <t>The prototyping activities shall not exceed $350 for reimbursement purposes.</t>
  </si>
  <si>
    <t>The design shall be implemented on a PCB or protoboard if time constrained.</t>
  </si>
  <si>
    <t>The design output connection shall be a BNC or high-voltage BNC.</t>
  </si>
  <si>
    <t>The design shall minimise electromagnetic interference produced as far as is practicable.</t>
  </si>
  <si>
    <t>The design's size and weight shall be as low as possible.</t>
  </si>
  <si>
    <t>Testable through weight tallying and comparing to alternative components.</t>
  </si>
  <si>
    <t>Source Categories</t>
  </si>
  <si>
    <t>Project Brief</t>
  </si>
  <si>
    <t>Technical Query</t>
  </si>
  <si>
    <t>The design shall comply with all relevant legal and regulatory requirements.</t>
  </si>
  <si>
    <t>Functional Rating</t>
  </si>
  <si>
    <r>
      <t xml:space="preserve">Any requirement that </t>
    </r>
    <r>
      <rPr>
        <b/>
        <sz val="11"/>
        <color theme="1"/>
        <rFont val="Calibri"/>
        <family val="2"/>
        <scheme val="minor"/>
      </rPr>
      <t>creates a hazard</t>
    </r>
    <r>
      <rPr>
        <sz val="11"/>
        <color theme="1"/>
        <rFont val="Calibri"/>
        <family val="2"/>
        <scheme val="minor"/>
      </rPr>
      <t xml:space="preserve"> if it is not met.</t>
    </r>
  </si>
  <si>
    <t>Functional Rating (1-5)</t>
  </si>
  <si>
    <t>1: This requirement does not affect the functionality of the design</t>
  </si>
  <si>
    <t>5: This requirement is critical to the functionality of the design &amp; successful design delivery</t>
  </si>
  <si>
    <t>4: This requirement is critical to the functionality of the design</t>
  </si>
  <si>
    <t>2: This requirement may affect the functionality of the design</t>
  </si>
  <si>
    <t>3: This requirement will affect the functionality of the design</t>
  </si>
  <si>
    <t>Critical to Safety</t>
  </si>
  <si>
    <t>Yes: Not meeting this requirement will create a hazard to person/s</t>
  </si>
  <si>
    <t>No: Not meeting this requirement will not create any hazard</t>
  </si>
  <si>
    <t>No</t>
  </si>
  <si>
    <t>Yes</t>
  </si>
  <si>
    <t>The design shall consist of a visual indication light to show when the interlock is engaged or disengaged.</t>
  </si>
  <si>
    <t>Adjustment of the trip limit, but it is not current-limiting</t>
  </si>
  <si>
    <t>The design shall have an adjustable output maximum current cutoff/trip limit tuneable in the range of 1-10mA.</t>
  </si>
  <si>
    <t>The design shall undergo preliminary testing with output voltages not exceeding 30V (peak) for both DC and AC.</t>
  </si>
  <si>
    <t>TBC - Not client or design requirement, UWA enforced?</t>
  </si>
  <si>
    <t>The design shall utilise a physical interface to take in user inputs.</t>
  </si>
  <si>
    <t>Keyboard or touchscreen or knobs or buttons</t>
  </si>
  <si>
    <t>The design shall have one output channel.</t>
  </si>
  <si>
    <t>Need to confirm is one or more outputs (Will not need AC and DC voltage outputted at the same time)</t>
  </si>
  <si>
    <t>The design shall utilise a combination of a display and LEDs to indicate the status of the device.</t>
  </si>
  <si>
    <t>The design shall allow for current limit adjustments with steps of 2mA.</t>
  </si>
  <si>
    <t>The design shall minimise the voltage ripple as much as possible.</t>
  </si>
  <si>
    <t>Preferred CERN-OHL-P standard for hardware and Apache 2.0 for software</t>
  </si>
  <si>
    <t>The design shall have an expected lifetime of approximately 10 years.</t>
  </si>
  <si>
    <t>The design shall include a suitable, sealed case for safe handling.</t>
  </si>
  <si>
    <t>Final Rating Range</t>
  </si>
  <si>
    <t>The design shall utilise components that are available in sufficient supply .</t>
  </si>
  <si>
    <t>Non-compliance can create a hazard (regardless of rating)</t>
  </si>
  <si>
    <t>The design shall accept nominal input voltages in the range of 5 - 30VDC.</t>
  </si>
  <si>
    <t>The design shall operate nominally in room temperature conditions.</t>
  </si>
  <si>
    <t>UL-94</t>
  </si>
  <si>
    <t>Frequency distortion of the sine wave shall be ≤ 2%</t>
  </si>
  <si>
    <t>Step voltage ripple should be at least 10x smaller than the minimum step size (5 mV)</t>
  </si>
  <si>
    <t>Increments of 0.05V</t>
  </si>
  <si>
    <t>Satisfied?</t>
  </si>
  <si>
    <t>In progress</t>
  </si>
  <si>
    <t xml:space="preserve">Especially at low frequencies (below 100kHz) as it can damage MEMS. </t>
  </si>
  <si>
    <t>CE compliant? Nic to investigate bars around box.</t>
  </si>
  <si>
    <t>i.e. Total Harmonic Distortion (THD). Requires testing.</t>
  </si>
  <si>
    <t>Requires testing.</t>
  </si>
  <si>
    <t>Mentioned in Report?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</si>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</sst>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C6EFCE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9BC2E6"/>
      </right>
      <top style="thin">
        <color rgb="FF9BC2E6"/>
      </top>
      <bottom style="thin">
        <color rgb="FF9BC2E6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6" fillId="4" borderId="0" applyNumberFormat="0" applyBorder="0" applyAlignment="0" applyProtection="0"/>
  </cellStyleXfs>
  <cellXfs count="32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wrapText="1"/>
    </xf>
    <xf numFmtId="0" fontId="1" fillId="0" borderId="3" xfId="0" applyFont="1" applyBorder="1"/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3" borderId="0" xfId="0" applyFill="1"/>
    <xf numFmtId="0" fontId="0" fillId="0" borderId="0" xfId="0" applyAlignment="1">
      <alignment vertical="top" wrapText="1"/>
    </xf>
    <xf numFmtId="0" fontId="1" fillId="0" borderId="3" xfId="0" applyFont="1" applyBorder="1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14" fontId="0" fillId="0" borderId="0" xfId="0" applyNumberFormat="1" applyAlignment="1">
      <alignment horizontal="center" vertical="center"/>
    </xf>
    <xf numFmtId="0" fontId="0" fillId="2" borderId="0" xfId="0" applyFill="1" applyAlignment="1">
      <alignment vertical="center" wrapText="1"/>
    </xf>
    <xf numFmtId="14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left" vertical="center" wrapText="1"/>
    </xf>
    <xf numFmtId="0" fontId="6" fillId="4" borderId="1" xfId="1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0" fillId="0" borderId="2" xfId="0" applyBorder="1" applyAlignment="1">
      <alignment vertical="center" wrapText="1"/>
    </xf>
    <xf numFmtId="0" fontId="0" fillId="2" borderId="0" xfId="0" applyFill="1"/>
    <xf numFmtId="0" fontId="0" fillId="5" borderId="0" xfId="0" applyFill="1"/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1" fillId="2" borderId="1" xfId="0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0" fontId="0" fillId="0" borderId="1" xfId="0" applyNumberFormat="1" applyBorder="1" applyAlignment="1">
      <alignment horizontal="left"/>
    </xf>
  </cellXfs>
  <cellStyles count="2">
    <cellStyle name="Good" xfId="1" builtinId="26"/>
    <cellStyle name="Normal" xfId="0" builtinId="0"/>
  </cellStyles>
  <dxfs count="22">
    <dxf>
      <font>
        <color rgb="FFFFFF00"/>
      </font>
      <fill>
        <patternFill>
          <bgColor rgb="FFFF7D8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theme="1" tint="0.34998626667073579"/>
        </patternFill>
      </fill>
    </dxf>
    <dxf>
      <font>
        <color rgb="FFFF0000"/>
      </font>
      <fill>
        <patternFill>
          <bgColor theme="1" tint="0.34998626667073579"/>
        </patternFill>
      </fill>
    </dxf>
    <dxf>
      <font>
        <color rgb="FFFFFF00"/>
      </font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AFAF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alignment horizontal="center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</font>
    </dxf>
  </dxfs>
  <tableStyles count="0" defaultTableStyle="TableStyleMedium2" defaultPivotStyle="PivotStyleMedium9"/>
  <colors>
    <mruColors>
      <color rgb="FFFFAFAF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51943DE-D6B9-40E4-AB7F-C46D8D51AAB4}" name="Table1" displayName="Table1" ref="A1:M40" totalsRowShown="0" headerRowDxfId="21">
  <autoFilter ref="A1:M40" xr:uid="{551943DE-D6B9-40E4-AB7F-C46D8D51AAB4}"/>
  <sortState xmlns:xlrd2="http://schemas.microsoft.com/office/spreadsheetml/2017/richdata2" ref="A2:M40">
    <sortCondition descending="1" ref="K1:K40"/>
  </sortState>
  <tableColumns count="13">
    <tableColumn id="1" xr3:uid="{C28B6D0A-5E79-4A71-85C1-217F7ABADE0F}" name="ID" dataDxfId="20"/>
    <tableColumn id="9" xr3:uid="{58D78242-0AD5-4D4A-83C5-1A7E6CBD65E8}" name="Date Added" dataDxfId="19"/>
    <tableColumn id="2" xr3:uid="{498AA51E-642C-4D8D-9534-7CBB02F60695}" name="Requirement Description" dataDxfId="18"/>
    <tableColumn id="3" xr3:uid="{AFE4CF8F-2F01-4F5B-9048-626F781389B8}" name="Extra Details" dataDxfId="17"/>
    <tableColumn id="7" xr3:uid="{CB501DEB-C157-405B-8909-ACB8DB8B4BD7}" name="Source" dataDxfId="16"/>
    <tableColumn id="14" xr3:uid="{BAF91F46-7DBF-44CF-90AF-D858D5ACF3BF}" name="Mentioned in Report?" dataDxfId="15"/>
    <tableColumn id="10" xr3:uid="{37979274-00F1-4ACA-B289-7791AFF1F4D3}" name="Satisfied?"/>
    <tableColumn id="4" xr3:uid="{4C0825E6-FEAC-40A5-8B68-6D235F6A926C}" name="Critical to Safety"/>
    <tableColumn id="5" xr3:uid="{D3F63C28-17BC-48ED-9F87-67C2707C71ED}" name="Functional Rating"/>
    <tableColumn id="6" xr3:uid="{3FD3FD7A-7FFF-4E6F-95D8-59D807996D26}" name="Stakeholder Rating"/>
    <tableColumn id="11" xr3:uid="{A546362E-7F41-4001-A737-56C33C3BE971}" name="Final Rating" dataDxfId="14">
      <calculatedColumnFormula>IF(Table1[[#This Row],[Critical to Safety]]="Yes", 10+Table1[[#This Row],[Functional Rating]]+Table1[[#This Row],[Stakeholder Rating]], Table1[[#This Row],[Functional Rating]]+Table1[[#This Row],[Stakeholder Rating]])</calculatedColumnFormula>
    </tableColumn>
    <tableColumn id="8" xr3:uid="{E85E7C95-3ED0-44E2-A2F8-85AEE2388581}" name="Priority" dataDxfId="13">
      <calculatedColumnFormula>IF(Table1[[#This Row],[Critical to Safety]]="Yes", "Safety Critical", VLOOKUP(K2,Categories!$A$2:$B$6, 2, TRUE))</calculatedColumnFormula>
    </tableColumn>
    <tableColumn id="12" xr3:uid="{8BB7EEA4-2E5B-44AB-9329-8465DE0FEF80}" name="Status" dataDxfId="1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0"/>
  <sheetViews>
    <sheetView tabSelected="1" zoomScaleNormal="100" workbookViewId="0">
      <selection activeCell="C3" sqref="C3"/>
    </sheetView>
  </sheetViews>
  <sheetFormatPr defaultColWidth="8.6640625" defaultRowHeight="14.4" x14ac:dyDescent="0.3"/>
  <cols>
    <col min="1" max="2" width="11.33203125" customWidth="1"/>
    <col min="3" max="3" width="54.33203125" bestFit="1" customWidth="1"/>
    <col min="4" max="4" width="62.6640625" customWidth="1"/>
    <col min="5" max="5" width="17.6640625" customWidth="1"/>
    <col min="6" max="6" width="13" customWidth="1"/>
    <col min="7" max="7" width="11.109375" bestFit="1" customWidth="1"/>
    <col min="8" max="8" width="11.77734375" customWidth="1"/>
    <col min="9" max="9" width="10.44140625" bestFit="1" customWidth="1"/>
    <col min="10" max="10" width="13.33203125" bestFit="1" customWidth="1"/>
    <col min="11" max="11" width="13" bestFit="1" customWidth="1"/>
    <col min="12" max="12" width="13.33203125" bestFit="1" customWidth="1"/>
    <col min="13" max="13" width="12.6640625" customWidth="1"/>
  </cols>
  <sheetData>
    <row r="1" spans="1:13" ht="38.25" customHeight="1" x14ac:dyDescent="0.3">
      <c r="A1" s="6" t="s">
        <v>23</v>
      </c>
      <c r="B1" s="6" t="s">
        <v>25</v>
      </c>
      <c r="C1" s="2" t="s">
        <v>26</v>
      </c>
      <c r="D1" s="2" t="s">
        <v>0</v>
      </c>
      <c r="E1" s="2" t="s">
        <v>2</v>
      </c>
      <c r="F1" s="25" t="s">
        <v>193</v>
      </c>
      <c r="G1" s="2" t="s">
        <v>187</v>
      </c>
      <c r="H1" s="6" t="s">
        <v>158</v>
      </c>
      <c r="I1" s="6" t="s">
        <v>150</v>
      </c>
      <c r="J1" s="6" t="s">
        <v>1</v>
      </c>
      <c r="K1" s="2" t="s">
        <v>4</v>
      </c>
      <c r="L1" s="2" t="s">
        <v>27</v>
      </c>
      <c r="M1" s="2" t="s">
        <v>28</v>
      </c>
    </row>
    <row r="2" spans="1:13" x14ac:dyDescent="0.3">
      <c r="A2" s="3" t="s">
        <v>29</v>
      </c>
      <c r="B2" s="15">
        <v>45139</v>
      </c>
      <c r="C2" s="5" t="s">
        <v>120</v>
      </c>
      <c r="D2" s="21" t="s">
        <v>186</v>
      </c>
      <c r="E2" s="1" t="s">
        <v>147</v>
      </c>
      <c r="F2" s="26" t="s">
        <v>194</v>
      </c>
      <c r="G2" t="s">
        <v>162</v>
      </c>
      <c r="H2" t="s">
        <v>162</v>
      </c>
      <c r="I2">
        <v>5</v>
      </c>
      <c r="J2">
        <v>5</v>
      </c>
      <c r="K2">
        <f>IF(Table1[[#This Row],[Critical to Safety]]="Yes", 10+Table1[[#This Row],[Functional Rating]]+Table1[[#This Row],[Stakeholder Rating]], Table1[[#This Row],[Functional Rating]]+Table1[[#This Row],[Stakeholder Rating]])</f>
        <v>20</v>
      </c>
      <c r="L2" t="str">
        <f>IF(Table1[[#This Row],[Critical to Safety]]="Yes", "Safety Critical", VLOOKUP(K2,Categories!$A$2:$B$6, 2, TRUE))</f>
        <v>Safety Critical</v>
      </c>
      <c r="M2" t="s">
        <v>81</v>
      </c>
    </row>
    <row r="3" spans="1:13" ht="28.8" x14ac:dyDescent="0.3">
      <c r="A3" s="3" t="s">
        <v>30</v>
      </c>
      <c r="B3" s="15">
        <v>45139</v>
      </c>
      <c r="C3" s="5" t="s">
        <v>121</v>
      </c>
      <c r="D3" s="5"/>
      <c r="E3" s="1" t="s">
        <v>147</v>
      </c>
      <c r="F3" s="26" t="s">
        <v>194</v>
      </c>
      <c r="G3" t="s">
        <v>162</v>
      </c>
      <c r="H3" t="s">
        <v>162</v>
      </c>
      <c r="I3">
        <v>5</v>
      </c>
      <c r="J3">
        <v>5</v>
      </c>
      <c r="K3">
        <f>IF(Table1[[#This Row],[Critical to Safety]]="Yes", 10+Table1[[#This Row],[Functional Rating]]+Table1[[#This Row],[Stakeholder Rating]], Table1[[#This Row],[Functional Rating]]+Table1[[#This Row],[Stakeholder Rating]])</f>
        <v>20</v>
      </c>
      <c r="L3" t="str">
        <f>IF(Table1[[#This Row],[Critical to Safety]]="Yes", "Safety Critical", VLOOKUP(K3,Categories!$A$2:$B$6, 2, TRUE))</f>
        <v>Safety Critical</v>
      </c>
      <c r="M3" t="s">
        <v>81</v>
      </c>
    </row>
    <row r="4" spans="1:13" x14ac:dyDescent="0.3">
      <c r="A4" s="3" t="s">
        <v>31</v>
      </c>
      <c r="B4" s="15">
        <v>45139</v>
      </c>
      <c r="C4" s="5" t="s">
        <v>122</v>
      </c>
      <c r="D4" s="5"/>
      <c r="E4" s="1" t="s">
        <v>147</v>
      </c>
      <c r="F4" s="26" t="s">
        <v>194</v>
      </c>
      <c r="G4" t="s">
        <v>162</v>
      </c>
      <c r="H4" t="s">
        <v>162</v>
      </c>
      <c r="I4">
        <v>5</v>
      </c>
      <c r="J4">
        <v>5</v>
      </c>
      <c r="K4">
        <f>IF(Table1[[#This Row],[Critical to Safety]]="Yes", 10+Table1[[#This Row],[Functional Rating]]+Table1[[#This Row],[Stakeholder Rating]], Table1[[#This Row],[Functional Rating]]+Table1[[#This Row],[Stakeholder Rating]])</f>
        <v>20</v>
      </c>
      <c r="L4" t="str">
        <f>IF(Table1[[#This Row],[Critical to Safety]]="Yes", "Safety Critical", VLOOKUP(K4,Categories!$A$2:$B$6, 2, TRUE))</f>
        <v>Safety Critical</v>
      </c>
      <c r="M4" t="s">
        <v>81</v>
      </c>
    </row>
    <row r="5" spans="1:13" ht="28.05" customHeight="1" x14ac:dyDescent="0.3">
      <c r="A5" s="3" t="s">
        <v>32</v>
      </c>
      <c r="B5" s="15">
        <v>45139</v>
      </c>
      <c r="C5" s="5" t="s">
        <v>124</v>
      </c>
      <c r="D5" s="22" t="s">
        <v>125</v>
      </c>
      <c r="E5" s="1" t="s">
        <v>147</v>
      </c>
      <c r="F5" s="26" t="s">
        <v>194</v>
      </c>
      <c r="G5" t="s">
        <v>162</v>
      </c>
      <c r="H5" t="s">
        <v>162</v>
      </c>
      <c r="I5">
        <v>5</v>
      </c>
      <c r="J5">
        <v>5</v>
      </c>
      <c r="K5">
        <f>IF(Table1[[#This Row],[Critical to Safety]]="Yes", 10+Table1[[#This Row],[Functional Rating]]+Table1[[#This Row],[Stakeholder Rating]], Table1[[#This Row],[Functional Rating]]+Table1[[#This Row],[Stakeholder Rating]])</f>
        <v>20</v>
      </c>
      <c r="L5" t="str">
        <f>IF(Table1[[#This Row],[Critical to Safety]]="Yes", "Safety Critical", VLOOKUP(K5,Categories!$A$2:$B$6, 2, TRUE))</f>
        <v>Safety Critical</v>
      </c>
      <c r="M5" t="s">
        <v>81</v>
      </c>
    </row>
    <row r="6" spans="1:13" x14ac:dyDescent="0.3">
      <c r="A6" s="3" t="s">
        <v>33</v>
      </c>
      <c r="B6" s="15">
        <v>45139</v>
      </c>
      <c r="C6" s="5" t="s">
        <v>127</v>
      </c>
      <c r="D6" s="5"/>
      <c r="E6" s="1" t="s">
        <v>147</v>
      </c>
      <c r="F6" s="26" t="s">
        <v>194</v>
      </c>
      <c r="G6" t="s">
        <v>162</v>
      </c>
      <c r="H6" t="s">
        <v>162</v>
      </c>
      <c r="I6">
        <v>5</v>
      </c>
      <c r="J6">
        <v>5</v>
      </c>
      <c r="K6">
        <f>IF(Table1[[#This Row],[Critical to Safety]]="Yes", 10+Table1[[#This Row],[Functional Rating]]+Table1[[#This Row],[Stakeholder Rating]], Table1[[#This Row],[Functional Rating]]+Table1[[#This Row],[Stakeholder Rating]])</f>
        <v>20</v>
      </c>
      <c r="L6" t="str">
        <f>IF(Table1[[#This Row],[Critical to Safety]]="Yes", "Safety Critical", VLOOKUP(K6,Categories!$A$2:$B$6, 2, TRUE))</f>
        <v>Safety Critical</v>
      </c>
      <c r="M6" t="s">
        <v>81</v>
      </c>
    </row>
    <row r="7" spans="1:13" ht="34.049999999999997" customHeight="1" x14ac:dyDescent="0.3">
      <c r="A7" s="3" t="s">
        <v>34</v>
      </c>
      <c r="B7" s="15">
        <v>45139</v>
      </c>
      <c r="C7" s="5" t="s">
        <v>165</v>
      </c>
      <c r="D7" s="5" t="s">
        <v>164</v>
      </c>
      <c r="E7" s="1" t="s">
        <v>147</v>
      </c>
      <c r="F7" s="26" t="s">
        <v>194</v>
      </c>
      <c r="G7" t="s">
        <v>162</v>
      </c>
      <c r="H7" t="s">
        <v>162</v>
      </c>
      <c r="I7">
        <v>5</v>
      </c>
      <c r="J7">
        <v>5</v>
      </c>
      <c r="K7">
        <f>IF(Table1[[#This Row],[Critical to Safety]]="Yes", 10+Table1[[#This Row],[Functional Rating]]+Table1[[#This Row],[Stakeholder Rating]], Table1[[#This Row],[Functional Rating]]+Table1[[#This Row],[Stakeholder Rating]])</f>
        <v>20</v>
      </c>
      <c r="L7" t="str">
        <f>IF(Table1[[#This Row],[Critical to Safety]]="Yes", "Safety Critical", VLOOKUP(K7,Categories!$A$2:$B$6, 2, TRUE))</f>
        <v>Safety Critical</v>
      </c>
      <c r="M7" t="s">
        <v>81</v>
      </c>
    </row>
    <row r="8" spans="1:13" ht="28.8" x14ac:dyDescent="0.3">
      <c r="A8" s="3" t="s">
        <v>35</v>
      </c>
      <c r="B8" s="15">
        <v>45139</v>
      </c>
      <c r="C8" s="5" t="s">
        <v>133</v>
      </c>
      <c r="D8" s="21"/>
      <c r="E8" s="1" t="s">
        <v>3</v>
      </c>
      <c r="F8" s="26" t="s">
        <v>194</v>
      </c>
      <c r="G8" s="23" t="s">
        <v>188</v>
      </c>
      <c r="H8" t="s">
        <v>162</v>
      </c>
      <c r="I8">
        <v>5</v>
      </c>
      <c r="J8">
        <v>5</v>
      </c>
      <c r="K8">
        <f>IF(Table1[[#This Row],[Critical to Safety]]="Yes", 10+Table1[[#This Row],[Functional Rating]]+Table1[[#This Row],[Stakeholder Rating]], Table1[[#This Row],[Functional Rating]]+Table1[[#This Row],[Stakeholder Rating]])</f>
        <v>20</v>
      </c>
      <c r="L8" t="str">
        <f>IF(Table1[[#This Row],[Critical to Safety]]="Yes", "Safety Critical", VLOOKUP(K8,Categories!$A$2:$B$6, 2, TRUE))</f>
        <v>Safety Critical</v>
      </c>
      <c r="M8" t="s">
        <v>81</v>
      </c>
    </row>
    <row r="9" spans="1:13" x14ac:dyDescent="0.3">
      <c r="A9" s="3" t="s">
        <v>36</v>
      </c>
      <c r="B9" s="15">
        <v>45139</v>
      </c>
      <c r="C9" s="5" t="s">
        <v>177</v>
      </c>
      <c r="D9" s="5"/>
      <c r="E9" s="1" t="s">
        <v>147</v>
      </c>
      <c r="F9" s="26" t="s">
        <v>194</v>
      </c>
      <c r="G9" s="23" t="s">
        <v>188</v>
      </c>
      <c r="H9" t="s">
        <v>162</v>
      </c>
      <c r="I9">
        <v>2</v>
      </c>
      <c r="J9">
        <v>4</v>
      </c>
      <c r="K9">
        <f>IF(Table1[[#This Row],[Critical to Safety]]="Yes", 10+Table1[[#This Row],[Functional Rating]]+Table1[[#This Row],[Stakeholder Rating]], Table1[[#This Row],[Functional Rating]]+Table1[[#This Row],[Stakeholder Rating]])</f>
        <v>16</v>
      </c>
      <c r="L9" t="str">
        <f>IF(Table1[[#This Row],[Critical to Safety]]="Yes", "Safety Critical", VLOOKUP(K9,Categories!$A$2:$B$6, 2, TRUE))</f>
        <v>Safety Critical</v>
      </c>
      <c r="M9" t="s">
        <v>81</v>
      </c>
    </row>
    <row r="10" spans="1:13" ht="28.8" x14ac:dyDescent="0.3">
      <c r="A10" s="3" t="s">
        <v>37</v>
      </c>
      <c r="B10" s="15">
        <v>45139</v>
      </c>
      <c r="C10" s="5" t="s">
        <v>136</v>
      </c>
      <c r="D10" s="5" t="s">
        <v>183</v>
      </c>
      <c r="E10" s="1" t="s">
        <v>147</v>
      </c>
      <c r="F10" s="26"/>
      <c r="G10" s="23" t="s">
        <v>188</v>
      </c>
      <c r="H10" t="s">
        <v>162</v>
      </c>
      <c r="I10">
        <v>2</v>
      </c>
      <c r="J10">
        <v>4</v>
      </c>
      <c r="K10">
        <f>IF(Table1[[#This Row],[Critical to Safety]]="Yes", 10+Table1[[#This Row],[Functional Rating]]+Table1[[#This Row],[Stakeholder Rating]], Table1[[#This Row],[Functional Rating]]+Table1[[#This Row],[Stakeholder Rating]])</f>
        <v>16</v>
      </c>
      <c r="L10" t="str">
        <f>IF(Table1[[#This Row],[Critical to Safety]]="Yes", "Safety Critical", VLOOKUP(K10,Categories!$A$2:$B$6, 2, TRUE))</f>
        <v>Safety Critical</v>
      </c>
      <c r="M10" t="s">
        <v>81</v>
      </c>
    </row>
    <row r="11" spans="1:13" ht="28.8" x14ac:dyDescent="0.3">
      <c r="A11" s="3" t="s">
        <v>38</v>
      </c>
      <c r="B11" s="15">
        <v>45139</v>
      </c>
      <c r="C11" s="5" t="s">
        <v>166</v>
      </c>
      <c r="D11" s="16" t="s">
        <v>167</v>
      </c>
      <c r="E11" s="1" t="s">
        <v>147</v>
      </c>
      <c r="F11" s="26" t="s">
        <v>194</v>
      </c>
      <c r="G11" s="24" t="s">
        <v>161</v>
      </c>
      <c r="H11" t="s">
        <v>162</v>
      </c>
      <c r="I11">
        <v>1</v>
      </c>
      <c r="J11">
        <v>5</v>
      </c>
      <c r="K11">
        <f>IF(Table1[[#This Row],[Critical to Safety]]="Yes", 10+Table1[[#This Row],[Functional Rating]]+Table1[[#This Row],[Stakeholder Rating]], Table1[[#This Row],[Functional Rating]]+Table1[[#This Row],[Stakeholder Rating]])</f>
        <v>16</v>
      </c>
      <c r="L11" t="str">
        <f>IF(Table1[[#This Row],[Critical to Safety]]="Yes", "Safety Critical", VLOOKUP(K11,Categories!$A$2:$B$6, 2, TRUE))</f>
        <v>Safety Critical</v>
      </c>
      <c r="M11" t="s">
        <v>81</v>
      </c>
    </row>
    <row r="12" spans="1:13" ht="28.8" x14ac:dyDescent="0.3">
      <c r="A12" s="3" t="s">
        <v>39</v>
      </c>
      <c r="B12" s="17">
        <v>45144</v>
      </c>
      <c r="C12" s="18" t="s">
        <v>149</v>
      </c>
      <c r="D12" s="5"/>
      <c r="E12" s="5"/>
      <c r="F12" s="9"/>
      <c r="G12" s="23" t="s">
        <v>188</v>
      </c>
      <c r="H12" t="s">
        <v>162</v>
      </c>
      <c r="I12">
        <v>2</v>
      </c>
      <c r="J12">
        <v>4</v>
      </c>
      <c r="K12">
        <f>IF(Table1[[#This Row],[Critical to Safety]]="Yes", 10+Table1[[#This Row],[Functional Rating]]+Table1[[#This Row],[Stakeholder Rating]], Table1[[#This Row],[Functional Rating]]+Table1[[#This Row],[Stakeholder Rating]])</f>
        <v>16</v>
      </c>
      <c r="L12" t="str">
        <f>IF(Table1[[#This Row],[Critical to Safety]]="Yes", "Safety Critical", VLOOKUP(K12,Categories!$A$2:$B$6, 2, TRUE))</f>
        <v>Safety Critical</v>
      </c>
      <c r="M12" t="s">
        <v>81</v>
      </c>
    </row>
    <row r="13" spans="1:13" ht="28.8" x14ac:dyDescent="0.3">
      <c r="A13" s="3" t="s">
        <v>40</v>
      </c>
      <c r="B13" s="17">
        <v>45144</v>
      </c>
      <c r="C13" s="18" t="s">
        <v>163</v>
      </c>
      <c r="D13" s="5"/>
      <c r="E13" s="5"/>
      <c r="F13" s="9" t="s">
        <v>194</v>
      </c>
      <c r="G13" s="23" t="s">
        <v>188</v>
      </c>
      <c r="H13" t="s">
        <v>162</v>
      </c>
      <c r="I13">
        <v>1</v>
      </c>
      <c r="J13">
        <v>4</v>
      </c>
      <c r="K13">
        <f>IF(Table1[[#This Row],[Critical to Safety]]="Yes", 10+Table1[[#This Row],[Functional Rating]]+Table1[[#This Row],[Stakeholder Rating]], Table1[[#This Row],[Functional Rating]]+Table1[[#This Row],[Stakeholder Rating]])</f>
        <v>15</v>
      </c>
      <c r="L13" t="str">
        <f>IF(Table1[[#This Row],[Critical to Safety]]="Yes", "Safety Critical", VLOOKUP(K13,Categories!$A$2:$B$6, 2, TRUE))</f>
        <v>Safety Critical</v>
      </c>
      <c r="M13" t="s">
        <v>81</v>
      </c>
    </row>
    <row r="14" spans="1:13" x14ac:dyDescent="0.3">
      <c r="A14" s="3" t="s">
        <v>41</v>
      </c>
      <c r="B14" s="15">
        <v>45139</v>
      </c>
      <c r="C14" s="4" t="s">
        <v>119</v>
      </c>
      <c r="D14" s="4"/>
      <c r="E14" s="1" t="s">
        <v>147</v>
      </c>
      <c r="F14" s="26" t="s">
        <v>194</v>
      </c>
      <c r="G14" t="s">
        <v>162</v>
      </c>
      <c r="H14" t="s">
        <v>161</v>
      </c>
      <c r="I14">
        <v>5</v>
      </c>
      <c r="J14">
        <v>5</v>
      </c>
      <c r="K14">
        <f>IF(Table1[[#This Row],[Critical to Safety]]="Yes", 10+Table1[[#This Row],[Functional Rating]]+Table1[[#This Row],[Stakeholder Rating]], Table1[[#This Row],[Functional Rating]]+Table1[[#This Row],[Stakeholder Rating]])</f>
        <v>10</v>
      </c>
      <c r="L14" t="str">
        <f>IF(Table1[[#This Row],[Critical to Safety]]="Yes", "Safety Critical", VLOOKUP(K14,Categories!$A$2:$B$6, 2, TRUE))</f>
        <v>Critical</v>
      </c>
      <c r="M14" t="s">
        <v>81</v>
      </c>
    </row>
    <row r="15" spans="1:13" x14ac:dyDescent="0.3">
      <c r="A15" s="3" t="s">
        <v>42</v>
      </c>
      <c r="B15" s="15">
        <v>45139</v>
      </c>
      <c r="C15" s="5" t="s">
        <v>168</v>
      </c>
      <c r="D15" s="5" t="s">
        <v>169</v>
      </c>
      <c r="E15" s="1" t="s">
        <v>147</v>
      </c>
      <c r="F15" s="26" t="s">
        <v>194</v>
      </c>
      <c r="G15" s="23" t="s">
        <v>188</v>
      </c>
      <c r="H15" t="s">
        <v>161</v>
      </c>
      <c r="I15">
        <v>5</v>
      </c>
      <c r="J15">
        <v>5</v>
      </c>
      <c r="K15">
        <f>IF(Table1[[#This Row],[Critical to Safety]]="Yes", 10+Table1[[#This Row],[Functional Rating]]+Table1[[#This Row],[Stakeholder Rating]], Table1[[#This Row],[Functional Rating]]+Table1[[#This Row],[Stakeholder Rating]])</f>
        <v>10</v>
      </c>
      <c r="L15" t="str">
        <f>IF(Table1[[#This Row],[Critical to Safety]]="Yes", "Safety Critical", VLOOKUP(K15,Categories!$A$2:$B$6, 2, TRUE))</f>
        <v>Critical</v>
      </c>
      <c r="M15" t="s">
        <v>81</v>
      </c>
    </row>
    <row r="16" spans="1:13" ht="28.8" x14ac:dyDescent="0.3">
      <c r="A16" s="3" t="s">
        <v>43</v>
      </c>
      <c r="B16" s="15">
        <v>45139</v>
      </c>
      <c r="C16" s="5" t="s">
        <v>123</v>
      </c>
      <c r="D16" s="5"/>
      <c r="E16" s="1" t="s">
        <v>147</v>
      </c>
      <c r="F16" s="26" t="s">
        <v>194</v>
      </c>
      <c r="G16" t="s">
        <v>162</v>
      </c>
      <c r="H16" t="s">
        <v>161</v>
      </c>
      <c r="I16">
        <v>5</v>
      </c>
      <c r="J16">
        <v>5</v>
      </c>
      <c r="K16">
        <f>IF(Table1[[#This Row],[Critical to Safety]]="Yes", 10+Table1[[#This Row],[Functional Rating]]+Table1[[#This Row],[Stakeholder Rating]], Table1[[#This Row],[Functional Rating]]+Table1[[#This Row],[Stakeholder Rating]])</f>
        <v>10</v>
      </c>
      <c r="L16" t="str">
        <f>IF(Table1[[#This Row],[Critical to Safety]]="Yes", "Safety Critical", VLOOKUP(K16,Categories!$A$2:$B$6, 2, TRUE))</f>
        <v>Critical</v>
      </c>
      <c r="M16" t="s">
        <v>81</v>
      </c>
    </row>
    <row r="17" spans="1:13" ht="43.2" x14ac:dyDescent="0.3">
      <c r="A17" s="3" t="s">
        <v>44</v>
      </c>
      <c r="B17" s="15">
        <v>45139</v>
      </c>
      <c r="C17" s="4" t="s">
        <v>129</v>
      </c>
      <c r="D17" s="4" t="s">
        <v>128</v>
      </c>
      <c r="E17" s="1" t="s">
        <v>147</v>
      </c>
      <c r="F17" s="26" t="s">
        <v>194</v>
      </c>
      <c r="G17" t="s">
        <v>162</v>
      </c>
      <c r="H17" t="s">
        <v>161</v>
      </c>
      <c r="I17">
        <v>5</v>
      </c>
      <c r="J17">
        <v>5</v>
      </c>
      <c r="K17">
        <f>IF(Table1[[#This Row],[Critical to Safety]]="Yes", 10+Table1[[#This Row],[Functional Rating]]+Table1[[#This Row],[Stakeholder Rating]], Table1[[#This Row],[Functional Rating]]+Table1[[#This Row],[Stakeholder Rating]])</f>
        <v>10</v>
      </c>
      <c r="L17" t="str">
        <f>IF(Table1[[#This Row],[Critical to Safety]]="Yes", "Safety Critical", VLOOKUP(K17,Categories!$A$2:$B$6, 2, TRUE))</f>
        <v>Critical</v>
      </c>
      <c r="M17" t="s">
        <v>81</v>
      </c>
    </row>
    <row r="18" spans="1:13" ht="28.8" x14ac:dyDescent="0.3">
      <c r="A18" s="3" t="s">
        <v>45</v>
      </c>
      <c r="B18" s="15">
        <v>45139</v>
      </c>
      <c r="C18" s="5" t="s">
        <v>142</v>
      </c>
      <c r="D18" s="22"/>
      <c r="E18" s="1" t="s">
        <v>3</v>
      </c>
      <c r="F18" s="26"/>
      <c r="G18" t="s">
        <v>162</v>
      </c>
      <c r="H18" t="s">
        <v>161</v>
      </c>
      <c r="I18">
        <v>5</v>
      </c>
      <c r="J18">
        <v>5</v>
      </c>
      <c r="K18">
        <f>IF(Table1[[#This Row],[Critical to Safety]]="Yes", 10+Table1[[#This Row],[Functional Rating]]+Table1[[#This Row],[Stakeholder Rating]], Table1[[#This Row],[Functional Rating]]+Table1[[#This Row],[Stakeholder Rating]])</f>
        <v>10</v>
      </c>
      <c r="L18" t="str">
        <f>IF(Table1[[#This Row],[Critical to Safety]]="Yes", "Safety Critical", VLOOKUP(K18,Categories!$A$2:$B$6, 2, TRUE))</f>
        <v>Critical</v>
      </c>
      <c r="M18" t="s">
        <v>81</v>
      </c>
    </row>
    <row r="19" spans="1:13" ht="28.8" x14ac:dyDescent="0.3">
      <c r="A19" s="3" t="s">
        <v>46</v>
      </c>
      <c r="B19" s="15">
        <v>45148</v>
      </c>
      <c r="C19" s="5" t="s">
        <v>170</v>
      </c>
      <c r="D19" s="16" t="s">
        <v>171</v>
      </c>
      <c r="E19" s="1" t="s">
        <v>3</v>
      </c>
      <c r="F19" s="26"/>
      <c r="G19" t="s">
        <v>162</v>
      </c>
      <c r="H19" t="s">
        <v>161</v>
      </c>
      <c r="I19">
        <v>5</v>
      </c>
      <c r="J19">
        <v>5</v>
      </c>
      <c r="K19">
        <f>IF(Table1[[#This Row],[Critical to Safety]]="Yes", 10+Table1[[#This Row],[Functional Rating]]+Table1[[#This Row],[Stakeholder Rating]], Table1[[#This Row],[Functional Rating]]+Table1[[#This Row],[Stakeholder Rating]])</f>
        <v>10</v>
      </c>
      <c r="L19" t="str">
        <f>IF(Table1[[#This Row],[Critical to Safety]]="Yes", "Safety Critical", VLOOKUP(K19,Categories!$A$2:$B$6, 2, TRUE))</f>
        <v>Critical</v>
      </c>
      <c r="M19" t="s">
        <v>81</v>
      </c>
    </row>
    <row r="20" spans="1:13" ht="28.8" x14ac:dyDescent="0.3">
      <c r="A20" s="3" t="s">
        <v>47</v>
      </c>
      <c r="B20" s="15">
        <v>45139</v>
      </c>
      <c r="C20" s="5" t="s">
        <v>172</v>
      </c>
      <c r="D20" s="5"/>
      <c r="E20" s="1" t="s">
        <v>147</v>
      </c>
      <c r="F20" s="26" t="s">
        <v>194</v>
      </c>
      <c r="G20" s="23" t="s">
        <v>188</v>
      </c>
      <c r="H20" t="s">
        <v>161</v>
      </c>
      <c r="I20">
        <v>4</v>
      </c>
      <c r="J20">
        <v>5</v>
      </c>
      <c r="K20">
        <f>IF(Table1[[#This Row],[Critical to Safety]]="Yes", 10+Table1[[#This Row],[Functional Rating]]+Table1[[#This Row],[Stakeholder Rating]], Table1[[#This Row],[Functional Rating]]+Table1[[#This Row],[Stakeholder Rating]])</f>
        <v>9</v>
      </c>
      <c r="L20" t="str">
        <f>IF(Table1[[#This Row],[Critical to Safety]]="Yes", "Safety Critical", VLOOKUP(K20,Categories!$A$2:$B$6, 2, TRUE))</f>
        <v>High</v>
      </c>
      <c r="M20" t="s">
        <v>81</v>
      </c>
    </row>
    <row r="21" spans="1:13" ht="28.8" x14ac:dyDescent="0.3">
      <c r="A21" s="3" t="s">
        <v>48</v>
      </c>
      <c r="B21" s="15">
        <v>45139</v>
      </c>
      <c r="C21" s="5" t="s">
        <v>126</v>
      </c>
      <c r="D21" s="5"/>
      <c r="E21" s="1" t="s">
        <v>147</v>
      </c>
      <c r="F21" s="26" t="s">
        <v>194</v>
      </c>
      <c r="G21" t="s">
        <v>162</v>
      </c>
      <c r="H21" t="s">
        <v>161</v>
      </c>
      <c r="I21">
        <v>4</v>
      </c>
      <c r="J21">
        <v>5</v>
      </c>
      <c r="K21">
        <f>IF(Table1[[#This Row],[Critical to Safety]]="Yes", 10+Table1[[#This Row],[Functional Rating]]+Table1[[#This Row],[Stakeholder Rating]], Table1[[#This Row],[Functional Rating]]+Table1[[#This Row],[Stakeholder Rating]])</f>
        <v>9</v>
      </c>
      <c r="L21" t="str">
        <f>IF(Table1[[#This Row],[Critical to Safety]]="Yes", "Safety Critical", VLOOKUP(K21,Categories!$A$2:$B$6, 2, TRUE))</f>
        <v>High</v>
      </c>
      <c r="M21" t="s">
        <v>81</v>
      </c>
    </row>
    <row r="22" spans="1:13" ht="28.8" x14ac:dyDescent="0.3">
      <c r="A22" s="3" t="s">
        <v>49</v>
      </c>
      <c r="B22" s="15">
        <v>45139</v>
      </c>
      <c r="C22" s="5" t="s">
        <v>132</v>
      </c>
      <c r="D22" s="5"/>
      <c r="E22" s="1" t="s">
        <v>147</v>
      </c>
      <c r="F22" s="26" t="s">
        <v>194</v>
      </c>
      <c r="G22" t="s">
        <v>162</v>
      </c>
      <c r="H22" t="s">
        <v>161</v>
      </c>
      <c r="I22">
        <v>4</v>
      </c>
      <c r="J22">
        <v>5</v>
      </c>
      <c r="K22">
        <f>IF(Table1[[#This Row],[Critical to Safety]]="Yes", 10+Table1[[#This Row],[Functional Rating]]+Table1[[#This Row],[Stakeholder Rating]], Table1[[#This Row],[Functional Rating]]+Table1[[#This Row],[Stakeholder Rating]])</f>
        <v>9</v>
      </c>
      <c r="L22" t="str">
        <f>IF(Table1[[#This Row],[Critical to Safety]]="Yes", "Safety Critical", VLOOKUP(K22,Categories!$A$2:$B$6, 2, TRUE))</f>
        <v>High</v>
      </c>
      <c r="M22" t="s">
        <v>81</v>
      </c>
    </row>
    <row r="23" spans="1:13" ht="28.8" x14ac:dyDescent="0.3">
      <c r="A23" s="3" t="s">
        <v>50</v>
      </c>
      <c r="B23" s="15">
        <v>45148</v>
      </c>
      <c r="C23" s="1" t="s">
        <v>173</v>
      </c>
      <c r="D23" s="5"/>
      <c r="E23" s="1" t="s">
        <v>3</v>
      </c>
      <c r="F23" s="26" t="s">
        <v>194</v>
      </c>
      <c r="G23" t="s">
        <v>162</v>
      </c>
      <c r="H23" t="s">
        <v>161</v>
      </c>
      <c r="I23">
        <v>4</v>
      </c>
      <c r="J23">
        <v>4</v>
      </c>
      <c r="K23">
        <f>IF(Table1[[#This Row],[Critical to Safety]]="Yes", 10+Table1[[#This Row],[Functional Rating]]+Table1[[#This Row],[Stakeholder Rating]], Table1[[#This Row],[Functional Rating]]+Table1[[#This Row],[Stakeholder Rating]])</f>
        <v>8</v>
      </c>
      <c r="L23" t="str">
        <f>IF(Table1[[#This Row],[Critical to Safety]]="Yes", "Safety Critical", VLOOKUP(K23,Categories!$A$2:$B$6, 2, TRUE))</f>
        <v>High</v>
      </c>
      <c r="M23" t="s">
        <v>81</v>
      </c>
    </row>
    <row r="24" spans="1:13" ht="28.8" x14ac:dyDescent="0.3">
      <c r="A24" s="3" t="s">
        <v>51</v>
      </c>
      <c r="B24" s="15">
        <v>45139</v>
      </c>
      <c r="C24" s="5" t="s">
        <v>130</v>
      </c>
      <c r="D24" s="5"/>
      <c r="E24" s="1" t="s">
        <v>147</v>
      </c>
      <c r="F24" s="26"/>
      <c r="G24" t="s">
        <v>162</v>
      </c>
      <c r="H24" t="s">
        <v>161</v>
      </c>
      <c r="I24">
        <v>4</v>
      </c>
      <c r="J24">
        <v>4</v>
      </c>
      <c r="K24">
        <f>IF(Table1[[#This Row],[Critical to Safety]]="Yes", 10+Table1[[#This Row],[Functional Rating]]+Table1[[#This Row],[Stakeholder Rating]], Table1[[#This Row],[Functional Rating]]+Table1[[#This Row],[Stakeholder Rating]])</f>
        <v>8</v>
      </c>
      <c r="L24" t="str">
        <f>IF(Table1[[#This Row],[Critical to Safety]]="Yes", "Safety Critical", VLOOKUP(K24,Categories!$A$2:$B$6, 2, TRUE))</f>
        <v>High</v>
      </c>
      <c r="M24" t="s">
        <v>81</v>
      </c>
    </row>
    <row r="25" spans="1:13" ht="28.8" x14ac:dyDescent="0.3">
      <c r="A25" s="3" t="s">
        <v>52</v>
      </c>
      <c r="B25" s="15">
        <v>45139</v>
      </c>
      <c r="C25" s="5" t="s">
        <v>134</v>
      </c>
      <c r="D25" s="5"/>
      <c r="E25" s="1" t="s">
        <v>147</v>
      </c>
      <c r="F25" s="26" t="s">
        <v>194</v>
      </c>
      <c r="G25" t="s">
        <v>162</v>
      </c>
      <c r="H25" t="s">
        <v>161</v>
      </c>
      <c r="I25">
        <v>3</v>
      </c>
      <c r="J25">
        <v>5</v>
      </c>
      <c r="K25">
        <f>IF(Table1[[#This Row],[Critical to Safety]]="Yes", 10+Table1[[#This Row],[Functional Rating]]+Table1[[#This Row],[Stakeholder Rating]], Table1[[#This Row],[Functional Rating]]+Table1[[#This Row],[Stakeholder Rating]])</f>
        <v>8</v>
      </c>
      <c r="L25" t="str">
        <f>IF(Table1[[#This Row],[Critical to Safety]]="Yes", "Safety Critical", VLOOKUP(K25,Categories!$A$2:$B$6, 2, TRUE))</f>
        <v>High</v>
      </c>
      <c r="M25" t="s">
        <v>81</v>
      </c>
    </row>
    <row r="26" spans="1:13" ht="43.95" customHeight="1" x14ac:dyDescent="0.3">
      <c r="A26" s="3" t="s">
        <v>53</v>
      </c>
      <c r="B26" s="15">
        <v>45139</v>
      </c>
      <c r="C26" s="5" t="s">
        <v>24</v>
      </c>
      <c r="D26" s="5"/>
      <c r="E26" s="1" t="s">
        <v>3</v>
      </c>
      <c r="F26" s="26" t="s">
        <v>194</v>
      </c>
      <c r="G26" t="s">
        <v>162</v>
      </c>
      <c r="H26" t="s">
        <v>161</v>
      </c>
      <c r="I26">
        <v>3</v>
      </c>
      <c r="J26">
        <v>5</v>
      </c>
      <c r="K26">
        <f>IF(Table1[[#This Row],[Critical to Safety]]="Yes", 10+Table1[[#This Row],[Functional Rating]]+Table1[[#This Row],[Stakeholder Rating]], Table1[[#This Row],[Functional Rating]]+Table1[[#This Row],[Stakeholder Rating]])</f>
        <v>8</v>
      </c>
      <c r="L26" t="str">
        <f>IF(Table1[[#This Row],[Critical to Safety]]="Yes", "Safety Critical", VLOOKUP(K26,Categories!$A$2:$B$6, 2, TRUE))</f>
        <v>High</v>
      </c>
      <c r="M26" t="s">
        <v>81</v>
      </c>
    </row>
    <row r="27" spans="1:13" ht="50.55" customHeight="1" x14ac:dyDescent="0.3">
      <c r="A27" s="3" t="s">
        <v>54</v>
      </c>
      <c r="B27" s="15">
        <v>45148</v>
      </c>
      <c r="C27" s="5" t="s">
        <v>174</v>
      </c>
      <c r="D27" s="5" t="s">
        <v>189</v>
      </c>
      <c r="E27" s="1" t="s">
        <v>3</v>
      </c>
      <c r="F27" s="26"/>
      <c r="G27" t="s">
        <v>162</v>
      </c>
      <c r="H27" t="s">
        <v>161</v>
      </c>
      <c r="I27">
        <v>3</v>
      </c>
      <c r="J27">
        <v>5</v>
      </c>
      <c r="K27">
        <f>IF(Table1[[#This Row],[Critical to Safety]]="Yes", 10+Table1[[#This Row],[Functional Rating]]+Table1[[#This Row],[Stakeholder Rating]], Table1[[#This Row],[Functional Rating]]+Table1[[#This Row],[Stakeholder Rating]])</f>
        <v>8</v>
      </c>
      <c r="L27" t="str">
        <f>IF(Table1[[#This Row],[Critical to Safety]]="Yes", "Safety Critical", VLOOKUP(K27,Categories!$A$2:$B$6, 2, TRUE))</f>
        <v>High</v>
      </c>
      <c r="M27" t="s">
        <v>81</v>
      </c>
    </row>
    <row r="28" spans="1:13" ht="28.8" x14ac:dyDescent="0.3">
      <c r="A28" s="3" t="s">
        <v>55</v>
      </c>
      <c r="B28" s="15">
        <v>45139</v>
      </c>
      <c r="C28" s="5" t="s">
        <v>131</v>
      </c>
      <c r="D28" s="5"/>
      <c r="E28" s="1" t="s">
        <v>147</v>
      </c>
      <c r="F28" s="26"/>
      <c r="G28" t="s">
        <v>162</v>
      </c>
      <c r="H28" t="s">
        <v>161</v>
      </c>
      <c r="I28">
        <v>3</v>
      </c>
      <c r="J28">
        <v>4</v>
      </c>
      <c r="K28">
        <f>IF(Table1[[#This Row],[Critical to Safety]]="Yes", 10+Table1[[#This Row],[Functional Rating]]+Table1[[#This Row],[Stakeholder Rating]], Table1[[#This Row],[Functional Rating]]+Table1[[#This Row],[Stakeholder Rating]])</f>
        <v>7</v>
      </c>
      <c r="L28" t="str">
        <f>IF(Table1[[#This Row],[Critical to Safety]]="Yes", "Safety Critical", VLOOKUP(K28,Categories!$A$2:$B$6, 2, TRUE))</f>
        <v>High</v>
      </c>
      <c r="M28" t="s">
        <v>81</v>
      </c>
    </row>
    <row r="29" spans="1:13" ht="28.8" x14ac:dyDescent="0.3">
      <c r="A29" s="3" t="s">
        <v>56</v>
      </c>
      <c r="B29" s="15">
        <v>45139</v>
      </c>
      <c r="C29" s="5" t="s">
        <v>181</v>
      </c>
      <c r="D29" s="5" t="s">
        <v>135</v>
      </c>
      <c r="E29" s="1" t="s">
        <v>147</v>
      </c>
      <c r="F29" s="26" t="s">
        <v>194</v>
      </c>
      <c r="G29" t="s">
        <v>162</v>
      </c>
      <c r="H29" t="s">
        <v>161</v>
      </c>
      <c r="I29">
        <v>2</v>
      </c>
      <c r="J29">
        <v>5</v>
      </c>
      <c r="K29">
        <f>IF(Table1[[#This Row],[Critical to Safety]]="Yes", 10+Table1[[#This Row],[Functional Rating]]+Table1[[#This Row],[Stakeholder Rating]], Table1[[#This Row],[Functional Rating]]+Table1[[#This Row],[Stakeholder Rating]])</f>
        <v>7</v>
      </c>
      <c r="L29" t="str">
        <f>IF(Table1[[#This Row],[Critical to Safety]]="Yes", "Safety Critical", VLOOKUP(K29,Categories!$A$2:$B$6, 2, TRUE))</f>
        <v>High</v>
      </c>
      <c r="M29" t="s">
        <v>81</v>
      </c>
    </row>
    <row r="30" spans="1:13" ht="40.5" customHeight="1" x14ac:dyDescent="0.3">
      <c r="A30" s="3" t="s">
        <v>57</v>
      </c>
      <c r="B30" s="15">
        <v>45139</v>
      </c>
      <c r="C30" s="5" t="s">
        <v>137</v>
      </c>
      <c r="D30" s="5" t="s">
        <v>138</v>
      </c>
      <c r="E30" s="1" t="s">
        <v>147</v>
      </c>
      <c r="F30" s="26"/>
      <c r="G30" s="23" t="s">
        <v>188</v>
      </c>
      <c r="H30" t="s">
        <v>161</v>
      </c>
      <c r="I30">
        <v>2</v>
      </c>
      <c r="J30">
        <v>4</v>
      </c>
      <c r="K30">
        <f>IF(Table1[[#This Row],[Critical to Safety]]="Yes", 10+Table1[[#This Row],[Functional Rating]]+Table1[[#This Row],[Stakeholder Rating]], Table1[[#This Row],[Functional Rating]]+Table1[[#This Row],[Stakeholder Rating]])</f>
        <v>6</v>
      </c>
      <c r="L30" t="str">
        <f>IF(Table1[[#This Row],[Critical to Safety]]="Yes", "Safety Critical", VLOOKUP(K30,Categories!$A$2:$B$6, 2, TRUE))</f>
        <v>Medium</v>
      </c>
      <c r="M30" t="s">
        <v>81</v>
      </c>
    </row>
    <row r="31" spans="1:13" ht="43.5" customHeight="1" x14ac:dyDescent="0.3">
      <c r="A31" s="3" t="s">
        <v>58</v>
      </c>
      <c r="B31" s="15">
        <v>45139</v>
      </c>
      <c r="C31" s="5" t="s">
        <v>139</v>
      </c>
      <c r="D31" s="5" t="s">
        <v>175</v>
      </c>
      <c r="E31" s="1" t="s">
        <v>147</v>
      </c>
      <c r="F31" s="26"/>
      <c r="G31" s="24" t="s">
        <v>161</v>
      </c>
      <c r="H31" t="s">
        <v>161</v>
      </c>
      <c r="I31">
        <v>1</v>
      </c>
      <c r="J31">
        <v>5</v>
      </c>
      <c r="K31">
        <f>IF(Table1[[#This Row],[Critical to Safety]]="Yes", 10+Table1[[#This Row],[Functional Rating]]+Table1[[#This Row],[Stakeholder Rating]], Table1[[#This Row],[Functional Rating]]+Table1[[#This Row],[Stakeholder Rating]])</f>
        <v>6</v>
      </c>
      <c r="L31" t="str">
        <f>IF(Table1[[#This Row],[Critical to Safety]]="Yes", "Safety Critical", VLOOKUP(K31,Categories!$A$2:$B$6, 2, TRUE))</f>
        <v>Medium</v>
      </c>
      <c r="M31" t="s">
        <v>81</v>
      </c>
    </row>
    <row r="32" spans="1:13" ht="28.8" x14ac:dyDescent="0.3">
      <c r="A32" s="3" t="s">
        <v>59</v>
      </c>
      <c r="B32" s="15">
        <v>45139</v>
      </c>
      <c r="C32" s="5" t="s">
        <v>140</v>
      </c>
      <c r="D32" s="5"/>
      <c r="E32" s="1" t="s">
        <v>147</v>
      </c>
      <c r="F32" s="26" t="s">
        <v>194</v>
      </c>
      <c r="G32" t="s">
        <v>162</v>
      </c>
      <c r="H32" t="s">
        <v>161</v>
      </c>
      <c r="I32">
        <v>1</v>
      </c>
      <c r="J32">
        <v>5</v>
      </c>
      <c r="K32">
        <f>IF(Table1[[#This Row],[Critical to Safety]]="Yes", 10+Table1[[#This Row],[Functional Rating]]+Table1[[#This Row],[Stakeholder Rating]], Table1[[#This Row],[Functional Rating]]+Table1[[#This Row],[Stakeholder Rating]])</f>
        <v>6</v>
      </c>
      <c r="L32" t="str">
        <f>IF(Table1[[#This Row],[Critical to Safety]]="Yes", "Safety Critical", VLOOKUP(K32,Categories!$A$2:$B$6, 2, TRUE))</f>
        <v>Medium</v>
      </c>
      <c r="M32" t="s">
        <v>81</v>
      </c>
    </row>
    <row r="33" spans="1:13" ht="28.8" x14ac:dyDescent="0.3">
      <c r="A33" s="3" t="s">
        <v>60</v>
      </c>
      <c r="B33" s="17">
        <v>45144</v>
      </c>
      <c r="C33" s="19" t="s">
        <v>179</v>
      </c>
      <c r="D33" s="4"/>
      <c r="E33" s="1"/>
      <c r="F33" s="26" t="s">
        <v>194</v>
      </c>
      <c r="G33" t="s">
        <v>162</v>
      </c>
      <c r="H33" t="s">
        <v>161</v>
      </c>
      <c r="I33">
        <v>2</v>
      </c>
      <c r="J33">
        <v>4</v>
      </c>
      <c r="K33">
        <f>IF(Table1[[#This Row],[Critical to Safety]]="Yes", 10+Table1[[#This Row],[Functional Rating]]+Table1[[#This Row],[Stakeholder Rating]], Table1[[#This Row],[Functional Rating]]+Table1[[#This Row],[Stakeholder Rating]])</f>
        <v>6</v>
      </c>
      <c r="L33" t="str">
        <f>IF(Table1[[#This Row],[Critical to Safety]]="Yes", "Safety Critical", VLOOKUP(K33,Categories!$A$2:$B$6, 2, TRUE))</f>
        <v>Medium</v>
      </c>
      <c r="M33" t="s">
        <v>81</v>
      </c>
    </row>
    <row r="34" spans="1:13" ht="28.8" x14ac:dyDescent="0.3">
      <c r="A34" s="3" t="s">
        <v>61</v>
      </c>
      <c r="B34" s="15">
        <v>45148</v>
      </c>
      <c r="C34" s="5" t="s">
        <v>182</v>
      </c>
      <c r="D34" s="21"/>
      <c r="E34" s="1" t="s">
        <v>3</v>
      </c>
      <c r="F34" s="26"/>
      <c r="G34" t="s">
        <v>162</v>
      </c>
      <c r="H34" t="s">
        <v>161</v>
      </c>
      <c r="I34">
        <v>3</v>
      </c>
      <c r="J34">
        <v>3</v>
      </c>
      <c r="K34">
        <f>IF(Table1[[#This Row],[Critical to Safety]]="Yes", 10+Table1[[#This Row],[Functional Rating]]+Table1[[#This Row],[Stakeholder Rating]], Table1[[#This Row],[Functional Rating]]+Table1[[#This Row],[Stakeholder Rating]])</f>
        <v>6</v>
      </c>
      <c r="L34" t="str">
        <f>IF(Table1[[#This Row],[Critical to Safety]]="Yes", "Safety Critical", VLOOKUP(K34,Categories!$A$2:$B$6, 2, TRUE))</f>
        <v>Medium</v>
      </c>
      <c r="M34" t="s">
        <v>81</v>
      </c>
    </row>
    <row r="35" spans="1:13" ht="28.8" x14ac:dyDescent="0.3">
      <c r="A35" s="3" t="s">
        <v>62</v>
      </c>
      <c r="B35" s="15">
        <v>45148</v>
      </c>
      <c r="C35" s="5" t="s">
        <v>176</v>
      </c>
      <c r="D35" s="5"/>
      <c r="E35" s="1" t="s">
        <v>3</v>
      </c>
      <c r="F35" s="26"/>
      <c r="G35" s="23" t="s">
        <v>188</v>
      </c>
      <c r="H35" t="s">
        <v>161</v>
      </c>
      <c r="I35">
        <v>3</v>
      </c>
      <c r="J35">
        <v>3</v>
      </c>
      <c r="K35">
        <f>IF(Table1[[#This Row],[Critical to Safety]]="Yes", 10+Table1[[#This Row],[Functional Rating]]+Table1[[#This Row],[Stakeholder Rating]], Table1[[#This Row],[Functional Rating]]+Table1[[#This Row],[Stakeholder Rating]])</f>
        <v>6</v>
      </c>
      <c r="L35" t="str">
        <f>IF(Table1[[#This Row],[Critical to Safety]]="Yes", "Safety Critical", VLOOKUP(K35,Categories!$A$2:$B$6, 2, TRUE))</f>
        <v>Medium</v>
      </c>
      <c r="M35" t="s">
        <v>81</v>
      </c>
    </row>
    <row r="36" spans="1:13" ht="28.8" x14ac:dyDescent="0.3">
      <c r="A36" s="3" t="s">
        <v>63</v>
      </c>
      <c r="B36" s="15">
        <v>45139</v>
      </c>
      <c r="C36" s="5" t="s">
        <v>141</v>
      </c>
      <c r="D36" s="5"/>
      <c r="E36" s="1" t="s">
        <v>3</v>
      </c>
      <c r="F36" s="26" t="s">
        <v>194</v>
      </c>
      <c r="G36" t="s">
        <v>162</v>
      </c>
      <c r="H36" t="s">
        <v>161</v>
      </c>
      <c r="I36">
        <v>2</v>
      </c>
      <c r="J36">
        <v>3</v>
      </c>
      <c r="K36">
        <f>IF(Table1[[#This Row],[Critical to Safety]]="Yes", 10+Table1[[#This Row],[Functional Rating]]+Table1[[#This Row],[Stakeholder Rating]], Table1[[#This Row],[Functional Rating]]+Table1[[#This Row],[Stakeholder Rating]])</f>
        <v>5</v>
      </c>
      <c r="L36" t="str">
        <f>IF(Table1[[#This Row],[Critical to Safety]]="Yes", "Safety Critical", VLOOKUP(K36,Categories!$A$2:$B$6, 2, TRUE))</f>
        <v>Medium</v>
      </c>
      <c r="M36" t="s">
        <v>81</v>
      </c>
    </row>
    <row r="37" spans="1:13" ht="28.8" x14ac:dyDescent="0.3">
      <c r="A37" s="3" t="s">
        <v>64</v>
      </c>
      <c r="B37" s="15">
        <v>45139</v>
      </c>
      <c r="C37" s="5" t="s">
        <v>143</v>
      </c>
      <c r="D37" s="22" t="s">
        <v>190</v>
      </c>
      <c r="E37" s="1" t="s">
        <v>3</v>
      </c>
      <c r="F37" s="26" t="s">
        <v>194</v>
      </c>
      <c r="G37" s="23" t="s">
        <v>188</v>
      </c>
      <c r="H37" t="s">
        <v>161</v>
      </c>
      <c r="I37">
        <v>2</v>
      </c>
      <c r="J37">
        <v>3</v>
      </c>
      <c r="K37">
        <f>IF(Table1[[#This Row],[Critical to Safety]]="Yes", 10+Table1[[#This Row],[Functional Rating]]+Table1[[#This Row],[Stakeholder Rating]], Table1[[#This Row],[Functional Rating]]+Table1[[#This Row],[Stakeholder Rating]])</f>
        <v>5</v>
      </c>
      <c r="L37" t="str">
        <f>IF(Table1[[#This Row],[Critical to Safety]]="Yes", "Safety Critical", VLOOKUP(K37,Categories!$A$2:$B$6, 2, TRUE))</f>
        <v>Medium</v>
      </c>
      <c r="M37" t="s">
        <v>81</v>
      </c>
    </row>
    <row r="38" spans="1:13" ht="28.8" x14ac:dyDescent="0.3">
      <c r="A38" s="3" t="s">
        <v>65</v>
      </c>
      <c r="B38" s="15">
        <v>45139</v>
      </c>
      <c r="C38" s="5" t="s">
        <v>144</v>
      </c>
      <c r="D38" s="5" t="s">
        <v>145</v>
      </c>
      <c r="E38" s="1" t="s">
        <v>3</v>
      </c>
      <c r="F38" s="26"/>
      <c r="G38" t="s">
        <v>162</v>
      </c>
      <c r="H38" t="s">
        <v>161</v>
      </c>
      <c r="I38">
        <v>1</v>
      </c>
      <c r="J38">
        <v>2</v>
      </c>
      <c r="K38">
        <f>IF(Table1[[#This Row],[Critical to Safety]]="Yes", 10+Table1[[#This Row],[Functional Rating]]+Table1[[#This Row],[Stakeholder Rating]], Table1[[#This Row],[Functional Rating]]+Table1[[#This Row],[Stakeholder Rating]])</f>
        <v>3</v>
      </c>
      <c r="L38" t="str">
        <f>IF(Table1[[#This Row],[Critical to Safety]]="Yes", "Safety Critical", VLOOKUP(K38,Categories!$A$2:$B$6, 2, TRUE))</f>
        <v>Low</v>
      </c>
      <c r="M38" t="s">
        <v>81</v>
      </c>
    </row>
    <row r="39" spans="1:13" x14ac:dyDescent="0.3">
      <c r="A39" s="3" t="s">
        <v>66</v>
      </c>
      <c r="B39" s="15">
        <v>45146</v>
      </c>
      <c r="C39" s="5" t="s">
        <v>184</v>
      </c>
      <c r="D39" s="5" t="s">
        <v>191</v>
      </c>
      <c r="E39" s="1" t="s">
        <v>3</v>
      </c>
      <c r="F39" s="26" t="s">
        <v>194</v>
      </c>
      <c r="G39" s="23" t="s">
        <v>188</v>
      </c>
      <c r="H39" t="s">
        <v>161</v>
      </c>
      <c r="I39">
        <v>3</v>
      </c>
      <c r="J39">
        <v>3</v>
      </c>
      <c r="K39">
        <f>IF(Table1[[#This Row],[Critical to Safety]]="Yes", 10+Table1[[#This Row],[Functional Rating]]+Table1[[#This Row],[Stakeholder Rating]], Table1[[#This Row],[Functional Rating]]+Table1[[#This Row],[Stakeholder Rating]])</f>
        <v>6</v>
      </c>
      <c r="L39" t="str">
        <f>IF(Table1[[#This Row],[Critical to Safety]]="Yes", "Safety Critical", VLOOKUP(K39,Categories!$A$2:$B$6, 2, TRUE))</f>
        <v>Medium</v>
      </c>
      <c r="M39" t="s">
        <v>81</v>
      </c>
    </row>
    <row r="40" spans="1:13" ht="28.8" x14ac:dyDescent="0.3">
      <c r="A40" s="3" t="s">
        <v>67</v>
      </c>
      <c r="B40" s="15">
        <v>45146</v>
      </c>
      <c r="C40" s="1" t="s">
        <v>185</v>
      </c>
      <c r="D40" s="5" t="s">
        <v>192</v>
      </c>
      <c r="E40" s="1" t="s">
        <v>3</v>
      </c>
      <c r="F40" s="26"/>
      <c r="G40" s="23" t="s">
        <v>188</v>
      </c>
      <c r="H40" t="s">
        <v>161</v>
      </c>
      <c r="I40">
        <v>3</v>
      </c>
      <c r="J40">
        <v>3</v>
      </c>
      <c r="K40">
        <f>IF(Table1[[#This Row],[Critical to Safety]]="Yes", 10+Table1[[#This Row],[Functional Rating]]+Table1[[#This Row],[Stakeholder Rating]], Table1[[#This Row],[Functional Rating]]+Table1[[#This Row],[Stakeholder Rating]])</f>
        <v>6</v>
      </c>
      <c r="L40" t="str">
        <f>IF(Table1[[#This Row],[Critical to Safety]]="Yes", "Safety Critical", VLOOKUP(K40,Categories!$A$2:$B$6, 2, TRUE))</f>
        <v>Medium</v>
      </c>
      <c r="M40" t="s">
        <v>81</v>
      </c>
    </row>
  </sheetData>
  <phoneticPr fontId="4" type="noConversion"/>
  <conditionalFormatting sqref="F2:F40">
    <cfRule type="containsBlanks" dxfId="11" priority="1">
      <formula>LEN(TRIM(F2))=0</formula>
    </cfRule>
    <cfRule type="containsText" dxfId="10" priority="2" operator="containsText" text="Y">
      <formula>NOT(ISERROR(SEARCH("Y",F2)))</formula>
    </cfRule>
  </conditionalFormatting>
  <conditionalFormatting sqref="L2:L40">
    <cfRule type="containsText" dxfId="9" priority="3" operator="containsText" text="Low">
      <formula>NOT(ISERROR(SEARCH("Low",L2)))</formula>
    </cfRule>
    <cfRule type="containsText" dxfId="8" priority="4" operator="containsText" text="Medium">
      <formula>NOT(ISERROR(SEARCH("Medium",L2)))</formula>
    </cfRule>
    <cfRule type="containsText" dxfId="7" priority="5" operator="containsText" text="High">
      <formula>NOT(ISERROR(SEARCH("High",L2)))</formula>
    </cfRule>
    <cfRule type="beginsWith" dxfId="6" priority="6" operator="beginsWith" text="Critical">
      <formula>LEFT(L2,LEN("Critical"))="Critical"</formula>
    </cfRule>
    <cfRule type="containsText" dxfId="5" priority="7" operator="containsText" text="Safety Critical">
      <formula>NOT(ISERROR(SEARCH("Safety Critical",L2)))</formula>
    </cfRule>
  </conditionalFormatting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CF8A86EA-CEB6-4C61-99EB-8A8431D8B014}">
          <x14:formula1>
            <xm:f>Categories!$F$2:$F$8</xm:f>
          </x14:formula1>
          <xm:sqref>M2:M40</xm:sqref>
        </x14:dataValidation>
        <x14:dataValidation type="list" allowBlank="1" showInputMessage="1" showErrorMessage="1" xr:uid="{92061F54-83E0-470D-961E-72E6F1CDE19F}">
          <x14:formula1>
            <xm:f>Categories!$O$2:$O$8</xm:f>
          </x14:formula1>
          <xm:sqref>E2:E40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E45B3-BA25-4212-BBBA-01C6446811B9}">
  <dimension ref="A1:J31"/>
  <sheetViews>
    <sheetView topLeftCell="A14" zoomScaleNormal="100" workbookViewId="0">
      <selection activeCell="A29" sqref="A29:J31"/>
    </sheetView>
  </sheetViews>
  <sheetFormatPr defaultColWidth="8.6640625" defaultRowHeight="14.4" x14ac:dyDescent="0.3"/>
  <sheetData>
    <row r="1" spans="1:10" hidden="1" x14ac:dyDescent="0.3">
      <c r="A1" s="27" t="s">
        <v>20</v>
      </c>
      <c r="B1" s="27"/>
      <c r="C1" s="27"/>
      <c r="D1" s="27"/>
      <c r="E1" s="27"/>
      <c r="F1" s="27"/>
      <c r="G1" s="27"/>
      <c r="H1" s="27"/>
      <c r="I1" s="27"/>
      <c r="J1" s="27"/>
    </row>
    <row r="2" spans="1:10" hidden="1" x14ac:dyDescent="0.3">
      <c r="A2" s="28" t="s">
        <v>5</v>
      </c>
      <c r="B2" s="28"/>
      <c r="C2" s="28"/>
      <c r="D2" s="28"/>
      <c r="E2" s="28"/>
      <c r="F2" s="28"/>
      <c r="G2" s="28"/>
      <c r="H2" s="28"/>
      <c r="I2" s="28"/>
      <c r="J2" s="28"/>
    </row>
    <row r="3" spans="1:10" hidden="1" x14ac:dyDescent="0.3">
      <c r="A3" s="28" t="s">
        <v>6</v>
      </c>
      <c r="B3" s="28"/>
      <c r="C3" s="28"/>
      <c r="D3" s="28"/>
      <c r="E3" s="28"/>
      <c r="F3" s="28"/>
      <c r="G3" s="28"/>
      <c r="H3" s="28"/>
      <c r="I3" s="28"/>
      <c r="J3" s="28"/>
    </row>
    <row r="4" spans="1:10" hidden="1" x14ac:dyDescent="0.3">
      <c r="A4" s="28" t="s">
        <v>7</v>
      </c>
      <c r="B4" s="28"/>
      <c r="C4" s="28"/>
      <c r="D4" s="28"/>
      <c r="E4" s="28"/>
      <c r="F4" s="28"/>
      <c r="G4" s="28"/>
      <c r="H4" s="28"/>
      <c r="I4" s="28"/>
      <c r="J4" s="28"/>
    </row>
    <row r="5" spans="1:10" hidden="1" x14ac:dyDescent="0.3">
      <c r="A5" s="28" t="s">
        <v>8</v>
      </c>
      <c r="B5" s="28"/>
      <c r="C5" s="28"/>
      <c r="D5" s="28"/>
      <c r="E5" s="28"/>
      <c r="F5" s="28"/>
      <c r="G5" s="28"/>
      <c r="H5" s="28"/>
      <c r="I5" s="28"/>
      <c r="J5" s="28"/>
    </row>
    <row r="6" spans="1:10" hidden="1" x14ac:dyDescent="0.3">
      <c r="A6" s="28" t="s">
        <v>9</v>
      </c>
      <c r="B6" s="28"/>
      <c r="C6" s="28"/>
      <c r="D6" s="28"/>
      <c r="E6" s="28"/>
      <c r="F6" s="28"/>
      <c r="G6" s="28"/>
      <c r="H6" s="28"/>
      <c r="I6" s="28"/>
      <c r="J6" s="28"/>
    </row>
    <row r="7" spans="1:10" hidden="1" x14ac:dyDescent="0.3"/>
    <row r="8" spans="1:10" hidden="1" x14ac:dyDescent="0.3">
      <c r="A8" s="29" t="s">
        <v>21</v>
      </c>
      <c r="B8" s="29"/>
      <c r="C8" s="29"/>
      <c r="D8" s="29"/>
      <c r="E8" s="29"/>
      <c r="F8" s="29"/>
      <c r="G8" s="29"/>
      <c r="H8" s="29"/>
      <c r="I8" s="29"/>
      <c r="J8" s="29"/>
    </row>
    <row r="9" spans="1:10" hidden="1" x14ac:dyDescent="0.3">
      <c r="A9" s="30" t="s">
        <v>10</v>
      </c>
      <c r="B9" s="30"/>
      <c r="C9" s="30"/>
      <c r="D9" s="30"/>
      <c r="E9" s="30"/>
      <c r="F9" s="30"/>
      <c r="G9" s="30"/>
      <c r="H9" s="30"/>
      <c r="I9" s="30"/>
      <c r="J9" s="30"/>
    </row>
    <row r="10" spans="1:10" hidden="1" x14ac:dyDescent="0.3">
      <c r="A10" s="30" t="s">
        <v>11</v>
      </c>
      <c r="B10" s="30"/>
      <c r="C10" s="30"/>
      <c r="D10" s="30"/>
      <c r="E10" s="30"/>
      <c r="F10" s="30"/>
      <c r="G10" s="30"/>
      <c r="H10" s="30"/>
      <c r="I10" s="30"/>
      <c r="J10" s="30"/>
    </row>
    <row r="11" spans="1:10" hidden="1" x14ac:dyDescent="0.3">
      <c r="A11" s="30" t="s">
        <v>12</v>
      </c>
      <c r="B11" s="30"/>
      <c r="C11" s="30"/>
      <c r="D11" s="30"/>
      <c r="E11" s="30"/>
      <c r="F11" s="30"/>
      <c r="G11" s="30"/>
      <c r="H11" s="30"/>
      <c r="I11" s="30"/>
      <c r="J11" s="30"/>
    </row>
    <row r="12" spans="1:10" hidden="1" x14ac:dyDescent="0.3">
      <c r="A12" s="30" t="s">
        <v>13</v>
      </c>
      <c r="B12" s="30"/>
      <c r="C12" s="30"/>
      <c r="D12" s="30"/>
      <c r="E12" s="30"/>
      <c r="F12" s="30"/>
      <c r="G12" s="30"/>
      <c r="H12" s="30"/>
      <c r="I12" s="30"/>
      <c r="J12" s="30"/>
    </row>
    <row r="13" spans="1:10" hidden="1" x14ac:dyDescent="0.3">
      <c r="A13" s="30" t="s">
        <v>14</v>
      </c>
      <c r="B13" s="30"/>
      <c r="C13" s="30"/>
      <c r="D13" s="30"/>
      <c r="E13" s="30"/>
      <c r="F13" s="30"/>
      <c r="G13" s="30"/>
      <c r="H13" s="30"/>
      <c r="I13" s="30"/>
      <c r="J13" s="30"/>
    </row>
    <row r="15" spans="1:10" x14ac:dyDescent="0.3">
      <c r="A15" s="27" t="s">
        <v>22</v>
      </c>
      <c r="B15" s="27"/>
      <c r="C15" s="27"/>
      <c r="D15" s="27"/>
      <c r="E15" s="27"/>
      <c r="F15" s="27"/>
      <c r="G15" s="27"/>
      <c r="H15" s="27"/>
      <c r="I15" s="27"/>
      <c r="J15" s="27"/>
    </row>
    <row r="16" spans="1:10" x14ac:dyDescent="0.3">
      <c r="A16" s="30" t="s">
        <v>15</v>
      </c>
      <c r="B16" s="30"/>
      <c r="C16" s="30"/>
      <c r="D16" s="30"/>
      <c r="E16" s="30"/>
      <c r="F16" s="30"/>
      <c r="G16" s="30"/>
      <c r="H16" s="30"/>
      <c r="I16" s="30"/>
      <c r="J16" s="30"/>
    </row>
    <row r="17" spans="1:10" x14ac:dyDescent="0.3">
      <c r="A17" s="30" t="s">
        <v>16</v>
      </c>
      <c r="B17" s="30"/>
      <c r="C17" s="30"/>
      <c r="D17" s="30"/>
      <c r="E17" s="30"/>
      <c r="F17" s="30"/>
      <c r="G17" s="30"/>
      <c r="H17" s="30"/>
      <c r="I17" s="30"/>
      <c r="J17" s="30"/>
    </row>
    <row r="18" spans="1:10" x14ac:dyDescent="0.3">
      <c r="A18" s="30" t="s">
        <v>17</v>
      </c>
      <c r="B18" s="30"/>
      <c r="C18" s="30"/>
      <c r="D18" s="30"/>
      <c r="E18" s="30"/>
      <c r="F18" s="30"/>
      <c r="G18" s="30"/>
      <c r="H18" s="30"/>
      <c r="I18" s="30"/>
      <c r="J18" s="30"/>
    </row>
    <row r="19" spans="1:10" x14ac:dyDescent="0.3">
      <c r="A19" s="30" t="s">
        <v>18</v>
      </c>
      <c r="B19" s="30"/>
      <c r="C19" s="30"/>
      <c r="D19" s="30"/>
      <c r="E19" s="30"/>
      <c r="F19" s="30"/>
      <c r="G19" s="30"/>
      <c r="H19" s="30"/>
      <c r="I19" s="30"/>
      <c r="J19" s="30"/>
    </row>
    <row r="20" spans="1:10" x14ac:dyDescent="0.3">
      <c r="A20" s="30" t="s">
        <v>19</v>
      </c>
      <c r="B20" s="30"/>
      <c r="C20" s="30"/>
      <c r="D20" s="30"/>
      <c r="E20" s="30"/>
      <c r="F20" s="30"/>
      <c r="G20" s="30"/>
      <c r="H20" s="30"/>
      <c r="I20" s="30"/>
      <c r="J20" s="30"/>
    </row>
    <row r="22" spans="1:10" x14ac:dyDescent="0.3">
      <c r="A22" s="27" t="s">
        <v>152</v>
      </c>
      <c r="B22" s="27"/>
      <c r="C22" s="27"/>
      <c r="D22" s="27"/>
      <c r="E22" s="27"/>
      <c r="F22" s="27"/>
      <c r="G22" s="27"/>
      <c r="H22" s="27"/>
      <c r="I22" s="27"/>
      <c r="J22" s="27"/>
    </row>
    <row r="23" spans="1:10" x14ac:dyDescent="0.3">
      <c r="A23" s="30" t="s">
        <v>153</v>
      </c>
      <c r="B23" s="30"/>
      <c r="C23" s="30"/>
      <c r="D23" s="30"/>
      <c r="E23" s="30"/>
      <c r="F23" s="30"/>
      <c r="G23" s="30"/>
      <c r="H23" s="30"/>
      <c r="I23" s="30"/>
      <c r="J23" s="30"/>
    </row>
    <row r="24" spans="1:10" x14ac:dyDescent="0.3">
      <c r="A24" s="30" t="s">
        <v>156</v>
      </c>
      <c r="B24" s="30"/>
      <c r="C24" s="30"/>
      <c r="D24" s="30"/>
      <c r="E24" s="30"/>
      <c r="F24" s="30"/>
      <c r="G24" s="30"/>
      <c r="H24" s="30"/>
      <c r="I24" s="30"/>
      <c r="J24" s="30"/>
    </row>
    <row r="25" spans="1:10" x14ac:dyDescent="0.3">
      <c r="A25" s="31" t="s">
        <v>157</v>
      </c>
      <c r="B25" s="30"/>
      <c r="C25" s="30"/>
      <c r="D25" s="30"/>
      <c r="E25" s="30"/>
      <c r="F25" s="30"/>
      <c r="G25" s="30"/>
      <c r="H25" s="30"/>
      <c r="I25" s="30"/>
      <c r="J25" s="30"/>
    </row>
    <row r="26" spans="1:10" x14ac:dyDescent="0.3">
      <c r="A26" s="30" t="s">
        <v>155</v>
      </c>
      <c r="B26" s="30"/>
      <c r="C26" s="30"/>
      <c r="D26" s="30"/>
      <c r="E26" s="30"/>
      <c r="F26" s="30"/>
      <c r="G26" s="30"/>
      <c r="H26" s="30"/>
      <c r="I26" s="30"/>
      <c r="J26" s="30"/>
    </row>
    <row r="27" spans="1:10" x14ac:dyDescent="0.3">
      <c r="A27" s="30" t="s">
        <v>154</v>
      </c>
      <c r="B27" s="30"/>
      <c r="C27" s="30"/>
      <c r="D27" s="30"/>
      <c r="E27" s="30"/>
      <c r="F27" s="30"/>
      <c r="G27" s="30"/>
      <c r="H27" s="30"/>
      <c r="I27" s="30"/>
      <c r="J27" s="30"/>
    </row>
    <row r="29" spans="1:10" x14ac:dyDescent="0.3">
      <c r="A29" s="27" t="s">
        <v>158</v>
      </c>
      <c r="B29" s="27"/>
      <c r="C29" s="27"/>
      <c r="D29" s="27"/>
      <c r="E29" s="27"/>
      <c r="F29" s="27"/>
      <c r="G29" s="27"/>
      <c r="H29" s="27"/>
      <c r="I29" s="27"/>
      <c r="J29" s="27"/>
    </row>
    <row r="30" spans="1:10" x14ac:dyDescent="0.3">
      <c r="A30" s="30" t="s">
        <v>159</v>
      </c>
      <c r="B30" s="30"/>
      <c r="C30" s="30"/>
      <c r="D30" s="30"/>
      <c r="E30" s="30"/>
      <c r="F30" s="30"/>
      <c r="G30" s="30"/>
      <c r="H30" s="30"/>
      <c r="I30" s="30"/>
      <c r="J30" s="30"/>
    </row>
    <row r="31" spans="1:10" x14ac:dyDescent="0.3">
      <c r="A31" s="30" t="s">
        <v>160</v>
      </c>
      <c r="B31" s="30"/>
      <c r="C31" s="30"/>
      <c r="D31" s="30"/>
      <c r="E31" s="30"/>
      <c r="F31" s="30"/>
      <c r="G31" s="30"/>
      <c r="H31" s="30"/>
      <c r="I31" s="30"/>
      <c r="J31" s="30"/>
    </row>
  </sheetData>
  <mergeCells count="27">
    <mergeCell ref="A27:J27"/>
    <mergeCell ref="A29:J29"/>
    <mergeCell ref="A30:J30"/>
    <mergeCell ref="A31:J31"/>
    <mergeCell ref="A22:J22"/>
    <mergeCell ref="A23:J23"/>
    <mergeCell ref="A24:J24"/>
    <mergeCell ref="A25:J25"/>
    <mergeCell ref="A26:J26"/>
    <mergeCell ref="A18:J18"/>
    <mergeCell ref="A20:J20"/>
    <mergeCell ref="A9:J9"/>
    <mergeCell ref="A10:J10"/>
    <mergeCell ref="A11:J11"/>
    <mergeCell ref="A12:J12"/>
    <mergeCell ref="A13:J13"/>
    <mergeCell ref="A19:J19"/>
    <mergeCell ref="A6:J6"/>
    <mergeCell ref="A8:J8"/>
    <mergeCell ref="A15:J15"/>
    <mergeCell ref="A16:J16"/>
    <mergeCell ref="A17:J17"/>
    <mergeCell ref="A1:J1"/>
    <mergeCell ref="A2:J2"/>
    <mergeCell ref="A3:J3"/>
    <mergeCell ref="A4:J4"/>
    <mergeCell ref="A5:J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C962F-3B86-4973-BBBC-682D1051AC4E}">
  <sheetPr>
    <tabColor rgb="FFFFFF00"/>
  </sheetPr>
  <dimension ref="A1:U8"/>
  <sheetViews>
    <sheetView topLeftCell="A3" zoomScale="85" zoomScaleNormal="85" workbookViewId="0">
      <selection activeCell="B8" sqref="B8"/>
    </sheetView>
  </sheetViews>
  <sheetFormatPr defaultColWidth="8.6640625" defaultRowHeight="14.4" x14ac:dyDescent="0.3"/>
  <cols>
    <col min="1" max="1" width="18.77734375" bestFit="1" customWidth="1"/>
    <col min="2" max="2" width="16.33203125" customWidth="1"/>
    <col min="3" max="3" width="14.33203125" bestFit="1" customWidth="1"/>
    <col min="4" max="4" width="17.6640625" style="14" customWidth="1"/>
    <col min="5" max="5" width="1.6640625" style="10" customWidth="1"/>
    <col min="6" max="6" width="15.44140625" bestFit="1" customWidth="1"/>
    <col min="7" max="7" width="29.33203125" customWidth="1"/>
    <col min="8" max="8" width="1.6640625" style="10" customWidth="1"/>
    <col min="9" max="9" width="27.33203125" bestFit="1" customWidth="1"/>
    <col min="10" max="10" width="24.33203125" customWidth="1"/>
    <col min="11" max="11" width="1.6640625" style="10" customWidth="1"/>
    <col min="12" max="12" width="22.6640625" bestFit="1" customWidth="1"/>
    <col min="13" max="13" width="20.33203125" customWidth="1"/>
    <col min="14" max="14" width="1.6640625" style="10" customWidth="1"/>
    <col min="15" max="15" width="17.33203125" customWidth="1"/>
    <col min="16" max="16" width="13.77734375" customWidth="1"/>
    <col min="21" max="21" width="23.21875" customWidth="1"/>
  </cols>
  <sheetData>
    <row r="1" spans="1:21" ht="15" thickBot="1" x14ac:dyDescent="0.35">
      <c r="A1" s="2" t="s">
        <v>178</v>
      </c>
      <c r="B1" s="7" t="s">
        <v>68</v>
      </c>
      <c r="C1" s="7" t="s">
        <v>69</v>
      </c>
      <c r="D1" s="12" t="s">
        <v>78</v>
      </c>
      <c r="F1" s="7" t="s">
        <v>77</v>
      </c>
      <c r="G1" s="7" t="s">
        <v>78</v>
      </c>
      <c r="I1" s="7" t="s">
        <v>95</v>
      </c>
      <c r="J1" s="7" t="s">
        <v>78</v>
      </c>
      <c r="L1" s="2" t="s">
        <v>104</v>
      </c>
      <c r="M1" s="2" t="s">
        <v>78</v>
      </c>
      <c r="O1" s="2" t="s">
        <v>146</v>
      </c>
      <c r="P1" s="2" t="s">
        <v>78</v>
      </c>
    </row>
    <row r="2" spans="1:21" ht="115.2" x14ac:dyDescent="0.3">
      <c r="A2" s="8">
        <v>0</v>
      </c>
      <c r="B2" s="20" t="s">
        <v>76</v>
      </c>
      <c r="C2" s="9">
        <v>1</v>
      </c>
      <c r="D2" s="13" t="s">
        <v>94</v>
      </c>
      <c r="F2" s="11" t="s">
        <v>79</v>
      </c>
      <c r="G2" s="11" t="s">
        <v>80</v>
      </c>
      <c r="I2" s="11" t="s">
        <v>96</v>
      </c>
      <c r="J2" s="11" t="s">
        <v>97</v>
      </c>
      <c r="L2" s="11" t="s">
        <v>105</v>
      </c>
      <c r="M2" s="11" t="s">
        <v>106</v>
      </c>
      <c r="O2" s="11" t="s">
        <v>147</v>
      </c>
      <c r="U2" s="13"/>
    </row>
    <row r="3" spans="1:21" ht="129.6" x14ac:dyDescent="0.3">
      <c r="A3" s="8">
        <v>4</v>
      </c>
      <c r="B3" s="8" t="s">
        <v>75</v>
      </c>
      <c r="C3" s="9">
        <v>2</v>
      </c>
      <c r="D3" s="13" t="s">
        <v>93</v>
      </c>
      <c r="F3" s="11" t="s">
        <v>81</v>
      </c>
      <c r="G3" s="11" t="s">
        <v>82</v>
      </c>
      <c r="I3" s="11" t="s">
        <v>98</v>
      </c>
      <c r="J3" s="11" t="s">
        <v>99</v>
      </c>
      <c r="L3" s="11" t="s">
        <v>107</v>
      </c>
      <c r="M3" s="11" t="s">
        <v>108</v>
      </c>
      <c r="O3" s="11" t="s">
        <v>3</v>
      </c>
      <c r="U3" s="13"/>
    </row>
    <row r="4" spans="1:21" ht="115.2" x14ac:dyDescent="0.3">
      <c r="A4" s="8">
        <v>7</v>
      </c>
      <c r="B4" s="8" t="s">
        <v>73</v>
      </c>
      <c r="C4" s="9">
        <v>3</v>
      </c>
      <c r="D4" s="13" t="s">
        <v>74</v>
      </c>
      <c r="F4" s="11" t="s">
        <v>83</v>
      </c>
      <c r="G4" s="11" t="s">
        <v>84</v>
      </c>
      <c r="I4" s="11" t="s">
        <v>100</v>
      </c>
      <c r="J4" s="11" t="s">
        <v>101</v>
      </c>
      <c r="L4" s="11" t="s">
        <v>110</v>
      </c>
      <c r="M4" s="11" t="s">
        <v>109</v>
      </c>
      <c r="O4" s="11" t="s">
        <v>148</v>
      </c>
      <c r="U4" s="13"/>
    </row>
    <row r="5" spans="1:21" ht="129.6" x14ac:dyDescent="0.3">
      <c r="A5" s="8">
        <v>10</v>
      </c>
      <c r="B5" s="8" t="s">
        <v>71</v>
      </c>
      <c r="C5" s="9">
        <v>4</v>
      </c>
      <c r="D5" s="13" t="s">
        <v>72</v>
      </c>
      <c r="F5" s="11" t="s">
        <v>85</v>
      </c>
      <c r="G5" s="11" t="s">
        <v>86</v>
      </c>
      <c r="I5" s="11" t="s">
        <v>102</v>
      </c>
      <c r="J5" s="11" t="s">
        <v>103</v>
      </c>
      <c r="L5" s="11" t="s">
        <v>111</v>
      </c>
      <c r="M5" s="11" t="s">
        <v>112</v>
      </c>
      <c r="U5" s="13"/>
    </row>
    <row r="6" spans="1:21" ht="86.4" x14ac:dyDescent="0.3">
      <c r="A6" s="8" t="s">
        <v>180</v>
      </c>
      <c r="B6" s="8" t="s">
        <v>70</v>
      </c>
      <c r="C6" s="9">
        <v>5</v>
      </c>
      <c r="D6" s="13" t="s">
        <v>151</v>
      </c>
      <c r="F6" s="11" t="s">
        <v>87</v>
      </c>
      <c r="G6" s="11" t="s">
        <v>88</v>
      </c>
      <c r="L6" s="11" t="s">
        <v>113</v>
      </c>
      <c r="M6" s="11" t="s">
        <v>114</v>
      </c>
      <c r="U6" s="13"/>
    </row>
    <row r="7" spans="1:21" ht="43.2" x14ac:dyDescent="0.3">
      <c r="F7" s="11" t="s">
        <v>89</v>
      </c>
      <c r="G7" s="11" t="s">
        <v>90</v>
      </c>
      <c r="L7" s="11" t="s">
        <v>115</v>
      </c>
      <c r="M7" s="11" t="s">
        <v>116</v>
      </c>
    </row>
    <row r="8" spans="1:21" ht="72" x14ac:dyDescent="0.3">
      <c r="F8" s="11" t="s">
        <v>91</v>
      </c>
      <c r="G8" s="11" t="s">
        <v>92</v>
      </c>
      <c r="L8" s="11" t="s">
        <v>117</v>
      </c>
      <c r="M8" s="11" t="s">
        <v>118</v>
      </c>
    </row>
  </sheetData>
  <conditionalFormatting sqref="A2:B6">
    <cfRule type="cellIs" dxfId="4" priority="1" operator="equal">
      <formula>"Safety Critical"</formula>
    </cfRule>
    <cfRule type="cellIs" dxfId="3" priority="2" operator="equal">
      <formula>"High"</formula>
    </cfRule>
    <cfRule type="cellIs" dxfId="2" priority="3" operator="equal">
      <formula>"Low"</formula>
    </cfRule>
    <cfRule type="cellIs" dxfId="1" priority="4" operator="equal">
      <formula>"Medium"</formula>
    </cfRule>
    <cfRule type="cellIs" dxfId="0" priority="5" operator="equal">
      <formula>"Critical"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A0FDCAE2520A341995503A11405F53D" ma:contentTypeVersion="12" ma:contentTypeDescription="Create a new document." ma:contentTypeScope="" ma:versionID="149c220a0e42d7f201d9f1312913c9a5">
  <xsd:schema xmlns:xsd="http://www.w3.org/2001/XMLSchema" xmlns:xs="http://www.w3.org/2001/XMLSchema" xmlns:p="http://schemas.microsoft.com/office/2006/metadata/properties" xmlns:ns2="2114caaf-f545-46e2-8b61-225cf2800a1e" xmlns:ns3="b77a9d27-4f4c-4544-a5f3-cf01d0762ad1" targetNamespace="http://schemas.microsoft.com/office/2006/metadata/properties" ma:root="true" ma:fieldsID="09e16838e4f87491bebf9d5f8459d2e1" ns2:_="" ns3:_="">
    <xsd:import namespace="2114caaf-f545-46e2-8b61-225cf2800a1e"/>
    <xsd:import namespace="b77a9d27-4f4c-4544-a5f3-cf01d0762a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2:MediaServiceDateTaken" minOccurs="0"/>
                <xsd:element ref="ns2:MediaServiceLocation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14caaf-f545-46e2-8b61-225cf2800a1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d85113c5-7036-4ae5-b6c9-3bc4b8da47f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dexed="true" ma:internalName="MediaServiceLocation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7a9d27-4f4c-4544-a5f3-cf01d0762ad1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2114caaf-f545-46e2-8b61-225cf2800a1e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AC98577C-EB34-4EC1-B9D9-00DF00B6377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67F446E-6F8E-4B91-A690-BB5DA9E6156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114caaf-f545-46e2-8b61-225cf2800a1e"/>
    <ds:schemaRef ds:uri="b77a9d27-4f4c-4544-a5f3-cf01d0762a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0B8E632-D746-4E78-9B9B-0974F664339F}">
  <ds:schemaRefs>
    <ds:schemaRef ds:uri="http://schemas.microsoft.com/office/2006/documentManagement/types"/>
    <ds:schemaRef ds:uri="http://purl.org/dc/terms/"/>
    <ds:schemaRef ds:uri="b77a9d27-4f4c-4544-a5f3-cf01d0762ad1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www.w3.org/XML/1998/namespace"/>
    <ds:schemaRef ds:uri="2114caaf-f545-46e2-8b61-225cf2800a1e"/>
    <ds:schemaRef ds:uri="http://schemas.microsoft.com/office/2006/metadata/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Requirements Register</vt:lpstr>
      <vt:lpstr>Rating Matrix</vt:lpstr>
      <vt:lpstr>Categories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Jason</dc:creator>
  <cp:keywords/>
  <dc:description/>
  <cp:lastModifiedBy>Jason Zagari (21345828)</cp:lastModifiedBy>
  <cp:revision/>
  <cp:lastPrinted>2023-10-20T10:22:11Z</cp:lastPrinted>
  <dcterms:created xsi:type="dcterms:W3CDTF">2023-07-31T05:44:58Z</dcterms:created>
  <dcterms:modified xsi:type="dcterms:W3CDTF">2023-10-23T12:46:51Z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0x010100BA0FDCAE2520A341995503A11405F53D</vt:lpwstr>
  </property>
  <property fmtid="{D5CDD505-2E9C-101B-9397-08002B2CF9AE}" pid="3" name="MediaServiceImageTags">
    <vt:lpwstr/>
  </property>
</Properties>
</file>