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ke\Documents\"/>
    </mc:Choice>
  </mc:AlternateContent>
  <xr:revisionPtr revIDLastSave="0" documentId="13_ncr:1_{57C5BF94-3DC0-4B34-94A0-9DD4EA39060B}" xr6:coauthVersionLast="47" xr6:coauthVersionMax="47" xr10:uidLastSave="{00000000-0000-0000-0000-000000000000}"/>
  <bookViews>
    <workbookView xWindow="-120" yWindow="-120" windowWidth="29040" windowHeight="15720" activeTab="1" xr2:uid="{262CA151-C90A-4773-A224-628573B040FE}"/>
  </bookViews>
  <sheets>
    <sheet name="General" sheetId="20" r:id="rId1"/>
    <sheet name="results_global" sheetId="7" r:id="rId2"/>
    <sheet name="raw_data" sheetId="23" r:id="rId3"/>
    <sheet name="cities" sheetId="18" r:id="rId4"/>
    <sheet name="cities_ranking" sheetId="27" r:id="rId5"/>
    <sheet name="country_ranking" sheetId="28" r:id="rId6"/>
    <sheet name="-35m analysis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7" i="27" l="1"/>
  <c r="D14" i="7"/>
  <c r="B8" i="7"/>
  <c r="D8" i="7" s="1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244" i="27"/>
  <c r="I245" i="27"/>
  <c r="I246" i="27"/>
  <c r="I247" i="27"/>
  <c r="I248" i="27"/>
  <c r="I249" i="27"/>
  <c r="I250" i="27"/>
  <c r="I251" i="27"/>
  <c r="I252" i="27"/>
  <c r="I253" i="27"/>
  <c r="I254" i="27"/>
  <c r="I255" i="27"/>
  <c r="I256" i="27"/>
  <c r="I257" i="27"/>
  <c r="I258" i="27"/>
  <c r="I259" i="27"/>
  <c r="I260" i="27"/>
  <c r="I261" i="27"/>
  <c r="I262" i="27"/>
  <c r="I263" i="27"/>
  <c r="I264" i="27"/>
  <c r="I265" i="27"/>
  <c r="I266" i="27"/>
  <c r="I267" i="27"/>
  <c r="I268" i="27"/>
  <c r="I269" i="27"/>
  <c r="I270" i="27"/>
  <c r="I271" i="27"/>
  <c r="I272" i="27"/>
  <c r="I273" i="27"/>
  <c r="I274" i="27"/>
  <c r="I275" i="27"/>
  <c r="I276" i="27"/>
  <c r="I277" i="27"/>
  <c r="I278" i="27"/>
  <c r="I279" i="27"/>
  <c r="I280" i="27"/>
  <c r="I281" i="27"/>
  <c r="I282" i="27"/>
  <c r="I283" i="27"/>
  <c r="I284" i="27"/>
  <c r="I285" i="27"/>
  <c r="I286" i="27"/>
  <c r="I287" i="27"/>
  <c r="I288" i="27"/>
  <c r="I289" i="27"/>
  <c r="I290" i="27"/>
  <c r="I291" i="27"/>
  <c r="I292" i="27"/>
  <c r="I293" i="27"/>
  <c r="I294" i="27"/>
  <c r="I295" i="27"/>
  <c r="I296" i="27"/>
  <c r="I297" i="27"/>
  <c r="I298" i="27"/>
  <c r="I299" i="27"/>
  <c r="I300" i="27"/>
  <c r="I301" i="27"/>
  <c r="I302" i="27"/>
  <c r="I303" i="27"/>
  <c r="I304" i="27"/>
  <c r="I305" i="27"/>
  <c r="I306" i="27"/>
  <c r="I307" i="27"/>
  <c r="I308" i="27"/>
  <c r="I309" i="27"/>
  <c r="I310" i="27"/>
  <c r="I311" i="27"/>
  <c r="I312" i="27"/>
  <c r="I313" i="27"/>
  <c r="I314" i="27"/>
  <c r="I315" i="27"/>
  <c r="I316" i="27"/>
  <c r="I317" i="27"/>
  <c r="I318" i="27"/>
  <c r="I319" i="27"/>
  <c r="I320" i="27"/>
  <c r="I321" i="27"/>
  <c r="I322" i="27"/>
  <c r="I323" i="27"/>
  <c r="I324" i="27"/>
  <c r="I325" i="27"/>
  <c r="I326" i="27"/>
  <c r="I327" i="27"/>
  <c r="I328" i="27"/>
  <c r="I329" i="27"/>
  <c r="I330" i="27"/>
  <c r="I331" i="27"/>
  <c r="I332" i="27"/>
  <c r="I333" i="27"/>
  <c r="I2" i="27"/>
  <c r="H19" i="25"/>
  <c r="H23" i="25"/>
  <c r="H27" i="25"/>
  <c r="H31" i="25"/>
  <c r="H35" i="25"/>
  <c r="H39" i="25"/>
  <c r="H43" i="25"/>
  <c r="H15" i="25"/>
  <c r="F27" i="25"/>
  <c r="F31" i="25"/>
  <c r="F35" i="25"/>
  <c r="F39" i="25"/>
  <c r="F43" i="25"/>
  <c r="F52" i="25"/>
  <c r="E16" i="25"/>
  <c r="E17" i="25"/>
  <c r="G17" i="25" s="1"/>
  <c r="G18" i="25" s="1"/>
  <c r="E20" i="25"/>
  <c r="F20" i="25" s="1"/>
  <c r="E21" i="25"/>
  <c r="G21" i="25" s="1"/>
  <c r="G22" i="25" s="1"/>
  <c r="E24" i="25"/>
  <c r="E25" i="25"/>
  <c r="F25" i="25" s="1"/>
  <c r="E28" i="25"/>
  <c r="H28" i="25" s="1"/>
  <c r="E29" i="25"/>
  <c r="F29" i="25" s="1"/>
  <c r="E32" i="25"/>
  <c r="E33" i="25"/>
  <c r="G33" i="25" s="1"/>
  <c r="G34" i="25" s="1"/>
  <c r="E36" i="25"/>
  <c r="H36" i="25" s="1"/>
  <c r="E37" i="25"/>
  <c r="F37" i="25" s="1"/>
  <c r="E40" i="25"/>
  <c r="F40" i="25" s="1"/>
  <c r="E41" i="25"/>
  <c r="G41" i="25" s="1"/>
  <c r="G42" i="25" s="1"/>
  <c r="E44" i="25"/>
  <c r="H44" i="25" s="1"/>
  <c r="E45" i="25"/>
  <c r="F45" i="25" s="1"/>
  <c r="F47" i="25"/>
  <c r="E48" i="25"/>
  <c r="E50" i="25" s="1"/>
  <c r="E49" i="25"/>
  <c r="G49" i="25" s="1"/>
  <c r="G50" i="25" s="1"/>
  <c r="H51" i="25"/>
  <c r="E52" i="25"/>
  <c r="H52" i="25" s="1"/>
  <c r="E53" i="25"/>
  <c r="F53" i="25" s="1"/>
  <c r="C43" i="25"/>
  <c r="C46" i="25" s="1"/>
  <c r="D44" i="25" s="1"/>
  <c r="C42" i="25"/>
  <c r="D42" i="25" s="1"/>
  <c r="C54" i="25"/>
  <c r="D53" i="25" s="1"/>
  <c r="C50" i="25"/>
  <c r="D47" i="25" s="1"/>
  <c r="C38" i="25"/>
  <c r="D38" i="25" s="1"/>
  <c r="C34" i="25"/>
  <c r="D32" i="25" s="1"/>
  <c r="C30" i="25"/>
  <c r="D27" i="25" s="1"/>
  <c r="C26" i="25"/>
  <c r="D24" i="25" s="1"/>
  <c r="C22" i="25"/>
  <c r="D20" i="25" s="1"/>
  <c r="C18" i="25"/>
  <c r="D17" i="25" s="1"/>
  <c r="I51" i="25"/>
  <c r="I47" i="25"/>
  <c r="I43" i="25"/>
  <c r="I39" i="25"/>
  <c r="D37" i="25"/>
  <c r="I35" i="25"/>
  <c r="I31" i="25"/>
  <c r="I27" i="25"/>
  <c r="I23" i="25"/>
  <c r="I19" i="25"/>
  <c r="I15" i="25"/>
  <c r="J7" i="7"/>
  <c r="B9" i="7"/>
  <c r="B7" i="7"/>
  <c r="B18" i="7"/>
  <c r="B16" i="7"/>
  <c r="B14" i="7"/>
  <c r="B2" i="7"/>
  <c r="H8" i="7" l="1"/>
  <c r="J8" i="7" s="1"/>
  <c r="J15" i="25"/>
  <c r="F7" i="7"/>
  <c r="E34" i="25"/>
  <c r="E18" i="25"/>
  <c r="F17" i="25"/>
  <c r="F16" i="25"/>
  <c r="F18" i="25" s="1"/>
  <c r="F51" i="25"/>
  <c r="E26" i="25"/>
  <c r="H47" i="25"/>
  <c r="G25" i="25"/>
  <c r="G26" i="25" s="1"/>
  <c r="F48" i="25"/>
  <c r="D29" i="25"/>
  <c r="H33" i="25"/>
  <c r="G29" i="25"/>
  <c r="G30" i="25" s="1"/>
  <c r="D30" i="25"/>
  <c r="F36" i="25"/>
  <c r="H32" i="25"/>
  <c r="G53" i="25"/>
  <c r="G54" i="25" s="1"/>
  <c r="H17" i="25"/>
  <c r="G37" i="25"/>
  <c r="G38" i="25" s="1"/>
  <c r="I56" i="25"/>
  <c r="F32" i="25"/>
  <c r="H26" i="25"/>
  <c r="F26" i="25"/>
  <c r="F50" i="25"/>
  <c r="H50" i="25"/>
  <c r="H34" i="25"/>
  <c r="F34" i="25"/>
  <c r="E30" i="25"/>
  <c r="H25" i="25"/>
  <c r="C56" i="25"/>
  <c r="K15" i="25" s="1"/>
  <c r="H49" i="25"/>
  <c r="H41" i="25"/>
  <c r="H24" i="25"/>
  <c r="E38" i="25"/>
  <c r="F28" i="25"/>
  <c r="F49" i="25"/>
  <c r="F41" i="25"/>
  <c r="F33" i="25"/>
  <c r="H48" i="25"/>
  <c r="H40" i="25"/>
  <c r="E42" i="25"/>
  <c r="F24" i="25"/>
  <c r="E46" i="25"/>
  <c r="D36" i="25"/>
  <c r="H16" i="25"/>
  <c r="H29" i="25"/>
  <c r="H21" i="25"/>
  <c r="F44" i="25"/>
  <c r="F21" i="25"/>
  <c r="H53" i="25"/>
  <c r="H45" i="25"/>
  <c r="H37" i="25"/>
  <c r="H20" i="25"/>
  <c r="G45" i="25"/>
  <c r="G46" i="25" s="1"/>
  <c r="E22" i="25"/>
  <c r="E54" i="25"/>
  <c r="H18" i="25"/>
  <c r="D25" i="25"/>
  <c r="D26" i="25"/>
  <c r="D15" i="25"/>
  <c r="J51" i="25"/>
  <c r="D18" i="25"/>
  <c r="D52" i="25"/>
  <c r="D43" i="25"/>
  <c r="D46" i="25"/>
  <c r="J39" i="25"/>
  <c r="D50" i="25"/>
  <c r="J27" i="25"/>
  <c r="D22" i="25"/>
  <c r="D34" i="25"/>
  <c r="D51" i="25"/>
  <c r="D21" i="25"/>
  <c r="D33" i="25"/>
  <c r="D16" i="25"/>
  <c r="D23" i="25"/>
  <c r="D28" i="25"/>
  <c r="D35" i="25"/>
  <c r="D40" i="25"/>
  <c r="D45" i="25"/>
  <c r="D19" i="25"/>
  <c r="D31" i="25"/>
  <c r="J47" i="25"/>
  <c r="J19" i="25"/>
  <c r="J31" i="25"/>
  <c r="D54" i="25"/>
  <c r="J43" i="25"/>
  <c r="D48" i="25"/>
  <c r="D39" i="25"/>
  <c r="D49" i="25"/>
  <c r="D41" i="25"/>
  <c r="J23" i="25"/>
  <c r="J35" i="25"/>
  <c r="N14" i="23"/>
  <c r="D9" i="7"/>
  <c r="N8" i="23"/>
  <c r="M3" i="23"/>
  <c r="M8" i="23"/>
  <c r="B5" i="7"/>
  <c r="D5" i="7" s="1"/>
  <c r="B6" i="7"/>
  <c r="H6" i="7" s="1"/>
  <c r="J6" i="7" s="1"/>
  <c r="M14" i="23"/>
  <c r="F9" i="7"/>
  <c r="F6" i="7"/>
  <c r="F8" i="7"/>
  <c r="D20" i="7" l="1"/>
  <c r="D21" i="7"/>
  <c r="D16" i="7"/>
  <c r="D15" i="7"/>
  <c r="D17" i="7"/>
  <c r="D18" i="7"/>
  <c r="D13" i="7"/>
  <c r="K56" i="25"/>
  <c r="G56" i="25"/>
  <c r="E56" i="25"/>
  <c r="F46" i="25"/>
  <c r="H46" i="25"/>
  <c r="F42" i="25"/>
  <c r="H42" i="25"/>
  <c r="H54" i="25"/>
  <c r="H56" i="25" s="1"/>
  <c r="F54" i="25"/>
  <c r="F22" i="25"/>
  <c r="H22" i="25"/>
  <c r="F38" i="25"/>
  <c r="H38" i="25"/>
  <c r="F30" i="25"/>
  <c r="H30" i="25"/>
  <c r="K51" i="25"/>
  <c r="K23" i="25"/>
  <c r="K35" i="25"/>
  <c r="K27" i="25"/>
  <c r="K31" i="25"/>
  <c r="K19" i="25"/>
  <c r="K43" i="25"/>
  <c r="K39" i="25"/>
  <c r="K47" i="25"/>
  <c r="D6" i="7"/>
  <c r="D7" i="7"/>
  <c r="H5" i="7"/>
  <c r="J5" i="7" s="1"/>
  <c r="F5" i="7"/>
  <c r="F56" i="25" l="1"/>
</calcChain>
</file>

<file path=xl/sharedStrings.xml><?xml version="1.0" encoding="utf-8"?>
<sst xmlns="http://schemas.openxmlformats.org/spreadsheetml/2006/main" count="2618" uniqueCount="765">
  <si>
    <t>km2</t>
  </si>
  <si>
    <t>total</t>
  </si>
  <si>
    <t>area (km2)</t>
  </si>
  <si>
    <t>Area calculations technical potential SLS</t>
  </si>
  <si>
    <t>not suitable</t>
  </si>
  <si>
    <t>suitable, low hurricane risk</t>
  </si>
  <si>
    <t>suitable, high hurricane risk</t>
  </si>
  <si>
    <t>suitable, no breakwater</t>
  </si>
  <si>
    <t>suitable, breakwater</t>
  </si>
  <si>
    <t># MFS blocks</t>
  </si>
  <si>
    <t># people</t>
  </si>
  <si>
    <t>#ships</t>
  </si>
  <si>
    <t>total territorial waters</t>
  </si>
  <si>
    <t>total suitable</t>
  </si>
  <si>
    <t>suitable / km2</t>
  </si>
  <si>
    <t>Europe</t>
  </si>
  <si>
    <t>Oceania</t>
  </si>
  <si>
    <t>North America</t>
  </si>
  <si>
    <t>total #cities</t>
  </si>
  <si>
    <t>total area</t>
  </si>
  <si>
    <t>area check</t>
  </si>
  <si>
    <t>of total area</t>
  </si>
  <si>
    <t>of uls area</t>
  </si>
  <si>
    <t>of zoning area</t>
  </si>
  <si>
    <t>Western Asia (Middle East)</t>
  </si>
  <si>
    <t>East Asia (China + Japan)</t>
  </si>
  <si>
    <t>cities</t>
  </si>
  <si>
    <t>#people</t>
  </si>
  <si>
    <t>people</t>
  </si>
  <si>
    <t>urban 2023</t>
  </si>
  <si>
    <t>total 2023</t>
  </si>
  <si>
    <t>total 2050</t>
  </si>
  <si>
    <t>urban 2050</t>
  </si>
  <si>
    <t>total 2100</t>
  </si>
  <si>
    <t>urban 2100</t>
  </si>
  <si>
    <t>LECZ 2100</t>
  </si>
  <si>
    <t>LECZ 2050</t>
  </si>
  <si>
    <t>#blocks</t>
  </si>
  <si>
    <t>Rio de Janeiro</t>
  </si>
  <si>
    <t>Singapore</t>
  </si>
  <si>
    <t>steel demand (Mt)</t>
  </si>
  <si>
    <t>-</t>
  </si>
  <si>
    <t>Urban_Aggl</t>
  </si>
  <si>
    <t>Syrian Arab Republic</t>
  </si>
  <si>
    <t>Lattakia</t>
  </si>
  <si>
    <t>Tartus</t>
  </si>
  <si>
    <t>Philippines</t>
  </si>
  <si>
    <t>General Trias</t>
  </si>
  <si>
    <t>Angola</t>
  </si>
  <si>
    <t>Lobito</t>
  </si>
  <si>
    <t>Benguela</t>
  </si>
  <si>
    <t>Somalia</t>
  </si>
  <si>
    <t>Merca</t>
  </si>
  <si>
    <t>Yemen</t>
  </si>
  <si>
    <t>Al-Mukalla</t>
  </si>
  <si>
    <t>Adan (Aden)</t>
  </si>
  <si>
    <t>Berbera</t>
  </si>
  <si>
    <t>Senegal</t>
  </si>
  <si>
    <t>Dakar</t>
  </si>
  <si>
    <t>Muqdisho (Mogadishu)</t>
  </si>
  <si>
    <t>Kismaayo</t>
  </si>
  <si>
    <t>Davao City</t>
  </si>
  <si>
    <t>Rufisque</t>
  </si>
  <si>
    <t>Luanda</t>
  </si>
  <si>
    <t>Liberia</t>
  </si>
  <si>
    <t>Monrovia</t>
  </si>
  <si>
    <t>Cotabato</t>
  </si>
  <si>
    <t>Iligan</t>
  </si>
  <si>
    <t>Basilan City (including City of Isabela)</t>
  </si>
  <si>
    <t>Papua New Guinea</t>
  </si>
  <si>
    <t>Port Moresby</t>
  </si>
  <si>
    <t>Equatorial Guinea</t>
  </si>
  <si>
    <t>Bata</t>
  </si>
  <si>
    <t>United Republic of Tanzania</t>
  </si>
  <si>
    <t>Dar es Salaam</t>
  </si>
  <si>
    <t>Congo</t>
  </si>
  <si>
    <t>Pointe-Noire</t>
  </si>
  <si>
    <t>Zamboanga City</t>
  </si>
  <si>
    <t>Batangas City</t>
  </si>
  <si>
    <t>Butuan</t>
  </si>
  <si>
    <t>Lapu-Lapu City</t>
  </si>
  <si>
    <t>Ghana</t>
  </si>
  <si>
    <t>Accra</t>
  </si>
  <si>
    <t>Mandaue City</t>
  </si>
  <si>
    <t>Benin</t>
  </si>
  <si>
    <t>Cotonou</t>
  </si>
  <si>
    <t>Viet Nam</t>
  </si>
  <si>
    <t>Nha Trang</t>
  </si>
  <si>
    <t>India</t>
  </si>
  <si>
    <t>Puducherry</t>
  </si>
  <si>
    <t>Cebu City</t>
  </si>
  <si>
    <t>Brahmapur</t>
  </si>
  <si>
    <t>Iloilo City</t>
  </si>
  <si>
    <t>Thiruvananthapuram</t>
  </si>
  <si>
    <t>Sekondi Takoradi</t>
  </si>
  <si>
    <t>Abomey-Calavi</t>
  </si>
  <si>
    <t>Kannur</t>
  </si>
  <si>
    <t>Zanzibar</t>
  </si>
  <si>
    <t>Togo</t>
  </si>
  <si>
    <t>Lomé</t>
  </si>
  <si>
    <t>Kollam</t>
  </si>
  <si>
    <t>Nigeria</t>
  </si>
  <si>
    <t>Lagos</t>
  </si>
  <si>
    <t>Kozhikode (Calicut)</t>
  </si>
  <si>
    <t>Côte d'Ivoire</t>
  </si>
  <si>
    <t>Abidjan</t>
  </si>
  <si>
    <t>Kenya</t>
  </si>
  <si>
    <t>Mombasa</t>
  </si>
  <si>
    <t>Ikorodu</t>
  </si>
  <si>
    <t>Chennai (Madras)</t>
  </si>
  <si>
    <t>Al-Hudaydah</t>
  </si>
  <si>
    <t>Cagayan de Oro City</t>
  </si>
  <si>
    <t>Mozambique</t>
  </si>
  <si>
    <t>Quelimane</t>
  </si>
  <si>
    <t>Kayamkulam</t>
  </si>
  <si>
    <t>Kanhangad</t>
  </si>
  <si>
    <t>Madagascar</t>
  </si>
  <si>
    <t>Toamasina</t>
  </si>
  <si>
    <t>Cherthala</t>
  </si>
  <si>
    <t>Egypt</t>
  </si>
  <si>
    <t>As-Suways</t>
  </si>
  <si>
    <t>Mangalore</t>
  </si>
  <si>
    <t>Cabinda</t>
  </si>
  <si>
    <t>Guinea</t>
  </si>
  <si>
    <t>Conakry</t>
  </si>
  <si>
    <t>Kochi (Cochin)</t>
  </si>
  <si>
    <t>Mumbai (Bombay)</t>
  </si>
  <si>
    <t>Mauritania</t>
  </si>
  <si>
    <t>Nouakchott</t>
  </si>
  <si>
    <t>Port Harcourt</t>
  </si>
  <si>
    <t>Kottayam</t>
  </si>
  <si>
    <t>Imus</t>
  </si>
  <si>
    <t>Al-Iskandariyah (Alexandria)</t>
  </si>
  <si>
    <t>Bhiwandi</t>
  </si>
  <si>
    <t>Jamnagar</t>
  </si>
  <si>
    <t>Democratic Republic of the Congo</t>
  </si>
  <si>
    <t>Matadi</t>
  </si>
  <si>
    <t>Beira</t>
  </si>
  <si>
    <t>Matola</t>
  </si>
  <si>
    <t>Warri</t>
  </si>
  <si>
    <t>Maputo</t>
  </si>
  <si>
    <t>Calabar</t>
  </si>
  <si>
    <t>Sudan</t>
  </si>
  <si>
    <t>Port Sudan (Bur Sudan)</t>
  </si>
  <si>
    <t>Gambia</t>
  </si>
  <si>
    <t>Banjul</t>
  </si>
  <si>
    <t>Cameroon</t>
  </si>
  <si>
    <t>Douala</t>
  </si>
  <si>
    <t>Guinea-Bissau</t>
  </si>
  <si>
    <t>Bissau</t>
  </si>
  <si>
    <t>Sierra Leone</t>
  </si>
  <si>
    <t>Freetown</t>
  </si>
  <si>
    <t>Cambodia</t>
  </si>
  <si>
    <t>Phnum Pénh (Phnom Penh)</t>
  </si>
  <si>
    <t>Thu Dau Mot</t>
  </si>
  <si>
    <t>State of Palestine</t>
  </si>
  <si>
    <t>Gaza (incl. Ash Shati Camp)</t>
  </si>
  <si>
    <t>Can Tho</t>
  </si>
  <si>
    <t>Bangladesh</t>
  </si>
  <si>
    <t>Barisal</t>
  </si>
  <si>
    <t>Thrissur</t>
  </si>
  <si>
    <t>Gandhidham</t>
  </si>
  <si>
    <t>Surat</t>
  </si>
  <si>
    <t>Chittagong</t>
  </si>
  <si>
    <t>Pakistan</t>
  </si>
  <si>
    <t>Karachi</t>
  </si>
  <si>
    <t>Bien Hoa</t>
  </si>
  <si>
    <t>Hai Phòng</t>
  </si>
  <si>
    <t>Vungtau</t>
  </si>
  <si>
    <t>Da Nang</t>
  </si>
  <si>
    <t>Thành Pho Ho Chí Minh (Ho Chi Minh City)</t>
  </si>
  <si>
    <t>Vijayawada</t>
  </si>
  <si>
    <t>Thoothukkudi (Tuticorin)</t>
  </si>
  <si>
    <t>Hue</t>
  </si>
  <si>
    <t>Long Xuyen</t>
  </si>
  <si>
    <t>Santipur</t>
  </si>
  <si>
    <t>Visakhapatnam</t>
  </si>
  <si>
    <t>Vadodara</t>
  </si>
  <si>
    <t>Navsari</t>
  </si>
  <si>
    <t>Kakinada</t>
  </si>
  <si>
    <t>Bhavnagar</t>
  </si>
  <si>
    <t>Rajahmundry</t>
  </si>
  <si>
    <t>Khulna</t>
  </si>
  <si>
    <t>Cuttack</t>
  </si>
  <si>
    <t>Bacoor</t>
  </si>
  <si>
    <t>Antipolo</t>
  </si>
  <si>
    <t>Kolkata (Calcutta)</t>
  </si>
  <si>
    <t>General Santos City</t>
  </si>
  <si>
    <t>Bacolod</t>
  </si>
  <si>
    <t>Manila</t>
  </si>
  <si>
    <t>Bur Sa'id</t>
  </si>
  <si>
    <t>Al-Ismailiyah</t>
  </si>
  <si>
    <t>Haiti</t>
  </si>
  <si>
    <t>Port-au-Prince</t>
  </si>
  <si>
    <t>Indonesia</t>
  </si>
  <si>
    <t>Batam</t>
  </si>
  <si>
    <t>Ambon</t>
  </si>
  <si>
    <t>Samarinda</t>
  </si>
  <si>
    <t>Bahrain</t>
  </si>
  <si>
    <t>Al-Manamah (Manama)</t>
  </si>
  <si>
    <t>Myanmar</t>
  </si>
  <si>
    <t>Yangon</t>
  </si>
  <si>
    <t>Gabon</t>
  </si>
  <si>
    <t>Libreville</t>
  </si>
  <si>
    <t>Morocco</t>
  </si>
  <si>
    <t>Tanger</t>
  </si>
  <si>
    <t>Bengkulu</t>
  </si>
  <si>
    <t>Tangerang</t>
  </si>
  <si>
    <t>Mataram</t>
  </si>
  <si>
    <t>Denpasar</t>
  </si>
  <si>
    <t>Bandar Lampung</t>
  </si>
  <si>
    <t>Jayapura</t>
  </si>
  <si>
    <t>Balikpapan</t>
  </si>
  <si>
    <t>Semarang</t>
  </si>
  <si>
    <t>Panama</t>
  </si>
  <si>
    <t>Ciudad de Panamá (Panama City)</t>
  </si>
  <si>
    <t>Makassar (Ujung Pandang)</t>
  </si>
  <si>
    <t>Palembang</t>
  </si>
  <si>
    <t>Padang</t>
  </si>
  <si>
    <t>Banjarmasin</t>
  </si>
  <si>
    <t>China</t>
  </si>
  <si>
    <t>Putian</t>
  </si>
  <si>
    <t>Jakarta</t>
  </si>
  <si>
    <t>Pekalongan</t>
  </si>
  <si>
    <t>Wanning</t>
  </si>
  <si>
    <t>Agadir</t>
  </si>
  <si>
    <t>Kénitra</t>
  </si>
  <si>
    <t>Cirebon</t>
  </si>
  <si>
    <t>Manado</t>
  </si>
  <si>
    <t>Tétouan</t>
  </si>
  <si>
    <t>Malaysia</t>
  </si>
  <si>
    <t>Alor Star</t>
  </si>
  <si>
    <t>Surabaya</t>
  </si>
  <si>
    <t>Kota Kinabalu</t>
  </si>
  <si>
    <t>Zhangjiagang</t>
  </si>
  <si>
    <t>Jieyang</t>
  </si>
  <si>
    <t>Saudi Arabia</t>
  </si>
  <si>
    <t>Jubayl</t>
  </si>
  <si>
    <t>Kuantan</t>
  </si>
  <si>
    <t>Pinghu</t>
  </si>
  <si>
    <t>Algeria</t>
  </si>
  <si>
    <t>El Djazaïr  (Algiers)</t>
  </si>
  <si>
    <t>Zhuanghe</t>
  </si>
  <si>
    <t>Johor Bahru</t>
  </si>
  <si>
    <t>Fangchenggang</t>
  </si>
  <si>
    <t>Longhai</t>
  </si>
  <si>
    <t>Gaoyou</t>
  </si>
  <si>
    <t>Jingjiang</t>
  </si>
  <si>
    <t>Jiangyin</t>
  </si>
  <si>
    <t>Rabat</t>
  </si>
  <si>
    <t>Wahran (Oran)</t>
  </si>
  <si>
    <t>Shaoxing</t>
  </si>
  <si>
    <t>Dar-el-Beida (Casablanca)</t>
  </si>
  <si>
    <t>Quanzhou</t>
  </si>
  <si>
    <t>Safi</t>
  </si>
  <si>
    <t>Yueqing</t>
  </si>
  <si>
    <t>Ningbo</t>
  </si>
  <si>
    <t>Kuala Terengganu</t>
  </si>
  <si>
    <t>Kuching</t>
  </si>
  <si>
    <t>Ruian</t>
  </si>
  <si>
    <t>Nanjing, Jiangsu</t>
  </si>
  <si>
    <t>Zhangzhou</t>
  </si>
  <si>
    <t>Weihai</t>
  </si>
  <si>
    <t>Wenchang</t>
  </si>
  <si>
    <t>Ecuador</t>
  </si>
  <si>
    <t>Guayaquil</t>
  </si>
  <si>
    <t>Nantong</t>
  </si>
  <si>
    <t>Qinhuangdao</t>
  </si>
  <si>
    <t>Rizhao</t>
  </si>
  <si>
    <t>Linhai</t>
  </si>
  <si>
    <t>Fuan</t>
  </si>
  <si>
    <t>Yantai</t>
  </si>
  <si>
    <t>Annaba</t>
  </si>
  <si>
    <t>Huizhou</t>
  </si>
  <si>
    <t>Qidong</t>
  </si>
  <si>
    <t>Kota Bharu</t>
  </si>
  <si>
    <t>United Arab Emirates</t>
  </si>
  <si>
    <t>Ash-Shariqah (Sharjah)</t>
  </si>
  <si>
    <t>Ma'anshan</t>
  </si>
  <si>
    <t>Lianyungang</t>
  </si>
  <si>
    <t>Heshan</t>
  </si>
  <si>
    <t>Wenling</t>
  </si>
  <si>
    <t>Sandakan</t>
  </si>
  <si>
    <t>Haimen</t>
  </si>
  <si>
    <t>Yingkou</t>
  </si>
  <si>
    <t>Sanya</t>
  </si>
  <si>
    <t>Libya</t>
  </si>
  <si>
    <t>Misratah</t>
  </si>
  <si>
    <t>Jiaozhou</t>
  </si>
  <si>
    <t>Taizhou, Zhejiang</t>
  </si>
  <si>
    <t>South Africa</t>
  </si>
  <si>
    <t>Cape Town</t>
  </si>
  <si>
    <t>Oman</t>
  </si>
  <si>
    <t>Salahah (Salalah)</t>
  </si>
  <si>
    <t>Masqat (Muscat)</t>
  </si>
  <si>
    <t>Taixing</t>
  </si>
  <si>
    <t>Haiyang</t>
  </si>
  <si>
    <t>Longkou</t>
  </si>
  <si>
    <t>Dalian</t>
  </si>
  <si>
    <t>Wenzhou</t>
  </si>
  <si>
    <t>Haining</t>
  </si>
  <si>
    <t>Ningde</t>
  </si>
  <si>
    <t>Qinzhou</t>
  </si>
  <si>
    <t>Khubar</t>
  </si>
  <si>
    <t>Yuhuan</t>
  </si>
  <si>
    <t>Hangzhou</t>
  </si>
  <si>
    <t>Shangyu</t>
  </si>
  <si>
    <t>Yangjiang</t>
  </si>
  <si>
    <t>Zhuhai</t>
  </si>
  <si>
    <t>Guangzhou, Guangdong</t>
  </si>
  <si>
    <t>Taizhou, Jiangsu</t>
  </si>
  <si>
    <t>Donggang</t>
  </si>
  <si>
    <t>Thuqbah</t>
  </si>
  <si>
    <t>Yanbu' al-Bahr</t>
  </si>
  <si>
    <t>Qatar</t>
  </si>
  <si>
    <t>Ar-Rayyan</t>
  </si>
  <si>
    <t>Israel</t>
  </si>
  <si>
    <t>Tel Aviv-Yafo (Tel Aviv-Jaffa)</t>
  </si>
  <si>
    <t>Yangzhou</t>
  </si>
  <si>
    <t>Jinjiang</t>
  </si>
  <si>
    <t>Shishi</t>
  </si>
  <si>
    <t>Haikou</t>
  </si>
  <si>
    <t>Fuqing</t>
  </si>
  <si>
    <t>Zhanjiang</t>
  </si>
  <si>
    <t>Rushan</t>
  </si>
  <si>
    <t>Zhenjiang, Jiangsu</t>
  </si>
  <si>
    <t>Qingdao</t>
  </si>
  <si>
    <t>East London (Buffalo City)</t>
  </si>
  <si>
    <t>Fuzhou, Fujian</t>
  </si>
  <si>
    <t>Panjin</t>
  </si>
  <si>
    <t>Ad-Dammam</t>
  </si>
  <si>
    <t>Abu Zaby (Abu Dhabi)</t>
  </si>
  <si>
    <t>Mexico</t>
  </si>
  <si>
    <t>Cancún</t>
  </si>
  <si>
    <t>Port Elizabeth (Nelson Mandela Bay)</t>
  </si>
  <si>
    <t>Sri Lanka</t>
  </si>
  <si>
    <t>Colombo</t>
  </si>
  <si>
    <t>Huludao</t>
  </si>
  <si>
    <t>Zhoushan</t>
  </si>
  <si>
    <t>Shenzhen</t>
  </si>
  <si>
    <t>Xiamen</t>
  </si>
  <si>
    <t>Shantou</t>
  </si>
  <si>
    <t>Jiddah</t>
  </si>
  <si>
    <t>Puerto Vallarta</t>
  </si>
  <si>
    <t>Dominican Republic</t>
  </si>
  <si>
    <t>Santo Domingo</t>
  </si>
  <si>
    <t>Ajman</t>
  </si>
  <si>
    <t>Djibouti</t>
  </si>
  <si>
    <t>Shengzhou</t>
  </si>
  <si>
    <t>Shanwei</t>
  </si>
  <si>
    <t>Dubayy (Dubai)</t>
  </si>
  <si>
    <t>Jiangmen</t>
  </si>
  <si>
    <t>Durban (Ethekwini)</t>
  </si>
  <si>
    <t>Chaozhou</t>
  </si>
  <si>
    <t>Dandong</t>
  </si>
  <si>
    <t>Rongcheng</t>
  </si>
  <si>
    <t>Thailand</t>
  </si>
  <si>
    <t>Chanthaburi</t>
  </si>
  <si>
    <t>Foshan</t>
  </si>
  <si>
    <t>Kaiping</t>
  </si>
  <si>
    <t>Hefa (Haifa)</t>
  </si>
  <si>
    <t>Doha Industrial Area</t>
  </si>
  <si>
    <t>Tijuana</t>
  </si>
  <si>
    <t>Los Mochis</t>
  </si>
  <si>
    <t>United States of America</t>
  </si>
  <si>
    <t>Myrtle Beach</t>
  </si>
  <si>
    <t>Zhongshan</t>
  </si>
  <si>
    <t>Beihai</t>
  </si>
  <si>
    <t>Wuchuan</t>
  </si>
  <si>
    <t>Ensenada</t>
  </si>
  <si>
    <t>Mazatlán</t>
  </si>
  <si>
    <t>Laizhou</t>
  </si>
  <si>
    <t>Turkey</t>
  </si>
  <si>
    <t>Gebze</t>
  </si>
  <si>
    <t>Azerbaijan</t>
  </si>
  <si>
    <t>Sumquayit</t>
  </si>
  <si>
    <t>Tampico</t>
  </si>
  <si>
    <t>Baku</t>
  </si>
  <si>
    <t>Dongguan</t>
  </si>
  <si>
    <t>Peru</t>
  </si>
  <si>
    <t>Trujillo</t>
  </si>
  <si>
    <t>Lima</t>
  </si>
  <si>
    <t>Iran (Islamic Republic of)</t>
  </si>
  <si>
    <t>Bandar Abbas</t>
  </si>
  <si>
    <t>Coatzacoalcos</t>
  </si>
  <si>
    <t>Acapulco de Juárez</t>
  </si>
  <si>
    <t>Australia</t>
  </si>
  <si>
    <t>Melbourne</t>
  </si>
  <si>
    <t>Veracruz</t>
  </si>
  <si>
    <t>Sunshine Coast</t>
  </si>
  <si>
    <t>Kuwait</t>
  </si>
  <si>
    <t>Al Kuwayt (Kuwait City)</t>
  </si>
  <si>
    <t>Norway</t>
  </si>
  <si>
    <t>Oslo</t>
  </si>
  <si>
    <t>Minatitlán</t>
  </si>
  <si>
    <t>China, Macao SAR</t>
  </si>
  <si>
    <t>Macao</t>
  </si>
  <si>
    <t>Chiclayo</t>
  </si>
  <si>
    <t>Cape Coral</t>
  </si>
  <si>
    <t>Banghazi</t>
  </si>
  <si>
    <t>Samsun</t>
  </si>
  <si>
    <t>Ad-Dawhah (Doha)</t>
  </si>
  <si>
    <t>Ratchaburi</t>
  </si>
  <si>
    <t>Gold Coast-Tweed Head</t>
  </si>
  <si>
    <t>Krung Thep (Bangkok)</t>
  </si>
  <si>
    <t>Tunisia</t>
  </si>
  <si>
    <t>Tunis</t>
  </si>
  <si>
    <t>Antalya</t>
  </si>
  <si>
    <t>Chimbote</t>
  </si>
  <si>
    <t>Brisbane</t>
  </si>
  <si>
    <t>Sydney</t>
  </si>
  <si>
    <t>Perth</t>
  </si>
  <si>
    <t>Samut Sakhon</t>
  </si>
  <si>
    <t>Samut Prakan</t>
  </si>
  <si>
    <t>Songkhla</t>
  </si>
  <si>
    <t>Surat Thani</t>
  </si>
  <si>
    <t>Chon Buri</t>
  </si>
  <si>
    <t>Phuket</t>
  </si>
  <si>
    <t>Rayong</t>
  </si>
  <si>
    <t>Venezuela (Bolivarian Republic of)</t>
  </si>
  <si>
    <t>Ciudad Guayana</t>
  </si>
  <si>
    <t>Cabimas</t>
  </si>
  <si>
    <t>Safaqis</t>
  </si>
  <si>
    <t>Maracaibo</t>
  </si>
  <si>
    <t>Cumana</t>
  </si>
  <si>
    <t>Ireland</t>
  </si>
  <si>
    <t>Dublin</t>
  </si>
  <si>
    <t>Izmit</t>
  </si>
  <si>
    <t>Mersin</t>
  </si>
  <si>
    <t>Bonita Springs-Naples</t>
  </si>
  <si>
    <t>Tarabulus (Tripoli)</t>
  </si>
  <si>
    <t>Wollongong</t>
  </si>
  <si>
    <t>Newcastle-Maitland</t>
  </si>
  <si>
    <t>Adelaide</t>
  </si>
  <si>
    <t>Port St. Lucie</t>
  </si>
  <si>
    <t>Barcelona-Puerto La Cruz</t>
  </si>
  <si>
    <t>Central Coast</t>
  </si>
  <si>
    <t>Daytona Beach-Port Orange</t>
  </si>
  <si>
    <t>Istanbul</t>
  </si>
  <si>
    <t>Charleston-North Charleston</t>
  </si>
  <si>
    <t>Houston</t>
  </si>
  <si>
    <t>Antioch</t>
  </si>
  <si>
    <t>Izmir</t>
  </si>
  <si>
    <t>Savannah</t>
  </si>
  <si>
    <t>Lancaster</t>
  </si>
  <si>
    <t>Harrisburg</t>
  </si>
  <si>
    <t>Jacksonville, Florida</t>
  </si>
  <si>
    <t>Poughkeepsie-Newburgh</t>
  </si>
  <si>
    <t>Caracas</t>
  </si>
  <si>
    <t>Tampa-St. Petersburg</t>
  </si>
  <si>
    <t>Stockton</t>
  </si>
  <si>
    <t>Portland</t>
  </si>
  <si>
    <t>Washington, D.C.</t>
  </si>
  <si>
    <t>Richmond</t>
  </si>
  <si>
    <t>Argentina</t>
  </si>
  <si>
    <t>La Plata</t>
  </si>
  <si>
    <t>Colombia</t>
  </si>
  <si>
    <t>Buenaventura</t>
  </si>
  <si>
    <t>Palm Bay-Melbourne</t>
  </si>
  <si>
    <t>Sarasota-Bradenton</t>
  </si>
  <si>
    <t>Canada</t>
  </si>
  <si>
    <t>Victoria</t>
  </si>
  <si>
    <t>New Zealand</t>
  </si>
  <si>
    <t>Auckland</t>
  </si>
  <si>
    <t>Vancouver</t>
  </si>
  <si>
    <t>Mar Del Plata</t>
  </si>
  <si>
    <t>Seattle</t>
  </si>
  <si>
    <t>Miami</t>
  </si>
  <si>
    <t>Honolulu</t>
  </si>
  <si>
    <t>Concord</t>
  </si>
  <si>
    <t>Trenton</t>
  </si>
  <si>
    <t>New Orleans</t>
  </si>
  <si>
    <t>San Diego</t>
  </si>
  <si>
    <t>Québec</t>
  </si>
  <si>
    <t>Mission Viejo</t>
  </si>
  <si>
    <t>Buenos Aires</t>
  </si>
  <si>
    <t>Montréal</t>
  </si>
  <si>
    <t>Corpus Christi</t>
  </si>
  <si>
    <t>Oxnard</t>
  </si>
  <si>
    <t>Hartford</t>
  </si>
  <si>
    <t>Bahia Blanca</t>
  </si>
  <si>
    <t>Springfield, Massachusett, Connecticut</t>
  </si>
  <si>
    <t>San Jose</t>
  </si>
  <si>
    <t>Halifax</t>
  </si>
  <si>
    <t>Sweden</t>
  </si>
  <si>
    <t>Stockholm</t>
  </si>
  <si>
    <t>Chile</t>
  </si>
  <si>
    <t>La Serena-Coquimbo</t>
  </si>
  <si>
    <t>Santa Marta</t>
  </si>
  <si>
    <t>Baltimore</t>
  </si>
  <si>
    <t>New Haven</t>
  </si>
  <si>
    <t>Philadelphia</t>
  </si>
  <si>
    <t>Barranquilla</t>
  </si>
  <si>
    <t>Pensacola</t>
  </si>
  <si>
    <t>Brazil</t>
  </si>
  <si>
    <t>Natal</t>
  </si>
  <si>
    <t>Macapá</t>
  </si>
  <si>
    <t>Bridgeport-Stamford</t>
  </si>
  <si>
    <t>Boston</t>
  </si>
  <si>
    <t>Virginia Beach</t>
  </si>
  <si>
    <t>Göteborg</t>
  </si>
  <si>
    <t>New York-Newark</t>
  </si>
  <si>
    <t>Malmö</t>
  </si>
  <si>
    <t>Mobile</t>
  </si>
  <si>
    <t>Dem. People's Republic of Korea</t>
  </si>
  <si>
    <t>Wonsan</t>
  </si>
  <si>
    <t>San Francisco-Oakland</t>
  </si>
  <si>
    <t>Aracaju</t>
  </si>
  <si>
    <t>Providence</t>
  </si>
  <si>
    <t>Wellington</t>
  </si>
  <si>
    <t>Grande Vitória</t>
  </si>
  <si>
    <t>Christchurch</t>
  </si>
  <si>
    <t>Florianópolis</t>
  </si>
  <si>
    <t>Cartagena</t>
  </si>
  <si>
    <t>Chongjin</t>
  </si>
  <si>
    <t>Antofagasta</t>
  </si>
  <si>
    <t>Blumenau</t>
  </si>
  <si>
    <t>Sinuiju</t>
  </si>
  <si>
    <t>Concepción</t>
  </si>
  <si>
    <t>Joinville</t>
  </si>
  <si>
    <t>United Kingdom</t>
  </si>
  <si>
    <t>Edinburgh</t>
  </si>
  <si>
    <t>Recife</t>
  </si>
  <si>
    <t>Bristol</t>
  </si>
  <si>
    <t>Fortaleza</t>
  </si>
  <si>
    <t>Belém</t>
  </si>
  <si>
    <t>João Pessoa</t>
  </si>
  <si>
    <t>Salvador</t>
  </si>
  <si>
    <t>Maceió</t>
  </si>
  <si>
    <t>Baixada Santista</t>
  </si>
  <si>
    <t>Brighton-Worthing-Littlehampton</t>
  </si>
  <si>
    <t>Bournemouth/Poole</t>
  </si>
  <si>
    <t>Southampton/Portsmouth (South Hampshire)</t>
  </si>
  <si>
    <t>Grande São Luís</t>
  </si>
  <si>
    <t>Valparaíso</t>
  </si>
  <si>
    <t>France</t>
  </si>
  <si>
    <t>Montpellier</t>
  </si>
  <si>
    <t>Cardiff</t>
  </si>
  <si>
    <t>Bordeaux</t>
  </si>
  <si>
    <t>Nantes</t>
  </si>
  <si>
    <t>Southend-On-Sea</t>
  </si>
  <si>
    <t>Belfast</t>
  </si>
  <si>
    <t>Jamaica</t>
  </si>
  <si>
    <t>Kingston</t>
  </si>
  <si>
    <t>Preston</t>
  </si>
  <si>
    <t>Newcastle upon Tyne</t>
  </si>
  <si>
    <t>Liverpool</t>
  </si>
  <si>
    <t>Campos dos Goytacazes</t>
  </si>
  <si>
    <t>Pôrto Alegre</t>
  </si>
  <si>
    <t>Swansea</t>
  </si>
  <si>
    <t>Hamhung</t>
  </si>
  <si>
    <t>Glasgow</t>
  </si>
  <si>
    <t>Newport</t>
  </si>
  <si>
    <t>Teeside (Middlesbrough)</t>
  </si>
  <si>
    <t>Pelotas</t>
  </si>
  <si>
    <t>Kingston upon Hull</t>
  </si>
  <si>
    <t>Sunderland</t>
  </si>
  <si>
    <t>Birkenhead</t>
  </si>
  <si>
    <t>Avignon</t>
  </si>
  <si>
    <t>Toulon</t>
  </si>
  <si>
    <t>Denmark</t>
  </si>
  <si>
    <t>København (Copenhagen)</t>
  </si>
  <si>
    <t>Nice-Cannes</t>
  </si>
  <si>
    <t>China, Taiwan Province of China</t>
  </si>
  <si>
    <t>Taizhong</t>
  </si>
  <si>
    <t>Netherlands</t>
  </si>
  <si>
    <t>Utrecht</t>
  </si>
  <si>
    <t>China, Hong Kong SAR</t>
  </si>
  <si>
    <t>Hong Kong</t>
  </si>
  <si>
    <t>Taoyuan</t>
  </si>
  <si>
    <t>Xinbei</t>
  </si>
  <si>
    <t>Xinzhu</t>
  </si>
  <si>
    <t>Tainan</t>
  </si>
  <si>
    <t>s-Gravenhage (The Hague)</t>
  </si>
  <si>
    <t>Amsterdam</t>
  </si>
  <si>
    <t>Taibei</t>
  </si>
  <si>
    <t>Finland</t>
  </si>
  <si>
    <t>Helsinki</t>
  </si>
  <si>
    <t>Gaoxiong</t>
  </si>
  <si>
    <t>Republic of Korea</t>
  </si>
  <si>
    <t>Suweon</t>
  </si>
  <si>
    <t>Rotterdam</t>
  </si>
  <si>
    <t>Goyang</t>
  </si>
  <si>
    <t>Jilong</t>
  </si>
  <si>
    <t>Portugal</t>
  </si>
  <si>
    <t>Lisboa (Lisbon)</t>
  </si>
  <si>
    <t>Italy</t>
  </si>
  <si>
    <t>Latina</t>
  </si>
  <si>
    <t>Porto</t>
  </si>
  <si>
    <t>Uruguay</t>
  </si>
  <si>
    <t>Montevideo</t>
  </si>
  <si>
    <t>Incheon</t>
  </si>
  <si>
    <t>Siheung</t>
  </si>
  <si>
    <t>Pohang</t>
  </si>
  <si>
    <t>Spain</t>
  </si>
  <si>
    <t>Palma</t>
  </si>
  <si>
    <t>Jeju</t>
  </si>
  <si>
    <t>Gimhae</t>
  </si>
  <si>
    <t>Gwangmyeong</t>
  </si>
  <si>
    <t>Pescara</t>
  </si>
  <si>
    <t>Ansan</t>
  </si>
  <si>
    <t>Daejon</t>
  </si>
  <si>
    <t>Alicante</t>
  </si>
  <si>
    <t>Ulsan</t>
  </si>
  <si>
    <t>Barcelona</t>
  </si>
  <si>
    <t>Busan</t>
  </si>
  <si>
    <t>Russian Federation</t>
  </si>
  <si>
    <t>Sochi</t>
  </si>
  <si>
    <t>Venezia</t>
  </si>
  <si>
    <t>Salerno</t>
  </si>
  <si>
    <t>Changwon</t>
  </si>
  <si>
    <t>Trinidad and Tobago</t>
  </si>
  <si>
    <t>Port of Spain</t>
  </si>
  <si>
    <t>Cagliari</t>
  </si>
  <si>
    <t>Bari</t>
  </si>
  <si>
    <t>Barletta</t>
  </si>
  <si>
    <t>Catania</t>
  </si>
  <si>
    <t>Taranto</t>
  </si>
  <si>
    <t>Bucheon</t>
  </si>
  <si>
    <t>Palermo</t>
  </si>
  <si>
    <t>Napoli (Naples)</t>
  </si>
  <si>
    <t>Las Palmas Gran Canaria</t>
  </si>
  <si>
    <t>Valencia</t>
  </si>
  <si>
    <t>Cuba</t>
  </si>
  <si>
    <t>Santiago de Cuba</t>
  </si>
  <si>
    <t>Malaga</t>
  </si>
  <si>
    <t>Genova (Genoa)</t>
  </si>
  <si>
    <t>Anyang</t>
  </si>
  <si>
    <t>Vigo</t>
  </si>
  <si>
    <t>La Habana (Havana)</t>
  </si>
  <si>
    <t>Bilbao</t>
  </si>
  <si>
    <t>Germany</t>
  </si>
  <si>
    <t>Bremen</t>
  </si>
  <si>
    <t>Hamburg</t>
  </si>
  <si>
    <t>Sankt Peterburg (Saint Petersburg)</t>
  </si>
  <si>
    <t>Kaliningrad, Kaliningrad Oblast</t>
  </si>
  <si>
    <t>Estonia</t>
  </si>
  <si>
    <t>Tallinn</t>
  </si>
  <si>
    <t>Greece</t>
  </si>
  <si>
    <t>Thessaloniki</t>
  </si>
  <si>
    <t>Makhachkala</t>
  </si>
  <si>
    <t>Athínai (Athens)</t>
  </si>
  <si>
    <t>Rostov-na-Donu (Rostov-on-Don)</t>
  </si>
  <si>
    <t>Vladivostok</t>
  </si>
  <si>
    <t>Arkhangelsk</t>
  </si>
  <si>
    <t>Poland</t>
  </si>
  <si>
    <t>Gdańsk</t>
  </si>
  <si>
    <t>Ukraine</t>
  </si>
  <si>
    <t>Odesa</t>
  </si>
  <si>
    <t>Sevastopol</t>
  </si>
  <si>
    <t>Bulgaria</t>
  </si>
  <si>
    <t>Varna</t>
  </si>
  <si>
    <t>Puerto Rico</t>
  </si>
  <si>
    <t>San Juan</t>
  </si>
  <si>
    <t>Aguadilla-Isabela-San Sebastian</t>
  </si>
  <si>
    <t>Japan</t>
  </si>
  <si>
    <t>Tokyo</t>
  </si>
  <si>
    <t>Kumamoto</t>
  </si>
  <si>
    <t>Kitakyushu-Fukuoka M.M.A.</t>
  </si>
  <si>
    <t>Oita</t>
  </si>
  <si>
    <t>Miyazaki</t>
  </si>
  <si>
    <t>Hiroshima</t>
  </si>
  <si>
    <t>Chukyo M.M.A. (Nagoya)</t>
  </si>
  <si>
    <t>Kurashiki</t>
  </si>
  <si>
    <t>Fukuyama</t>
  </si>
  <si>
    <t>Takamatsu</t>
  </si>
  <si>
    <t>Kanazawa</t>
  </si>
  <si>
    <t>Kurume</t>
  </si>
  <si>
    <t>Okayama</t>
  </si>
  <si>
    <t>Kinki M.M.A. (Osaka)</t>
  </si>
  <si>
    <t>Niigata</t>
  </si>
  <si>
    <t>Iwaki</t>
  </si>
  <si>
    <t>Naha</t>
  </si>
  <si>
    <t>Sendai</t>
  </si>
  <si>
    <t>Sapporo</t>
  </si>
  <si>
    <t>Mykolaiv</t>
  </si>
  <si>
    <t>Shizuoka-Hamamatsu M.M.A.</t>
  </si>
  <si>
    <t>Matsuyama</t>
  </si>
  <si>
    <t>Toyohashi</t>
  </si>
  <si>
    <t>Toyama</t>
  </si>
  <si>
    <t>Kagoshima</t>
  </si>
  <si>
    <t>Latvia</t>
  </si>
  <si>
    <t>Riga</t>
  </si>
  <si>
    <t>Bydgoszcz</t>
  </si>
  <si>
    <t>Lebanon</t>
  </si>
  <si>
    <t>Bayrut (Beirut)</t>
  </si>
  <si>
    <t>Kochi</t>
  </si>
  <si>
    <t>Mariupol</t>
  </si>
  <si>
    <t>Akita</t>
  </si>
  <si>
    <t>Nagasaki</t>
  </si>
  <si>
    <t>Latitude</t>
  </si>
  <si>
    <t>Longitude</t>
  </si>
  <si>
    <t>Area calculations technical potential SLS + ULS</t>
  </si>
  <si>
    <t>Area calculations global potential (SLS + ULS + OCPL)</t>
  </si>
  <si>
    <t>The worksheet 'results_global' is a summary of the raw data ('raw_data')</t>
  </si>
  <si>
    <t>total suitable area SLS</t>
  </si>
  <si>
    <t>total suitable area ULS</t>
  </si>
  <si>
    <t>total suitable area global potential (SLS + ULS + OCPL)</t>
  </si>
  <si>
    <t>SLS = Service Limit State</t>
  </si>
  <si>
    <t>ULS = Ultimate Limit State</t>
  </si>
  <si>
    <t>OCPL = Ocean Planning</t>
  </si>
  <si>
    <t>Country</t>
  </si>
  <si>
    <t>0 = not suitable</t>
  </si>
  <si>
    <t>1 = suitable</t>
  </si>
  <si>
    <t>%NoData</t>
  </si>
  <si>
    <t>GLOBAL AVERAGES -35</t>
  </si>
  <si>
    <t>LECZ = Low Elevation Coastal Zones</t>
  </si>
  <si>
    <t>global potential = SLS + ULS + OCPL</t>
  </si>
  <si>
    <t>Southern Ocean</t>
  </si>
  <si>
    <t>South Atlantic Ocean</t>
  </si>
  <si>
    <t>South Pacific Ocean</t>
  </si>
  <si>
    <t>North Pacific Ocean</t>
  </si>
  <si>
    <t>South China and Easter Archipelagic Seas</t>
  </si>
  <si>
    <t>Indian Ocean</t>
  </si>
  <si>
    <t>Mediterranean Region</t>
  </si>
  <si>
    <t>Baltic Sea</t>
  </si>
  <si>
    <t>North Atlantic Ocean</t>
  </si>
  <si>
    <t>Arctic Ocean</t>
  </si>
  <si>
    <t>North Sea</t>
  </si>
  <si>
    <t>total world</t>
  </si>
  <si>
    <t>steel (tons)</t>
  </si>
  <si>
    <t>MARINE REGION ANALYSIS</t>
  </si>
  <si>
    <t>MARINE REGION ANALYSIS -35</t>
  </si>
  <si>
    <t>#MFS blocks</t>
  </si>
  <si>
    <t>#steel (tons)</t>
  </si>
  <si>
    <t>total area suitable (km2)</t>
  </si>
  <si>
    <t>NoData</t>
  </si>
  <si>
    <t># ships</t>
  </si>
  <si>
    <t>% suitable world</t>
  </si>
  <si>
    <t>%suitable world</t>
  </si>
  <si>
    <t>%suitable region</t>
  </si>
  <si>
    <t>suitable</t>
  </si>
  <si>
    <t>GLOBAL AVERAGES</t>
  </si>
  <si>
    <t>2 = suitable, with seawall</t>
  </si>
  <si>
    <t>The worksheet '-35m analysis'  shows the results used for the sensitivity analysis</t>
  </si>
  <si>
    <t>GLOBAL POPULATION AND LECZ (see paper Introduction for sources)</t>
  </si>
  <si>
    <t>floating potential</t>
  </si>
  <si>
    <t>of which seawall</t>
  </si>
  <si>
    <t>cell_count</t>
  </si>
  <si>
    <t>El Djazaïr (Algiers)</t>
  </si>
  <si>
    <t>%suitable</t>
  </si>
  <si>
    <t>United States</t>
  </si>
  <si>
    <t>Syria</t>
  </si>
  <si>
    <t>Venezuela</t>
  </si>
  <si>
    <t>North Korea</t>
  </si>
  <si>
    <t>Tanzania</t>
  </si>
  <si>
    <t>Vietnam</t>
  </si>
  <si>
    <t>South Korea</t>
  </si>
  <si>
    <t>Equador</t>
  </si>
  <si>
    <t>Iran</t>
  </si>
  <si>
    <t>Palestinian Territory</t>
  </si>
  <si>
    <t>Sum_potential (sq.km)</t>
  </si>
  <si>
    <t>City</t>
  </si>
  <si>
    <t>Total area (km2)</t>
  </si>
  <si>
    <t>Area suitable (km2)</t>
  </si>
  <si>
    <t>Area = 0 (km2)</t>
  </si>
  <si>
    <t>Area = 1 (km2)</t>
  </si>
  <si>
    <t>Area = 2 (km2)</t>
  </si>
  <si>
    <t>All results are  from within &lt; 35 km from coastal  city (&gt; 300 000 inhabitants (2018); &lt; 15 km from coast), unless otherwise stated in worksheet</t>
  </si>
  <si>
    <t>Global</t>
  </si>
  <si>
    <t>*Note: for marine analysis some inland  cells which are in the 35 km radius in global analysis did not overlap with a marine area polygon and are thus not accounted for; therefore, the total is somewhat lower.</t>
  </si>
  <si>
    <t>The worksheet 'raw data'  provides the raw data of the global analysis and a marine region analysis</t>
  </si>
  <si>
    <t>The worksheet 'cities'  provides the an overview of all cities used for this analysis, including their lon and lat point</t>
  </si>
  <si>
    <t xml:space="preserve">The worksheet 'cities ranking'  provides the ranking of cities based on their technical potential (km2) </t>
  </si>
  <si>
    <t>The worksheet 'country ranking' provides an aggregated analysis of the city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</si>
</sst>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%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0" fontId="2" fillId="0" borderId="0" xfId="0" applyFont="1"/>
    <xf numFmtId="9" fontId="0" fillId="0" borderId="0" xfId="0" applyNumberFormat="1"/>
    <xf numFmtId="10" fontId="0" fillId="0" borderId="0" xfId="1" applyNumberFormat="1" applyFont="1"/>
    <xf numFmtId="4" fontId="0" fillId="0" borderId="0" xfId="0" applyNumberFormat="1"/>
    <xf numFmtId="9" fontId="0" fillId="0" borderId="0" xfId="1" applyFont="1"/>
    <xf numFmtId="1" fontId="2" fillId="0" borderId="0" xfId="0" applyNumberFormat="1" applyFont="1"/>
    <xf numFmtId="4" fontId="2" fillId="0" borderId="0" xfId="0" applyNumberFormat="1" applyFont="1"/>
    <xf numFmtId="9" fontId="2" fillId="0" borderId="0" xfId="1" applyFon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2" fillId="0" borderId="0" xfId="0" applyNumberFormat="1" applyFont="1"/>
    <xf numFmtId="9" fontId="5" fillId="0" borderId="0" xfId="1" applyFont="1"/>
    <xf numFmtId="164" fontId="0" fillId="0" borderId="0" xfId="1" applyNumberFormat="1" applyFont="1"/>
    <xf numFmtId="43" fontId="2" fillId="0" borderId="0" xfId="2" applyFont="1"/>
    <xf numFmtId="43" fontId="0" fillId="0" borderId="0" xfId="2" applyFont="1"/>
    <xf numFmtId="165" fontId="0" fillId="0" borderId="0" xfId="2" applyNumberFormat="1" applyFont="1"/>
    <xf numFmtId="165" fontId="2" fillId="0" borderId="0" xfId="2" applyNumberFormat="1" applyFont="1"/>
    <xf numFmtId="43" fontId="5" fillId="0" borderId="0" xfId="2" applyFont="1"/>
    <xf numFmtId="9" fontId="1" fillId="0" borderId="0" xfId="1" applyFont="1"/>
    <xf numFmtId="3" fontId="0" fillId="0" borderId="0" xfId="2" applyNumberFormat="1" applyFont="1"/>
    <xf numFmtId="43" fontId="1" fillId="0" borderId="0" xfId="2" applyFont="1"/>
    <xf numFmtId="43" fontId="0" fillId="0" borderId="0" xfId="0" applyNumberFormat="1"/>
    <xf numFmtId="165" fontId="0" fillId="0" borderId="0" xfId="0" applyNumberFormat="1"/>
    <xf numFmtId="0" fontId="7" fillId="0" borderId="0" xfId="0" applyFont="1"/>
    <xf numFmtId="2" fontId="4" fillId="0" borderId="0" xfId="0" applyNumberFormat="1" applyFont="1"/>
    <xf numFmtId="43" fontId="7" fillId="0" borderId="0" xfId="2" applyFont="1"/>
    <xf numFmtId="9" fontId="7" fillId="0" borderId="0" xfId="1" applyFont="1"/>
    <xf numFmtId="165" fontId="7" fillId="0" borderId="0" xfId="2" applyNumberFormat="1" applyFont="1"/>
    <xf numFmtId="43" fontId="4" fillId="0" borderId="0" xfId="2" applyFont="1"/>
    <xf numFmtId="9" fontId="4" fillId="0" borderId="0" xfId="1" applyFont="1"/>
    <xf numFmtId="1" fontId="4" fillId="0" borderId="0" xfId="0" applyNumberFormat="1" applyFont="1"/>
    <xf numFmtId="165" fontId="4" fillId="0" borderId="0" xfId="2" applyNumberFormat="1" applyFont="1"/>
    <xf numFmtId="4" fontId="7" fillId="0" borderId="0" xfId="0" applyNumberFormat="1" applyFont="1"/>
    <xf numFmtId="4" fontId="4" fillId="0" borderId="0" xfId="0" applyNumberFormat="1" applyFont="1"/>
    <xf numFmtId="10" fontId="7" fillId="0" borderId="0" xfId="1" applyNumberFormat="1" applyFont="1"/>
    <xf numFmtId="0" fontId="8" fillId="0" borderId="0" xfId="0" applyFont="1"/>
    <xf numFmtId="2" fontId="7" fillId="0" borderId="0" xfId="0" applyNumberFormat="1" applyFont="1"/>
    <xf numFmtId="1" fontId="7" fillId="0" borderId="0" xfId="0" applyNumberFormat="1" applyFont="1"/>
    <xf numFmtId="9" fontId="7" fillId="0" borderId="0" xfId="0" applyNumberFormat="1" applyFont="1"/>
    <xf numFmtId="165" fontId="1" fillId="0" borderId="0" xfId="2" applyNumberFormat="1" applyFont="1"/>
    <xf numFmtId="0" fontId="7" fillId="0" borderId="0" xfId="0" applyFont="1" applyAlignment="1">
      <alignment vertical="center" wrapText="1"/>
    </xf>
    <xf numFmtId="165" fontId="7" fillId="0" borderId="0" xfId="2" applyNumberFormat="1" applyFont="1" applyAlignment="1">
      <alignment vertical="center" wrapText="1"/>
    </xf>
    <xf numFmtId="43" fontId="2" fillId="0" borderId="0" xfId="0" applyNumberFormat="1" applyFont="1"/>
    <xf numFmtId="4" fontId="5" fillId="0" borderId="0" xfId="0" applyNumberFormat="1" applyFont="1"/>
    <xf numFmtId="165" fontId="0" fillId="0" borderId="0" xfId="1" applyNumberFormat="1" applyFont="1"/>
    <xf numFmtId="0" fontId="0" fillId="0" borderId="0" xfId="1" applyNumberFormat="1" applyFont="1"/>
    <xf numFmtId="9" fontId="1" fillId="0" borderId="0" xfId="1" applyFont="1" applyFill="1"/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92C1-E642-49E1-89DF-7010F778CAF6}">
  <dimension ref="A1:A22"/>
  <sheetViews>
    <sheetView workbookViewId="0">
      <selection activeCell="A24" sqref="A24"/>
    </sheetView>
  </sheetViews>
  <sheetFormatPr defaultRowHeight="15" x14ac:dyDescent="0.25"/>
  <sheetData>
    <row r="1" spans="1:1" x14ac:dyDescent="0.25">
      <c r="A1" t="s">
        <v>758</v>
      </c>
    </row>
    <row r="3" spans="1:1" x14ac:dyDescent="0.25">
      <c r="A3" t="s">
        <v>694</v>
      </c>
    </row>
    <row r="4" spans="1:1" x14ac:dyDescent="0.25">
      <c r="A4" t="s">
        <v>761</v>
      </c>
    </row>
    <row r="5" spans="1:1" x14ac:dyDescent="0.25">
      <c r="A5" t="s">
        <v>762</v>
      </c>
    </row>
    <row r="6" spans="1:1" x14ac:dyDescent="0.25">
      <c r="A6" t="s">
        <v>763</v>
      </c>
    </row>
    <row r="7" spans="1:1" x14ac:dyDescent="0.25">
      <c r="A7" t="s">
        <v>764</v>
      </c>
    </row>
    <row r="8" spans="1:1" x14ac:dyDescent="0.25">
      <c r="A8" t="s">
        <v>734</v>
      </c>
    </row>
    <row r="10" spans="1:1" x14ac:dyDescent="0.25">
      <c r="A10" t="s">
        <v>698</v>
      </c>
    </row>
    <row r="11" spans="1:1" x14ac:dyDescent="0.25">
      <c r="A11" t="s">
        <v>702</v>
      </c>
    </row>
    <row r="12" spans="1:1" x14ac:dyDescent="0.25">
      <c r="A12" t="s">
        <v>703</v>
      </c>
    </row>
    <row r="14" spans="1:1" x14ac:dyDescent="0.25">
      <c r="A14" t="s">
        <v>699</v>
      </c>
    </row>
    <row r="15" spans="1:1" x14ac:dyDescent="0.25">
      <c r="A15" t="s">
        <v>700</v>
      </c>
    </row>
    <row r="16" spans="1:1" x14ac:dyDescent="0.25">
      <c r="A16" t="s">
        <v>702</v>
      </c>
    </row>
    <row r="17" spans="1:1" x14ac:dyDescent="0.25">
      <c r="A17" t="s">
        <v>703</v>
      </c>
    </row>
    <row r="18" spans="1:1" x14ac:dyDescent="0.25">
      <c r="A18" t="s">
        <v>733</v>
      </c>
    </row>
    <row r="20" spans="1:1" x14ac:dyDescent="0.25">
      <c r="A20" t="s">
        <v>707</v>
      </c>
    </row>
    <row r="22" spans="1:1" x14ac:dyDescent="0.25">
      <c r="A22" t="s">
        <v>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F474-6597-4B0A-8373-385D77215D5D}">
  <sheetPr>
    <tabColor theme="2"/>
  </sheetPr>
  <dimension ref="A1:K205"/>
  <sheetViews>
    <sheetView tabSelected="1" zoomScale="74" zoomScaleNormal="61" workbookViewId="0">
      <selection activeCell="B2" sqref="B2"/>
    </sheetView>
  </sheetViews>
  <sheetFormatPr defaultRowHeight="15" x14ac:dyDescent="0.25"/>
  <cols>
    <col min="1" max="1" width="50.28515625" bestFit="1" customWidth="1"/>
    <col min="2" max="2" width="19.140625" bestFit="1" customWidth="1"/>
    <col min="4" max="4" width="17.42578125" bestFit="1" customWidth="1"/>
    <col min="5" max="5" width="14.28515625" bestFit="1" customWidth="1"/>
    <col min="6" max="6" width="20.28515625" bestFit="1" customWidth="1"/>
    <col min="8" max="8" width="12.28515625" bestFit="1" customWidth="1"/>
    <col min="10" max="10" width="19.140625" bestFit="1" customWidth="1"/>
  </cols>
  <sheetData>
    <row r="1" spans="1:11" x14ac:dyDescent="0.25">
      <c r="A1" s="13" t="s">
        <v>732</v>
      </c>
    </row>
    <row r="2" spans="1:11" x14ac:dyDescent="0.25">
      <c r="A2" s="4" t="s">
        <v>19</v>
      </c>
      <c r="B2" s="10">
        <f>raw_data!C5</f>
        <v>557557.6</v>
      </c>
      <c r="C2" t="s">
        <v>0</v>
      </c>
    </row>
    <row r="3" spans="1:11" x14ac:dyDescent="0.25">
      <c r="B3" s="4"/>
    </row>
    <row r="4" spans="1:11" x14ac:dyDescent="0.25">
      <c r="A4" s="4" t="s">
        <v>18</v>
      </c>
      <c r="B4" s="22">
        <v>546</v>
      </c>
      <c r="C4" t="s">
        <v>26</v>
      </c>
    </row>
    <row r="5" spans="1:11" x14ac:dyDescent="0.25">
      <c r="A5" s="4" t="s">
        <v>695</v>
      </c>
      <c r="B5" s="10">
        <f>raw_data!L3</f>
        <v>330171.7</v>
      </c>
      <c r="C5" t="s">
        <v>0</v>
      </c>
      <c r="D5" s="11">
        <f>B5/B2</f>
        <v>0.59217505061360476</v>
      </c>
      <c r="E5" s="4" t="s">
        <v>21</v>
      </c>
      <c r="F5" s="21">
        <f>raw_data!G5</f>
        <v>6273262300</v>
      </c>
      <c r="G5" t="s">
        <v>27</v>
      </c>
      <c r="H5" s="27">
        <f>B5</f>
        <v>330171.7</v>
      </c>
      <c r="I5" t="s">
        <v>37</v>
      </c>
      <c r="J5" s="27">
        <f>H5*2800*2*53/1000000</f>
        <v>97994.960560000007</v>
      </c>
      <c r="K5" t="s">
        <v>40</v>
      </c>
    </row>
    <row r="6" spans="1:11" x14ac:dyDescent="0.25">
      <c r="A6" s="4" t="s">
        <v>696</v>
      </c>
      <c r="B6" s="48">
        <f>raw_data!L8</f>
        <v>232236.7</v>
      </c>
      <c r="C6" t="s">
        <v>0</v>
      </c>
      <c r="D6" s="16">
        <f>B6/B2</f>
        <v>0.41652503705446758</v>
      </c>
      <c r="E6" s="4" t="s">
        <v>21</v>
      </c>
      <c r="F6" s="21">
        <f>raw_data!G11</f>
        <v>4412497300</v>
      </c>
      <c r="G6" t="s">
        <v>27</v>
      </c>
      <c r="H6" s="27">
        <f>B6</f>
        <v>232236.7</v>
      </c>
      <c r="I6" t="s">
        <v>37</v>
      </c>
      <c r="J6" s="27">
        <f>H6*2800*2*53/1000000</f>
        <v>68927.852559999999</v>
      </c>
      <c r="K6" t="s">
        <v>40</v>
      </c>
    </row>
    <row r="7" spans="1:11" x14ac:dyDescent="0.25">
      <c r="A7" s="15" t="s">
        <v>737</v>
      </c>
      <c r="B7" s="49">
        <f>raw_data!C10</f>
        <v>188491</v>
      </c>
      <c r="C7" t="s">
        <v>0</v>
      </c>
      <c r="D7" s="17">
        <f>B7/B6</f>
        <v>0.81163313119760994</v>
      </c>
      <c r="E7" s="15" t="s">
        <v>22</v>
      </c>
      <c r="F7" s="21">
        <f>raw_data!H11</f>
        <v>753964</v>
      </c>
      <c r="G7" t="s">
        <v>11</v>
      </c>
      <c r="J7" s="27">
        <f t="shared" ref="J7" si="0">H7*2800*2*54/1000000</f>
        <v>0</v>
      </c>
    </row>
    <row r="8" spans="1:11" x14ac:dyDescent="0.25">
      <c r="A8" s="4" t="s">
        <v>697</v>
      </c>
      <c r="B8" s="48">
        <f>raw_data!L14</f>
        <v>137876.12</v>
      </c>
      <c r="C8" t="s">
        <v>0</v>
      </c>
      <c r="D8" s="16">
        <f>B8/B2</f>
        <v>0.24728587683138029</v>
      </c>
      <c r="E8" s="4" t="s">
        <v>21</v>
      </c>
      <c r="F8" s="21">
        <f>raw_data!G17</f>
        <v>2619646204</v>
      </c>
      <c r="G8" t="s">
        <v>27</v>
      </c>
      <c r="H8" s="28">
        <f>B8</f>
        <v>137876.12</v>
      </c>
      <c r="I8" t="s">
        <v>37</v>
      </c>
      <c r="J8" s="27">
        <f>H8*2800*2*53/1000000</f>
        <v>40921.632416</v>
      </c>
      <c r="K8" t="s">
        <v>40</v>
      </c>
    </row>
    <row r="9" spans="1:11" x14ac:dyDescent="0.25">
      <c r="A9" s="15" t="s">
        <v>737</v>
      </c>
      <c r="B9" s="49">
        <f>raw_data!C16</f>
        <v>107783.48</v>
      </c>
      <c r="C9" t="s">
        <v>0</v>
      </c>
      <c r="D9" s="17">
        <f>B9/B8</f>
        <v>0.78174146472935269</v>
      </c>
      <c r="E9" s="15" t="s">
        <v>23</v>
      </c>
      <c r="F9" s="21">
        <f>raw_data!H17</f>
        <v>431134</v>
      </c>
      <c r="G9" t="s">
        <v>11</v>
      </c>
    </row>
    <row r="10" spans="1:11" x14ac:dyDescent="0.25">
      <c r="C10" s="24"/>
    </row>
    <row r="11" spans="1:11" x14ac:dyDescent="0.25">
      <c r="A11" s="21"/>
    </row>
    <row r="12" spans="1:11" x14ac:dyDescent="0.25">
      <c r="A12" s="13" t="s">
        <v>735</v>
      </c>
      <c r="D12" s="4" t="s">
        <v>736</v>
      </c>
    </row>
    <row r="13" spans="1:11" x14ac:dyDescent="0.25">
      <c r="A13" t="s">
        <v>30</v>
      </c>
      <c r="B13" s="20">
        <v>8200000000</v>
      </c>
      <c r="C13" t="s">
        <v>28</v>
      </c>
      <c r="D13" s="8">
        <f>$F$8/B13</f>
        <v>0.31946904926829267</v>
      </c>
    </row>
    <row r="14" spans="1:11" x14ac:dyDescent="0.25">
      <c r="A14" t="s">
        <v>29</v>
      </c>
      <c r="B14" s="20">
        <f>0.55*B13</f>
        <v>4510000000</v>
      </c>
      <c r="C14" t="s">
        <v>28</v>
      </c>
      <c r="D14" s="8">
        <f>$F$8/B14</f>
        <v>0.58085281685144119</v>
      </c>
    </row>
    <row r="15" spans="1:11" x14ac:dyDescent="0.25">
      <c r="A15" t="s">
        <v>31</v>
      </c>
      <c r="B15" s="20">
        <v>9700000000</v>
      </c>
      <c r="C15" t="s">
        <v>28</v>
      </c>
      <c r="D15" s="8">
        <f t="shared" ref="D14:D18" si="1">$F$8/B15</f>
        <v>0.27006661896907219</v>
      </c>
    </row>
    <row r="16" spans="1:11" x14ac:dyDescent="0.25">
      <c r="A16" t="s">
        <v>32</v>
      </c>
      <c r="B16" s="20">
        <f>0.68*B15</f>
        <v>6596000000</v>
      </c>
      <c r="C16" t="s">
        <v>28</v>
      </c>
      <c r="D16" s="8">
        <f t="shared" si="1"/>
        <v>0.39715679260157671</v>
      </c>
    </row>
    <row r="17" spans="1:4" x14ac:dyDescent="0.25">
      <c r="A17" t="s">
        <v>33</v>
      </c>
      <c r="B17" s="20">
        <v>10700000000</v>
      </c>
      <c r="C17" t="s">
        <v>28</v>
      </c>
      <c r="D17" s="8">
        <f t="shared" si="1"/>
        <v>0.24482674803738319</v>
      </c>
    </row>
    <row r="18" spans="1:4" x14ac:dyDescent="0.25">
      <c r="A18" t="s">
        <v>34</v>
      </c>
      <c r="B18" s="20">
        <f>0.85*B17</f>
        <v>9095000000</v>
      </c>
      <c r="C18" t="s">
        <v>28</v>
      </c>
      <c r="D18" s="8">
        <f t="shared" si="1"/>
        <v>0.28803146827927434</v>
      </c>
    </row>
    <row r="20" spans="1:4" x14ac:dyDescent="0.25">
      <c r="A20" t="s">
        <v>36</v>
      </c>
      <c r="B20" s="20">
        <v>1000000000</v>
      </c>
      <c r="C20" t="s">
        <v>28</v>
      </c>
      <c r="D20" s="8">
        <f>$F$8/B20</f>
        <v>2.6196462039999999</v>
      </c>
    </row>
    <row r="21" spans="1:4" x14ac:dyDescent="0.25">
      <c r="A21" t="s">
        <v>35</v>
      </c>
      <c r="B21" s="20">
        <v>1100000000</v>
      </c>
      <c r="C21" t="s">
        <v>28</v>
      </c>
      <c r="D21" s="8">
        <f>$F$8/B21</f>
        <v>2.381496549090909</v>
      </c>
    </row>
    <row r="23" spans="1:4" x14ac:dyDescent="0.25">
      <c r="A23" s="13"/>
    </row>
    <row r="24" spans="1:4" x14ac:dyDescent="0.25">
      <c r="A24" s="13"/>
    </row>
    <row r="25" spans="1:4" x14ac:dyDescent="0.25">
      <c r="A25" s="4"/>
      <c r="D25" s="8"/>
    </row>
    <row r="26" spans="1:4" x14ac:dyDescent="0.25">
      <c r="A26" s="4"/>
      <c r="D26" s="52"/>
    </row>
    <row r="27" spans="1:4" x14ac:dyDescent="0.25">
      <c r="A27" s="4"/>
      <c r="D27" s="8"/>
    </row>
    <row r="28" spans="1:4" x14ac:dyDescent="0.25">
      <c r="A28" s="4"/>
      <c r="D28" s="52"/>
    </row>
    <row r="29" spans="1:4" x14ac:dyDescent="0.25">
      <c r="A29" s="4"/>
      <c r="D29" s="8"/>
    </row>
    <row r="30" spans="1:4" x14ac:dyDescent="0.25">
      <c r="A30" s="4"/>
      <c r="D30" s="8"/>
    </row>
    <row r="31" spans="1:4" x14ac:dyDescent="0.25">
      <c r="A31" s="4"/>
      <c r="D31" s="8"/>
    </row>
    <row r="32" spans="1:4" x14ac:dyDescent="0.25">
      <c r="A32" s="4"/>
      <c r="D32" s="8"/>
    </row>
    <row r="34" spans="2:7" x14ac:dyDescent="0.25">
      <c r="B34" s="12"/>
      <c r="C34" s="10"/>
      <c r="D34" s="11"/>
      <c r="E34" s="4"/>
    </row>
    <row r="37" spans="2:7" x14ac:dyDescent="0.25">
      <c r="F37" s="24"/>
    </row>
    <row r="38" spans="2:7" x14ac:dyDescent="0.25">
      <c r="F38" s="24"/>
    </row>
    <row r="39" spans="2:7" x14ac:dyDescent="0.25">
      <c r="F39" s="24"/>
      <c r="G39" s="4"/>
    </row>
    <row r="40" spans="2:7" x14ac:dyDescent="0.25">
      <c r="F40" s="24"/>
      <c r="G40" s="3"/>
    </row>
    <row r="41" spans="2:7" x14ac:dyDescent="0.25">
      <c r="F41" s="24"/>
      <c r="G41" s="3"/>
    </row>
    <row r="42" spans="2:7" x14ac:dyDescent="0.25">
      <c r="F42" s="24"/>
      <c r="G42" s="12"/>
    </row>
    <row r="43" spans="2:7" x14ac:dyDescent="0.25">
      <c r="F43" s="24"/>
      <c r="G43" s="3"/>
    </row>
    <row r="44" spans="2:7" x14ac:dyDescent="0.25">
      <c r="F44" s="24"/>
      <c r="G44" s="3"/>
    </row>
    <row r="45" spans="2:7" x14ac:dyDescent="0.25">
      <c r="F45" s="24"/>
      <c r="G45" s="12"/>
    </row>
    <row r="46" spans="2:7" x14ac:dyDescent="0.25">
      <c r="F46" s="24"/>
      <c r="G46" s="3"/>
    </row>
    <row r="47" spans="2:7" x14ac:dyDescent="0.25">
      <c r="F47" s="24"/>
      <c r="G47" s="3"/>
    </row>
    <row r="48" spans="2:7" x14ac:dyDescent="0.25">
      <c r="F48" s="24"/>
      <c r="G48" s="12"/>
    </row>
    <row r="49" spans="1:7" x14ac:dyDescent="0.25">
      <c r="F49" s="24"/>
      <c r="G49" s="3"/>
    </row>
    <row r="50" spans="1:7" x14ac:dyDescent="0.25">
      <c r="F50" s="24"/>
      <c r="G50" s="3"/>
    </row>
    <row r="51" spans="1:7" x14ac:dyDescent="0.25">
      <c r="F51" s="24"/>
      <c r="G51" s="12"/>
    </row>
    <row r="52" spans="1:7" x14ac:dyDescent="0.25">
      <c r="A52" s="4"/>
      <c r="B52" s="3"/>
      <c r="C52" s="7"/>
      <c r="D52" s="24"/>
      <c r="F52" s="24"/>
    </row>
    <row r="53" spans="1:7" x14ac:dyDescent="0.25">
      <c r="B53" s="3"/>
      <c r="C53" s="7"/>
      <c r="D53" s="24"/>
      <c r="F53" s="24"/>
    </row>
    <row r="54" spans="1:7" x14ac:dyDescent="0.25">
      <c r="B54" s="12"/>
      <c r="C54" s="10"/>
      <c r="D54" s="11"/>
      <c r="E54" s="4"/>
      <c r="F54" s="24"/>
      <c r="G54" s="4"/>
    </row>
    <row r="55" spans="1:7" x14ac:dyDescent="0.25">
      <c r="A55" s="4"/>
      <c r="B55" s="12"/>
      <c r="C55" s="7"/>
      <c r="D55" s="24"/>
      <c r="F55" s="24"/>
    </row>
    <row r="56" spans="1:7" x14ac:dyDescent="0.25">
      <c r="A56" s="4"/>
      <c r="B56" s="3"/>
      <c r="C56" s="7"/>
      <c r="D56" s="24"/>
      <c r="F56" s="24"/>
    </row>
    <row r="57" spans="1:7" x14ac:dyDescent="0.25">
      <c r="B57" s="12"/>
      <c r="C57" s="10"/>
      <c r="D57" s="11"/>
      <c r="E57" s="4"/>
      <c r="F57" s="24"/>
      <c r="G57" s="4"/>
    </row>
    <row r="58" spans="1:7" x14ac:dyDescent="0.25">
      <c r="A58" s="4"/>
      <c r="B58" s="3"/>
      <c r="C58" s="7"/>
      <c r="D58" s="24"/>
      <c r="F58" s="24"/>
    </row>
    <row r="59" spans="1:7" x14ac:dyDescent="0.25">
      <c r="B59" s="3"/>
      <c r="C59" s="7"/>
      <c r="D59" s="24"/>
      <c r="F59" s="24"/>
    </row>
    <row r="60" spans="1:7" x14ac:dyDescent="0.25">
      <c r="B60" s="12"/>
      <c r="C60" s="10"/>
      <c r="D60" s="11"/>
      <c r="E60" s="4"/>
      <c r="F60" s="24"/>
      <c r="G60" s="4"/>
    </row>
    <row r="61" spans="1:7" x14ac:dyDescent="0.25">
      <c r="F61" s="4"/>
      <c r="G61" s="4"/>
    </row>
    <row r="63" spans="1:7" x14ac:dyDescent="0.25">
      <c r="A63" s="4"/>
      <c r="B63" s="4"/>
    </row>
    <row r="64" spans="1:7" x14ac:dyDescent="0.25">
      <c r="A64" s="4"/>
      <c r="B64" s="3"/>
      <c r="C64" s="7"/>
      <c r="D64" s="26"/>
    </row>
    <row r="65" spans="1:5" x14ac:dyDescent="0.25">
      <c r="B65" s="12"/>
      <c r="C65" s="10"/>
      <c r="D65" s="19"/>
      <c r="E65" s="4"/>
    </row>
    <row r="66" spans="1:5" x14ac:dyDescent="0.25">
      <c r="A66" s="4"/>
      <c r="B66" s="3"/>
      <c r="C66" s="7"/>
      <c r="D66" s="26"/>
    </row>
    <row r="67" spans="1:5" x14ac:dyDescent="0.25">
      <c r="B67" s="12"/>
      <c r="C67" s="10"/>
      <c r="D67" s="19"/>
      <c r="E67" s="4"/>
    </row>
    <row r="68" spans="1:5" x14ac:dyDescent="0.25">
      <c r="A68" s="4"/>
      <c r="B68" s="3"/>
      <c r="C68" s="7"/>
      <c r="D68" s="26"/>
    </row>
    <row r="69" spans="1:5" x14ac:dyDescent="0.25">
      <c r="B69" s="12"/>
      <c r="C69" s="10"/>
      <c r="D69" s="19"/>
      <c r="E69" s="4"/>
    </row>
    <row r="70" spans="1:5" x14ac:dyDescent="0.25">
      <c r="A70" s="4"/>
      <c r="B70" s="3"/>
      <c r="C70" s="7"/>
      <c r="D70" s="26"/>
    </row>
    <row r="71" spans="1:5" x14ac:dyDescent="0.25">
      <c r="B71" s="12"/>
      <c r="C71" s="10"/>
      <c r="D71" s="19"/>
      <c r="E71" s="4"/>
    </row>
    <row r="72" spans="1:5" x14ac:dyDescent="0.25">
      <c r="A72" s="4"/>
      <c r="B72" s="3"/>
      <c r="C72" s="7"/>
      <c r="D72" s="26"/>
    </row>
    <row r="73" spans="1:5" x14ac:dyDescent="0.25">
      <c r="B73" s="12"/>
      <c r="C73" s="10"/>
      <c r="D73" s="19"/>
      <c r="E73" s="4"/>
    </row>
    <row r="74" spans="1:5" x14ac:dyDescent="0.25">
      <c r="A74" s="4"/>
      <c r="B74" s="3"/>
      <c r="C74" s="7"/>
      <c r="D74" s="26"/>
    </row>
    <row r="75" spans="1:5" x14ac:dyDescent="0.25">
      <c r="B75" s="12"/>
      <c r="C75" s="10"/>
      <c r="D75" s="19"/>
      <c r="E75" s="4"/>
    </row>
    <row r="76" spans="1:5" x14ac:dyDescent="0.25">
      <c r="A76" s="4"/>
      <c r="B76" s="3"/>
      <c r="C76" s="7"/>
      <c r="D76" s="26"/>
    </row>
    <row r="77" spans="1:5" x14ac:dyDescent="0.25">
      <c r="B77" s="12"/>
      <c r="C77" s="10"/>
      <c r="D77" s="19"/>
      <c r="E77" s="4"/>
    </row>
    <row r="78" spans="1:5" x14ac:dyDescent="0.25">
      <c r="A78" s="4"/>
      <c r="B78" s="25"/>
      <c r="C78" s="7"/>
      <c r="D78" s="26"/>
    </row>
    <row r="79" spans="1:5" x14ac:dyDescent="0.25">
      <c r="B79" s="12"/>
      <c r="C79" s="10"/>
      <c r="D79" s="19"/>
      <c r="E79" s="4"/>
    </row>
    <row r="80" spans="1:5" x14ac:dyDescent="0.25">
      <c r="A80" s="7"/>
      <c r="B80" s="8"/>
    </row>
    <row r="83" spans="1:4" x14ac:dyDescent="0.25">
      <c r="A83" s="4"/>
    </row>
    <row r="84" spans="1:4" x14ac:dyDescent="0.25">
      <c r="A84" s="4"/>
      <c r="B84" s="21"/>
      <c r="C84" s="7"/>
      <c r="D84" s="24"/>
    </row>
    <row r="85" spans="1:4" x14ac:dyDescent="0.25">
      <c r="B85" s="21"/>
      <c r="C85" s="7"/>
      <c r="D85" s="24"/>
    </row>
    <row r="86" spans="1:4" x14ac:dyDescent="0.25">
      <c r="B86" s="22"/>
      <c r="C86" s="10"/>
      <c r="D86" s="11"/>
    </row>
    <row r="87" spans="1:4" x14ac:dyDescent="0.25">
      <c r="A87" s="4"/>
      <c r="B87" s="21"/>
      <c r="C87" s="7"/>
      <c r="D87" s="24"/>
    </row>
    <row r="88" spans="1:4" x14ac:dyDescent="0.25">
      <c r="B88" s="21"/>
      <c r="C88" s="7"/>
      <c r="D88" s="24"/>
    </row>
    <row r="89" spans="1:4" x14ac:dyDescent="0.25">
      <c r="B89" s="22"/>
      <c r="C89" s="10"/>
      <c r="D89" s="11"/>
    </row>
    <row r="90" spans="1:4" x14ac:dyDescent="0.25">
      <c r="A90" s="4"/>
      <c r="B90" s="45"/>
      <c r="C90" s="7"/>
      <c r="D90" s="24"/>
    </row>
    <row r="91" spans="1:4" x14ac:dyDescent="0.25">
      <c r="B91" s="21"/>
      <c r="C91" s="7"/>
      <c r="D91" s="24"/>
    </row>
    <row r="92" spans="1:4" x14ac:dyDescent="0.25">
      <c r="B92" s="22"/>
      <c r="C92" s="10"/>
      <c r="D92" s="11"/>
    </row>
    <row r="93" spans="1:4" x14ac:dyDescent="0.25">
      <c r="A93" s="4"/>
      <c r="B93" s="21"/>
      <c r="C93" s="7"/>
      <c r="D93" s="24"/>
    </row>
    <row r="94" spans="1:4" x14ac:dyDescent="0.25">
      <c r="B94" s="21"/>
      <c r="C94" s="7"/>
      <c r="D94" s="24"/>
    </row>
    <row r="95" spans="1:4" x14ac:dyDescent="0.25">
      <c r="B95" s="22"/>
      <c r="C95" s="10"/>
      <c r="D95" s="11"/>
    </row>
    <row r="96" spans="1:4" x14ac:dyDescent="0.25">
      <c r="A96" s="4"/>
      <c r="B96" s="21"/>
      <c r="C96" s="7"/>
      <c r="D96" s="24"/>
    </row>
    <row r="97" spans="1:4" x14ac:dyDescent="0.25">
      <c r="B97" s="21"/>
      <c r="C97" s="7"/>
      <c r="D97" s="24"/>
    </row>
    <row r="98" spans="1:4" x14ac:dyDescent="0.25">
      <c r="B98" s="22"/>
      <c r="C98" s="10"/>
      <c r="D98" s="11"/>
    </row>
    <row r="99" spans="1:4" x14ac:dyDescent="0.25">
      <c r="A99" s="4"/>
      <c r="B99" s="21"/>
      <c r="C99" s="7"/>
      <c r="D99" s="24"/>
    </row>
    <row r="100" spans="1:4" x14ac:dyDescent="0.25">
      <c r="B100" s="21"/>
      <c r="C100" s="7"/>
      <c r="D100" s="24"/>
    </row>
    <row r="101" spans="1:4" x14ac:dyDescent="0.25">
      <c r="B101" s="22"/>
      <c r="C101" s="10"/>
      <c r="D101" s="11"/>
    </row>
    <row r="102" spans="1:4" x14ac:dyDescent="0.25">
      <c r="A102" s="4"/>
      <c r="B102" s="21"/>
      <c r="C102" s="7"/>
      <c r="D102" s="24"/>
    </row>
    <row r="103" spans="1:4" x14ac:dyDescent="0.25">
      <c r="A103" s="4"/>
      <c r="B103" s="21"/>
      <c r="C103" s="7"/>
      <c r="D103" s="24"/>
    </row>
    <row r="104" spans="1:4" x14ac:dyDescent="0.25">
      <c r="B104" s="22"/>
      <c r="C104" s="10"/>
      <c r="D104" s="11"/>
    </row>
    <row r="105" spans="1:4" x14ac:dyDescent="0.25">
      <c r="A105" s="4"/>
      <c r="B105" s="21"/>
      <c r="C105" s="7"/>
      <c r="D105" s="24"/>
    </row>
    <row r="106" spans="1:4" x14ac:dyDescent="0.25">
      <c r="B106" s="22"/>
      <c r="C106" s="7"/>
      <c r="D106" s="24"/>
    </row>
    <row r="107" spans="1:4" x14ac:dyDescent="0.25">
      <c r="B107" s="22"/>
      <c r="C107" s="10"/>
      <c r="D107" s="11"/>
    </row>
    <row r="108" spans="1:4" x14ac:dyDescent="0.25">
      <c r="A108" s="4"/>
    </row>
    <row r="109" spans="1:4" x14ac:dyDescent="0.25">
      <c r="A109" s="4"/>
      <c r="B109" s="4"/>
    </row>
    <row r="110" spans="1:4" x14ac:dyDescent="0.25">
      <c r="A110" s="7"/>
      <c r="B110" s="8"/>
    </row>
    <row r="111" spans="1:4" x14ac:dyDescent="0.25">
      <c r="A111" s="4"/>
    </row>
    <row r="112" spans="1:4" x14ac:dyDescent="0.25">
      <c r="A112" s="4"/>
      <c r="B112" s="1"/>
      <c r="C112" s="8"/>
      <c r="D112" s="2"/>
    </row>
    <row r="113" spans="1:5" x14ac:dyDescent="0.25">
      <c r="A113" s="4"/>
      <c r="B113" s="1"/>
      <c r="C113" s="8"/>
      <c r="D113" s="2"/>
    </row>
    <row r="114" spans="1:5" x14ac:dyDescent="0.25">
      <c r="A114" s="4"/>
      <c r="B114" s="9"/>
      <c r="C114" s="11"/>
      <c r="D114" s="2"/>
      <c r="E114" s="4"/>
    </row>
    <row r="115" spans="1:5" x14ac:dyDescent="0.25">
      <c r="A115" s="4"/>
      <c r="B115" s="1"/>
      <c r="C115" s="8"/>
      <c r="D115" s="2"/>
    </row>
    <row r="116" spans="1:5" x14ac:dyDescent="0.25">
      <c r="A116" s="4"/>
      <c r="B116" s="1"/>
      <c r="C116" s="8"/>
      <c r="D116" s="2"/>
    </row>
    <row r="117" spans="1:5" x14ac:dyDescent="0.25">
      <c r="A117" s="4"/>
      <c r="B117" s="9"/>
      <c r="C117" s="11"/>
      <c r="D117" s="2"/>
      <c r="E117" s="4"/>
    </row>
    <row r="118" spans="1:5" x14ac:dyDescent="0.25">
      <c r="A118" s="4"/>
      <c r="B118" s="1"/>
      <c r="C118" s="8"/>
      <c r="D118" s="2"/>
    </row>
    <row r="119" spans="1:5" x14ac:dyDescent="0.25">
      <c r="A119" s="4"/>
      <c r="B119" s="1"/>
      <c r="C119" s="8"/>
      <c r="D119" s="2"/>
    </row>
    <row r="120" spans="1:5" x14ac:dyDescent="0.25">
      <c r="A120" s="4"/>
      <c r="B120" s="9"/>
      <c r="C120" s="11"/>
      <c r="D120" s="2"/>
      <c r="E120" s="4"/>
    </row>
    <row r="121" spans="1:5" x14ac:dyDescent="0.25">
      <c r="A121" s="4"/>
      <c r="B121" s="1"/>
      <c r="C121" s="8"/>
      <c r="D121" s="2"/>
    </row>
    <row r="122" spans="1:5" x14ac:dyDescent="0.25">
      <c r="A122" s="4"/>
      <c r="B122" s="1"/>
      <c r="C122" s="8"/>
      <c r="D122" s="2"/>
    </row>
    <row r="123" spans="1:5" x14ac:dyDescent="0.25">
      <c r="A123" s="4"/>
      <c r="B123" s="9"/>
      <c r="C123" s="11"/>
      <c r="D123" s="2"/>
      <c r="E123" s="4"/>
    </row>
    <row r="124" spans="1:5" x14ac:dyDescent="0.25">
      <c r="A124" s="4"/>
      <c r="B124" s="1"/>
      <c r="C124" s="8"/>
      <c r="D124" s="2"/>
    </row>
    <row r="125" spans="1:5" x14ac:dyDescent="0.25">
      <c r="A125" s="4"/>
      <c r="B125" s="1"/>
      <c r="C125" s="8"/>
      <c r="D125" s="2"/>
    </row>
    <row r="126" spans="1:5" x14ac:dyDescent="0.25">
      <c r="A126" s="4"/>
      <c r="B126" s="9"/>
      <c r="C126" s="11"/>
      <c r="D126" s="2"/>
      <c r="E126" s="4"/>
    </row>
    <row r="127" spans="1:5" x14ac:dyDescent="0.25">
      <c r="A127" s="14"/>
      <c r="B127" s="1"/>
      <c r="C127" s="8"/>
      <c r="D127" s="2"/>
    </row>
    <row r="128" spans="1:5" x14ac:dyDescent="0.25">
      <c r="A128" s="4"/>
      <c r="B128" s="1"/>
      <c r="C128" s="8"/>
      <c r="D128" s="2"/>
    </row>
    <row r="129" spans="1:5" x14ac:dyDescent="0.25">
      <c r="A129" s="4"/>
      <c r="B129" s="9"/>
      <c r="C129" s="11"/>
      <c r="D129" s="2"/>
      <c r="E129" s="4"/>
    </row>
    <row r="130" spans="1:5" x14ac:dyDescent="0.25">
      <c r="A130" s="4"/>
      <c r="B130" s="1"/>
      <c r="C130" s="8"/>
      <c r="D130" s="2"/>
    </row>
    <row r="131" spans="1:5" x14ac:dyDescent="0.25">
      <c r="A131" s="4"/>
      <c r="B131" s="1"/>
      <c r="C131" s="8"/>
      <c r="D131" s="2"/>
    </row>
    <row r="132" spans="1:5" x14ac:dyDescent="0.25">
      <c r="A132" s="4"/>
      <c r="B132" s="9"/>
      <c r="C132" s="11"/>
      <c r="D132" s="2"/>
      <c r="E132" s="4"/>
    </row>
    <row r="133" spans="1:5" x14ac:dyDescent="0.25">
      <c r="A133" s="4"/>
      <c r="B133" s="1"/>
      <c r="C133" s="8"/>
      <c r="D133" s="2"/>
    </row>
    <row r="134" spans="1:5" x14ac:dyDescent="0.25">
      <c r="A134" s="4"/>
      <c r="B134" s="1"/>
      <c r="C134" s="8"/>
      <c r="D134" s="2"/>
    </row>
    <row r="135" spans="1:5" x14ac:dyDescent="0.25">
      <c r="A135" s="14"/>
      <c r="B135" s="9"/>
      <c r="C135" s="11"/>
      <c r="D135" s="2"/>
      <c r="E135" s="4"/>
    </row>
    <row r="137" spans="1:5" x14ac:dyDescent="0.25">
      <c r="A137" s="4"/>
      <c r="B137" s="4"/>
    </row>
    <row r="138" spans="1:5" x14ac:dyDescent="0.25">
      <c r="A138" s="4"/>
    </row>
    <row r="139" spans="1:5" x14ac:dyDescent="0.25">
      <c r="B139" s="21"/>
      <c r="E139" s="8"/>
    </row>
    <row r="140" spans="1:5" x14ac:dyDescent="0.25">
      <c r="A140" s="6"/>
      <c r="B140" s="21"/>
      <c r="D140" s="51"/>
      <c r="E140" s="8"/>
    </row>
    <row r="141" spans="1:5" x14ac:dyDescent="0.25">
      <c r="A141" s="6"/>
      <c r="B141" s="21"/>
      <c r="D141" s="51"/>
      <c r="E141" s="8"/>
    </row>
    <row r="142" spans="1:5" x14ac:dyDescent="0.25">
      <c r="A142" s="6"/>
      <c r="B142" s="21"/>
      <c r="D142" s="51"/>
      <c r="E142" s="8"/>
    </row>
    <row r="143" spans="1:5" x14ac:dyDescent="0.25">
      <c r="A143" s="6"/>
      <c r="B143" s="21"/>
      <c r="D143" s="51"/>
      <c r="E143" s="8"/>
    </row>
    <row r="144" spans="1:5" x14ac:dyDescent="0.25">
      <c r="A144" s="6"/>
      <c r="B144" s="21"/>
      <c r="D144" s="51"/>
      <c r="E144" s="8"/>
    </row>
    <row r="145" spans="1:4" x14ac:dyDescent="0.25">
      <c r="B145" s="20"/>
      <c r="D145" s="8"/>
    </row>
    <row r="152" spans="1:4" x14ac:dyDescent="0.25">
      <c r="A152" s="4"/>
      <c r="B152" s="4"/>
    </row>
    <row r="153" spans="1:4" x14ac:dyDescent="0.25">
      <c r="A153" s="7"/>
      <c r="B153" s="8"/>
    </row>
    <row r="158" spans="1:4" x14ac:dyDescent="0.25">
      <c r="A158" s="4"/>
      <c r="B158" s="4"/>
    </row>
    <row r="159" spans="1:4" x14ac:dyDescent="0.25">
      <c r="A159" s="7"/>
      <c r="B159" s="8"/>
    </row>
    <row r="165" spans="1:2" x14ac:dyDescent="0.25">
      <c r="A165" s="7"/>
      <c r="B165" s="8"/>
    </row>
    <row r="172" spans="1:2" x14ac:dyDescent="0.25">
      <c r="A172" s="4"/>
      <c r="B172" s="4"/>
    </row>
    <row r="173" spans="1:2" x14ac:dyDescent="0.25">
      <c r="A173" s="7"/>
      <c r="B173" s="8"/>
    </row>
    <row r="178" spans="1:2" x14ac:dyDescent="0.25">
      <c r="A178" s="4"/>
      <c r="B178" s="4"/>
    </row>
    <row r="179" spans="1:2" x14ac:dyDescent="0.25">
      <c r="A179" s="7"/>
      <c r="B179" s="8"/>
    </row>
    <row r="185" spans="1:2" x14ac:dyDescent="0.25">
      <c r="A185" s="7"/>
      <c r="B185" s="8"/>
    </row>
    <row r="192" spans="1:2" x14ac:dyDescent="0.25">
      <c r="A192" s="4"/>
      <c r="B192" s="4"/>
    </row>
    <row r="193" spans="1:2" x14ac:dyDescent="0.25">
      <c r="A193" s="7"/>
      <c r="B193" s="8"/>
    </row>
    <row r="198" spans="1:2" x14ac:dyDescent="0.25">
      <c r="A198" s="4"/>
      <c r="B198" s="4"/>
    </row>
    <row r="199" spans="1:2" x14ac:dyDescent="0.25">
      <c r="A199" s="7"/>
      <c r="B199" s="8"/>
    </row>
    <row r="205" spans="1:2" x14ac:dyDescent="0.25">
      <c r="A205" s="7"/>
      <c r="B205" s="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7741-D62D-4AAF-94C3-C16A34EF8722}">
  <dimension ref="A1:P242"/>
  <sheetViews>
    <sheetView zoomScale="69" zoomScaleNormal="80" workbookViewId="0">
      <selection activeCell="I17" sqref="I17"/>
    </sheetView>
  </sheetViews>
  <sheetFormatPr defaultRowHeight="15" x14ac:dyDescent="0.25"/>
  <cols>
    <col min="1" max="1" width="48" bestFit="1" customWidth="1"/>
    <col min="3" max="3" width="15" bestFit="1" customWidth="1"/>
    <col min="4" max="4" width="7.85546875" bestFit="1" customWidth="1"/>
    <col min="5" max="5" width="12.7109375" bestFit="1" customWidth="1"/>
    <col min="6" max="6" width="17.140625" bestFit="1" customWidth="1"/>
    <col min="7" max="7" width="20.28515625" bestFit="1" customWidth="1"/>
    <col min="8" max="8" width="16.28515625" bestFit="1" customWidth="1"/>
    <col min="9" max="9" width="21.85546875" bestFit="1" customWidth="1"/>
    <col min="11" max="11" width="20.85546875" bestFit="1" customWidth="1"/>
    <col min="12" max="12" width="16.85546875" bestFit="1" customWidth="1"/>
    <col min="13" max="13" width="15.7109375" bestFit="1" customWidth="1"/>
    <col min="14" max="14" width="18.42578125" bestFit="1" customWidth="1"/>
  </cols>
  <sheetData>
    <row r="1" spans="1:16" x14ac:dyDescent="0.25">
      <c r="A1" s="13" t="s">
        <v>759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29"/>
      <c r="N1" s="29"/>
      <c r="O1" s="29"/>
      <c r="P1" s="29"/>
    </row>
    <row r="2" spans="1:16" x14ac:dyDescent="0.25">
      <c r="A2" s="4" t="s">
        <v>3</v>
      </c>
      <c r="B2" s="4"/>
      <c r="C2" s="4" t="s">
        <v>2</v>
      </c>
      <c r="D2" s="4"/>
      <c r="E2" s="4"/>
      <c r="F2" s="4" t="s">
        <v>9</v>
      </c>
      <c r="G2" s="4" t="s">
        <v>10</v>
      </c>
      <c r="H2" s="4" t="s">
        <v>11</v>
      </c>
      <c r="I2" s="4" t="s">
        <v>720</v>
      </c>
      <c r="J2" s="4"/>
      <c r="K2" s="4" t="s">
        <v>12</v>
      </c>
      <c r="L2" s="4" t="s">
        <v>13</v>
      </c>
      <c r="M2" s="14" t="s">
        <v>729</v>
      </c>
      <c r="N2" s="14" t="s">
        <v>704</v>
      </c>
      <c r="O2" s="29"/>
      <c r="P2" s="29"/>
    </row>
    <row r="3" spans="1:16" x14ac:dyDescent="0.25">
      <c r="A3" t="s">
        <v>4</v>
      </c>
      <c r="B3">
        <v>0</v>
      </c>
      <c r="C3" s="7">
        <v>227385.9</v>
      </c>
      <c r="D3" s="5">
        <v>0.41</v>
      </c>
      <c r="F3" t="s">
        <v>41</v>
      </c>
      <c r="G3" t="s">
        <v>41</v>
      </c>
      <c r="H3" t="s">
        <v>41</v>
      </c>
      <c r="I3" t="s">
        <v>41</v>
      </c>
      <c r="K3" s="7">
        <v>557557.6</v>
      </c>
      <c r="L3" s="7">
        <v>330171.7</v>
      </c>
      <c r="M3" s="32">
        <f>L3/K3</f>
        <v>0.59217505061360476</v>
      </c>
      <c r="N3" s="29"/>
      <c r="O3" s="29"/>
      <c r="P3" s="29"/>
    </row>
    <row r="4" spans="1:16" x14ac:dyDescent="0.25">
      <c r="A4" t="s">
        <v>731</v>
      </c>
      <c r="B4">
        <v>1</v>
      </c>
      <c r="C4" s="7">
        <v>330171.7</v>
      </c>
      <c r="D4" s="5">
        <v>0.59</v>
      </c>
      <c r="F4" s="3">
        <v>330172</v>
      </c>
      <c r="G4" s="3">
        <v>6273262300</v>
      </c>
      <c r="H4" t="s">
        <v>41</v>
      </c>
      <c r="I4" s="3">
        <v>97994960560</v>
      </c>
      <c r="M4" s="29"/>
      <c r="N4" s="29"/>
      <c r="O4" s="29"/>
      <c r="P4" s="29"/>
    </row>
    <row r="5" spans="1:16" x14ac:dyDescent="0.25">
      <c r="A5" t="s">
        <v>1</v>
      </c>
      <c r="C5" s="7">
        <v>557557.6</v>
      </c>
      <c r="D5" s="5">
        <v>1</v>
      </c>
      <c r="F5" s="3">
        <v>330172</v>
      </c>
      <c r="G5" s="3">
        <v>6273262300</v>
      </c>
      <c r="H5" t="s">
        <v>41</v>
      </c>
      <c r="I5" s="3">
        <v>97994960560</v>
      </c>
      <c r="M5" s="29"/>
      <c r="N5" s="29"/>
      <c r="O5" s="29"/>
      <c r="P5" s="29"/>
    </row>
    <row r="6" spans="1:16" x14ac:dyDescent="0.25">
      <c r="M6" s="29"/>
      <c r="N6" s="29"/>
      <c r="O6" s="29"/>
      <c r="P6" s="29"/>
    </row>
    <row r="7" spans="1:16" x14ac:dyDescent="0.25">
      <c r="A7" s="4" t="s">
        <v>692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14"/>
      <c r="N7" s="29"/>
      <c r="O7" s="29"/>
      <c r="P7" s="29"/>
    </row>
    <row r="8" spans="1:16" x14ac:dyDescent="0.25">
      <c r="A8" t="s">
        <v>4</v>
      </c>
      <c r="B8">
        <v>0</v>
      </c>
      <c r="C8" s="7">
        <v>325070.7</v>
      </c>
      <c r="D8" s="5">
        <v>0.57999999999999996</v>
      </c>
      <c r="F8" t="s">
        <v>41</v>
      </c>
      <c r="G8" t="s">
        <v>41</v>
      </c>
      <c r="H8" t="s">
        <v>41</v>
      </c>
      <c r="I8" t="s">
        <v>41</v>
      </c>
      <c r="K8" s="7">
        <v>557307.4</v>
      </c>
      <c r="L8" s="7">
        <v>232236.7</v>
      </c>
      <c r="M8" s="32">
        <f>L8/K8</f>
        <v>0.41671203361017634</v>
      </c>
      <c r="N8" s="40">
        <f>(C5-C11)/C5</f>
        <v>4.4874287427873542E-4</v>
      </c>
      <c r="O8" s="29"/>
      <c r="P8" s="29"/>
    </row>
    <row r="9" spans="1:16" x14ac:dyDescent="0.25">
      <c r="A9" t="s">
        <v>7</v>
      </c>
      <c r="B9">
        <v>1</v>
      </c>
      <c r="C9" s="7">
        <v>43745.7</v>
      </c>
      <c r="D9" s="5">
        <v>0.08</v>
      </c>
      <c r="F9" s="3">
        <v>43746</v>
      </c>
      <c r="G9" s="3">
        <v>831168300</v>
      </c>
      <c r="H9" t="s">
        <v>41</v>
      </c>
      <c r="I9" s="3">
        <v>12983723760</v>
      </c>
      <c r="M9" s="29"/>
      <c r="N9" s="29"/>
      <c r="O9" s="29"/>
      <c r="P9" s="29"/>
    </row>
    <row r="10" spans="1:16" x14ac:dyDescent="0.25">
      <c r="A10" t="s">
        <v>8</v>
      </c>
      <c r="B10">
        <v>2</v>
      </c>
      <c r="C10" s="7">
        <v>188491</v>
      </c>
      <c r="D10" s="5">
        <v>0.34</v>
      </c>
      <c r="F10" s="3">
        <v>188491</v>
      </c>
      <c r="G10" s="3">
        <v>3581329000</v>
      </c>
      <c r="H10" s="3">
        <v>753964</v>
      </c>
      <c r="I10" s="3">
        <v>55944128800</v>
      </c>
      <c r="M10" s="29"/>
      <c r="N10" s="29"/>
      <c r="O10" s="29"/>
      <c r="P10" s="29"/>
    </row>
    <row r="11" spans="1:16" x14ac:dyDescent="0.25">
      <c r="A11" t="s">
        <v>1</v>
      </c>
      <c r="C11" s="7">
        <v>557307.4</v>
      </c>
      <c r="D11" s="5">
        <v>1</v>
      </c>
      <c r="F11" s="3">
        <v>232237</v>
      </c>
      <c r="G11" s="3">
        <v>4412497300</v>
      </c>
      <c r="H11" s="3">
        <v>753964</v>
      </c>
      <c r="I11" s="3">
        <v>68927852560</v>
      </c>
      <c r="M11" s="29"/>
      <c r="N11" s="29"/>
      <c r="O11" s="29"/>
      <c r="P11" s="29"/>
    </row>
    <row r="12" spans="1:16" x14ac:dyDescent="0.25">
      <c r="M12" s="29"/>
      <c r="N12" s="29"/>
      <c r="O12" s="29"/>
      <c r="P12" s="29"/>
    </row>
    <row r="13" spans="1:16" x14ac:dyDescent="0.25">
      <c r="A13" s="4" t="s">
        <v>693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29"/>
      <c r="N13" s="29"/>
      <c r="O13" s="29"/>
      <c r="P13" s="29"/>
    </row>
    <row r="14" spans="1:16" x14ac:dyDescent="0.25">
      <c r="A14" t="s">
        <v>4</v>
      </c>
      <c r="B14">
        <v>0</v>
      </c>
      <c r="C14" s="7">
        <v>417870.3</v>
      </c>
      <c r="D14" s="5">
        <v>0.75</v>
      </c>
      <c r="F14" t="s">
        <v>41</v>
      </c>
      <c r="G14" t="s">
        <v>41</v>
      </c>
      <c r="H14" t="s">
        <v>41</v>
      </c>
      <c r="I14" t="s">
        <v>41</v>
      </c>
      <c r="K14" s="7">
        <v>555746.42000000004</v>
      </c>
      <c r="L14" s="7">
        <v>137876.12</v>
      </c>
      <c r="M14" s="32">
        <f>L14/K14</f>
        <v>0.24809178257954406</v>
      </c>
      <c r="N14" s="40">
        <f>(C5-C17)/C5</f>
        <v>3.2484177419515666E-3</v>
      </c>
      <c r="O14" s="29"/>
      <c r="P14" s="29"/>
    </row>
    <row r="15" spans="1:16" x14ac:dyDescent="0.25">
      <c r="A15" t="s">
        <v>7</v>
      </c>
      <c r="B15">
        <v>1</v>
      </c>
      <c r="C15" s="7">
        <v>30092.639999999999</v>
      </c>
      <c r="D15" s="5">
        <v>0.05</v>
      </c>
      <c r="F15" s="3">
        <v>30093</v>
      </c>
      <c r="G15" s="3">
        <v>571760160</v>
      </c>
      <c r="H15" t="s">
        <v>41</v>
      </c>
      <c r="I15" s="3">
        <v>8931495552</v>
      </c>
      <c r="M15" s="29"/>
      <c r="N15" s="29"/>
      <c r="O15" s="29"/>
      <c r="P15" s="29"/>
    </row>
    <row r="16" spans="1:16" x14ac:dyDescent="0.25">
      <c r="A16" t="s">
        <v>8</v>
      </c>
      <c r="B16">
        <v>2</v>
      </c>
      <c r="C16" s="7">
        <v>107783.48</v>
      </c>
      <c r="D16" s="5">
        <v>0.19</v>
      </c>
      <c r="F16" s="3">
        <v>107783</v>
      </c>
      <c r="G16" s="3">
        <v>2047886044</v>
      </c>
      <c r="H16" s="3">
        <v>431134</v>
      </c>
      <c r="I16" s="3">
        <v>31990135677</v>
      </c>
      <c r="M16" s="29"/>
      <c r="N16" s="29"/>
      <c r="O16" s="29"/>
      <c r="P16" s="29"/>
    </row>
    <row r="17" spans="1:16" x14ac:dyDescent="0.25">
      <c r="A17" t="s">
        <v>1</v>
      </c>
      <c r="C17" s="7">
        <v>555746.42000000004</v>
      </c>
      <c r="D17" s="5">
        <v>1</v>
      </c>
      <c r="F17" s="3">
        <v>137876</v>
      </c>
      <c r="G17" s="3">
        <v>2619646204</v>
      </c>
      <c r="H17" s="3">
        <v>431134</v>
      </c>
      <c r="I17" s="3">
        <v>40921631229</v>
      </c>
      <c r="M17" s="29"/>
      <c r="N17" s="29"/>
      <c r="O17" s="29"/>
      <c r="P17" s="29"/>
    </row>
    <row r="18" spans="1:16" x14ac:dyDescent="0.25">
      <c r="N18" s="29"/>
      <c r="O18" s="29"/>
      <c r="P18" s="29"/>
    </row>
    <row r="19" spans="1:16" x14ac:dyDescent="0.25">
      <c r="N19" s="29"/>
      <c r="O19" s="29"/>
      <c r="P19" s="29"/>
    </row>
    <row r="20" spans="1:16" x14ac:dyDescent="0.25">
      <c r="A20" s="13" t="s">
        <v>721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O20" s="29"/>
      <c r="P20" s="29"/>
    </row>
    <row r="21" spans="1:16" x14ac:dyDescent="0.25">
      <c r="A21" s="4" t="s">
        <v>693</v>
      </c>
      <c r="B21" s="4"/>
      <c r="C21" s="4" t="s">
        <v>2</v>
      </c>
      <c r="D21" s="4"/>
      <c r="E21" s="4"/>
      <c r="F21" s="4" t="s">
        <v>9</v>
      </c>
      <c r="G21" s="4" t="s">
        <v>27</v>
      </c>
      <c r="H21" s="4" t="s">
        <v>727</v>
      </c>
      <c r="I21" s="4" t="s">
        <v>720</v>
      </c>
      <c r="J21" s="4"/>
      <c r="K21" s="4"/>
      <c r="L21" s="4" t="s">
        <v>13</v>
      </c>
      <c r="M21" s="4" t="s">
        <v>728</v>
      </c>
      <c r="N21" s="4" t="s">
        <v>730</v>
      </c>
    </row>
    <row r="22" spans="1:16" x14ac:dyDescent="0.25">
      <c r="A22" t="s">
        <v>708</v>
      </c>
      <c r="B22" t="s">
        <v>726</v>
      </c>
    </row>
    <row r="23" spans="1:16" x14ac:dyDescent="0.25">
      <c r="A23" t="s">
        <v>709</v>
      </c>
      <c r="B23">
        <v>0</v>
      </c>
      <c r="C23" s="7">
        <v>23180.400000000001</v>
      </c>
      <c r="D23" s="5">
        <v>0.62</v>
      </c>
      <c r="F23">
        <v>0</v>
      </c>
      <c r="G23">
        <v>0</v>
      </c>
      <c r="H23">
        <v>0</v>
      </c>
      <c r="I23">
        <v>0</v>
      </c>
      <c r="L23" s="7">
        <v>14016.08</v>
      </c>
      <c r="M23" s="8">
        <v>2.5811931984236092E-2</v>
      </c>
      <c r="N23" s="8">
        <v>0.37681196590709476</v>
      </c>
    </row>
    <row r="24" spans="1:16" x14ac:dyDescent="0.25">
      <c r="B24">
        <v>1</v>
      </c>
      <c r="C24" s="7">
        <v>2278.98</v>
      </c>
      <c r="D24" s="5">
        <v>0.06</v>
      </c>
      <c r="F24" s="3">
        <v>2279</v>
      </c>
      <c r="G24">
        <v>43300582</v>
      </c>
      <c r="H24">
        <v>0</v>
      </c>
      <c r="I24">
        <v>676400670.39999998</v>
      </c>
    </row>
    <row r="25" spans="1:16" x14ac:dyDescent="0.25">
      <c r="B25">
        <v>2</v>
      </c>
      <c r="C25" s="7">
        <v>11737.1</v>
      </c>
      <c r="D25" s="5">
        <v>0.32</v>
      </c>
      <c r="F25" s="3">
        <v>11737</v>
      </c>
      <c r="G25">
        <v>223004900</v>
      </c>
      <c r="H25">
        <v>234742</v>
      </c>
      <c r="I25">
        <v>3483571280</v>
      </c>
      <c r="M25" s="4"/>
      <c r="N25" s="4"/>
    </row>
    <row r="26" spans="1:16" s="4" customFormat="1" x14ac:dyDescent="0.25">
      <c r="A26"/>
      <c r="B26" t="s">
        <v>1</v>
      </c>
      <c r="C26" s="7">
        <v>37196.480000000003</v>
      </c>
      <c r="D26" s="5">
        <v>1</v>
      </c>
      <c r="E26"/>
      <c r="F26" s="3">
        <v>14016</v>
      </c>
      <c r="G26">
        <v>266305482</v>
      </c>
      <c r="H26">
        <v>234742</v>
      </c>
      <c r="I26">
        <v>4159971950</v>
      </c>
      <c r="J26"/>
      <c r="K26"/>
      <c r="L26"/>
    </row>
    <row r="27" spans="1:16" x14ac:dyDescent="0.25">
      <c r="A27" t="s">
        <v>710</v>
      </c>
      <c r="B27">
        <v>0</v>
      </c>
      <c r="C27" s="7">
        <v>18289.78</v>
      </c>
      <c r="D27" s="5">
        <v>0.64</v>
      </c>
      <c r="F27">
        <v>0</v>
      </c>
      <c r="G27">
        <v>0</v>
      </c>
      <c r="H27">
        <v>0</v>
      </c>
      <c r="I27">
        <v>0</v>
      </c>
      <c r="L27" s="7">
        <v>10476.530000000001</v>
      </c>
      <c r="M27" s="8">
        <v>1.9293527264798101E-2</v>
      </c>
      <c r="N27" s="8">
        <v>0.36419452280191339</v>
      </c>
    </row>
    <row r="28" spans="1:16" x14ac:dyDescent="0.25">
      <c r="B28">
        <v>1</v>
      </c>
      <c r="C28">
        <v>268.56400000000002</v>
      </c>
      <c r="D28" s="5">
        <v>0.01</v>
      </c>
      <c r="F28">
        <v>269</v>
      </c>
      <c r="G28">
        <v>5102716</v>
      </c>
      <c r="H28">
        <v>0</v>
      </c>
      <c r="I28">
        <v>79709795.200000003</v>
      </c>
    </row>
    <row r="29" spans="1:16" x14ac:dyDescent="0.25">
      <c r="B29">
        <v>2</v>
      </c>
      <c r="C29" s="7">
        <v>8647.0499999999993</v>
      </c>
      <c r="D29" s="5">
        <v>0.35</v>
      </c>
      <c r="F29" s="3">
        <v>8647</v>
      </c>
      <c r="G29">
        <v>164293874</v>
      </c>
      <c r="H29">
        <v>172940.92</v>
      </c>
      <c r="I29">
        <v>2566443253</v>
      </c>
      <c r="M29" s="4"/>
      <c r="N29" s="4"/>
    </row>
    <row r="30" spans="1:16" s="4" customFormat="1" x14ac:dyDescent="0.25">
      <c r="A30"/>
      <c r="B30" t="s">
        <v>1</v>
      </c>
      <c r="C30" s="7">
        <v>28766.31</v>
      </c>
      <c r="D30" s="5">
        <v>1</v>
      </c>
      <c r="E30"/>
      <c r="F30" s="3">
        <v>10477</v>
      </c>
      <c r="G30">
        <v>199054146</v>
      </c>
      <c r="H30">
        <v>172940.92</v>
      </c>
      <c r="I30">
        <v>3109435291</v>
      </c>
      <c r="J30"/>
      <c r="K30"/>
      <c r="L30"/>
    </row>
    <row r="31" spans="1:16" x14ac:dyDescent="0.25">
      <c r="A31" t="s">
        <v>711</v>
      </c>
      <c r="B31">
        <v>0</v>
      </c>
      <c r="C31" s="7">
        <v>88836.4</v>
      </c>
      <c r="D31" s="5">
        <v>0.81</v>
      </c>
      <c r="F31">
        <v>0</v>
      </c>
      <c r="G31">
        <v>0</v>
      </c>
      <c r="H31">
        <v>0</v>
      </c>
      <c r="I31">
        <v>0</v>
      </c>
      <c r="L31" s="7">
        <v>21063.69</v>
      </c>
      <c r="M31" s="8">
        <v>3.8790777236611118E-2</v>
      </c>
      <c r="N31" s="8">
        <v>0.19166217978836803</v>
      </c>
    </row>
    <row r="32" spans="1:16" x14ac:dyDescent="0.25">
      <c r="B32">
        <v>1</v>
      </c>
      <c r="C32" s="7">
        <v>1261.29</v>
      </c>
      <c r="D32" s="5">
        <v>0.01</v>
      </c>
      <c r="F32" s="3">
        <v>1261</v>
      </c>
      <c r="G32">
        <v>23964529</v>
      </c>
      <c r="H32">
        <v>0</v>
      </c>
      <c r="I32">
        <v>374351168.80000001</v>
      </c>
    </row>
    <row r="33" spans="1:14" x14ac:dyDescent="0.25">
      <c r="B33">
        <v>2</v>
      </c>
      <c r="C33" s="7">
        <v>19802.400000000001</v>
      </c>
      <c r="D33" s="5">
        <v>0.18</v>
      </c>
      <c r="F33" s="3">
        <v>19802</v>
      </c>
      <c r="G33">
        <v>376245600</v>
      </c>
      <c r="H33">
        <v>396048</v>
      </c>
      <c r="I33">
        <v>5877352320</v>
      </c>
      <c r="M33" s="4"/>
      <c r="N33" s="4"/>
    </row>
    <row r="34" spans="1:14" s="4" customFormat="1" x14ac:dyDescent="0.25">
      <c r="A34"/>
      <c r="B34" t="s">
        <v>1</v>
      </c>
      <c r="C34" s="7">
        <v>109900.09</v>
      </c>
      <c r="D34" s="5">
        <v>1</v>
      </c>
      <c r="E34"/>
      <c r="F34" s="3">
        <v>21064</v>
      </c>
      <c r="G34">
        <v>400210129</v>
      </c>
      <c r="H34">
        <v>396048</v>
      </c>
      <c r="I34">
        <v>6251703489</v>
      </c>
      <c r="J34"/>
      <c r="K34"/>
      <c r="L34"/>
    </row>
    <row r="35" spans="1:14" x14ac:dyDescent="0.25">
      <c r="A35" t="s">
        <v>712</v>
      </c>
      <c r="B35">
        <v>0</v>
      </c>
      <c r="C35" s="7">
        <v>64365.599999999999</v>
      </c>
      <c r="D35" s="5">
        <v>0.75</v>
      </c>
      <c r="F35">
        <v>0</v>
      </c>
      <c r="G35">
        <v>0</v>
      </c>
      <c r="H35">
        <v>0</v>
      </c>
      <c r="I35">
        <v>0</v>
      </c>
      <c r="L35" s="7">
        <v>21130.15</v>
      </c>
      <c r="M35" s="8">
        <v>3.8913167764670416E-2</v>
      </c>
      <c r="N35" s="8">
        <v>0.24714854247140941</v>
      </c>
    </row>
    <row r="36" spans="1:14" x14ac:dyDescent="0.25">
      <c r="B36">
        <v>1</v>
      </c>
      <c r="C36" s="7">
        <v>3353.58</v>
      </c>
      <c r="D36" s="5">
        <v>0.04</v>
      </c>
      <c r="F36" s="3">
        <v>3354</v>
      </c>
      <c r="G36">
        <v>63718020</v>
      </c>
      <c r="H36">
        <v>0</v>
      </c>
      <c r="I36">
        <v>995342544</v>
      </c>
    </row>
    <row r="37" spans="1:14" x14ac:dyDescent="0.25">
      <c r="B37">
        <v>2</v>
      </c>
      <c r="C37" s="7">
        <v>17776.57</v>
      </c>
      <c r="D37" s="5">
        <v>0.21</v>
      </c>
      <c r="F37" s="3">
        <v>17777</v>
      </c>
      <c r="G37">
        <v>337754830</v>
      </c>
      <c r="H37">
        <v>355531.4</v>
      </c>
      <c r="I37">
        <v>5276085976</v>
      </c>
      <c r="M37" s="4"/>
      <c r="N37" s="4"/>
    </row>
    <row r="38" spans="1:14" s="4" customFormat="1" x14ac:dyDescent="0.25">
      <c r="A38"/>
      <c r="B38" t="s">
        <v>1</v>
      </c>
      <c r="C38" s="7">
        <v>85495.75</v>
      </c>
      <c r="D38" s="5">
        <v>1</v>
      </c>
      <c r="E38"/>
      <c r="F38" s="3">
        <v>21130</v>
      </c>
      <c r="G38">
        <v>401472850</v>
      </c>
      <c r="H38">
        <v>355531.4</v>
      </c>
      <c r="I38">
        <v>6271428520</v>
      </c>
      <c r="J38"/>
      <c r="K38"/>
      <c r="L38"/>
    </row>
    <row r="39" spans="1:14" x14ac:dyDescent="0.25">
      <c r="A39" t="s">
        <v>713</v>
      </c>
      <c r="B39">
        <v>0</v>
      </c>
      <c r="C39" s="7">
        <v>61521.3</v>
      </c>
      <c r="D39" s="5">
        <v>0.7</v>
      </c>
      <c r="F39">
        <v>0</v>
      </c>
      <c r="G39">
        <v>0</v>
      </c>
      <c r="H39">
        <v>0</v>
      </c>
      <c r="I39">
        <v>0</v>
      </c>
      <c r="L39" s="7">
        <v>26949.5</v>
      </c>
      <c r="M39" s="8">
        <v>4.9630050646776544E-2</v>
      </c>
      <c r="N39" s="8">
        <v>0.30461462991179006</v>
      </c>
    </row>
    <row r="40" spans="1:14" x14ac:dyDescent="0.25">
      <c r="B40">
        <v>1</v>
      </c>
      <c r="C40" s="7">
        <v>13386.96</v>
      </c>
      <c r="D40" s="5">
        <v>0.15</v>
      </c>
      <c r="F40" s="3">
        <v>13387</v>
      </c>
      <c r="G40">
        <v>254352240</v>
      </c>
      <c r="H40">
        <v>0</v>
      </c>
      <c r="I40">
        <v>3973249728</v>
      </c>
    </row>
    <row r="41" spans="1:14" x14ac:dyDescent="0.25">
      <c r="B41">
        <v>2</v>
      </c>
      <c r="C41" s="7">
        <v>13562.54</v>
      </c>
      <c r="D41" s="5">
        <v>0.15</v>
      </c>
      <c r="F41" s="3">
        <v>13563</v>
      </c>
      <c r="G41">
        <v>257688260</v>
      </c>
      <c r="H41">
        <v>271250.8</v>
      </c>
      <c r="I41">
        <v>4025361872</v>
      </c>
      <c r="M41" s="4"/>
      <c r="N41" s="4"/>
    </row>
    <row r="42" spans="1:14" s="4" customFormat="1" x14ac:dyDescent="0.25">
      <c r="A42"/>
      <c r="B42" t="s">
        <v>1</v>
      </c>
      <c r="C42" s="7">
        <v>88470.8</v>
      </c>
      <c r="D42" s="5">
        <v>1</v>
      </c>
      <c r="E42"/>
      <c r="F42" s="3">
        <v>26950</v>
      </c>
      <c r="G42">
        <v>512040500</v>
      </c>
      <c r="H42">
        <v>271250.8</v>
      </c>
      <c r="I42">
        <v>7998611600</v>
      </c>
      <c r="J42"/>
      <c r="K42"/>
      <c r="L42"/>
    </row>
    <row r="43" spans="1:14" x14ac:dyDescent="0.25">
      <c r="A43" t="s">
        <v>714</v>
      </c>
      <c r="B43">
        <v>0</v>
      </c>
      <c r="C43" s="7">
        <v>49950.7</v>
      </c>
      <c r="D43" s="5">
        <v>0.71</v>
      </c>
      <c r="F43">
        <v>0</v>
      </c>
      <c r="G43">
        <v>0</v>
      </c>
      <c r="H43">
        <v>0</v>
      </c>
      <c r="I43">
        <v>0</v>
      </c>
      <c r="L43" s="7">
        <v>20045.37</v>
      </c>
      <c r="M43" s="8">
        <v>3.6915442896282867E-2</v>
      </c>
      <c r="N43" s="8">
        <v>0.28637850667901787</v>
      </c>
    </row>
    <row r="44" spans="1:14" x14ac:dyDescent="0.25">
      <c r="B44">
        <v>1</v>
      </c>
      <c r="C44">
        <v>0</v>
      </c>
      <c r="D44" s="5">
        <v>0</v>
      </c>
      <c r="F44">
        <v>0</v>
      </c>
      <c r="G44">
        <v>0</v>
      </c>
      <c r="H44">
        <v>0</v>
      </c>
      <c r="I44">
        <v>0</v>
      </c>
    </row>
    <row r="45" spans="1:14" x14ac:dyDescent="0.25">
      <c r="B45">
        <v>2</v>
      </c>
      <c r="C45" s="7">
        <v>20045.37</v>
      </c>
      <c r="D45" s="5">
        <v>0.28999999999999998</v>
      </c>
      <c r="F45" s="3">
        <v>20045</v>
      </c>
      <c r="G45">
        <v>380862030</v>
      </c>
      <c r="H45">
        <v>400907.4</v>
      </c>
      <c r="I45">
        <v>5949465816</v>
      </c>
      <c r="M45" s="4"/>
      <c r="N45" s="4"/>
    </row>
    <row r="46" spans="1:14" s="4" customFormat="1" x14ac:dyDescent="0.25">
      <c r="A46"/>
      <c r="B46" t="s">
        <v>1</v>
      </c>
      <c r="C46" s="7">
        <v>69996.070000000007</v>
      </c>
      <c r="D46" s="5">
        <v>1</v>
      </c>
      <c r="E46"/>
      <c r="F46" s="3">
        <v>20045</v>
      </c>
      <c r="G46">
        <v>380862030</v>
      </c>
      <c r="H46">
        <v>400907.4</v>
      </c>
      <c r="I46">
        <v>5949465816</v>
      </c>
      <c r="J46"/>
      <c r="K46"/>
      <c r="L46"/>
    </row>
    <row r="47" spans="1:14" x14ac:dyDescent="0.25">
      <c r="A47" t="s">
        <v>715</v>
      </c>
      <c r="B47">
        <v>0</v>
      </c>
      <c r="C47" s="7">
        <v>8271.11</v>
      </c>
      <c r="D47" s="5">
        <v>0.85</v>
      </c>
      <c r="F47">
        <v>0</v>
      </c>
      <c r="G47">
        <v>0</v>
      </c>
      <c r="H47">
        <v>0</v>
      </c>
      <c r="I47">
        <v>0</v>
      </c>
      <c r="L47" s="7">
        <v>1500.33</v>
      </c>
      <c r="M47" s="18">
        <v>2.7630031409480523E-3</v>
      </c>
      <c r="N47" s="8">
        <v>0.15354253752926125</v>
      </c>
    </row>
    <row r="48" spans="1:14" x14ac:dyDescent="0.25">
      <c r="B48">
        <v>1</v>
      </c>
      <c r="C48">
        <v>356.70699999999999</v>
      </c>
      <c r="D48" s="5">
        <v>0.04</v>
      </c>
      <c r="F48">
        <v>357</v>
      </c>
      <c r="G48">
        <v>6777433</v>
      </c>
      <c r="H48">
        <v>0</v>
      </c>
      <c r="I48">
        <v>105870637.59999999</v>
      </c>
    </row>
    <row r="49" spans="1:14" x14ac:dyDescent="0.25">
      <c r="B49">
        <v>2</v>
      </c>
      <c r="C49" s="7">
        <v>1143.6300000000001</v>
      </c>
      <c r="D49" s="5">
        <v>0.12</v>
      </c>
      <c r="F49" s="3">
        <v>1144</v>
      </c>
      <c r="G49">
        <v>21728875</v>
      </c>
      <c r="H49">
        <v>22872.5</v>
      </c>
      <c r="I49">
        <v>339427900</v>
      </c>
      <c r="M49" s="4"/>
      <c r="N49" s="4"/>
    </row>
    <row r="50" spans="1:14" s="4" customFormat="1" x14ac:dyDescent="0.25">
      <c r="A50"/>
      <c r="B50" t="s">
        <v>1</v>
      </c>
      <c r="C50" s="7">
        <v>9771.44</v>
      </c>
      <c r="D50" s="5">
        <v>1</v>
      </c>
      <c r="E50"/>
      <c r="F50" s="3">
        <v>1500</v>
      </c>
      <c r="G50">
        <v>28506308</v>
      </c>
      <c r="H50">
        <v>22872.5</v>
      </c>
      <c r="I50">
        <v>445298537.60000002</v>
      </c>
      <c r="J50"/>
      <c r="K50"/>
      <c r="L50"/>
    </row>
    <row r="51" spans="1:14" x14ac:dyDescent="0.25">
      <c r="A51" t="s">
        <v>716</v>
      </c>
      <c r="B51">
        <v>0</v>
      </c>
      <c r="C51" s="7">
        <v>84910.399999999994</v>
      </c>
      <c r="D51" s="5">
        <v>0.8</v>
      </c>
      <c r="F51">
        <v>0</v>
      </c>
      <c r="G51">
        <v>0</v>
      </c>
      <c r="H51">
        <v>0</v>
      </c>
      <c r="I51">
        <v>0</v>
      </c>
      <c r="L51" s="7">
        <v>21386.29</v>
      </c>
      <c r="M51" s="8">
        <v>3.9384871566841319E-2</v>
      </c>
      <c r="N51" s="8">
        <v>0.20119430850982442</v>
      </c>
    </row>
    <row r="52" spans="1:14" x14ac:dyDescent="0.25">
      <c r="B52">
        <v>1</v>
      </c>
      <c r="C52" s="7">
        <v>9173.77</v>
      </c>
      <c r="D52" s="5">
        <v>0.09</v>
      </c>
      <c r="F52" s="3">
        <v>9174</v>
      </c>
      <c r="G52">
        <v>174301630</v>
      </c>
      <c r="H52">
        <v>0</v>
      </c>
      <c r="I52">
        <v>2722774936</v>
      </c>
    </row>
    <row r="53" spans="1:14" x14ac:dyDescent="0.25">
      <c r="B53">
        <v>2</v>
      </c>
      <c r="C53" s="7">
        <v>12212.52</v>
      </c>
      <c r="D53" s="5">
        <v>0.11</v>
      </c>
      <c r="F53" s="3">
        <v>12213</v>
      </c>
      <c r="G53">
        <v>232037857.19999999</v>
      </c>
      <c r="H53">
        <v>244250.37599999999</v>
      </c>
      <c r="I53">
        <v>3624675580</v>
      </c>
      <c r="M53" s="4"/>
      <c r="N53" s="4"/>
    </row>
    <row r="54" spans="1:14" s="4" customFormat="1" x14ac:dyDescent="0.25">
      <c r="A54"/>
      <c r="B54" t="s">
        <v>1</v>
      </c>
      <c r="C54" s="7">
        <v>106296.69</v>
      </c>
      <c r="D54" s="5">
        <v>1</v>
      </c>
      <c r="E54"/>
      <c r="F54" s="3">
        <v>21386</v>
      </c>
      <c r="G54">
        <v>406339487.19999999</v>
      </c>
      <c r="H54">
        <v>244250.37599999999</v>
      </c>
      <c r="I54">
        <v>6347450516</v>
      </c>
      <c r="J54"/>
      <c r="K54"/>
      <c r="L54"/>
    </row>
    <row r="55" spans="1:14" x14ac:dyDescent="0.25">
      <c r="A55" t="s">
        <v>717</v>
      </c>
      <c r="B55">
        <v>0</v>
      </c>
      <c r="C55">
        <v>368.04199999999997</v>
      </c>
      <c r="D55" s="5">
        <v>1</v>
      </c>
      <c r="F55">
        <v>0</v>
      </c>
      <c r="G55">
        <v>0</v>
      </c>
      <c r="H55">
        <v>0</v>
      </c>
      <c r="I55">
        <v>0</v>
      </c>
      <c r="L55">
        <v>0</v>
      </c>
      <c r="M55" s="8">
        <v>0</v>
      </c>
      <c r="N55" s="8">
        <v>0</v>
      </c>
    </row>
    <row r="56" spans="1:14" x14ac:dyDescent="0.25">
      <c r="B56">
        <v>1</v>
      </c>
      <c r="C56">
        <v>0</v>
      </c>
      <c r="D56" s="5">
        <v>0</v>
      </c>
      <c r="F56">
        <v>0</v>
      </c>
      <c r="G56">
        <v>0</v>
      </c>
      <c r="H56">
        <v>0</v>
      </c>
      <c r="I56">
        <v>0</v>
      </c>
    </row>
    <row r="57" spans="1:14" x14ac:dyDescent="0.25">
      <c r="B57">
        <v>2</v>
      </c>
      <c r="C57">
        <v>0</v>
      </c>
      <c r="D57" s="5">
        <v>0</v>
      </c>
      <c r="F57">
        <v>0</v>
      </c>
      <c r="G57">
        <v>0</v>
      </c>
      <c r="H57">
        <v>0</v>
      </c>
      <c r="I57">
        <v>0</v>
      </c>
      <c r="M57" s="4"/>
      <c r="N57" s="4"/>
    </row>
    <row r="58" spans="1:14" s="4" customFormat="1" x14ac:dyDescent="0.25">
      <c r="A58"/>
      <c r="B58" t="s">
        <v>1</v>
      </c>
      <c r="C58">
        <v>368.04199999999997</v>
      </c>
      <c r="D58" s="5">
        <v>1</v>
      </c>
      <c r="E58"/>
      <c r="F58">
        <v>0</v>
      </c>
      <c r="G58">
        <v>0</v>
      </c>
      <c r="H58">
        <v>0</v>
      </c>
      <c r="I58">
        <v>0</v>
      </c>
      <c r="J58"/>
      <c r="K58"/>
      <c r="L58"/>
    </row>
    <row r="59" spans="1:14" x14ac:dyDescent="0.25">
      <c r="A59" t="s">
        <v>718</v>
      </c>
      <c r="B59">
        <v>0</v>
      </c>
      <c r="C59" s="7">
        <v>6659.4</v>
      </c>
      <c r="D59" s="5">
        <v>0.99</v>
      </c>
      <c r="F59">
        <v>0</v>
      </c>
      <c r="G59">
        <v>0</v>
      </c>
      <c r="H59">
        <v>0</v>
      </c>
      <c r="I59">
        <v>0</v>
      </c>
      <c r="L59">
        <v>86.631200000000007</v>
      </c>
      <c r="M59" s="6">
        <v>1.5953954038446088E-4</v>
      </c>
      <c r="N59" s="8">
        <v>1.2841802451195306E-2</v>
      </c>
    </row>
    <row r="60" spans="1:14" x14ac:dyDescent="0.25">
      <c r="B60">
        <v>1</v>
      </c>
      <c r="C60">
        <v>0</v>
      </c>
      <c r="D60" s="5">
        <v>0</v>
      </c>
      <c r="F60">
        <v>0</v>
      </c>
      <c r="G60">
        <v>0</v>
      </c>
      <c r="H60">
        <v>0</v>
      </c>
      <c r="I60">
        <v>0</v>
      </c>
    </row>
    <row r="61" spans="1:14" x14ac:dyDescent="0.25">
      <c r="B61">
        <v>2</v>
      </c>
      <c r="C61">
        <v>86.631200000000007</v>
      </c>
      <c r="D61" s="5">
        <v>0.01</v>
      </c>
      <c r="F61">
        <v>87</v>
      </c>
      <c r="G61">
        <v>1645992.8</v>
      </c>
      <c r="H61">
        <v>1732.624</v>
      </c>
      <c r="I61">
        <v>25712140.16</v>
      </c>
    </row>
    <row r="62" spans="1:14" s="4" customFormat="1" x14ac:dyDescent="0.25">
      <c r="A62"/>
      <c r="B62" t="s">
        <v>1</v>
      </c>
      <c r="C62" s="7">
        <v>6746.03</v>
      </c>
      <c r="D62" s="5">
        <v>1</v>
      </c>
      <c r="E62"/>
      <c r="F62">
        <v>87</v>
      </c>
      <c r="G62">
        <v>1645992.8</v>
      </c>
      <c r="H62">
        <v>1732.624</v>
      </c>
      <c r="I62">
        <v>25712140.16</v>
      </c>
      <c r="J62"/>
      <c r="K62"/>
      <c r="L62"/>
    </row>
    <row r="63" spans="1:14" x14ac:dyDescent="0.25">
      <c r="M63" s="4"/>
    </row>
    <row r="64" spans="1:14" s="4" customFormat="1" x14ac:dyDescent="0.25">
      <c r="A64" s="4" t="s">
        <v>719</v>
      </c>
      <c r="C64" s="10">
        <v>543007.71</v>
      </c>
      <c r="F64" s="12">
        <v>136655</v>
      </c>
      <c r="G64" s="4">
        <v>2596436925</v>
      </c>
      <c r="H64" s="4">
        <v>2100276.02</v>
      </c>
      <c r="I64" s="4">
        <v>40559.077859999998</v>
      </c>
      <c r="L64" s="10">
        <v>136654.57999999999</v>
      </c>
      <c r="M64" s="11">
        <v>0.25166231204154899</v>
      </c>
    </row>
    <row r="65" spans="1:16" x14ac:dyDescent="0.25">
      <c r="P65" s="41"/>
    </row>
    <row r="66" spans="1:16" x14ac:dyDescent="0.25">
      <c r="O66" s="4"/>
      <c r="P66" s="41"/>
    </row>
    <row r="67" spans="1:16" x14ac:dyDescent="0.25">
      <c r="P67" s="41"/>
    </row>
    <row r="68" spans="1:16" x14ac:dyDescent="0.25">
      <c r="A68" t="s">
        <v>760</v>
      </c>
      <c r="N68" s="29"/>
      <c r="O68" s="29"/>
      <c r="P68" s="41"/>
    </row>
    <row r="69" spans="1:16" x14ac:dyDescent="0.25">
      <c r="N69" s="29"/>
      <c r="O69" s="29"/>
      <c r="P69" s="41"/>
    </row>
    <row r="70" spans="1:16" x14ac:dyDescent="0.25">
      <c r="M70" s="29"/>
      <c r="N70" s="29"/>
      <c r="O70" s="29"/>
      <c r="P70" s="41"/>
    </row>
    <row r="71" spans="1:16" x14ac:dyDescent="0.25">
      <c r="M71" s="29"/>
      <c r="N71" s="29"/>
      <c r="O71" s="29"/>
      <c r="P71" s="41"/>
    </row>
    <row r="72" spans="1:16" x14ac:dyDescent="0.25">
      <c r="M72" s="29"/>
      <c r="N72" s="29"/>
      <c r="O72" s="29"/>
      <c r="P72" s="41"/>
    </row>
    <row r="73" spans="1:16" x14ac:dyDescent="0.25">
      <c r="C73" s="7"/>
      <c r="D73" s="5"/>
      <c r="E73" s="5"/>
      <c r="K73" s="7"/>
      <c r="L73" s="7"/>
      <c r="M73" s="32"/>
      <c r="N73" s="29"/>
      <c r="O73" s="29"/>
      <c r="P73" s="41"/>
    </row>
    <row r="74" spans="1:16" x14ac:dyDescent="0.25">
      <c r="C74" s="7"/>
      <c r="D74" s="5"/>
      <c r="E74" s="5"/>
      <c r="F74" s="3"/>
      <c r="G74" s="3"/>
      <c r="M74" s="29"/>
      <c r="N74" s="29"/>
      <c r="O74" s="29"/>
      <c r="P74" s="41"/>
    </row>
    <row r="75" spans="1:16" x14ac:dyDescent="0.25">
      <c r="C75" s="7"/>
      <c r="D75" s="5"/>
      <c r="F75" s="3"/>
      <c r="G75" s="3"/>
      <c r="M75" s="29"/>
      <c r="N75" s="29"/>
      <c r="O75" s="29"/>
      <c r="P75" s="41"/>
    </row>
    <row r="76" spans="1:16" x14ac:dyDescent="0.25">
      <c r="C76" s="7"/>
      <c r="D76" s="5"/>
      <c r="F76" s="3"/>
      <c r="G76" s="3"/>
      <c r="M76" s="29"/>
      <c r="N76" s="29"/>
      <c r="O76" s="29"/>
      <c r="P76" s="41"/>
    </row>
    <row r="77" spans="1:16" x14ac:dyDescent="0.25">
      <c r="F77" s="5"/>
      <c r="G77" s="5"/>
      <c r="H77" s="5"/>
      <c r="M77" s="29"/>
      <c r="N77" s="29"/>
      <c r="O77" s="29"/>
      <c r="P77" s="41"/>
    </row>
    <row r="78" spans="1:16" x14ac:dyDescent="0.25">
      <c r="M78" s="14"/>
      <c r="N78" s="29"/>
      <c r="O78" s="29"/>
      <c r="P78" s="41"/>
    </row>
    <row r="79" spans="1:16" x14ac:dyDescent="0.25">
      <c r="C79" s="7"/>
      <c r="D79" s="5"/>
      <c r="K79" s="7"/>
      <c r="L79" s="7"/>
      <c r="M79" s="32"/>
      <c r="N79" s="29"/>
      <c r="O79" s="29"/>
      <c r="P79" s="41"/>
    </row>
    <row r="80" spans="1:16" x14ac:dyDescent="0.25">
      <c r="C80" s="7"/>
      <c r="D80" s="5"/>
      <c r="F80" s="3"/>
      <c r="G80" s="3"/>
      <c r="M80" s="29"/>
      <c r="N80" s="29"/>
      <c r="O80" s="29"/>
      <c r="P80" s="41"/>
    </row>
    <row r="81" spans="1:16" x14ac:dyDescent="0.25">
      <c r="C81" s="7"/>
      <c r="D81" s="5"/>
      <c r="F81" s="3"/>
      <c r="G81" s="3"/>
      <c r="H81" s="3"/>
      <c r="M81" s="29"/>
      <c r="N81" s="29"/>
      <c r="O81" s="29"/>
      <c r="P81" s="41"/>
    </row>
    <row r="82" spans="1:16" x14ac:dyDescent="0.25">
      <c r="C82" s="7"/>
      <c r="D82" s="5"/>
      <c r="F82" s="3"/>
      <c r="G82" s="3"/>
      <c r="H82" s="3"/>
      <c r="M82" s="29"/>
      <c r="N82" s="29"/>
      <c r="O82" s="29"/>
      <c r="P82" s="41"/>
    </row>
    <row r="83" spans="1:16" x14ac:dyDescent="0.25">
      <c r="F83" s="5"/>
      <c r="G83" s="5"/>
      <c r="H83" s="5"/>
      <c r="M83" s="29"/>
      <c r="N83" s="29"/>
      <c r="O83" s="29"/>
      <c r="P83" s="41"/>
    </row>
    <row r="84" spans="1:16" x14ac:dyDescent="0.25">
      <c r="M84" s="29"/>
      <c r="N84" s="29"/>
      <c r="O84" s="29"/>
      <c r="P84" s="41"/>
    </row>
    <row r="85" spans="1:16" x14ac:dyDescent="0.25">
      <c r="C85" s="7"/>
      <c r="D85" s="5"/>
      <c r="K85" s="7"/>
      <c r="L85" s="7"/>
      <c r="M85" s="32"/>
      <c r="N85" s="29"/>
      <c r="O85" s="29"/>
      <c r="P85" s="41"/>
    </row>
    <row r="86" spans="1:16" x14ac:dyDescent="0.25">
      <c r="B86" s="29"/>
      <c r="C86" s="38"/>
      <c r="D86" s="32"/>
      <c r="E86" s="29"/>
      <c r="F86" s="33"/>
      <c r="G86" s="33"/>
      <c r="H86" s="33"/>
      <c r="I86" s="29"/>
      <c r="J86" s="29"/>
      <c r="K86" s="29"/>
      <c r="L86" s="29"/>
      <c r="M86" s="29"/>
      <c r="N86" s="29"/>
      <c r="O86" s="29"/>
      <c r="P86" s="41"/>
    </row>
    <row r="87" spans="1:16" x14ac:dyDescent="0.25">
      <c r="B87" s="29"/>
      <c r="C87" s="38"/>
      <c r="D87" s="32"/>
      <c r="E87" s="29"/>
      <c r="F87" s="33"/>
      <c r="G87" s="33"/>
      <c r="H87" s="33"/>
      <c r="I87" s="29"/>
      <c r="J87" s="29"/>
      <c r="K87" s="29"/>
      <c r="L87" s="29"/>
      <c r="M87" s="29"/>
      <c r="N87" s="29"/>
      <c r="O87" s="29"/>
      <c r="P87" s="41"/>
    </row>
    <row r="88" spans="1:16" x14ac:dyDescent="0.25">
      <c r="A88" s="4"/>
      <c r="B88" s="29"/>
      <c r="C88" s="38"/>
      <c r="D88" s="35"/>
      <c r="E88" s="29"/>
      <c r="F88" s="37"/>
      <c r="G88" s="37"/>
      <c r="H88" s="37"/>
      <c r="I88" s="29"/>
      <c r="J88" s="29"/>
      <c r="K88" s="29"/>
      <c r="L88" s="29"/>
      <c r="M88" s="29"/>
      <c r="N88" s="29"/>
      <c r="O88" s="29"/>
      <c r="P88" s="41"/>
    </row>
    <row r="89" spans="1:16" x14ac:dyDescent="0.25">
      <c r="B89" s="29"/>
      <c r="C89" s="29"/>
      <c r="D89" s="29"/>
      <c r="E89" s="29"/>
      <c r="F89" s="32"/>
      <c r="G89" s="32"/>
      <c r="H89" s="32"/>
      <c r="I89" s="29"/>
      <c r="J89" s="29"/>
      <c r="K89" s="29"/>
      <c r="L89" s="29"/>
      <c r="M89" s="29"/>
      <c r="N89" s="29"/>
      <c r="O89" s="29"/>
      <c r="P89" s="41"/>
    </row>
    <row r="90" spans="1:16" x14ac:dyDescent="0.25"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41"/>
    </row>
    <row r="91" spans="1:16" x14ac:dyDescent="0.25"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41"/>
    </row>
    <row r="92" spans="1:16" x14ac:dyDescent="0.25">
      <c r="A92" s="13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41"/>
    </row>
    <row r="93" spans="1:16" x14ac:dyDescent="0.25">
      <c r="A93" s="4"/>
      <c r="B93" s="43"/>
      <c r="C93" s="30"/>
      <c r="D93" s="42"/>
      <c r="E93" s="42"/>
      <c r="F93" s="30"/>
      <c r="G93" s="30"/>
      <c r="H93" s="30"/>
      <c r="I93" s="30"/>
      <c r="J93" s="29"/>
      <c r="K93" s="14"/>
      <c r="L93" s="14"/>
      <c r="M93" s="29"/>
      <c r="N93" s="29"/>
      <c r="O93" s="29"/>
      <c r="P93" s="41"/>
    </row>
    <row r="94" spans="1:16" x14ac:dyDescent="0.25">
      <c r="B94" s="43"/>
      <c r="C94" s="38"/>
      <c r="D94" s="32"/>
      <c r="E94" s="32"/>
      <c r="F94" s="33"/>
      <c r="G94" s="33"/>
      <c r="H94" s="33"/>
      <c r="I94" s="29"/>
      <c r="J94" s="29"/>
      <c r="K94" s="31"/>
      <c r="L94" s="38"/>
      <c r="M94" s="32"/>
      <c r="N94" s="29"/>
      <c r="O94" s="29"/>
      <c r="P94" s="41"/>
    </row>
    <row r="95" spans="1:16" x14ac:dyDescent="0.25">
      <c r="B95" s="43"/>
      <c r="C95" s="38"/>
      <c r="D95" s="32"/>
      <c r="E95" s="32"/>
      <c r="F95" s="33"/>
      <c r="G95" s="33"/>
      <c r="H95" s="33"/>
      <c r="I95" s="29"/>
      <c r="J95" s="29"/>
      <c r="K95" s="31"/>
      <c r="L95" s="29"/>
      <c r="M95" s="29"/>
      <c r="N95" s="29"/>
      <c r="O95" s="29"/>
      <c r="P95" s="41"/>
    </row>
    <row r="96" spans="1:16" x14ac:dyDescent="0.25">
      <c r="B96" s="43"/>
      <c r="C96" s="38"/>
      <c r="D96" s="32"/>
      <c r="E96" s="32"/>
      <c r="F96" s="33"/>
      <c r="G96" s="33"/>
      <c r="H96" s="33"/>
      <c r="I96" s="29"/>
      <c r="J96" s="29"/>
      <c r="K96" s="31"/>
      <c r="L96" s="29"/>
      <c r="M96" s="29"/>
      <c r="N96" s="29"/>
      <c r="O96" s="29"/>
      <c r="P96" s="41"/>
    </row>
    <row r="97" spans="1:16" x14ac:dyDescent="0.25">
      <c r="A97" s="4"/>
      <c r="B97" s="36"/>
      <c r="C97" s="39"/>
      <c r="D97" s="35"/>
      <c r="E97" s="35"/>
      <c r="F97" s="37"/>
      <c r="G97" s="37"/>
      <c r="H97" s="37"/>
      <c r="I97" s="29"/>
      <c r="J97" s="29"/>
      <c r="K97" s="31"/>
      <c r="L97" s="29"/>
      <c r="M97" s="29"/>
      <c r="N97" s="29"/>
      <c r="O97" s="29"/>
      <c r="P97" s="41"/>
    </row>
    <row r="98" spans="1:16" x14ac:dyDescent="0.25">
      <c r="B98" s="29"/>
      <c r="C98" s="29"/>
      <c r="D98" s="44"/>
      <c r="E98" s="29"/>
      <c r="F98" s="32"/>
      <c r="G98" s="32"/>
      <c r="H98" s="32"/>
      <c r="I98" s="29"/>
      <c r="J98" s="29"/>
      <c r="K98" s="31"/>
      <c r="L98" s="29"/>
      <c r="M98" s="29"/>
      <c r="N98" s="29"/>
      <c r="O98" s="29"/>
      <c r="P98" s="41"/>
    </row>
    <row r="99" spans="1:16" x14ac:dyDescent="0.25">
      <c r="A99" s="4"/>
      <c r="B99" s="29"/>
      <c r="C99" s="29"/>
      <c r="D99" s="44"/>
      <c r="E99" s="29"/>
      <c r="F99" s="14"/>
      <c r="G99" s="14"/>
      <c r="H99" s="14"/>
      <c r="I99" s="29"/>
      <c r="J99" s="29"/>
      <c r="K99" s="34"/>
      <c r="L99" s="14"/>
      <c r="M99" s="14"/>
      <c r="N99" s="29"/>
      <c r="O99" s="29"/>
      <c r="P99" s="41"/>
    </row>
    <row r="100" spans="1:16" x14ac:dyDescent="0.25">
      <c r="B100" s="29"/>
      <c r="C100" s="38"/>
      <c r="D100" s="32"/>
      <c r="E100" s="29"/>
      <c r="F100" s="33"/>
      <c r="G100" s="33"/>
      <c r="H100" s="33"/>
      <c r="I100" s="29"/>
      <c r="J100" s="29"/>
      <c r="K100" s="31"/>
      <c r="L100" s="38"/>
      <c r="M100" s="32"/>
      <c r="N100" s="29"/>
      <c r="O100" s="29"/>
      <c r="P100" s="41"/>
    </row>
    <row r="101" spans="1:16" x14ac:dyDescent="0.25">
      <c r="B101" s="29"/>
      <c r="C101" s="38"/>
      <c r="D101" s="32"/>
      <c r="E101" s="29"/>
      <c r="F101" s="33"/>
      <c r="G101" s="33"/>
      <c r="H101" s="33"/>
      <c r="I101" s="29"/>
      <c r="J101" s="29"/>
      <c r="K101" s="31"/>
      <c r="L101" s="29"/>
      <c r="M101" s="29"/>
      <c r="N101" s="29"/>
      <c r="O101" s="29"/>
      <c r="P101" s="41"/>
    </row>
    <row r="102" spans="1:16" x14ac:dyDescent="0.25">
      <c r="B102" s="29"/>
      <c r="C102" s="38"/>
      <c r="D102" s="32"/>
      <c r="E102" s="29"/>
      <c r="F102" s="33"/>
      <c r="G102" s="33"/>
      <c r="H102" s="33"/>
      <c r="I102" s="29"/>
      <c r="J102" s="29"/>
      <c r="K102" s="31"/>
      <c r="L102" s="29"/>
      <c r="M102" s="29"/>
      <c r="N102" s="29"/>
      <c r="O102" s="29"/>
      <c r="P102" s="41"/>
    </row>
    <row r="103" spans="1:16" x14ac:dyDescent="0.25">
      <c r="A103" s="4"/>
      <c r="B103" s="14"/>
      <c r="C103" s="14"/>
      <c r="D103" s="35"/>
      <c r="E103" s="29"/>
      <c r="F103" s="37"/>
      <c r="G103" s="37"/>
      <c r="H103" s="37"/>
      <c r="I103" s="29"/>
      <c r="J103" s="29"/>
      <c r="K103" s="31"/>
      <c r="L103" s="29"/>
      <c r="M103" s="29"/>
      <c r="N103" s="29"/>
      <c r="O103" s="29"/>
      <c r="P103" s="41"/>
    </row>
    <row r="104" spans="1:16" x14ac:dyDescent="0.25">
      <c r="B104" s="29"/>
      <c r="C104" s="29"/>
      <c r="D104" s="29"/>
      <c r="E104" s="29"/>
      <c r="F104" s="32"/>
      <c r="G104" s="32"/>
      <c r="H104" s="32"/>
      <c r="I104" s="29"/>
      <c r="J104" s="29"/>
      <c r="K104" s="31"/>
      <c r="L104" s="29"/>
      <c r="M104" s="29"/>
      <c r="N104" s="29"/>
      <c r="O104" s="29"/>
      <c r="P104" s="41"/>
    </row>
    <row r="105" spans="1:16" x14ac:dyDescent="0.25">
      <c r="A105" s="4"/>
      <c r="B105" s="29"/>
      <c r="C105" s="29"/>
      <c r="D105" s="29"/>
      <c r="E105" s="29"/>
      <c r="F105" s="29"/>
      <c r="G105" s="29"/>
      <c r="H105" s="29"/>
      <c r="I105" s="29"/>
      <c r="J105" s="29"/>
      <c r="K105" s="31"/>
      <c r="L105" s="29"/>
      <c r="M105" s="29"/>
      <c r="N105" s="29"/>
      <c r="O105" s="29"/>
      <c r="P105" s="41"/>
    </row>
    <row r="106" spans="1:16" x14ac:dyDescent="0.25">
      <c r="B106" s="29"/>
      <c r="C106" s="38"/>
      <c r="D106" s="32"/>
      <c r="E106" s="29"/>
      <c r="F106" s="33"/>
      <c r="G106" s="33"/>
      <c r="H106" s="33"/>
      <c r="I106" s="29"/>
      <c r="J106" s="29"/>
      <c r="K106" s="31"/>
      <c r="L106" s="38"/>
      <c r="M106" s="32"/>
      <c r="N106" s="29"/>
      <c r="O106" s="29"/>
      <c r="P106" s="41"/>
    </row>
    <row r="107" spans="1:16" x14ac:dyDescent="0.25">
      <c r="B107" s="29"/>
      <c r="C107" s="38"/>
      <c r="D107" s="32"/>
      <c r="E107" s="29"/>
      <c r="F107" s="33"/>
      <c r="G107" s="33"/>
      <c r="H107" s="33"/>
      <c r="I107" s="29"/>
      <c r="J107" s="29"/>
      <c r="K107" s="29"/>
      <c r="L107" s="29"/>
      <c r="M107" s="29"/>
      <c r="N107" s="29"/>
      <c r="O107" s="29"/>
      <c r="P107" s="41"/>
    </row>
    <row r="108" spans="1:16" x14ac:dyDescent="0.25">
      <c r="B108" s="29"/>
      <c r="C108" s="38"/>
      <c r="D108" s="32"/>
      <c r="E108" s="29"/>
      <c r="F108" s="33"/>
      <c r="G108" s="33"/>
      <c r="H108" s="33"/>
      <c r="I108" s="29"/>
      <c r="J108" s="29"/>
      <c r="K108" s="29"/>
      <c r="L108" s="29"/>
      <c r="M108" s="29"/>
      <c r="N108" s="29"/>
      <c r="O108" s="29"/>
      <c r="P108" s="41"/>
    </row>
    <row r="109" spans="1:16" x14ac:dyDescent="0.25">
      <c r="A109" s="4"/>
      <c r="B109" s="29"/>
      <c r="C109" s="14"/>
      <c r="D109" s="35"/>
      <c r="E109" s="29"/>
      <c r="F109" s="37"/>
      <c r="G109" s="37"/>
      <c r="H109" s="37"/>
      <c r="I109" s="29"/>
      <c r="J109" s="29"/>
      <c r="K109" s="29"/>
      <c r="L109" s="29"/>
      <c r="M109" s="29"/>
      <c r="N109" s="29"/>
      <c r="O109" s="29"/>
      <c r="P109" s="41"/>
    </row>
    <row r="110" spans="1:16" x14ac:dyDescent="0.25">
      <c r="B110" s="29"/>
      <c r="C110" s="29"/>
      <c r="D110" s="29"/>
      <c r="E110" s="29"/>
      <c r="F110" s="32"/>
      <c r="G110" s="32"/>
      <c r="H110" s="32"/>
      <c r="I110" s="29"/>
      <c r="J110" s="29"/>
      <c r="K110" s="29"/>
      <c r="L110" s="29"/>
      <c r="M110" s="29"/>
      <c r="N110" s="29"/>
      <c r="O110" s="29"/>
      <c r="P110" s="41"/>
    </row>
    <row r="111" spans="1:16" x14ac:dyDescent="0.25"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41"/>
    </row>
    <row r="112" spans="1:16" x14ac:dyDescent="0.25"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41"/>
    </row>
    <row r="113" spans="1:16" x14ac:dyDescent="0.25">
      <c r="A113" s="13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41"/>
    </row>
    <row r="114" spans="1:16" x14ac:dyDescent="0.25">
      <c r="A114" s="4"/>
      <c r="B114" s="29"/>
      <c r="C114" s="30"/>
      <c r="D114" s="42"/>
      <c r="E114" s="42"/>
      <c r="F114" s="30"/>
      <c r="G114" s="30"/>
      <c r="H114" s="30"/>
      <c r="I114" s="30"/>
      <c r="J114" s="29"/>
      <c r="K114" s="14"/>
      <c r="L114" s="14"/>
      <c r="M114" s="29"/>
      <c r="N114" s="29"/>
      <c r="O114" s="29"/>
      <c r="P114" s="41"/>
    </row>
    <row r="115" spans="1:16" x14ac:dyDescent="0.25">
      <c r="B115" s="43"/>
      <c r="C115" s="38"/>
      <c r="D115" s="32"/>
      <c r="E115" s="32"/>
      <c r="F115" s="33"/>
      <c r="G115" s="33"/>
      <c r="H115" s="33"/>
      <c r="I115" s="29"/>
      <c r="J115" s="29"/>
      <c r="K115" s="31"/>
      <c r="L115" s="38"/>
      <c r="M115" s="32"/>
      <c r="N115" s="29"/>
      <c r="O115" s="29"/>
      <c r="P115" s="41"/>
    </row>
    <row r="116" spans="1:16" x14ac:dyDescent="0.25">
      <c r="B116" s="43"/>
      <c r="C116" s="38"/>
      <c r="D116" s="32"/>
      <c r="E116" s="32"/>
      <c r="F116" s="33"/>
      <c r="G116" s="33"/>
      <c r="H116" s="33"/>
      <c r="I116" s="29"/>
      <c r="J116" s="29"/>
      <c r="K116" s="29"/>
      <c r="L116" s="29"/>
      <c r="M116" s="29"/>
      <c r="N116" s="29"/>
      <c r="O116" s="29"/>
      <c r="P116" s="41"/>
    </row>
    <row r="117" spans="1:16" x14ac:dyDescent="0.25">
      <c r="B117" s="43"/>
      <c r="C117" s="38"/>
      <c r="D117" s="32"/>
      <c r="E117" s="46"/>
      <c r="F117" s="33"/>
      <c r="G117" s="33"/>
      <c r="H117" s="47"/>
      <c r="I117" s="29"/>
      <c r="J117" s="29"/>
      <c r="K117" s="29"/>
      <c r="L117" s="29"/>
      <c r="M117" s="29"/>
      <c r="N117" s="29"/>
      <c r="O117" s="29"/>
      <c r="P117" s="41"/>
    </row>
    <row r="118" spans="1:16" x14ac:dyDescent="0.25">
      <c r="A118" s="4"/>
      <c r="B118" s="36"/>
      <c r="C118" s="14"/>
      <c r="D118" s="35"/>
      <c r="E118" s="35"/>
      <c r="F118" s="37"/>
      <c r="G118" s="37"/>
      <c r="H118" s="37"/>
      <c r="I118" s="43"/>
      <c r="J118" s="29"/>
      <c r="K118" s="29"/>
      <c r="L118" s="29"/>
      <c r="M118" s="29"/>
      <c r="N118" s="29"/>
      <c r="O118" s="29"/>
      <c r="P118" s="41"/>
    </row>
    <row r="119" spans="1:16" x14ac:dyDescent="0.25">
      <c r="B119" s="29"/>
      <c r="C119" s="29"/>
      <c r="D119" s="44"/>
      <c r="E119" s="29"/>
      <c r="F119" s="32"/>
      <c r="G119" s="32"/>
      <c r="H119" s="32"/>
      <c r="I119" s="29"/>
      <c r="J119" s="29"/>
      <c r="K119" s="29"/>
      <c r="L119" s="29"/>
      <c r="M119" s="29"/>
      <c r="N119" s="29"/>
      <c r="O119" s="29"/>
      <c r="P119" s="41"/>
    </row>
    <row r="120" spans="1:16" x14ac:dyDescent="0.25">
      <c r="A120" s="4"/>
      <c r="B120" s="29"/>
      <c r="C120" s="29"/>
      <c r="D120" s="44"/>
      <c r="E120" s="29"/>
      <c r="F120" s="14"/>
      <c r="G120" s="14"/>
      <c r="H120" s="14"/>
      <c r="I120" s="29"/>
      <c r="J120" s="29"/>
      <c r="K120" s="14"/>
      <c r="L120" s="14"/>
      <c r="M120" s="14"/>
      <c r="N120" s="29"/>
      <c r="O120" s="29"/>
      <c r="P120" s="41"/>
    </row>
    <row r="121" spans="1:16" x14ac:dyDescent="0.25">
      <c r="B121" s="29"/>
      <c r="C121" s="38"/>
      <c r="D121" s="32"/>
      <c r="E121" s="29"/>
      <c r="F121" s="33"/>
      <c r="G121" s="33"/>
      <c r="H121" s="33"/>
      <c r="I121" s="29"/>
      <c r="J121" s="29"/>
      <c r="K121" s="31"/>
      <c r="L121" s="38"/>
      <c r="M121" s="32"/>
      <c r="N121" s="29"/>
      <c r="O121" s="29"/>
      <c r="P121" s="41"/>
    </row>
    <row r="122" spans="1:16" x14ac:dyDescent="0.25">
      <c r="B122" s="29"/>
      <c r="C122" s="38"/>
      <c r="D122" s="32"/>
      <c r="E122" s="29"/>
      <c r="F122" s="33"/>
      <c r="G122" s="33"/>
      <c r="H122" s="33"/>
      <c r="I122" s="29"/>
      <c r="J122" s="29"/>
      <c r="K122" s="29"/>
      <c r="L122" s="29"/>
      <c r="M122" s="29"/>
      <c r="N122" s="29"/>
      <c r="O122" s="29"/>
      <c r="P122" s="41"/>
    </row>
    <row r="123" spans="1:16" x14ac:dyDescent="0.25">
      <c r="B123" s="29"/>
      <c r="C123" s="38"/>
      <c r="D123" s="32"/>
      <c r="E123" s="29"/>
      <c r="F123" s="33"/>
      <c r="G123" s="33"/>
      <c r="H123" s="33"/>
      <c r="I123" s="29"/>
      <c r="J123" s="29"/>
      <c r="K123" s="29"/>
      <c r="L123" s="29"/>
      <c r="M123" s="29"/>
      <c r="N123" s="29"/>
      <c r="O123" s="29"/>
      <c r="P123" s="41"/>
    </row>
    <row r="124" spans="1:16" x14ac:dyDescent="0.25">
      <c r="A124" s="4"/>
      <c r="B124" s="14"/>
      <c r="C124" s="14"/>
      <c r="D124" s="35"/>
      <c r="E124" s="29"/>
      <c r="F124" s="37"/>
      <c r="G124" s="37"/>
      <c r="H124" s="37"/>
      <c r="I124" s="29"/>
      <c r="J124" s="29"/>
      <c r="K124" s="29"/>
      <c r="L124" s="29"/>
      <c r="M124" s="29"/>
      <c r="N124" s="29"/>
      <c r="O124" s="29"/>
      <c r="P124" s="41"/>
    </row>
    <row r="125" spans="1:16" x14ac:dyDescent="0.25">
      <c r="B125" s="29"/>
      <c r="C125" s="29"/>
      <c r="D125" s="44"/>
      <c r="E125" s="29"/>
      <c r="F125" s="32"/>
      <c r="G125" s="32"/>
      <c r="H125" s="32"/>
      <c r="I125" s="29"/>
      <c r="J125" s="29"/>
      <c r="K125" s="29"/>
      <c r="L125" s="29"/>
      <c r="M125" s="29"/>
      <c r="N125" s="29"/>
      <c r="O125" s="29"/>
      <c r="P125" s="41"/>
    </row>
    <row r="126" spans="1:16" x14ac:dyDescent="0.25">
      <c r="A126" s="4"/>
      <c r="B126" s="29"/>
      <c r="C126" s="29"/>
      <c r="D126" s="44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41"/>
    </row>
    <row r="127" spans="1:16" x14ac:dyDescent="0.25">
      <c r="B127" s="29"/>
      <c r="C127" s="38"/>
      <c r="D127" s="32"/>
      <c r="E127" s="29"/>
      <c r="F127" s="33"/>
      <c r="G127" s="33"/>
      <c r="H127" s="33"/>
      <c r="I127" s="29"/>
      <c r="J127" s="29"/>
      <c r="K127" s="31"/>
      <c r="L127" s="38"/>
      <c r="M127" s="32"/>
      <c r="N127" s="29"/>
      <c r="O127" s="29"/>
      <c r="P127" s="41"/>
    </row>
    <row r="128" spans="1:16" x14ac:dyDescent="0.25">
      <c r="B128" s="29"/>
      <c r="C128" s="38"/>
      <c r="D128" s="32"/>
      <c r="E128" s="29"/>
      <c r="F128" s="33"/>
      <c r="G128" s="33"/>
      <c r="H128" s="33"/>
      <c r="I128" s="29"/>
      <c r="J128" s="29"/>
      <c r="K128" s="31"/>
      <c r="L128" s="29"/>
      <c r="M128" s="29"/>
      <c r="N128" s="29"/>
      <c r="O128" s="29"/>
      <c r="P128" s="41"/>
    </row>
    <row r="129" spans="1:16" x14ac:dyDescent="0.25">
      <c r="B129" s="29"/>
      <c r="C129" s="38"/>
      <c r="D129" s="32"/>
      <c r="E129" s="29"/>
      <c r="F129" s="33"/>
      <c r="G129" s="33"/>
      <c r="H129" s="33"/>
      <c r="I129" s="29"/>
      <c r="J129" s="29"/>
      <c r="K129" s="29"/>
      <c r="L129" s="29"/>
      <c r="M129" s="29"/>
      <c r="N129" s="29"/>
      <c r="O129" s="29"/>
      <c r="P129" s="41"/>
    </row>
    <row r="130" spans="1:16" x14ac:dyDescent="0.25">
      <c r="A130" s="4"/>
      <c r="B130" s="29"/>
      <c r="C130" s="14"/>
      <c r="D130" s="35"/>
      <c r="E130" s="29"/>
      <c r="F130" s="37"/>
      <c r="G130" s="37"/>
      <c r="H130" s="37"/>
      <c r="I130" s="29"/>
      <c r="J130" s="29"/>
      <c r="K130" s="29"/>
      <c r="L130" s="29"/>
      <c r="M130" s="29"/>
      <c r="N130" s="29"/>
      <c r="O130" s="29"/>
      <c r="P130" s="41"/>
    </row>
    <row r="131" spans="1:16" x14ac:dyDescent="0.25">
      <c r="B131" s="29"/>
      <c r="C131" s="29"/>
      <c r="D131" s="29"/>
      <c r="E131" s="29"/>
      <c r="F131" s="32"/>
      <c r="G131" s="32"/>
      <c r="H131" s="32"/>
      <c r="I131" s="32"/>
      <c r="J131" s="32"/>
      <c r="K131" s="29"/>
      <c r="L131" s="29"/>
      <c r="M131" s="29"/>
      <c r="N131" s="29"/>
      <c r="O131" s="29"/>
      <c r="P131" s="41"/>
    </row>
    <row r="132" spans="1:16" x14ac:dyDescent="0.25"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41"/>
    </row>
    <row r="133" spans="1:16" x14ac:dyDescent="0.25"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41"/>
    </row>
    <row r="134" spans="1:16" x14ac:dyDescent="0.25">
      <c r="A134" s="13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41"/>
    </row>
    <row r="135" spans="1:16" x14ac:dyDescent="0.25">
      <c r="A135" s="4"/>
      <c r="B135" s="29"/>
      <c r="C135" s="30"/>
      <c r="D135" s="42"/>
      <c r="E135" s="42"/>
      <c r="F135" s="30"/>
      <c r="G135" s="30"/>
      <c r="H135" s="30"/>
      <c r="I135" s="30"/>
      <c r="J135" s="29"/>
      <c r="K135" s="14"/>
      <c r="L135" s="14"/>
      <c r="M135" s="29"/>
      <c r="N135" s="29"/>
      <c r="O135" s="29"/>
      <c r="P135" s="41"/>
    </row>
    <row r="136" spans="1:16" x14ac:dyDescent="0.25">
      <c r="B136" s="43"/>
      <c r="C136" s="38"/>
      <c r="D136" s="32"/>
      <c r="E136" s="32"/>
      <c r="F136" s="33"/>
      <c r="G136" s="33"/>
      <c r="H136" s="33"/>
      <c r="I136" s="29"/>
      <c r="J136" s="29"/>
      <c r="K136" s="31"/>
      <c r="L136" s="38"/>
      <c r="M136" s="32"/>
      <c r="N136" s="29"/>
      <c r="O136" s="29"/>
      <c r="P136" s="41"/>
    </row>
    <row r="137" spans="1:16" x14ac:dyDescent="0.25">
      <c r="B137" s="43"/>
      <c r="C137" s="38"/>
      <c r="D137" s="32"/>
      <c r="E137" s="32"/>
      <c r="F137" s="33"/>
      <c r="G137" s="33"/>
      <c r="H137" s="33"/>
      <c r="I137" s="29"/>
      <c r="J137" s="29"/>
      <c r="K137" s="29"/>
      <c r="L137" s="29"/>
      <c r="M137" s="29"/>
      <c r="N137" s="29"/>
      <c r="O137" s="29"/>
      <c r="P137" s="41"/>
    </row>
    <row r="138" spans="1:16" x14ac:dyDescent="0.25">
      <c r="B138" s="43"/>
      <c r="C138" s="38"/>
      <c r="D138" s="32"/>
      <c r="E138" s="46"/>
      <c r="F138" s="33"/>
      <c r="G138" s="33"/>
      <c r="H138" s="47"/>
      <c r="I138" s="29"/>
      <c r="J138" s="29"/>
      <c r="K138" s="29"/>
      <c r="L138" s="29"/>
      <c r="M138" s="29"/>
      <c r="N138" s="29"/>
      <c r="O138" s="29"/>
      <c r="P138" s="41"/>
    </row>
    <row r="139" spans="1:16" x14ac:dyDescent="0.25">
      <c r="A139" s="4"/>
      <c r="B139" s="36"/>
      <c r="C139" s="39"/>
      <c r="D139" s="35"/>
      <c r="E139" s="35"/>
      <c r="F139" s="37"/>
      <c r="G139" s="37"/>
      <c r="H139" s="37"/>
      <c r="I139" s="43"/>
      <c r="J139" s="29"/>
      <c r="K139" s="29"/>
      <c r="L139" s="29"/>
      <c r="M139" s="29"/>
      <c r="N139" s="29"/>
      <c r="O139" s="29"/>
      <c r="P139" s="41"/>
    </row>
    <row r="140" spans="1:16" x14ac:dyDescent="0.25">
      <c r="B140" s="29"/>
      <c r="C140" s="29"/>
      <c r="D140" s="44"/>
      <c r="E140" s="29"/>
      <c r="F140" s="32"/>
      <c r="G140" s="32"/>
      <c r="H140" s="32"/>
      <c r="I140" s="29"/>
      <c r="J140" s="29"/>
      <c r="K140" s="29"/>
      <c r="L140" s="29"/>
      <c r="M140" s="29"/>
      <c r="N140" s="29"/>
      <c r="O140" s="29"/>
      <c r="P140" s="41"/>
    </row>
    <row r="141" spans="1:16" x14ac:dyDescent="0.25">
      <c r="A141" s="4"/>
      <c r="B141" s="29"/>
      <c r="C141" s="30"/>
      <c r="D141" s="44"/>
      <c r="E141" s="29"/>
      <c r="F141" s="14"/>
      <c r="G141" s="14"/>
      <c r="H141" s="14"/>
      <c r="I141" s="29"/>
      <c r="J141" s="29"/>
      <c r="K141" s="14"/>
      <c r="L141" s="14"/>
      <c r="M141" s="14"/>
      <c r="N141" s="29"/>
      <c r="O141" s="29"/>
      <c r="P141" s="41"/>
    </row>
    <row r="142" spans="1:16" x14ac:dyDescent="0.25">
      <c r="B142" s="29"/>
      <c r="C142" s="38"/>
      <c r="D142" s="32"/>
      <c r="E142" s="29"/>
      <c r="F142" s="33"/>
      <c r="G142" s="33"/>
      <c r="H142" s="33"/>
      <c r="I142" s="29"/>
      <c r="J142" s="29"/>
      <c r="K142" s="31"/>
      <c r="L142" s="38"/>
      <c r="M142" s="32"/>
      <c r="N142" s="29"/>
      <c r="O142" s="29"/>
      <c r="P142" s="41"/>
    </row>
    <row r="143" spans="1:16" x14ac:dyDescent="0.25">
      <c r="B143" s="29"/>
      <c r="C143" s="29"/>
      <c r="D143" s="32"/>
      <c r="E143" s="29"/>
      <c r="F143" s="33"/>
      <c r="G143" s="33"/>
      <c r="H143" s="33"/>
      <c r="I143" s="29"/>
      <c r="J143" s="29"/>
      <c r="K143" s="29"/>
      <c r="L143" s="29"/>
      <c r="M143" s="29"/>
      <c r="N143" s="29"/>
      <c r="O143" s="29"/>
      <c r="P143" s="41"/>
    </row>
    <row r="144" spans="1:16" x14ac:dyDescent="0.25">
      <c r="B144" s="29"/>
      <c r="C144" s="38"/>
      <c r="D144" s="32"/>
      <c r="E144" s="29"/>
      <c r="F144" s="33"/>
      <c r="G144" s="33"/>
      <c r="H144" s="33"/>
      <c r="I144" s="29"/>
      <c r="J144" s="29"/>
      <c r="K144" s="29"/>
      <c r="L144" s="29"/>
      <c r="M144" s="29"/>
      <c r="N144" s="29"/>
      <c r="O144" s="29"/>
      <c r="P144" s="41"/>
    </row>
    <row r="145" spans="1:16" x14ac:dyDescent="0.25">
      <c r="A145" s="4"/>
      <c r="B145" s="14"/>
      <c r="C145" s="39"/>
      <c r="D145" s="35"/>
      <c r="E145" s="29"/>
      <c r="F145" s="37"/>
      <c r="G145" s="37"/>
      <c r="H145" s="37"/>
      <c r="I145" s="29"/>
      <c r="J145" s="29"/>
      <c r="K145" s="29"/>
      <c r="L145" s="29"/>
      <c r="M145" s="29"/>
      <c r="N145" s="29"/>
      <c r="O145" s="29"/>
      <c r="P145" s="41"/>
    </row>
    <row r="146" spans="1:16" x14ac:dyDescent="0.25">
      <c r="B146" s="29"/>
      <c r="C146" s="29"/>
      <c r="D146" s="44"/>
      <c r="E146" s="29"/>
      <c r="F146" s="32"/>
      <c r="G146" s="32"/>
      <c r="H146" s="32"/>
      <c r="I146" s="29"/>
      <c r="J146" s="29"/>
      <c r="K146" s="29"/>
      <c r="L146" s="29"/>
      <c r="M146" s="29"/>
      <c r="N146" s="29"/>
      <c r="O146" s="29"/>
      <c r="P146" s="41"/>
    </row>
    <row r="147" spans="1:16" x14ac:dyDescent="0.25">
      <c r="A147" s="4"/>
      <c r="B147" s="29"/>
      <c r="C147" s="30"/>
      <c r="D147" s="44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41"/>
    </row>
    <row r="148" spans="1:16" x14ac:dyDescent="0.25">
      <c r="B148" s="29"/>
      <c r="C148" s="38"/>
      <c r="D148" s="32"/>
      <c r="E148" s="29"/>
      <c r="F148" s="33"/>
      <c r="G148" s="33"/>
      <c r="H148" s="33"/>
      <c r="I148" s="29"/>
      <c r="J148" s="29"/>
      <c r="K148" s="31"/>
      <c r="L148" s="38"/>
      <c r="M148" s="32"/>
      <c r="N148" s="29"/>
      <c r="O148" s="29"/>
      <c r="P148" s="41"/>
    </row>
    <row r="149" spans="1:16" x14ac:dyDescent="0.25">
      <c r="B149" s="29"/>
      <c r="C149" s="29"/>
      <c r="D149" s="32"/>
      <c r="E149" s="29"/>
      <c r="F149" s="33"/>
      <c r="G149" s="33"/>
      <c r="H149" s="33"/>
      <c r="I149" s="29"/>
      <c r="J149" s="29"/>
      <c r="K149" s="31"/>
      <c r="L149" s="29"/>
      <c r="M149" s="29"/>
      <c r="N149" s="29"/>
      <c r="O149" s="29"/>
      <c r="P149" s="41"/>
    </row>
    <row r="150" spans="1:16" x14ac:dyDescent="0.25">
      <c r="B150" s="29"/>
      <c r="C150" s="38"/>
      <c r="D150" s="32"/>
      <c r="E150" s="29"/>
      <c r="F150" s="33"/>
      <c r="G150" s="33"/>
      <c r="H150" s="33"/>
      <c r="I150" s="29"/>
      <c r="J150" s="29"/>
      <c r="K150" s="29"/>
      <c r="L150" s="29"/>
      <c r="M150" s="29"/>
      <c r="N150" s="29"/>
      <c r="O150" s="29"/>
      <c r="P150" s="41"/>
    </row>
    <row r="151" spans="1:16" x14ac:dyDescent="0.25">
      <c r="A151" s="4"/>
      <c r="B151" s="29"/>
      <c r="C151" s="39"/>
      <c r="D151" s="35"/>
      <c r="E151" s="29"/>
      <c r="F151" s="37"/>
      <c r="G151" s="37"/>
      <c r="H151" s="37"/>
      <c r="I151" s="29"/>
      <c r="J151" s="29"/>
      <c r="K151" s="29"/>
      <c r="L151" s="29"/>
      <c r="M151" s="29"/>
      <c r="N151" s="29"/>
      <c r="O151" s="29"/>
      <c r="P151" s="41"/>
    </row>
    <row r="152" spans="1:16" x14ac:dyDescent="0.25">
      <c r="B152" s="29"/>
      <c r="C152" s="29"/>
      <c r="D152" s="29"/>
      <c r="E152" s="29"/>
      <c r="F152" s="32"/>
      <c r="G152" s="32"/>
      <c r="H152" s="32"/>
      <c r="I152" s="32"/>
      <c r="J152" s="32"/>
      <c r="K152" s="29"/>
      <c r="L152" s="29"/>
      <c r="M152" s="29"/>
      <c r="N152" s="29"/>
      <c r="O152" s="29"/>
      <c r="P152" s="41"/>
    </row>
    <row r="153" spans="1:16" x14ac:dyDescent="0.25"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41"/>
    </row>
    <row r="154" spans="1:16" x14ac:dyDescent="0.25"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41"/>
    </row>
    <row r="155" spans="1:16" x14ac:dyDescent="0.25">
      <c r="A155" s="13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41"/>
    </row>
    <row r="156" spans="1:16" x14ac:dyDescent="0.25">
      <c r="A156" s="4"/>
      <c r="B156" s="29"/>
      <c r="C156" s="30"/>
      <c r="D156" s="42"/>
      <c r="E156" s="42"/>
      <c r="F156" s="30"/>
      <c r="G156" s="30"/>
      <c r="H156" s="30"/>
      <c r="I156" s="30"/>
      <c r="J156" s="29"/>
      <c r="K156" s="14"/>
      <c r="L156" s="14"/>
      <c r="M156" s="29"/>
      <c r="N156" s="29"/>
      <c r="O156" s="29"/>
      <c r="P156" s="41"/>
    </row>
    <row r="157" spans="1:16" x14ac:dyDescent="0.25">
      <c r="B157" s="43"/>
      <c r="C157" s="38"/>
      <c r="D157" s="32"/>
      <c r="E157" s="32"/>
      <c r="F157" s="33"/>
      <c r="G157" s="33"/>
      <c r="H157" s="33"/>
      <c r="I157" s="29"/>
      <c r="J157" s="29"/>
      <c r="K157" s="31"/>
      <c r="L157" s="38"/>
      <c r="M157" s="32"/>
      <c r="N157" s="29"/>
      <c r="O157" s="29"/>
      <c r="P157" s="41"/>
    </row>
    <row r="158" spans="1:16" x14ac:dyDescent="0.25">
      <c r="B158" s="43"/>
      <c r="C158" s="38"/>
      <c r="D158" s="32"/>
      <c r="E158" s="32"/>
      <c r="F158" s="33"/>
      <c r="G158" s="33"/>
      <c r="H158" s="33"/>
      <c r="I158" s="29"/>
      <c r="J158" s="29"/>
      <c r="K158" s="29"/>
      <c r="L158" s="29"/>
      <c r="M158" s="29"/>
      <c r="N158" s="29"/>
      <c r="O158" s="29"/>
      <c r="P158" s="41"/>
    </row>
    <row r="159" spans="1:16" x14ac:dyDescent="0.25">
      <c r="B159" s="43"/>
      <c r="C159" s="29"/>
      <c r="D159" s="32"/>
      <c r="E159" s="46"/>
      <c r="F159" s="33"/>
      <c r="G159" s="33"/>
      <c r="H159" s="47"/>
      <c r="I159" s="29"/>
      <c r="J159" s="29"/>
      <c r="K159" s="29"/>
      <c r="L159" s="29"/>
      <c r="M159" s="29"/>
      <c r="N159" s="29"/>
      <c r="O159" s="29"/>
      <c r="P159" s="41"/>
    </row>
    <row r="160" spans="1:16" x14ac:dyDescent="0.25">
      <c r="A160" s="4"/>
      <c r="B160" s="36"/>
      <c r="C160" s="39"/>
      <c r="D160" s="35"/>
      <c r="E160" s="35"/>
      <c r="F160" s="37"/>
      <c r="G160" s="37"/>
      <c r="H160" s="37"/>
      <c r="I160" s="43"/>
      <c r="J160" s="29"/>
      <c r="K160" s="29"/>
      <c r="L160" s="29"/>
      <c r="M160" s="29"/>
      <c r="N160" s="29"/>
      <c r="O160" s="29"/>
      <c r="P160" s="41"/>
    </row>
    <row r="161" spans="1:16" x14ac:dyDescent="0.25">
      <c r="B161" s="29"/>
      <c r="C161" s="29"/>
      <c r="D161" s="44"/>
      <c r="E161" s="29"/>
      <c r="F161" s="32"/>
      <c r="G161" s="32"/>
      <c r="H161" s="32"/>
      <c r="I161" s="29"/>
      <c r="J161" s="29"/>
      <c r="K161" s="29"/>
      <c r="L161" s="29"/>
      <c r="M161" s="29"/>
      <c r="N161" s="29"/>
      <c r="O161" s="29"/>
      <c r="P161" s="41"/>
    </row>
    <row r="162" spans="1:16" x14ac:dyDescent="0.25">
      <c r="A162" s="4"/>
      <c r="B162" s="29"/>
      <c r="C162" s="29"/>
      <c r="D162" s="44"/>
      <c r="E162" s="29"/>
      <c r="F162" s="14"/>
      <c r="G162" s="14"/>
      <c r="H162" s="14"/>
      <c r="I162" s="29"/>
      <c r="J162" s="29"/>
      <c r="K162" s="14"/>
      <c r="L162" s="14"/>
      <c r="M162" s="14"/>
      <c r="N162" s="29"/>
      <c r="O162" s="29"/>
      <c r="P162" s="41"/>
    </row>
    <row r="163" spans="1:16" x14ac:dyDescent="0.25">
      <c r="B163" s="29"/>
      <c r="C163" s="38"/>
      <c r="D163" s="32"/>
      <c r="E163" s="29"/>
      <c r="F163" s="33"/>
      <c r="G163" s="33"/>
      <c r="H163" s="33"/>
      <c r="I163" s="29"/>
      <c r="J163" s="29"/>
      <c r="K163" s="31"/>
      <c r="L163" s="38"/>
      <c r="M163" s="32"/>
      <c r="N163" s="29"/>
      <c r="O163" s="29"/>
      <c r="P163" s="41"/>
    </row>
    <row r="164" spans="1:16" x14ac:dyDescent="0.25">
      <c r="B164" s="29"/>
      <c r="C164" s="38"/>
      <c r="D164" s="32"/>
      <c r="E164" s="29"/>
      <c r="F164" s="33"/>
      <c r="G164" s="33"/>
      <c r="H164" s="33"/>
      <c r="I164" s="29"/>
      <c r="J164" s="29"/>
      <c r="K164" s="29"/>
      <c r="L164" s="29"/>
      <c r="M164" s="29"/>
      <c r="N164" s="29"/>
      <c r="O164" s="29"/>
      <c r="P164" s="41"/>
    </row>
    <row r="165" spans="1:16" x14ac:dyDescent="0.25">
      <c r="B165" s="29"/>
      <c r="C165" s="38"/>
      <c r="D165" s="32"/>
      <c r="E165" s="29"/>
      <c r="F165" s="33"/>
      <c r="G165" s="33"/>
      <c r="H165" s="33"/>
      <c r="I165" s="29"/>
      <c r="J165" s="29"/>
      <c r="K165" s="29"/>
      <c r="L165" s="29"/>
      <c r="M165" s="29"/>
      <c r="N165" s="29"/>
      <c r="O165" s="29"/>
      <c r="P165" s="41"/>
    </row>
    <row r="166" spans="1:16" x14ac:dyDescent="0.25">
      <c r="A166" s="4"/>
      <c r="B166" s="14"/>
      <c r="C166" s="39"/>
      <c r="D166" s="35"/>
      <c r="E166" s="29"/>
      <c r="F166" s="37"/>
      <c r="G166" s="37"/>
      <c r="H166" s="37"/>
      <c r="I166" s="29"/>
      <c r="J166" s="29"/>
      <c r="K166" s="29"/>
      <c r="L166" s="29"/>
      <c r="M166" s="29"/>
      <c r="N166" s="29"/>
      <c r="O166" s="29"/>
      <c r="P166" s="41"/>
    </row>
    <row r="167" spans="1:16" x14ac:dyDescent="0.25">
      <c r="B167" s="29"/>
      <c r="C167" s="29"/>
      <c r="D167" s="44"/>
      <c r="E167" s="29"/>
      <c r="F167" s="32"/>
      <c r="G167" s="32"/>
      <c r="H167" s="32"/>
      <c r="I167" s="29"/>
      <c r="J167" s="29"/>
      <c r="K167" s="29"/>
      <c r="L167" s="29"/>
      <c r="M167" s="29"/>
      <c r="N167" s="29"/>
      <c r="O167" s="29"/>
      <c r="P167" s="41"/>
    </row>
    <row r="168" spans="1:16" x14ac:dyDescent="0.25">
      <c r="A168" s="4"/>
      <c r="B168" s="29"/>
      <c r="C168" s="29"/>
      <c r="D168" s="44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41"/>
    </row>
    <row r="169" spans="1:16" x14ac:dyDescent="0.25">
      <c r="B169" s="29"/>
      <c r="C169" s="38"/>
      <c r="D169" s="32"/>
      <c r="E169" s="29"/>
      <c r="F169" s="33"/>
      <c r="G169" s="33"/>
      <c r="H169" s="33"/>
      <c r="I169" s="29"/>
      <c r="J169" s="29"/>
      <c r="K169" s="31"/>
      <c r="L169" s="38"/>
      <c r="M169" s="32"/>
      <c r="N169" s="29"/>
      <c r="O169" s="29"/>
      <c r="P169" s="41"/>
    </row>
    <row r="170" spans="1:16" x14ac:dyDescent="0.25">
      <c r="B170" s="29"/>
      <c r="C170" s="38"/>
      <c r="D170" s="32"/>
      <c r="E170" s="29"/>
      <c r="F170" s="33"/>
      <c r="G170" s="33"/>
      <c r="H170" s="33"/>
      <c r="I170" s="29"/>
      <c r="J170" s="29"/>
      <c r="K170" s="31"/>
      <c r="L170" s="29"/>
      <c r="M170" s="29"/>
      <c r="N170" s="29"/>
      <c r="O170" s="29"/>
      <c r="P170" s="41"/>
    </row>
    <row r="171" spans="1:16" x14ac:dyDescent="0.25">
      <c r="B171" s="29"/>
      <c r="C171" s="38"/>
      <c r="D171" s="32"/>
      <c r="E171" s="29"/>
      <c r="F171" s="33"/>
      <c r="G171" s="33"/>
      <c r="H171" s="33"/>
      <c r="I171" s="29"/>
      <c r="J171" s="29"/>
      <c r="K171" s="29"/>
      <c r="L171" s="29"/>
      <c r="M171" s="29"/>
      <c r="N171" s="29"/>
      <c r="O171" s="29"/>
      <c r="P171" s="41"/>
    </row>
    <row r="172" spans="1:16" x14ac:dyDescent="0.25">
      <c r="A172" s="4"/>
      <c r="B172" s="29"/>
      <c r="C172" s="39"/>
      <c r="D172" s="35"/>
      <c r="E172" s="29"/>
      <c r="F172" s="37"/>
      <c r="G172" s="37"/>
      <c r="H172" s="37"/>
      <c r="I172" s="29"/>
      <c r="J172" s="29"/>
      <c r="K172" s="29"/>
      <c r="L172" s="29"/>
      <c r="M172" s="29"/>
      <c r="N172" s="29"/>
      <c r="O172" s="29"/>
      <c r="P172" s="41"/>
    </row>
    <row r="173" spans="1:16" x14ac:dyDescent="0.25">
      <c r="B173" s="29"/>
      <c r="C173" s="29"/>
      <c r="D173" s="29"/>
      <c r="E173" s="29"/>
      <c r="F173" s="32"/>
      <c r="G173" s="32"/>
      <c r="H173" s="32"/>
      <c r="I173" s="32"/>
      <c r="J173" s="32"/>
      <c r="K173" s="29"/>
      <c r="L173" s="29"/>
      <c r="M173" s="29"/>
      <c r="N173" s="29"/>
      <c r="O173" s="29"/>
      <c r="P173" s="41"/>
    </row>
    <row r="174" spans="1:16" x14ac:dyDescent="0.25"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41"/>
    </row>
    <row r="175" spans="1:16" x14ac:dyDescent="0.25"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41"/>
    </row>
    <row r="176" spans="1:16" x14ac:dyDescent="0.25">
      <c r="A176" s="13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41"/>
    </row>
    <row r="177" spans="1:16" x14ac:dyDescent="0.25">
      <c r="A177" s="4"/>
      <c r="B177" s="29"/>
      <c r="C177" s="30"/>
      <c r="D177" s="42"/>
      <c r="E177" s="42"/>
      <c r="F177" s="30"/>
      <c r="G177" s="30"/>
      <c r="H177" s="30"/>
      <c r="I177" s="30"/>
      <c r="J177" s="29"/>
      <c r="K177" s="14"/>
      <c r="L177" s="14"/>
      <c r="M177" s="29"/>
      <c r="N177" s="29"/>
      <c r="O177" s="29"/>
      <c r="P177" s="41"/>
    </row>
    <row r="178" spans="1:16" x14ac:dyDescent="0.25">
      <c r="B178" s="43"/>
      <c r="C178" s="38"/>
      <c r="D178" s="32"/>
      <c r="E178" s="32"/>
      <c r="F178" s="33"/>
      <c r="G178" s="33"/>
      <c r="H178" s="33"/>
      <c r="I178" s="29"/>
      <c r="J178" s="29"/>
      <c r="K178" s="31"/>
      <c r="L178" s="38"/>
      <c r="M178" s="32"/>
      <c r="N178" s="29"/>
      <c r="O178" s="29"/>
      <c r="P178" s="41"/>
    </row>
    <row r="179" spans="1:16" x14ac:dyDescent="0.25">
      <c r="B179" s="43"/>
      <c r="C179" s="38"/>
      <c r="D179" s="32"/>
      <c r="E179" s="32"/>
      <c r="F179" s="33"/>
      <c r="G179" s="33"/>
      <c r="H179" s="33"/>
      <c r="I179" s="29"/>
      <c r="J179" s="29"/>
      <c r="K179" s="29"/>
      <c r="L179" s="29"/>
      <c r="M179" s="29"/>
      <c r="N179" s="29"/>
      <c r="O179" s="29"/>
      <c r="P179" s="41"/>
    </row>
    <row r="180" spans="1:16" x14ac:dyDescent="0.25">
      <c r="B180" s="43"/>
      <c r="C180" s="38"/>
      <c r="D180" s="32"/>
      <c r="E180" s="46"/>
      <c r="F180" s="33"/>
      <c r="G180" s="33"/>
      <c r="H180" s="47"/>
      <c r="I180" s="29"/>
      <c r="J180" s="29"/>
      <c r="K180" s="29"/>
      <c r="L180" s="29"/>
      <c r="M180" s="29"/>
      <c r="N180" s="29"/>
      <c r="O180" s="29"/>
      <c r="P180" s="41"/>
    </row>
    <row r="181" spans="1:16" x14ac:dyDescent="0.25">
      <c r="A181" s="4"/>
      <c r="B181" s="36"/>
      <c r="C181" s="39"/>
      <c r="D181" s="35"/>
      <c r="E181" s="35"/>
      <c r="F181" s="37"/>
      <c r="G181" s="37"/>
      <c r="H181" s="37"/>
      <c r="I181" s="43"/>
      <c r="J181" s="29"/>
      <c r="K181" s="29"/>
      <c r="L181" s="29"/>
      <c r="M181" s="29"/>
      <c r="N181" s="29"/>
      <c r="O181" s="29"/>
      <c r="P181" s="41"/>
    </row>
    <row r="182" spans="1:16" x14ac:dyDescent="0.25">
      <c r="B182" s="29"/>
      <c r="C182" s="29"/>
      <c r="D182" s="44"/>
      <c r="E182" s="29"/>
      <c r="F182" s="32"/>
      <c r="G182" s="32"/>
      <c r="H182" s="32"/>
      <c r="I182" s="29"/>
      <c r="J182" s="29"/>
      <c r="K182" s="29"/>
      <c r="L182" s="29"/>
      <c r="M182" s="29"/>
      <c r="N182" s="29"/>
      <c r="O182" s="29"/>
      <c r="P182" s="41"/>
    </row>
    <row r="183" spans="1:16" x14ac:dyDescent="0.25">
      <c r="A183" s="4"/>
      <c r="B183" s="29"/>
      <c r="C183" s="29"/>
      <c r="D183" s="44"/>
      <c r="E183" s="29"/>
      <c r="F183" s="14"/>
      <c r="G183" s="14"/>
      <c r="H183" s="14"/>
      <c r="I183" s="29"/>
      <c r="J183" s="29"/>
      <c r="K183" s="14"/>
      <c r="L183" s="14"/>
      <c r="M183" s="14"/>
      <c r="N183" s="29"/>
      <c r="O183" s="29"/>
      <c r="P183" s="41"/>
    </row>
    <row r="184" spans="1:16" x14ac:dyDescent="0.25">
      <c r="B184" s="29"/>
      <c r="C184" s="38"/>
      <c r="D184" s="32"/>
      <c r="E184" s="29"/>
      <c r="F184" s="33"/>
      <c r="G184" s="33"/>
      <c r="H184" s="33"/>
      <c r="I184" s="29"/>
      <c r="J184" s="29"/>
      <c r="K184" s="31"/>
      <c r="L184" s="38"/>
      <c r="M184" s="32"/>
      <c r="N184" s="29"/>
      <c r="O184" s="29"/>
      <c r="P184" s="41"/>
    </row>
    <row r="185" spans="1:16" x14ac:dyDescent="0.25">
      <c r="B185" s="29"/>
      <c r="C185" s="29"/>
      <c r="D185" s="32"/>
      <c r="E185" s="29"/>
      <c r="F185" s="33"/>
      <c r="G185" s="33"/>
      <c r="H185" s="33"/>
      <c r="I185" s="29"/>
      <c r="J185" s="29"/>
      <c r="K185" s="29"/>
      <c r="L185" s="29"/>
      <c r="M185" s="29"/>
      <c r="N185" s="29"/>
      <c r="O185" s="29"/>
      <c r="P185" s="41"/>
    </row>
    <row r="186" spans="1:16" x14ac:dyDescent="0.25">
      <c r="B186" s="29"/>
      <c r="C186" s="38"/>
      <c r="D186" s="32"/>
      <c r="E186" s="29"/>
      <c r="F186" s="33"/>
      <c r="G186" s="33"/>
      <c r="H186" s="33"/>
      <c r="I186" s="29"/>
      <c r="J186" s="29"/>
      <c r="K186" s="29"/>
      <c r="L186" s="29"/>
      <c r="M186" s="29"/>
      <c r="N186" s="41"/>
      <c r="O186" s="41"/>
      <c r="P186" s="41"/>
    </row>
    <row r="187" spans="1:16" x14ac:dyDescent="0.25">
      <c r="A187" s="4"/>
      <c r="B187" s="14"/>
      <c r="C187" s="39"/>
      <c r="D187" s="35"/>
      <c r="E187" s="29"/>
      <c r="F187" s="37"/>
      <c r="G187" s="37"/>
      <c r="H187" s="37"/>
      <c r="I187" s="29"/>
      <c r="J187" s="29"/>
      <c r="K187" s="29"/>
      <c r="L187" s="29"/>
      <c r="M187" s="29"/>
    </row>
    <row r="188" spans="1:16" x14ac:dyDescent="0.25">
      <c r="B188" s="29"/>
      <c r="C188" s="29"/>
      <c r="D188" s="44"/>
      <c r="E188" s="29"/>
      <c r="F188" s="32"/>
      <c r="G188" s="32"/>
      <c r="H188" s="32"/>
      <c r="I188" s="29"/>
      <c r="J188" s="29"/>
      <c r="K188" s="29"/>
      <c r="L188" s="29"/>
      <c r="M188" s="29"/>
    </row>
    <row r="189" spans="1:16" x14ac:dyDescent="0.25">
      <c r="A189" s="4"/>
      <c r="B189" s="29"/>
      <c r="C189" s="29"/>
      <c r="D189" s="44"/>
      <c r="E189" s="29"/>
      <c r="F189" s="29"/>
      <c r="G189" s="29"/>
      <c r="H189" s="29"/>
      <c r="I189" s="29"/>
      <c r="J189" s="29"/>
      <c r="K189" s="29"/>
      <c r="L189" s="29"/>
      <c r="M189" s="29"/>
    </row>
    <row r="190" spans="1:16" x14ac:dyDescent="0.25">
      <c r="B190" s="29"/>
      <c r="C190" s="38"/>
      <c r="D190" s="32"/>
      <c r="E190" s="29"/>
      <c r="F190" s="33"/>
      <c r="G190" s="33"/>
      <c r="H190" s="33"/>
      <c r="I190" s="29"/>
      <c r="J190" s="29"/>
      <c r="K190" s="31"/>
      <c r="L190" s="38"/>
      <c r="M190" s="32"/>
    </row>
    <row r="191" spans="1:16" x14ac:dyDescent="0.25">
      <c r="B191" s="29"/>
      <c r="C191" s="29"/>
      <c r="D191" s="32"/>
      <c r="E191" s="29"/>
      <c r="F191" s="33"/>
      <c r="G191" s="33"/>
      <c r="H191" s="33"/>
      <c r="I191" s="29"/>
      <c r="J191" s="29"/>
      <c r="K191" s="31"/>
      <c r="L191" s="29"/>
      <c r="M191" s="29"/>
    </row>
    <row r="192" spans="1:16" x14ac:dyDescent="0.25">
      <c r="B192" s="29"/>
      <c r="C192" s="38"/>
      <c r="D192" s="32"/>
      <c r="E192" s="29"/>
      <c r="F192" s="33"/>
      <c r="G192" s="33"/>
      <c r="H192" s="33"/>
      <c r="I192" s="29"/>
      <c r="J192" s="29"/>
      <c r="K192" s="29"/>
      <c r="L192" s="29"/>
      <c r="M192" s="29"/>
    </row>
    <row r="193" spans="1:13" x14ac:dyDescent="0.25">
      <c r="A193" s="4"/>
      <c r="B193" s="29"/>
      <c r="C193" s="39"/>
      <c r="D193" s="35"/>
      <c r="E193" s="29"/>
      <c r="F193" s="37"/>
      <c r="G193" s="37"/>
      <c r="H193" s="37"/>
      <c r="I193" s="29"/>
      <c r="J193" s="29"/>
      <c r="K193" s="29"/>
      <c r="L193" s="29"/>
      <c r="M193" s="29"/>
    </row>
    <row r="194" spans="1:13" x14ac:dyDescent="0.25">
      <c r="B194" s="29"/>
      <c r="C194" s="29"/>
      <c r="D194" s="29"/>
      <c r="E194" s="29"/>
      <c r="F194" s="32"/>
      <c r="G194" s="32"/>
      <c r="H194" s="32"/>
      <c r="I194" s="32"/>
      <c r="J194" s="32"/>
      <c r="K194" s="29"/>
      <c r="L194" s="29"/>
      <c r="M194" s="29"/>
    </row>
    <row r="195" spans="1:13" x14ac:dyDescent="0.25"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</row>
    <row r="196" spans="1:13" x14ac:dyDescent="0.25"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</row>
    <row r="197" spans="1:13" x14ac:dyDescent="0.25">
      <c r="A197" s="13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</row>
    <row r="198" spans="1:13" x14ac:dyDescent="0.25">
      <c r="A198" s="4"/>
      <c r="B198" s="29"/>
      <c r="C198" s="30"/>
      <c r="D198" s="42"/>
      <c r="E198" s="42"/>
      <c r="F198" s="30"/>
      <c r="G198" s="30"/>
      <c r="H198" s="30"/>
      <c r="I198" s="30"/>
      <c r="J198" s="29"/>
      <c r="K198" s="14"/>
      <c r="L198" s="14"/>
      <c r="M198" s="29"/>
    </row>
    <row r="199" spans="1:13" x14ac:dyDescent="0.25">
      <c r="B199" s="43"/>
      <c r="C199" s="38"/>
      <c r="D199" s="32"/>
      <c r="E199" s="32"/>
      <c r="F199" s="33"/>
      <c r="G199" s="33"/>
      <c r="H199" s="33"/>
      <c r="I199" s="29"/>
      <c r="J199" s="29"/>
      <c r="K199" s="31"/>
      <c r="L199" s="38"/>
      <c r="M199" s="32"/>
    </row>
    <row r="200" spans="1:13" x14ac:dyDescent="0.25">
      <c r="B200" s="43"/>
      <c r="C200" s="38"/>
      <c r="D200" s="32"/>
      <c r="E200" s="32"/>
      <c r="F200" s="33"/>
      <c r="G200" s="33"/>
      <c r="H200" s="33"/>
      <c r="I200" s="29"/>
      <c r="J200" s="29"/>
      <c r="K200" s="29"/>
      <c r="L200" s="29"/>
      <c r="M200" s="29"/>
    </row>
    <row r="201" spans="1:13" x14ac:dyDescent="0.25">
      <c r="B201" s="43"/>
      <c r="C201" s="38"/>
      <c r="D201" s="32"/>
      <c r="E201" s="46"/>
      <c r="F201" s="33"/>
      <c r="G201" s="33"/>
      <c r="H201" s="47"/>
      <c r="I201" s="29"/>
      <c r="J201" s="29"/>
      <c r="K201" s="29"/>
      <c r="L201" s="29"/>
      <c r="M201" s="29"/>
    </row>
    <row r="202" spans="1:13" x14ac:dyDescent="0.25">
      <c r="A202" s="4"/>
      <c r="B202" s="36"/>
      <c r="C202" s="39"/>
      <c r="D202" s="35"/>
      <c r="E202" s="35"/>
      <c r="F202" s="37"/>
      <c r="G202" s="37"/>
      <c r="H202" s="37"/>
      <c r="I202" s="43"/>
      <c r="J202" s="29"/>
      <c r="K202" s="29"/>
      <c r="L202" s="29"/>
      <c r="M202" s="29"/>
    </row>
    <row r="203" spans="1:13" x14ac:dyDescent="0.25">
      <c r="B203" s="29"/>
      <c r="C203" s="29"/>
      <c r="D203" s="44"/>
      <c r="E203" s="29"/>
      <c r="F203" s="32"/>
      <c r="G203" s="32"/>
      <c r="H203" s="32"/>
      <c r="I203" s="29"/>
      <c r="J203" s="29"/>
      <c r="K203" s="29"/>
      <c r="L203" s="29"/>
      <c r="M203" s="29"/>
    </row>
    <row r="204" spans="1:13" x14ac:dyDescent="0.25">
      <c r="A204" s="4"/>
      <c r="B204" s="29"/>
      <c r="C204" s="29"/>
      <c r="D204" s="44"/>
      <c r="E204" s="29"/>
      <c r="F204" s="14"/>
      <c r="G204" s="14"/>
      <c r="H204" s="14"/>
      <c r="I204" s="29"/>
      <c r="J204" s="29"/>
      <c r="K204" s="14"/>
      <c r="L204" s="14"/>
      <c r="M204" s="14"/>
    </row>
    <row r="205" spans="1:13" x14ac:dyDescent="0.25">
      <c r="B205" s="29"/>
      <c r="C205" s="38"/>
      <c r="D205" s="32"/>
      <c r="E205" s="29"/>
      <c r="F205" s="33"/>
      <c r="G205" s="33"/>
      <c r="H205" s="33"/>
      <c r="I205" s="29"/>
      <c r="J205" s="29"/>
      <c r="K205" s="31"/>
      <c r="L205" s="38"/>
      <c r="M205" s="32"/>
    </row>
    <row r="206" spans="1:13" x14ac:dyDescent="0.25">
      <c r="B206" s="29"/>
      <c r="C206" s="29"/>
      <c r="D206" s="32"/>
      <c r="E206" s="29"/>
      <c r="F206" s="33"/>
      <c r="G206" s="33"/>
      <c r="H206" s="33"/>
      <c r="I206" s="29"/>
      <c r="J206" s="29"/>
      <c r="K206" s="29"/>
      <c r="L206" s="29"/>
      <c r="M206" s="29"/>
    </row>
    <row r="207" spans="1:13" x14ac:dyDescent="0.25">
      <c r="B207" s="29"/>
      <c r="C207" s="38"/>
      <c r="D207" s="32"/>
      <c r="E207" s="29"/>
      <c r="F207" s="33"/>
      <c r="G207" s="33"/>
      <c r="H207" s="33"/>
      <c r="I207" s="29"/>
      <c r="J207" s="29"/>
      <c r="K207" s="29"/>
      <c r="L207" s="29"/>
      <c r="M207" s="29"/>
    </row>
    <row r="208" spans="1:13" x14ac:dyDescent="0.25">
      <c r="A208" s="4"/>
      <c r="B208" s="14"/>
      <c r="C208" s="39"/>
      <c r="D208" s="35"/>
      <c r="E208" s="29"/>
      <c r="F208" s="37"/>
      <c r="G208" s="37"/>
      <c r="H208" s="37"/>
      <c r="I208" s="29"/>
      <c r="J208" s="29"/>
      <c r="K208" s="29"/>
      <c r="L208" s="29"/>
      <c r="M208" s="29"/>
    </row>
    <row r="209" spans="1:13" x14ac:dyDescent="0.25">
      <c r="B209" s="29"/>
      <c r="C209" s="29"/>
      <c r="D209" s="44"/>
      <c r="E209" s="29"/>
      <c r="F209" s="32"/>
      <c r="G209" s="32"/>
      <c r="H209" s="32"/>
      <c r="I209" s="29"/>
      <c r="J209" s="29"/>
      <c r="K209" s="29"/>
      <c r="L209" s="29"/>
      <c r="M209" s="29"/>
    </row>
    <row r="210" spans="1:13" x14ac:dyDescent="0.25">
      <c r="A210" s="4"/>
      <c r="B210" s="29"/>
      <c r="C210" s="29"/>
      <c r="D210" s="44"/>
      <c r="E210" s="29"/>
      <c r="F210" s="29"/>
      <c r="G210" s="29"/>
      <c r="H210" s="29"/>
      <c r="I210" s="29"/>
      <c r="J210" s="29"/>
      <c r="K210" s="29"/>
      <c r="L210" s="29"/>
      <c r="M210" s="29"/>
    </row>
    <row r="211" spans="1:13" x14ac:dyDescent="0.25">
      <c r="B211" s="29"/>
      <c r="C211" s="38"/>
      <c r="D211" s="32"/>
      <c r="E211" s="29"/>
      <c r="F211" s="33"/>
      <c r="G211" s="33"/>
      <c r="H211" s="33"/>
      <c r="I211" s="29"/>
      <c r="J211" s="29"/>
      <c r="K211" s="31"/>
      <c r="L211" s="38"/>
      <c r="M211" s="32"/>
    </row>
    <row r="212" spans="1:13" x14ac:dyDescent="0.25">
      <c r="B212" s="29"/>
      <c r="C212" s="29"/>
      <c r="D212" s="32"/>
      <c r="E212" s="29"/>
      <c r="F212" s="33"/>
      <c r="G212" s="33"/>
      <c r="H212" s="33"/>
      <c r="I212" s="29"/>
      <c r="J212" s="29"/>
      <c r="K212" s="31"/>
      <c r="L212" s="29"/>
      <c r="M212" s="29"/>
    </row>
    <row r="213" spans="1:13" x14ac:dyDescent="0.25">
      <c r="B213" s="29"/>
      <c r="C213" s="38"/>
      <c r="D213" s="32"/>
      <c r="E213" s="29"/>
      <c r="F213" s="33"/>
      <c r="G213" s="33"/>
      <c r="H213" s="33"/>
      <c r="I213" s="29"/>
      <c r="J213" s="29"/>
      <c r="K213" s="29"/>
      <c r="L213" s="29"/>
      <c r="M213" s="29"/>
    </row>
    <row r="214" spans="1:13" x14ac:dyDescent="0.25">
      <c r="A214" s="4"/>
      <c r="B214" s="29"/>
      <c r="C214" s="39"/>
      <c r="D214" s="35"/>
      <c r="E214" s="29"/>
      <c r="F214" s="37"/>
      <c r="G214" s="37"/>
      <c r="H214" s="37"/>
      <c r="I214" s="29"/>
      <c r="J214" s="29"/>
      <c r="K214" s="29"/>
      <c r="L214" s="29"/>
      <c r="M214" s="29"/>
    </row>
    <row r="215" spans="1:13" x14ac:dyDescent="0.25">
      <c r="B215" s="29"/>
      <c r="C215" s="29"/>
      <c r="D215" s="29"/>
      <c r="E215" s="29"/>
      <c r="F215" s="32"/>
      <c r="G215" s="32"/>
      <c r="H215" s="32"/>
      <c r="I215" s="32"/>
      <c r="J215" s="32"/>
      <c r="K215" s="29"/>
      <c r="L215" s="29"/>
      <c r="M215" s="29"/>
    </row>
    <row r="216" spans="1:13" x14ac:dyDescent="0.25"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</row>
    <row r="217" spans="1:13" x14ac:dyDescent="0.25"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 spans="1:13" x14ac:dyDescent="0.25">
      <c r="A218" s="13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</row>
    <row r="219" spans="1:13" x14ac:dyDescent="0.25">
      <c r="A219" s="4"/>
      <c r="B219" s="29"/>
      <c r="C219" s="30"/>
      <c r="D219" s="42"/>
      <c r="E219" s="42"/>
      <c r="F219" s="30"/>
      <c r="G219" s="30"/>
      <c r="H219" s="30"/>
      <c r="I219" s="30"/>
      <c r="J219" s="29"/>
      <c r="K219" s="14"/>
      <c r="L219" s="14"/>
      <c r="M219" s="29"/>
    </row>
    <row r="220" spans="1:13" x14ac:dyDescent="0.25">
      <c r="B220" s="43"/>
      <c r="C220" s="38"/>
      <c r="D220" s="32"/>
      <c r="E220" s="32"/>
      <c r="F220" s="33"/>
      <c r="G220" s="33"/>
      <c r="H220" s="33"/>
      <c r="I220" s="29"/>
      <c r="J220" s="29"/>
      <c r="K220" s="31"/>
      <c r="L220" s="38"/>
      <c r="M220" s="32"/>
    </row>
    <row r="221" spans="1:13" x14ac:dyDescent="0.25">
      <c r="B221" s="43"/>
      <c r="C221" s="38"/>
      <c r="D221" s="32"/>
      <c r="E221" s="32"/>
      <c r="F221" s="33"/>
      <c r="G221" s="33"/>
      <c r="H221" s="33"/>
      <c r="I221" s="29"/>
      <c r="J221" s="29"/>
      <c r="K221" s="29"/>
      <c r="L221" s="29"/>
      <c r="M221" s="29"/>
    </row>
    <row r="222" spans="1:13" x14ac:dyDescent="0.25">
      <c r="B222" s="43"/>
      <c r="C222" s="38"/>
      <c r="D222" s="32"/>
      <c r="E222" s="46"/>
      <c r="F222" s="33"/>
      <c r="G222" s="33"/>
      <c r="H222" s="47"/>
      <c r="I222" s="29"/>
      <c r="J222" s="29"/>
      <c r="K222" s="29"/>
      <c r="L222" s="29"/>
      <c r="M222" s="29"/>
    </row>
    <row r="223" spans="1:13" x14ac:dyDescent="0.25">
      <c r="A223" s="4"/>
      <c r="B223" s="36"/>
      <c r="C223" s="39"/>
      <c r="D223" s="35"/>
      <c r="E223" s="35"/>
      <c r="F223" s="37"/>
      <c r="G223" s="37"/>
      <c r="H223" s="37"/>
      <c r="I223" s="43"/>
      <c r="J223" s="29"/>
      <c r="K223" s="29"/>
      <c r="L223" s="29"/>
      <c r="M223" s="29"/>
    </row>
    <row r="224" spans="1:13" x14ac:dyDescent="0.25">
      <c r="B224" s="29"/>
      <c r="C224" s="29"/>
      <c r="D224" s="44"/>
      <c r="E224" s="29"/>
      <c r="F224" s="32"/>
      <c r="G224" s="32"/>
      <c r="H224" s="32"/>
      <c r="I224" s="29"/>
      <c r="J224" s="29"/>
      <c r="K224" s="29"/>
      <c r="L224" s="29"/>
      <c r="M224" s="29"/>
    </row>
    <row r="225" spans="1:13" x14ac:dyDescent="0.25">
      <c r="A225" s="4"/>
      <c r="B225" s="29"/>
      <c r="C225" s="29"/>
      <c r="D225" s="44"/>
      <c r="E225" s="29"/>
      <c r="F225" s="14"/>
      <c r="G225" s="14"/>
      <c r="H225" s="14"/>
      <c r="I225" s="29"/>
      <c r="J225" s="29"/>
      <c r="K225" s="14"/>
      <c r="L225" s="14"/>
      <c r="M225" s="14"/>
    </row>
    <row r="226" spans="1:13" x14ac:dyDescent="0.25">
      <c r="B226" s="29"/>
      <c r="C226" s="38"/>
      <c r="D226" s="32"/>
      <c r="E226" s="29"/>
      <c r="F226" s="33"/>
      <c r="G226" s="33"/>
      <c r="H226" s="33"/>
      <c r="I226" s="29"/>
      <c r="J226" s="29"/>
      <c r="K226" s="31"/>
      <c r="L226" s="38"/>
      <c r="M226" s="32"/>
    </row>
    <row r="227" spans="1:13" x14ac:dyDescent="0.25">
      <c r="B227" s="29"/>
      <c r="C227" s="29"/>
      <c r="D227" s="32"/>
      <c r="E227" s="29"/>
      <c r="F227" s="33"/>
      <c r="G227" s="33"/>
      <c r="H227" s="33"/>
      <c r="I227" s="29"/>
      <c r="J227" s="29"/>
      <c r="K227" s="29"/>
      <c r="L227" s="29"/>
      <c r="M227" s="29"/>
    </row>
    <row r="228" spans="1:13" x14ac:dyDescent="0.25">
      <c r="B228" s="29"/>
      <c r="C228" s="38"/>
      <c r="D228" s="32"/>
      <c r="E228" s="29"/>
      <c r="F228" s="33"/>
      <c r="G228" s="33"/>
      <c r="H228" s="33"/>
      <c r="I228" s="29"/>
      <c r="J228" s="29"/>
      <c r="K228" s="29"/>
      <c r="L228" s="29"/>
      <c r="M228" s="29"/>
    </row>
    <row r="229" spans="1:13" x14ac:dyDescent="0.25">
      <c r="A229" s="4"/>
      <c r="B229" s="14"/>
      <c r="C229" s="39"/>
      <c r="D229" s="35"/>
      <c r="E229" s="29"/>
      <c r="F229" s="37"/>
      <c r="G229" s="37"/>
      <c r="H229" s="37"/>
      <c r="I229" s="29"/>
      <c r="J229" s="29"/>
      <c r="K229" s="29"/>
      <c r="L229" s="29"/>
      <c r="M229" s="29"/>
    </row>
    <row r="230" spans="1:13" x14ac:dyDescent="0.25">
      <c r="B230" s="29"/>
      <c r="C230" s="29"/>
      <c r="D230" s="44"/>
      <c r="E230" s="29"/>
      <c r="F230" s="32"/>
      <c r="G230" s="32"/>
      <c r="H230" s="32"/>
      <c r="I230" s="29"/>
      <c r="J230" s="29"/>
      <c r="K230" s="29"/>
      <c r="L230" s="29"/>
      <c r="M230" s="29"/>
    </row>
    <row r="231" spans="1:13" x14ac:dyDescent="0.25">
      <c r="A231" s="4"/>
      <c r="B231" s="29"/>
      <c r="C231" s="29"/>
      <c r="D231" s="44"/>
      <c r="E231" s="29"/>
      <c r="F231" s="29"/>
      <c r="G231" s="29"/>
      <c r="H231" s="29"/>
      <c r="I231" s="29"/>
      <c r="J231" s="29"/>
      <c r="K231" s="29"/>
      <c r="L231" s="29"/>
      <c r="M231" s="29"/>
    </row>
    <row r="232" spans="1:13" x14ac:dyDescent="0.25">
      <c r="B232" s="29"/>
      <c r="C232" s="38"/>
      <c r="D232" s="32"/>
      <c r="E232" s="29"/>
      <c r="F232" s="33"/>
      <c r="G232" s="33"/>
      <c r="H232" s="33"/>
      <c r="I232" s="29"/>
      <c r="J232" s="29"/>
      <c r="K232" s="31"/>
      <c r="L232" s="38"/>
      <c r="M232" s="32"/>
    </row>
    <row r="233" spans="1:13" x14ac:dyDescent="0.25">
      <c r="B233" s="29"/>
      <c r="C233" s="38"/>
      <c r="D233" s="32"/>
      <c r="E233" s="29"/>
      <c r="F233" s="33"/>
      <c r="G233" s="33"/>
      <c r="H233" s="33"/>
      <c r="I233" s="29"/>
      <c r="J233" s="29"/>
      <c r="K233" s="31"/>
      <c r="L233" s="29"/>
      <c r="M233" s="29"/>
    </row>
    <row r="234" spans="1:13" x14ac:dyDescent="0.25">
      <c r="B234" s="29"/>
      <c r="C234" s="38"/>
      <c r="D234" s="32"/>
      <c r="E234" s="29"/>
      <c r="F234" s="33"/>
      <c r="G234" s="33"/>
      <c r="H234" s="33"/>
      <c r="I234" s="29"/>
      <c r="J234" s="29"/>
      <c r="K234" s="29"/>
      <c r="L234" s="29"/>
      <c r="M234" s="29"/>
    </row>
    <row r="235" spans="1:13" x14ac:dyDescent="0.25">
      <c r="A235" s="4"/>
      <c r="B235" s="29"/>
      <c r="C235" s="39"/>
      <c r="D235" s="35"/>
      <c r="E235" s="29"/>
      <c r="F235" s="37"/>
      <c r="G235" s="37"/>
      <c r="H235" s="37"/>
      <c r="I235" s="29"/>
      <c r="J235" s="29"/>
      <c r="K235" s="29"/>
      <c r="L235" s="29"/>
      <c r="M235" s="29"/>
    </row>
    <row r="236" spans="1:13" x14ac:dyDescent="0.25">
      <c r="B236" s="29"/>
      <c r="C236" s="29"/>
      <c r="D236" s="29"/>
      <c r="E236" s="29"/>
      <c r="F236" s="32"/>
      <c r="G236" s="32"/>
      <c r="H236" s="32"/>
      <c r="I236" s="32"/>
      <c r="J236" s="32"/>
      <c r="K236" s="29"/>
      <c r="L236" s="29"/>
      <c r="M236" s="29"/>
    </row>
    <row r="237" spans="1:13" x14ac:dyDescent="0.25"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</row>
    <row r="242" spans="3:13" x14ac:dyDescent="0.25"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3691-A74D-4B0C-90F9-A33968000F2B}">
  <dimension ref="A1:E548"/>
  <sheetViews>
    <sheetView zoomScaleNormal="100" workbookViewId="0">
      <selection activeCell="F22" sqref="F22"/>
    </sheetView>
  </sheetViews>
  <sheetFormatPr defaultRowHeight="15" x14ac:dyDescent="0.25"/>
  <cols>
    <col min="1" max="1" width="32.28515625" bestFit="1" customWidth="1"/>
    <col min="2" max="2" width="42.42578125" bestFit="1" customWidth="1"/>
    <col min="4" max="4" width="11.7109375" bestFit="1" customWidth="1"/>
  </cols>
  <sheetData>
    <row r="1" spans="1:5" x14ac:dyDescent="0.25">
      <c r="A1" s="4" t="s">
        <v>701</v>
      </c>
      <c r="B1" s="4" t="s">
        <v>42</v>
      </c>
      <c r="C1" s="4" t="s">
        <v>690</v>
      </c>
      <c r="D1" s="4" t="s">
        <v>691</v>
      </c>
      <c r="E1" s="4"/>
    </row>
    <row r="2" spans="1:5" x14ac:dyDescent="0.25">
      <c r="A2" t="s">
        <v>104</v>
      </c>
      <c r="B2" t="s">
        <v>105</v>
      </c>
      <c r="C2">
        <v>5.3453390000000001</v>
      </c>
      <c r="D2">
        <v>-4.026789</v>
      </c>
    </row>
    <row r="3" spans="1:5" x14ac:dyDescent="0.25">
      <c r="A3" t="s">
        <v>84</v>
      </c>
      <c r="B3" t="s">
        <v>95</v>
      </c>
      <c r="C3">
        <v>6.4485200000000003</v>
      </c>
      <c r="D3">
        <v>2.3556599999999999</v>
      </c>
    </row>
    <row r="4" spans="1:5" x14ac:dyDescent="0.25">
      <c r="A4" t="s">
        <v>276</v>
      </c>
      <c r="B4" t="s">
        <v>331</v>
      </c>
      <c r="C4">
        <v>24.464777999999999</v>
      </c>
      <c r="D4">
        <v>54.361781000000001</v>
      </c>
    </row>
    <row r="5" spans="1:5" x14ac:dyDescent="0.25">
      <c r="A5" t="s">
        <v>332</v>
      </c>
      <c r="B5" t="s">
        <v>385</v>
      </c>
      <c r="C5">
        <v>16.86336</v>
      </c>
      <c r="D5">
        <v>-99.890100000000004</v>
      </c>
    </row>
    <row r="6" spans="1:5" x14ac:dyDescent="0.25">
      <c r="A6" t="s">
        <v>81</v>
      </c>
      <c r="B6" t="s">
        <v>82</v>
      </c>
      <c r="C6">
        <v>5.5560200000000002</v>
      </c>
      <c r="D6">
        <v>-0.19689999999999999</v>
      </c>
    </row>
    <row r="7" spans="1:5" x14ac:dyDescent="0.25">
      <c r="A7" t="s">
        <v>236</v>
      </c>
      <c r="B7" t="s">
        <v>330</v>
      </c>
      <c r="C7">
        <v>26.434419999999999</v>
      </c>
      <c r="D7">
        <v>50.103259999999999</v>
      </c>
    </row>
    <row r="8" spans="1:5" x14ac:dyDescent="0.25">
      <c r="A8" t="s">
        <v>314</v>
      </c>
      <c r="B8" t="s">
        <v>401</v>
      </c>
      <c r="C8">
        <v>25.274723999999999</v>
      </c>
      <c r="D8">
        <v>51.524472000000003</v>
      </c>
    </row>
    <row r="9" spans="1:5" x14ac:dyDescent="0.25">
      <c r="A9" t="s">
        <v>53</v>
      </c>
      <c r="B9" t="s">
        <v>55</v>
      </c>
      <c r="C9">
        <v>12.798802999999999</v>
      </c>
      <c r="D9">
        <v>45.035902</v>
      </c>
    </row>
    <row r="10" spans="1:5" x14ac:dyDescent="0.25">
      <c r="A10" t="s">
        <v>386</v>
      </c>
      <c r="B10" t="s">
        <v>433</v>
      </c>
      <c r="C10">
        <v>-34.928660000000001</v>
      </c>
      <c r="D10">
        <v>138.59863000000001</v>
      </c>
    </row>
    <row r="11" spans="1:5" x14ac:dyDescent="0.25">
      <c r="A11" t="s">
        <v>204</v>
      </c>
      <c r="B11" t="s">
        <v>225</v>
      </c>
      <c r="C11">
        <v>30.424847</v>
      </c>
      <c r="D11">
        <v>-9.5936950000000003</v>
      </c>
    </row>
    <row r="12" spans="1:5" x14ac:dyDescent="0.25">
      <c r="A12" t="s">
        <v>652</v>
      </c>
      <c r="B12" t="s">
        <v>654</v>
      </c>
      <c r="C12">
        <v>18.427700999999999</v>
      </c>
      <c r="D12">
        <v>-67.154397000000003</v>
      </c>
    </row>
    <row r="13" spans="1:5" x14ac:dyDescent="0.25">
      <c r="A13" t="s">
        <v>276</v>
      </c>
      <c r="B13" t="s">
        <v>346</v>
      </c>
      <c r="C13">
        <v>25.411110000000001</v>
      </c>
      <c r="D13">
        <v>55.435040000000001</v>
      </c>
    </row>
    <row r="14" spans="1:5" x14ac:dyDescent="0.25">
      <c r="A14" t="s">
        <v>655</v>
      </c>
      <c r="B14" t="s">
        <v>688</v>
      </c>
      <c r="C14">
        <v>39.716670000000001</v>
      </c>
      <c r="D14">
        <v>140.11670000000001</v>
      </c>
    </row>
    <row r="15" spans="1:5" x14ac:dyDescent="0.25">
      <c r="A15" t="s">
        <v>53</v>
      </c>
      <c r="B15" t="s">
        <v>110</v>
      </c>
      <c r="C15">
        <v>14.79781</v>
      </c>
      <c r="D15">
        <v>42.954520000000002</v>
      </c>
    </row>
    <row r="16" spans="1:5" x14ac:dyDescent="0.25">
      <c r="A16" t="s">
        <v>119</v>
      </c>
      <c r="B16" t="s">
        <v>132</v>
      </c>
      <c r="C16">
        <v>31.192471000000001</v>
      </c>
      <c r="D16">
        <v>29.904596000000002</v>
      </c>
    </row>
    <row r="17" spans="1:4" x14ac:dyDescent="0.25">
      <c r="A17" t="s">
        <v>119</v>
      </c>
      <c r="B17" t="s">
        <v>191</v>
      </c>
      <c r="C17">
        <v>30.60427</v>
      </c>
      <c r="D17">
        <v>32.27225</v>
      </c>
    </row>
    <row r="18" spans="1:4" x14ac:dyDescent="0.25">
      <c r="A18" t="s">
        <v>198</v>
      </c>
      <c r="B18" t="s">
        <v>199</v>
      </c>
      <c r="C18">
        <v>26.21536</v>
      </c>
      <c r="D18">
        <v>50.583199999999998</v>
      </c>
    </row>
    <row r="19" spans="1:4" x14ac:dyDescent="0.25">
      <c r="A19" t="s">
        <v>53</v>
      </c>
      <c r="B19" t="s">
        <v>54</v>
      </c>
      <c r="C19">
        <v>14.542479999999999</v>
      </c>
      <c r="D19">
        <v>49.12424</v>
      </c>
    </row>
    <row r="20" spans="1:4" x14ac:dyDescent="0.25">
      <c r="A20" t="s">
        <v>390</v>
      </c>
      <c r="B20" t="s">
        <v>391</v>
      </c>
      <c r="C20">
        <v>29.369720000000001</v>
      </c>
      <c r="D20">
        <v>47.978299999999997</v>
      </c>
    </row>
    <row r="21" spans="1:4" x14ac:dyDescent="0.25">
      <c r="A21" t="s">
        <v>594</v>
      </c>
      <c r="B21" t="s">
        <v>602</v>
      </c>
      <c r="C21">
        <v>38.345170000000003</v>
      </c>
      <c r="D21">
        <v>-0.48148999999999997</v>
      </c>
    </row>
    <row r="22" spans="1:4" x14ac:dyDescent="0.25">
      <c r="A22" t="s">
        <v>230</v>
      </c>
      <c r="B22" t="s">
        <v>231</v>
      </c>
      <c r="C22">
        <v>6.1166669999999996</v>
      </c>
      <c r="D22">
        <v>100.36669999999999</v>
      </c>
    </row>
    <row r="23" spans="1:4" x14ac:dyDescent="0.25">
      <c r="A23" t="s">
        <v>194</v>
      </c>
      <c r="B23" t="s">
        <v>196</v>
      </c>
      <c r="C23">
        <v>-3.69543</v>
      </c>
      <c r="D23">
        <v>128.1814</v>
      </c>
    </row>
    <row r="24" spans="1:4" x14ac:dyDescent="0.25">
      <c r="A24" t="s">
        <v>565</v>
      </c>
      <c r="B24" t="s">
        <v>574</v>
      </c>
      <c r="C24">
        <v>52.374029999999998</v>
      </c>
      <c r="D24">
        <v>4.8896899999999999</v>
      </c>
    </row>
    <row r="25" spans="1:4" x14ac:dyDescent="0.25">
      <c r="A25" t="s">
        <v>240</v>
      </c>
      <c r="B25" t="s">
        <v>272</v>
      </c>
      <c r="C25">
        <v>36.9</v>
      </c>
      <c r="D25">
        <v>7.7666700000000004</v>
      </c>
    </row>
    <row r="26" spans="1:4" x14ac:dyDescent="0.25">
      <c r="A26" t="s">
        <v>579</v>
      </c>
      <c r="B26" t="s">
        <v>600</v>
      </c>
      <c r="C26">
        <v>37.323610000000002</v>
      </c>
      <c r="D26">
        <v>126.82194</v>
      </c>
    </row>
    <row r="27" spans="1:4" x14ac:dyDescent="0.25">
      <c r="A27" t="s">
        <v>372</v>
      </c>
      <c r="B27" t="s">
        <v>407</v>
      </c>
      <c r="C27">
        <v>36.908119999999997</v>
      </c>
      <c r="D27">
        <v>30.69556</v>
      </c>
    </row>
    <row r="28" spans="1:4" x14ac:dyDescent="0.25">
      <c r="A28" t="s">
        <v>364</v>
      </c>
      <c r="B28" t="s">
        <v>441</v>
      </c>
      <c r="C28">
        <v>38</v>
      </c>
      <c r="D28">
        <v>-121.81</v>
      </c>
    </row>
    <row r="29" spans="1:4" x14ac:dyDescent="0.25">
      <c r="A29" t="s">
        <v>46</v>
      </c>
      <c r="B29" t="s">
        <v>185</v>
      </c>
      <c r="C29">
        <v>14.623548</v>
      </c>
      <c r="D29">
        <v>121.12448500000001</v>
      </c>
    </row>
    <row r="30" spans="1:4" x14ac:dyDescent="0.25">
      <c r="A30" t="s">
        <v>486</v>
      </c>
      <c r="B30" t="s">
        <v>515</v>
      </c>
      <c r="C30">
        <v>-23.65</v>
      </c>
      <c r="D30">
        <v>-70.400000000000006</v>
      </c>
    </row>
    <row r="31" spans="1:4" x14ac:dyDescent="0.25">
      <c r="A31" t="s">
        <v>579</v>
      </c>
      <c r="B31" t="s">
        <v>627</v>
      </c>
      <c r="C31">
        <v>37.392499999999998</v>
      </c>
      <c r="D31">
        <v>126.92694</v>
      </c>
    </row>
    <row r="32" spans="1:4" x14ac:dyDescent="0.25">
      <c r="A32" t="s">
        <v>314</v>
      </c>
      <c r="B32" t="s">
        <v>315</v>
      </c>
      <c r="C32">
        <v>25.29194</v>
      </c>
      <c r="D32">
        <v>51.424439999999997</v>
      </c>
    </row>
    <row r="33" spans="1:4" x14ac:dyDescent="0.25">
      <c r="A33" t="s">
        <v>494</v>
      </c>
      <c r="B33" t="s">
        <v>507</v>
      </c>
      <c r="C33">
        <v>-10.911110000000001</v>
      </c>
      <c r="D33">
        <v>-37.071669999999997</v>
      </c>
    </row>
    <row r="34" spans="1:4" x14ac:dyDescent="0.25">
      <c r="A34" t="s">
        <v>606</v>
      </c>
      <c r="B34" t="s">
        <v>644</v>
      </c>
      <c r="C34">
        <v>64.56</v>
      </c>
      <c r="D34">
        <v>40.533332999999999</v>
      </c>
    </row>
    <row r="35" spans="1:4" x14ac:dyDescent="0.25">
      <c r="A35" t="s">
        <v>119</v>
      </c>
      <c r="B35" t="s">
        <v>120</v>
      </c>
      <c r="C35">
        <v>29.968133000000002</v>
      </c>
      <c r="D35">
        <v>32.547497</v>
      </c>
    </row>
    <row r="36" spans="1:4" x14ac:dyDescent="0.25">
      <c r="A36" t="s">
        <v>276</v>
      </c>
      <c r="B36" t="s">
        <v>277</v>
      </c>
      <c r="C36">
        <v>25.357309999999998</v>
      </c>
      <c r="D36">
        <v>55.403300000000002</v>
      </c>
    </row>
    <row r="37" spans="1:4" x14ac:dyDescent="0.25">
      <c r="A37" t="s">
        <v>638</v>
      </c>
      <c r="B37" t="s">
        <v>641</v>
      </c>
      <c r="C37">
        <v>37.953420000000001</v>
      </c>
      <c r="D37">
        <v>23.74897</v>
      </c>
    </row>
    <row r="38" spans="1:4" x14ac:dyDescent="0.25">
      <c r="A38" t="s">
        <v>462</v>
      </c>
      <c r="B38" t="s">
        <v>463</v>
      </c>
      <c r="C38">
        <v>-36.866669999999999</v>
      </c>
      <c r="D38">
        <v>174.76667</v>
      </c>
    </row>
    <row r="39" spans="1:4" x14ac:dyDescent="0.25">
      <c r="A39" t="s">
        <v>535</v>
      </c>
      <c r="B39" t="s">
        <v>558</v>
      </c>
      <c r="C39">
        <v>43.948340000000002</v>
      </c>
      <c r="D39">
        <v>4.8089199999999996</v>
      </c>
    </row>
    <row r="40" spans="1:4" x14ac:dyDescent="0.25">
      <c r="A40" t="s">
        <v>46</v>
      </c>
      <c r="B40" t="s">
        <v>188</v>
      </c>
      <c r="C40">
        <v>10.650722999999999</v>
      </c>
      <c r="D40">
        <v>122.945983</v>
      </c>
    </row>
    <row r="41" spans="1:4" x14ac:dyDescent="0.25">
      <c r="A41" t="s">
        <v>46</v>
      </c>
      <c r="B41" t="s">
        <v>184</v>
      </c>
      <c r="C41">
        <v>14.412993</v>
      </c>
      <c r="D41">
        <v>120.973679</v>
      </c>
    </row>
    <row r="42" spans="1:4" x14ac:dyDescent="0.25">
      <c r="A42" t="s">
        <v>454</v>
      </c>
      <c r="B42" t="s">
        <v>480</v>
      </c>
      <c r="C42">
        <v>-38.7196</v>
      </c>
      <c r="D42">
        <v>-62.27243</v>
      </c>
    </row>
    <row r="43" spans="1:4" x14ac:dyDescent="0.25">
      <c r="A43" t="s">
        <v>494</v>
      </c>
      <c r="B43" t="s">
        <v>529</v>
      </c>
      <c r="C43">
        <v>-23.957000000000001</v>
      </c>
      <c r="D43">
        <v>-46.326608999999998</v>
      </c>
    </row>
    <row r="44" spans="1:4" x14ac:dyDescent="0.25">
      <c r="A44" t="s">
        <v>374</v>
      </c>
      <c r="B44" t="s">
        <v>377</v>
      </c>
      <c r="C44">
        <v>40.377670000000002</v>
      </c>
      <c r="D44">
        <v>49.892009999999999</v>
      </c>
    </row>
    <row r="45" spans="1:4" x14ac:dyDescent="0.25">
      <c r="A45" t="s">
        <v>194</v>
      </c>
      <c r="B45" t="s">
        <v>212</v>
      </c>
      <c r="C45">
        <v>-1.26753</v>
      </c>
      <c r="D45">
        <v>116.82886999999999</v>
      </c>
    </row>
    <row r="46" spans="1:4" x14ac:dyDescent="0.25">
      <c r="A46" t="s">
        <v>364</v>
      </c>
      <c r="B46" t="s">
        <v>489</v>
      </c>
      <c r="C46">
        <v>39.290379999999999</v>
      </c>
      <c r="D46">
        <v>-76.612189999999998</v>
      </c>
    </row>
    <row r="47" spans="1:4" x14ac:dyDescent="0.25">
      <c r="A47" t="s">
        <v>382</v>
      </c>
      <c r="B47" t="s">
        <v>383</v>
      </c>
      <c r="C47">
        <v>27.186499999999999</v>
      </c>
      <c r="D47">
        <v>56.280799999999999</v>
      </c>
    </row>
    <row r="48" spans="1:4" x14ac:dyDescent="0.25">
      <c r="A48" t="s">
        <v>194</v>
      </c>
      <c r="B48" t="s">
        <v>210</v>
      </c>
      <c r="C48">
        <v>-5.4253999999999998</v>
      </c>
      <c r="D48">
        <v>105.258</v>
      </c>
    </row>
    <row r="49" spans="1:4" x14ac:dyDescent="0.25">
      <c r="A49" t="s">
        <v>286</v>
      </c>
      <c r="B49" t="s">
        <v>399</v>
      </c>
      <c r="C49">
        <v>32.116669999999999</v>
      </c>
      <c r="D49">
        <v>20.066669999999998</v>
      </c>
    </row>
    <row r="50" spans="1:4" x14ac:dyDescent="0.25">
      <c r="A50" t="s">
        <v>194</v>
      </c>
      <c r="B50" t="s">
        <v>219</v>
      </c>
      <c r="C50">
        <v>-3.3244199999999999</v>
      </c>
      <c r="D50">
        <v>114.59099999999999</v>
      </c>
    </row>
    <row r="51" spans="1:4" x14ac:dyDescent="0.25">
      <c r="A51" t="s">
        <v>144</v>
      </c>
      <c r="B51" t="s">
        <v>145</v>
      </c>
      <c r="C51">
        <v>13.453099</v>
      </c>
      <c r="D51">
        <v>-16.679433</v>
      </c>
    </row>
    <row r="52" spans="1:4" x14ac:dyDescent="0.25">
      <c r="A52" t="s">
        <v>594</v>
      </c>
      <c r="B52" t="s">
        <v>604</v>
      </c>
      <c r="C52">
        <v>41.38879</v>
      </c>
      <c r="D52">
        <v>2.1589900000000002</v>
      </c>
    </row>
    <row r="53" spans="1:4" x14ac:dyDescent="0.25">
      <c r="A53" t="s">
        <v>419</v>
      </c>
      <c r="B53" t="s">
        <v>435</v>
      </c>
      <c r="C53">
        <v>10.216670000000001</v>
      </c>
      <c r="D53">
        <v>-64.616669999999999</v>
      </c>
    </row>
    <row r="54" spans="1:4" x14ac:dyDescent="0.25">
      <c r="A54" t="s">
        <v>586</v>
      </c>
      <c r="B54" t="s">
        <v>614</v>
      </c>
      <c r="C54">
        <v>41.117730000000002</v>
      </c>
      <c r="D54">
        <v>16.851179999999999</v>
      </c>
    </row>
    <row r="55" spans="1:4" x14ac:dyDescent="0.25">
      <c r="A55" t="s">
        <v>158</v>
      </c>
      <c r="B55" t="s">
        <v>159</v>
      </c>
      <c r="C55">
        <v>22.70194</v>
      </c>
      <c r="D55">
        <v>90.371110000000002</v>
      </c>
    </row>
    <row r="56" spans="1:4" x14ac:dyDescent="0.25">
      <c r="A56" t="s">
        <v>586</v>
      </c>
      <c r="B56" t="s">
        <v>615</v>
      </c>
      <c r="C56">
        <v>41.31183</v>
      </c>
      <c r="D56">
        <v>16.290769999999998</v>
      </c>
    </row>
    <row r="57" spans="1:4" x14ac:dyDescent="0.25">
      <c r="A57" t="s">
        <v>456</v>
      </c>
      <c r="B57" t="s">
        <v>492</v>
      </c>
      <c r="C57">
        <v>10.963889999999999</v>
      </c>
      <c r="D57">
        <v>-74.796390000000002</v>
      </c>
    </row>
    <row r="58" spans="1:4" x14ac:dyDescent="0.25">
      <c r="A58" t="s">
        <v>46</v>
      </c>
      <c r="B58" t="s">
        <v>68</v>
      </c>
      <c r="C58">
        <v>6.7040699999999998</v>
      </c>
      <c r="D58">
        <v>121.97117</v>
      </c>
    </row>
    <row r="59" spans="1:4" x14ac:dyDescent="0.25">
      <c r="A59" t="s">
        <v>71</v>
      </c>
      <c r="B59" t="s">
        <v>72</v>
      </c>
      <c r="C59">
        <v>1.86391</v>
      </c>
      <c r="D59">
        <v>9.7658199999999997</v>
      </c>
    </row>
    <row r="60" spans="1:4" x14ac:dyDescent="0.25">
      <c r="A60" t="s">
        <v>194</v>
      </c>
      <c r="B60" t="s">
        <v>195</v>
      </c>
      <c r="C60">
        <v>1.119078</v>
      </c>
      <c r="D60">
        <v>104.03127499999999</v>
      </c>
    </row>
    <row r="61" spans="1:4" x14ac:dyDescent="0.25">
      <c r="A61" t="s">
        <v>46</v>
      </c>
      <c r="B61" t="s">
        <v>78</v>
      </c>
      <c r="C61">
        <v>13.757289999999999</v>
      </c>
      <c r="D61">
        <v>121.058643</v>
      </c>
    </row>
    <row r="62" spans="1:4" x14ac:dyDescent="0.25">
      <c r="A62" t="s">
        <v>684</v>
      </c>
      <c r="B62" t="s">
        <v>685</v>
      </c>
      <c r="C62">
        <v>33.9</v>
      </c>
      <c r="D62">
        <v>35.483330000000002</v>
      </c>
    </row>
    <row r="63" spans="1:4" x14ac:dyDescent="0.25">
      <c r="A63" t="s">
        <v>220</v>
      </c>
      <c r="B63" t="s">
        <v>367</v>
      </c>
      <c r="C63">
        <v>21.478511000000001</v>
      </c>
      <c r="D63">
        <v>109.119973</v>
      </c>
    </row>
    <row r="64" spans="1:4" x14ac:dyDescent="0.25">
      <c r="A64" t="s">
        <v>112</v>
      </c>
      <c r="B64" t="s">
        <v>137</v>
      </c>
      <c r="C64">
        <v>-19.843610000000002</v>
      </c>
      <c r="D64">
        <v>34.838889999999999</v>
      </c>
    </row>
    <row r="65" spans="1:4" x14ac:dyDescent="0.25">
      <c r="A65" t="s">
        <v>494</v>
      </c>
      <c r="B65" t="s">
        <v>525</v>
      </c>
      <c r="C65">
        <v>-1.456142</v>
      </c>
      <c r="D65">
        <v>-48.478988000000001</v>
      </c>
    </row>
    <row r="66" spans="1:4" x14ac:dyDescent="0.25">
      <c r="A66" t="s">
        <v>520</v>
      </c>
      <c r="B66" t="s">
        <v>541</v>
      </c>
      <c r="C66">
        <v>54.594667999999999</v>
      </c>
      <c r="D66">
        <v>-5.9298120000000001</v>
      </c>
    </row>
    <row r="67" spans="1:4" x14ac:dyDescent="0.25">
      <c r="A67" t="s">
        <v>194</v>
      </c>
      <c r="B67" t="s">
        <v>206</v>
      </c>
      <c r="C67">
        <v>-3.800278</v>
      </c>
      <c r="D67">
        <v>102.265278</v>
      </c>
    </row>
    <row r="68" spans="1:4" x14ac:dyDescent="0.25">
      <c r="A68" t="s">
        <v>48</v>
      </c>
      <c r="B68" t="s">
        <v>50</v>
      </c>
      <c r="C68">
        <v>-12.576000000000001</v>
      </c>
      <c r="D68">
        <v>13.404999999999999</v>
      </c>
    </row>
    <row r="69" spans="1:4" x14ac:dyDescent="0.25">
      <c r="A69" t="s">
        <v>51</v>
      </c>
      <c r="B69" t="s">
        <v>56</v>
      </c>
      <c r="C69">
        <v>10.439590000000001</v>
      </c>
      <c r="D69">
        <v>45.014319999999998</v>
      </c>
    </row>
    <row r="70" spans="1:4" x14ac:dyDescent="0.25">
      <c r="A70" t="s">
        <v>88</v>
      </c>
      <c r="B70" t="s">
        <v>180</v>
      </c>
      <c r="C70">
        <v>21.766670000000001</v>
      </c>
      <c r="D70">
        <v>72.150000000000006</v>
      </c>
    </row>
    <row r="71" spans="1:4" x14ac:dyDescent="0.25">
      <c r="A71" t="s">
        <v>88</v>
      </c>
      <c r="B71" t="s">
        <v>133</v>
      </c>
      <c r="C71">
        <v>19.3</v>
      </c>
      <c r="D71">
        <v>73.066670000000002</v>
      </c>
    </row>
    <row r="72" spans="1:4" x14ac:dyDescent="0.25">
      <c r="A72" t="s">
        <v>86</v>
      </c>
      <c r="B72" t="s">
        <v>166</v>
      </c>
      <c r="C72">
        <v>10.95</v>
      </c>
      <c r="D72">
        <v>106.81667</v>
      </c>
    </row>
    <row r="73" spans="1:4" x14ac:dyDescent="0.25">
      <c r="A73" t="s">
        <v>594</v>
      </c>
      <c r="B73" t="s">
        <v>630</v>
      </c>
      <c r="C73">
        <v>43.262709999999998</v>
      </c>
      <c r="D73">
        <v>-2.9252799999999999</v>
      </c>
    </row>
    <row r="74" spans="1:4" x14ac:dyDescent="0.25">
      <c r="A74" t="s">
        <v>520</v>
      </c>
      <c r="B74" t="s">
        <v>557</v>
      </c>
      <c r="C74">
        <v>53.393369999999997</v>
      </c>
      <c r="D74">
        <v>-3.0147900000000001</v>
      </c>
    </row>
    <row r="75" spans="1:4" x14ac:dyDescent="0.25">
      <c r="A75" t="s">
        <v>148</v>
      </c>
      <c r="B75" t="s">
        <v>149</v>
      </c>
      <c r="C75">
        <v>11.863569999999999</v>
      </c>
      <c r="D75">
        <v>-15.597670000000001</v>
      </c>
    </row>
    <row r="76" spans="1:4" x14ac:dyDescent="0.25">
      <c r="A76" t="s">
        <v>494</v>
      </c>
      <c r="B76" t="s">
        <v>516</v>
      </c>
      <c r="C76">
        <v>-26.919440000000002</v>
      </c>
      <c r="D76">
        <v>-49.066110000000002</v>
      </c>
    </row>
    <row r="77" spans="1:4" x14ac:dyDescent="0.25">
      <c r="A77" t="s">
        <v>364</v>
      </c>
      <c r="B77" t="s">
        <v>429</v>
      </c>
      <c r="C77">
        <v>26.33981</v>
      </c>
      <c r="D77">
        <v>-81.778700000000001</v>
      </c>
    </row>
    <row r="78" spans="1:4" x14ac:dyDescent="0.25">
      <c r="A78" t="s">
        <v>535</v>
      </c>
      <c r="B78" t="s">
        <v>538</v>
      </c>
      <c r="C78">
        <v>44.840440000000001</v>
      </c>
      <c r="D78">
        <v>-0.58050000000000002</v>
      </c>
    </row>
    <row r="79" spans="1:4" x14ac:dyDescent="0.25">
      <c r="A79" t="s">
        <v>364</v>
      </c>
      <c r="B79" t="s">
        <v>498</v>
      </c>
      <c r="C79">
        <v>42.347918999999997</v>
      </c>
      <c r="D79">
        <v>-71.064530000000005</v>
      </c>
    </row>
    <row r="80" spans="1:4" x14ac:dyDescent="0.25">
      <c r="A80" t="s">
        <v>520</v>
      </c>
      <c r="B80" t="s">
        <v>531</v>
      </c>
      <c r="C80">
        <v>50.720480000000002</v>
      </c>
      <c r="D80">
        <v>-1.8794999999999999</v>
      </c>
    </row>
    <row r="81" spans="1:4" x14ac:dyDescent="0.25">
      <c r="A81" t="s">
        <v>88</v>
      </c>
      <c r="B81" t="s">
        <v>91</v>
      </c>
      <c r="C81">
        <v>19.316669999999998</v>
      </c>
      <c r="D81">
        <v>84.783330000000007</v>
      </c>
    </row>
    <row r="82" spans="1:4" x14ac:dyDescent="0.25">
      <c r="A82" t="s">
        <v>631</v>
      </c>
      <c r="B82" t="s">
        <v>632</v>
      </c>
      <c r="C82">
        <v>53.075159999999997</v>
      </c>
      <c r="D82">
        <v>8.8077699999999997</v>
      </c>
    </row>
    <row r="83" spans="1:4" x14ac:dyDescent="0.25">
      <c r="A83" t="s">
        <v>364</v>
      </c>
      <c r="B83" t="s">
        <v>497</v>
      </c>
      <c r="C83">
        <v>41.16704</v>
      </c>
      <c r="D83">
        <v>-73.204830000000001</v>
      </c>
    </row>
    <row r="84" spans="1:4" x14ac:dyDescent="0.25">
      <c r="A84" t="s">
        <v>520</v>
      </c>
      <c r="B84" t="s">
        <v>530</v>
      </c>
      <c r="C84">
        <v>50.828380000000003</v>
      </c>
      <c r="D84">
        <v>-0.13947000000000001</v>
      </c>
    </row>
    <row r="85" spans="1:4" x14ac:dyDescent="0.25">
      <c r="A85" t="s">
        <v>386</v>
      </c>
      <c r="B85" t="s">
        <v>409</v>
      </c>
      <c r="C85">
        <v>-27.467939999999999</v>
      </c>
      <c r="D85">
        <v>153.02808999999999</v>
      </c>
    </row>
    <row r="86" spans="1:4" x14ac:dyDescent="0.25">
      <c r="A86" t="s">
        <v>520</v>
      </c>
      <c r="B86" t="s">
        <v>523</v>
      </c>
      <c r="C86">
        <v>51.455199999999998</v>
      </c>
      <c r="D86">
        <v>-2.5966</v>
      </c>
    </row>
    <row r="87" spans="1:4" x14ac:dyDescent="0.25">
      <c r="A87" t="s">
        <v>579</v>
      </c>
      <c r="B87" t="s">
        <v>618</v>
      </c>
      <c r="C87">
        <v>37.498890000000003</v>
      </c>
      <c r="D87">
        <v>126.78306000000001</v>
      </c>
    </row>
    <row r="88" spans="1:4" x14ac:dyDescent="0.25">
      <c r="A88" t="s">
        <v>456</v>
      </c>
      <c r="B88" t="s">
        <v>457</v>
      </c>
      <c r="C88">
        <v>3.8850280000000001</v>
      </c>
      <c r="D88">
        <v>-77.070009999999996</v>
      </c>
    </row>
    <row r="89" spans="1:4" x14ac:dyDescent="0.25">
      <c r="A89" t="s">
        <v>454</v>
      </c>
      <c r="B89" t="s">
        <v>475</v>
      </c>
      <c r="C89">
        <v>-34.605083</v>
      </c>
      <c r="D89">
        <v>-58.400368</v>
      </c>
    </row>
    <row r="90" spans="1:4" x14ac:dyDescent="0.25">
      <c r="A90" t="s">
        <v>119</v>
      </c>
      <c r="B90" t="s">
        <v>190</v>
      </c>
      <c r="C90">
        <v>31.256540000000001</v>
      </c>
      <c r="D90">
        <v>32.284120000000001</v>
      </c>
    </row>
    <row r="91" spans="1:4" x14ac:dyDescent="0.25">
      <c r="A91" t="s">
        <v>579</v>
      </c>
      <c r="B91" t="s">
        <v>605</v>
      </c>
      <c r="C91">
        <v>35.102780000000003</v>
      </c>
      <c r="D91">
        <v>129.04028</v>
      </c>
    </row>
    <row r="92" spans="1:4" x14ac:dyDescent="0.25">
      <c r="A92" t="s">
        <v>46</v>
      </c>
      <c r="B92" t="s">
        <v>79</v>
      </c>
      <c r="C92">
        <v>8.9491700000000005</v>
      </c>
      <c r="D92">
        <v>125.54361</v>
      </c>
    </row>
    <row r="93" spans="1:4" x14ac:dyDescent="0.25">
      <c r="A93" t="s">
        <v>645</v>
      </c>
      <c r="B93" t="s">
        <v>683</v>
      </c>
      <c r="C93">
        <v>53.1235</v>
      </c>
      <c r="D93">
        <v>18.007619999999999</v>
      </c>
    </row>
    <row r="94" spans="1:4" x14ac:dyDescent="0.25">
      <c r="A94" t="s">
        <v>419</v>
      </c>
      <c r="B94" t="s">
        <v>421</v>
      </c>
      <c r="C94">
        <v>10.38828</v>
      </c>
      <c r="D94">
        <v>-71.439920000000001</v>
      </c>
    </row>
    <row r="95" spans="1:4" x14ac:dyDescent="0.25">
      <c r="A95" t="s">
        <v>48</v>
      </c>
      <c r="B95" t="s">
        <v>122</v>
      </c>
      <c r="C95">
        <v>-5.55</v>
      </c>
      <c r="D95">
        <v>12.2</v>
      </c>
    </row>
    <row r="96" spans="1:4" x14ac:dyDescent="0.25">
      <c r="A96" t="s">
        <v>46</v>
      </c>
      <c r="B96" t="s">
        <v>111</v>
      </c>
      <c r="C96">
        <v>8.4822199999999999</v>
      </c>
      <c r="D96">
        <v>124.64722</v>
      </c>
    </row>
    <row r="97" spans="1:4" x14ac:dyDescent="0.25">
      <c r="A97" t="s">
        <v>586</v>
      </c>
      <c r="B97" t="s">
        <v>613</v>
      </c>
      <c r="C97">
        <v>39.207380000000001</v>
      </c>
      <c r="D97">
        <v>9.13462</v>
      </c>
    </row>
    <row r="98" spans="1:4" x14ac:dyDescent="0.25">
      <c r="A98" t="s">
        <v>101</v>
      </c>
      <c r="B98" t="s">
        <v>141</v>
      </c>
      <c r="C98">
        <v>4.9516999999999998</v>
      </c>
      <c r="D98">
        <v>8.3219999999999992</v>
      </c>
    </row>
    <row r="99" spans="1:4" x14ac:dyDescent="0.25">
      <c r="A99" t="s">
        <v>494</v>
      </c>
      <c r="B99" t="s">
        <v>547</v>
      </c>
      <c r="C99">
        <v>-21.766369000000001</v>
      </c>
      <c r="D99">
        <v>-41.319566999999999</v>
      </c>
    </row>
    <row r="100" spans="1:4" x14ac:dyDescent="0.25">
      <c r="A100" t="s">
        <v>86</v>
      </c>
      <c r="B100" t="s">
        <v>157</v>
      </c>
      <c r="C100">
        <v>10.033329999999999</v>
      </c>
      <c r="D100">
        <v>105.78333000000001</v>
      </c>
    </row>
    <row r="101" spans="1:4" x14ac:dyDescent="0.25">
      <c r="A101" t="s">
        <v>332</v>
      </c>
      <c r="B101" t="s">
        <v>333</v>
      </c>
      <c r="C101">
        <v>21.174289999999999</v>
      </c>
      <c r="D101">
        <v>-86.846559999999997</v>
      </c>
    </row>
    <row r="102" spans="1:4" x14ac:dyDescent="0.25">
      <c r="A102" t="s">
        <v>364</v>
      </c>
      <c r="B102" t="s">
        <v>398</v>
      </c>
      <c r="C102">
        <v>26.639600000000002</v>
      </c>
      <c r="D102">
        <v>-81.982471000000004</v>
      </c>
    </row>
    <row r="103" spans="1:4" x14ac:dyDescent="0.25">
      <c r="A103" t="s">
        <v>290</v>
      </c>
      <c r="B103" t="s">
        <v>291</v>
      </c>
      <c r="C103">
        <v>-33.925840000000001</v>
      </c>
      <c r="D103">
        <v>18.423220000000001</v>
      </c>
    </row>
    <row r="104" spans="1:4" x14ac:dyDescent="0.25">
      <c r="A104" t="s">
        <v>419</v>
      </c>
      <c r="B104" t="s">
        <v>448</v>
      </c>
      <c r="C104">
        <v>10.488009999999999</v>
      </c>
      <c r="D104">
        <v>-66.879189999999994</v>
      </c>
    </row>
    <row r="105" spans="1:4" x14ac:dyDescent="0.25">
      <c r="A105" t="s">
        <v>520</v>
      </c>
      <c r="B105" t="s">
        <v>537</v>
      </c>
      <c r="C105">
        <v>51.48</v>
      </c>
      <c r="D105">
        <v>-3.18</v>
      </c>
    </row>
    <row r="106" spans="1:4" x14ac:dyDescent="0.25">
      <c r="A106" t="s">
        <v>456</v>
      </c>
      <c r="B106" t="s">
        <v>513</v>
      </c>
      <c r="C106">
        <v>10.39972</v>
      </c>
      <c r="D106">
        <v>-75.514439999999993</v>
      </c>
    </row>
    <row r="107" spans="1:4" x14ac:dyDescent="0.25">
      <c r="A107" t="s">
        <v>586</v>
      </c>
      <c r="B107" t="s">
        <v>616</v>
      </c>
      <c r="C107">
        <v>37.502130000000001</v>
      </c>
      <c r="D107">
        <v>15.08719</v>
      </c>
    </row>
    <row r="108" spans="1:4" x14ac:dyDescent="0.25">
      <c r="A108" t="s">
        <v>46</v>
      </c>
      <c r="B108" t="s">
        <v>90</v>
      </c>
      <c r="C108">
        <v>10.31672</v>
      </c>
      <c r="D108">
        <v>123.89071</v>
      </c>
    </row>
    <row r="109" spans="1:4" x14ac:dyDescent="0.25">
      <c r="A109" t="s">
        <v>386</v>
      </c>
      <c r="B109" t="s">
        <v>436</v>
      </c>
      <c r="C109">
        <v>-33.42</v>
      </c>
      <c r="D109">
        <v>151.39582999999999</v>
      </c>
    </row>
    <row r="110" spans="1:4" x14ac:dyDescent="0.25">
      <c r="A110" t="s">
        <v>579</v>
      </c>
      <c r="B110" t="s">
        <v>610</v>
      </c>
      <c r="C110">
        <v>35.228059999999999</v>
      </c>
      <c r="D110">
        <v>128.68110999999999</v>
      </c>
    </row>
    <row r="111" spans="1:4" x14ac:dyDescent="0.25">
      <c r="A111" t="s">
        <v>356</v>
      </c>
      <c r="B111" t="s">
        <v>357</v>
      </c>
      <c r="C111">
        <v>12.609444</v>
      </c>
      <c r="D111">
        <v>102.104444</v>
      </c>
    </row>
    <row r="112" spans="1:4" x14ac:dyDescent="0.25">
      <c r="A112" t="s">
        <v>220</v>
      </c>
      <c r="B112" t="s">
        <v>353</v>
      </c>
      <c r="C112">
        <v>23.665130000000001</v>
      </c>
      <c r="D112">
        <v>116.63786</v>
      </c>
    </row>
    <row r="113" spans="1:4" x14ac:dyDescent="0.25">
      <c r="A113" t="s">
        <v>364</v>
      </c>
      <c r="B113" t="s">
        <v>439</v>
      </c>
      <c r="C113">
        <v>32.789295000000003</v>
      </c>
      <c r="D113">
        <v>-79.986255</v>
      </c>
    </row>
    <row r="114" spans="1:4" x14ac:dyDescent="0.25">
      <c r="A114" t="s">
        <v>88</v>
      </c>
      <c r="B114" t="s">
        <v>109</v>
      </c>
      <c r="C114">
        <v>13.053091</v>
      </c>
      <c r="D114">
        <v>80.248750000000001</v>
      </c>
    </row>
    <row r="115" spans="1:4" x14ac:dyDescent="0.25">
      <c r="A115" t="s">
        <v>88</v>
      </c>
      <c r="B115" t="s">
        <v>118</v>
      </c>
      <c r="C115">
        <v>9.6834969999999991</v>
      </c>
      <c r="D115">
        <v>76.336653999999996</v>
      </c>
    </row>
    <row r="116" spans="1:4" x14ac:dyDescent="0.25">
      <c r="A116" t="s">
        <v>379</v>
      </c>
      <c r="B116" t="s">
        <v>397</v>
      </c>
      <c r="C116">
        <v>-6.7736099999999997</v>
      </c>
      <c r="D116">
        <v>-79.841669999999993</v>
      </c>
    </row>
    <row r="117" spans="1:4" x14ac:dyDescent="0.25">
      <c r="A117" t="s">
        <v>379</v>
      </c>
      <c r="B117" t="s">
        <v>408</v>
      </c>
      <c r="C117">
        <v>-9.0852799999999991</v>
      </c>
      <c r="D117">
        <v>-78.578329999999994</v>
      </c>
    </row>
    <row r="118" spans="1:4" x14ac:dyDescent="0.25">
      <c r="A118" t="s">
        <v>158</v>
      </c>
      <c r="B118" t="s">
        <v>163</v>
      </c>
      <c r="C118">
        <v>22.33306</v>
      </c>
      <c r="D118">
        <v>91.836389999999994</v>
      </c>
    </row>
    <row r="119" spans="1:4" x14ac:dyDescent="0.25">
      <c r="A119" t="s">
        <v>356</v>
      </c>
      <c r="B119" t="s">
        <v>416</v>
      </c>
      <c r="C119">
        <v>13.361124999999999</v>
      </c>
      <c r="D119">
        <v>100.988319</v>
      </c>
    </row>
    <row r="120" spans="1:4" x14ac:dyDescent="0.25">
      <c r="A120" t="s">
        <v>504</v>
      </c>
      <c r="B120" t="s">
        <v>514</v>
      </c>
      <c r="C120">
        <v>41.795560000000002</v>
      </c>
      <c r="D120">
        <v>129.77583000000001</v>
      </c>
    </row>
    <row r="121" spans="1:4" x14ac:dyDescent="0.25">
      <c r="A121" t="s">
        <v>462</v>
      </c>
      <c r="B121" t="s">
        <v>511</v>
      </c>
      <c r="C121">
        <v>-43.533329999999999</v>
      </c>
      <c r="D121">
        <v>172.63333</v>
      </c>
    </row>
    <row r="122" spans="1:4" x14ac:dyDescent="0.25">
      <c r="A122" t="s">
        <v>655</v>
      </c>
      <c r="B122" t="s">
        <v>662</v>
      </c>
      <c r="C122">
        <v>35.181469999999997</v>
      </c>
      <c r="D122">
        <v>136.90640999999999</v>
      </c>
    </row>
    <row r="123" spans="1:4" x14ac:dyDescent="0.25">
      <c r="A123" t="s">
        <v>194</v>
      </c>
      <c r="B123" t="s">
        <v>227</v>
      </c>
      <c r="C123">
        <v>-6.7062999999999997</v>
      </c>
      <c r="D123">
        <v>108.557</v>
      </c>
    </row>
    <row r="124" spans="1:4" x14ac:dyDescent="0.25">
      <c r="A124" t="s">
        <v>214</v>
      </c>
      <c r="B124" t="s">
        <v>215</v>
      </c>
      <c r="C124">
        <v>8.9958159999999996</v>
      </c>
      <c r="D124">
        <v>-79.519571999999997</v>
      </c>
    </row>
    <row r="125" spans="1:4" x14ac:dyDescent="0.25">
      <c r="A125" t="s">
        <v>419</v>
      </c>
      <c r="B125" t="s">
        <v>420</v>
      </c>
      <c r="C125">
        <v>8.3512199999999996</v>
      </c>
      <c r="D125">
        <v>-62.641019999999997</v>
      </c>
    </row>
    <row r="126" spans="1:4" x14ac:dyDescent="0.25">
      <c r="A126" t="s">
        <v>332</v>
      </c>
      <c r="B126" t="s">
        <v>384</v>
      </c>
      <c r="C126">
        <v>18.149999999999999</v>
      </c>
      <c r="D126">
        <v>-94.416669999999996</v>
      </c>
    </row>
    <row r="127" spans="1:4" x14ac:dyDescent="0.25">
      <c r="A127" t="s">
        <v>335</v>
      </c>
      <c r="B127" t="s">
        <v>336</v>
      </c>
      <c r="C127">
        <v>6.93194</v>
      </c>
      <c r="D127">
        <v>79.84778</v>
      </c>
    </row>
    <row r="128" spans="1:4" x14ac:dyDescent="0.25">
      <c r="A128" t="s">
        <v>123</v>
      </c>
      <c r="B128" t="s">
        <v>124</v>
      </c>
      <c r="C128">
        <v>9.5716420000000006</v>
      </c>
      <c r="D128">
        <v>-13.647601999999999</v>
      </c>
    </row>
    <row r="129" spans="1:4" x14ac:dyDescent="0.25">
      <c r="A129" t="s">
        <v>486</v>
      </c>
      <c r="B129" t="s">
        <v>518</v>
      </c>
      <c r="C129">
        <v>-36.826990000000002</v>
      </c>
      <c r="D129">
        <v>-73.049769999999995</v>
      </c>
    </row>
    <row r="130" spans="1:4" x14ac:dyDescent="0.25">
      <c r="A130" t="s">
        <v>364</v>
      </c>
      <c r="B130" t="s">
        <v>469</v>
      </c>
      <c r="C130">
        <v>37.977980000000002</v>
      </c>
      <c r="D130">
        <v>-122.03107</v>
      </c>
    </row>
    <row r="131" spans="1:4" x14ac:dyDescent="0.25">
      <c r="A131" t="s">
        <v>364</v>
      </c>
      <c r="B131" t="s">
        <v>477</v>
      </c>
      <c r="C131">
        <v>27.742857000000001</v>
      </c>
      <c r="D131">
        <v>-97.401927000000001</v>
      </c>
    </row>
    <row r="132" spans="1:4" x14ac:dyDescent="0.25">
      <c r="A132" t="s">
        <v>46</v>
      </c>
      <c r="B132" t="s">
        <v>66</v>
      </c>
      <c r="C132">
        <v>7.2236099999999999</v>
      </c>
      <c r="D132">
        <v>124.24639000000001</v>
      </c>
    </row>
    <row r="133" spans="1:4" x14ac:dyDescent="0.25">
      <c r="A133" t="s">
        <v>84</v>
      </c>
      <c r="B133" t="s">
        <v>85</v>
      </c>
      <c r="C133">
        <v>6.3653599999999999</v>
      </c>
      <c r="D133">
        <v>2.4183300000000001</v>
      </c>
    </row>
    <row r="134" spans="1:4" x14ac:dyDescent="0.25">
      <c r="A134" t="s">
        <v>419</v>
      </c>
      <c r="B134" t="s">
        <v>424</v>
      </c>
      <c r="C134">
        <v>10.46354</v>
      </c>
      <c r="D134">
        <v>-64.177499999999995</v>
      </c>
    </row>
    <row r="135" spans="1:4" x14ac:dyDescent="0.25">
      <c r="A135" t="s">
        <v>88</v>
      </c>
      <c r="B135" t="s">
        <v>183</v>
      </c>
      <c r="C135">
        <v>20.464970000000001</v>
      </c>
      <c r="D135">
        <v>85.879270000000005</v>
      </c>
    </row>
    <row r="136" spans="1:4" x14ac:dyDescent="0.25">
      <c r="A136" t="s">
        <v>86</v>
      </c>
      <c r="B136" t="s">
        <v>169</v>
      </c>
      <c r="C136">
        <v>16.051264</v>
      </c>
      <c r="D136">
        <v>108.21242599999999</v>
      </c>
    </row>
    <row r="137" spans="1:4" x14ac:dyDescent="0.25">
      <c r="A137" t="s">
        <v>579</v>
      </c>
      <c r="B137" t="s">
        <v>601</v>
      </c>
      <c r="C137">
        <v>36.321390000000001</v>
      </c>
      <c r="D137">
        <v>127.41972</v>
      </c>
    </row>
    <row r="138" spans="1:4" x14ac:dyDescent="0.25">
      <c r="A138" t="s">
        <v>57</v>
      </c>
      <c r="B138" t="s">
        <v>58</v>
      </c>
      <c r="C138">
        <v>14.6937</v>
      </c>
      <c r="D138">
        <v>-17.44406</v>
      </c>
    </row>
    <row r="139" spans="1:4" x14ac:dyDescent="0.25">
      <c r="A139" t="s">
        <v>220</v>
      </c>
      <c r="B139" t="s">
        <v>298</v>
      </c>
      <c r="C139">
        <v>38.913811000000003</v>
      </c>
      <c r="D139">
        <v>121.602322</v>
      </c>
    </row>
    <row r="140" spans="1:4" x14ac:dyDescent="0.25">
      <c r="A140" t="s">
        <v>220</v>
      </c>
      <c r="B140" t="s">
        <v>354</v>
      </c>
      <c r="C140">
        <v>40.119830999999998</v>
      </c>
      <c r="D140">
        <v>124.373852</v>
      </c>
    </row>
    <row r="141" spans="1:4" x14ac:dyDescent="0.25">
      <c r="A141" t="s">
        <v>204</v>
      </c>
      <c r="B141" t="s">
        <v>252</v>
      </c>
      <c r="C141">
        <v>33.592779999999998</v>
      </c>
      <c r="D141">
        <v>-7.6191599999999999</v>
      </c>
    </row>
    <row r="142" spans="1:4" x14ac:dyDescent="0.25">
      <c r="A142" t="s">
        <v>73</v>
      </c>
      <c r="B142" t="s">
        <v>74</v>
      </c>
      <c r="C142">
        <v>-6.8234899999999996</v>
      </c>
      <c r="D142">
        <v>39.269509999999997</v>
      </c>
    </row>
    <row r="143" spans="1:4" x14ac:dyDescent="0.25">
      <c r="A143" t="s">
        <v>46</v>
      </c>
      <c r="B143" t="s">
        <v>61</v>
      </c>
      <c r="C143">
        <v>7.0738539999999999</v>
      </c>
      <c r="D143">
        <v>125.612487</v>
      </c>
    </row>
    <row r="144" spans="1:4" x14ac:dyDescent="0.25">
      <c r="A144" t="s">
        <v>364</v>
      </c>
      <c r="B144" t="s">
        <v>437</v>
      </c>
      <c r="C144">
        <v>29.138316</v>
      </c>
      <c r="D144">
        <v>-80.995609999999999</v>
      </c>
    </row>
    <row r="145" spans="1:4" x14ac:dyDescent="0.25">
      <c r="A145" t="s">
        <v>194</v>
      </c>
      <c r="B145" t="s">
        <v>209</v>
      </c>
      <c r="C145">
        <v>-8.65</v>
      </c>
      <c r="D145">
        <v>115.21666999999999</v>
      </c>
    </row>
    <row r="146" spans="1:4" x14ac:dyDescent="0.25">
      <c r="A146" t="s">
        <v>347</v>
      </c>
      <c r="B146" t="s">
        <v>347</v>
      </c>
      <c r="C146">
        <v>11.587669999999999</v>
      </c>
      <c r="D146">
        <v>43.144680000000001</v>
      </c>
    </row>
    <row r="147" spans="1:4" x14ac:dyDescent="0.25">
      <c r="A147" t="s">
        <v>314</v>
      </c>
      <c r="B147" t="s">
        <v>361</v>
      </c>
      <c r="C147">
        <v>25.222200000000001</v>
      </c>
      <c r="D147">
        <v>51.422220000000003</v>
      </c>
    </row>
    <row r="148" spans="1:4" x14ac:dyDescent="0.25">
      <c r="A148" t="s">
        <v>220</v>
      </c>
      <c r="B148" t="s">
        <v>311</v>
      </c>
      <c r="C148">
        <v>39.883429</v>
      </c>
      <c r="D148">
        <v>124.146248</v>
      </c>
    </row>
    <row r="149" spans="1:4" x14ac:dyDescent="0.25">
      <c r="A149" t="s">
        <v>220</v>
      </c>
      <c r="B149" t="s">
        <v>378</v>
      </c>
      <c r="C149">
        <v>23.021159999999998</v>
      </c>
      <c r="D149">
        <v>113.741411</v>
      </c>
    </row>
    <row r="150" spans="1:4" x14ac:dyDescent="0.25">
      <c r="A150" t="s">
        <v>146</v>
      </c>
      <c r="B150" t="s">
        <v>147</v>
      </c>
      <c r="C150">
        <v>4.0482699999999996</v>
      </c>
      <c r="D150">
        <v>9.7042800000000007</v>
      </c>
    </row>
    <row r="151" spans="1:4" x14ac:dyDescent="0.25">
      <c r="A151" t="s">
        <v>276</v>
      </c>
      <c r="B151" t="s">
        <v>350</v>
      </c>
      <c r="C151">
        <v>25.272061000000001</v>
      </c>
      <c r="D151">
        <v>55.311264999999999</v>
      </c>
    </row>
    <row r="152" spans="1:4" x14ac:dyDescent="0.25">
      <c r="A152" t="s">
        <v>425</v>
      </c>
      <c r="B152" t="s">
        <v>426</v>
      </c>
      <c r="C152">
        <v>53.333060000000003</v>
      </c>
      <c r="D152">
        <v>-6.2488900000000003</v>
      </c>
    </row>
    <row r="153" spans="1:4" x14ac:dyDescent="0.25">
      <c r="A153" t="s">
        <v>290</v>
      </c>
      <c r="B153" t="s">
        <v>352</v>
      </c>
      <c r="C153">
        <v>-29.857900000000001</v>
      </c>
      <c r="D153">
        <v>31.029199999999999</v>
      </c>
    </row>
    <row r="154" spans="1:4" x14ac:dyDescent="0.25">
      <c r="A154" t="s">
        <v>290</v>
      </c>
      <c r="B154" t="s">
        <v>327</v>
      </c>
      <c r="C154">
        <v>-33.01529</v>
      </c>
      <c r="D154">
        <v>27.911619999999999</v>
      </c>
    </row>
    <row r="155" spans="1:4" x14ac:dyDescent="0.25">
      <c r="A155" t="s">
        <v>520</v>
      </c>
      <c r="B155" t="s">
        <v>521</v>
      </c>
      <c r="C155">
        <v>55.952100000000002</v>
      </c>
      <c r="D155">
        <v>-3.1964999999999999</v>
      </c>
    </row>
    <row r="156" spans="1:4" x14ac:dyDescent="0.25">
      <c r="A156" t="s">
        <v>240</v>
      </c>
      <c r="B156" t="s">
        <v>241</v>
      </c>
      <c r="C156">
        <v>36.752499999999998</v>
      </c>
      <c r="D156">
        <v>3.0419700000000001</v>
      </c>
    </row>
    <row r="157" spans="1:4" x14ac:dyDescent="0.25">
      <c r="A157" t="s">
        <v>332</v>
      </c>
      <c r="B157" t="s">
        <v>369</v>
      </c>
      <c r="C157">
        <v>31.866669999999999</v>
      </c>
      <c r="D157">
        <v>-116.61667</v>
      </c>
    </row>
    <row r="158" spans="1:4" x14ac:dyDescent="0.25">
      <c r="A158" t="s">
        <v>220</v>
      </c>
      <c r="B158" t="s">
        <v>244</v>
      </c>
      <c r="C158">
        <v>21.765917000000002</v>
      </c>
      <c r="D158">
        <v>108.35395</v>
      </c>
    </row>
    <row r="159" spans="1:4" x14ac:dyDescent="0.25">
      <c r="A159" t="s">
        <v>494</v>
      </c>
      <c r="B159" t="s">
        <v>512</v>
      </c>
      <c r="C159">
        <v>-27.59667</v>
      </c>
      <c r="D159">
        <v>-48.549169999999997</v>
      </c>
    </row>
    <row r="160" spans="1:4" x14ac:dyDescent="0.25">
      <c r="A160" t="s">
        <v>494</v>
      </c>
      <c r="B160" t="s">
        <v>524</v>
      </c>
      <c r="C160">
        <v>-3.7411699999999999</v>
      </c>
      <c r="D160">
        <v>-38.543574999999997</v>
      </c>
    </row>
    <row r="161" spans="1:4" x14ac:dyDescent="0.25">
      <c r="A161" t="s">
        <v>220</v>
      </c>
      <c r="B161" t="s">
        <v>358</v>
      </c>
      <c r="C161">
        <v>23.022777999999999</v>
      </c>
      <c r="D161">
        <v>113.119953</v>
      </c>
    </row>
    <row r="162" spans="1:4" x14ac:dyDescent="0.25">
      <c r="A162" t="s">
        <v>150</v>
      </c>
      <c r="B162" t="s">
        <v>151</v>
      </c>
      <c r="C162">
        <v>8.484</v>
      </c>
      <c r="D162">
        <v>-13.229939999999999</v>
      </c>
    </row>
    <row r="163" spans="1:4" x14ac:dyDescent="0.25">
      <c r="A163" t="s">
        <v>220</v>
      </c>
      <c r="B163" t="s">
        <v>270</v>
      </c>
      <c r="C163">
        <v>27.088055000000001</v>
      </c>
      <c r="D163">
        <v>119.64535100000001</v>
      </c>
    </row>
    <row r="164" spans="1:4" x14ac:dyDescent="0.25">
      <c r="A164" t="s">
        <v>655</v>
      </c>
      <c r="B164" t="s">
        <v>664</v>
      </c>
      <c r="C164">
        <v>34.483330000000002</v>
      </c>
      <c r="D164">
        <v>133.36667</v>
      </c>
    </row>
    <row r="165" spans="1:4" x14ac:dyDescent="0.25">
      <c r="A165" t="s">
        <v>220</v>
      </c>
      <c r="B165" t="s">
        <v>322</v>
      </c>
      <c r="C165">
        <v>25.725000000000001</v>
      </c>
      <c r="D165">
        <v>119.37944</v>
      </c>
    </row>
    <row r="166" spans="1:4" x14ac:dyDescent="0.25">
      <c r="A166" t="s">
        <v>220</v>
      </c>
      <c r="B166" t="s">
        <v>328</v>
      </c>
      <c r="C166">
        <v>26.075351999999999</v>
      </c>
      <c r="D166">
        <v>119.298946</v>
      </c>
    </row>
    <row r="167" spans="1:4" x14ac:dyDescent="0.25">
      <c r="A167" t="s">
        <v>88</v>
      </c>
      <c r="B167" t="s">
        <v>161</v>
      </c>
      <c r="C167">
        <v>23.067070999999999</v>
      </c>
      <c r="D167">
        <v>70.140032000000005</v>
      </c>
    </row>
    <row r="168" spans="1:4" x14ac:dyDescent="0.25">
      <c r="A168" t="s">
        <v>563</v>
      </c>
      <c r="B168" t="s">
        <v>578</v>
      </c>
      <c r="C168">
        <v>22.625962000000001</v>
      </c>
      <c r="D168">
        <v>120.31546</v>
      </c>
    </row>
    <row r="169" spans="1:4" x14ac:dyDescent="0.25">
      <c r="A169" t="s">
        <v>220</v>
      </c>
      <c r="B169" t="s">
        <v>246</v>
      </c>
      <c r="C169">
        <v>32.779085000000002</v>
      </c>
      <c r="D169">
        <v>119.447041</v>
      </c>
    </row>
    <row r="170" spans="1:4" x14ac:dyDescent="0.25">
      <c r="A170" t="s">
        <v>155</v>
      </c>
      <c r="B170" t="s">
        <v>156</v>
      </c>
      <c r="C170">
        <v>31.510618000000001</v>
      </c>
      <c r="D170">
        <v>34.458756000000001</v>
      </c>
    </row>
    <row r="171" spans="1:4" x14ac:dyDescent="0.25">
      <c r="A171" t="s">
        <v>645</v>
      </c>
      <c r="B171" t="s">
        <v>646</v>
      </c>
      <c r="C171">
        <v>54.352049999999998</v>
      </c>
      <c r="D171">
        <v>18.646370000000001</v>
      </c>
    </row>
    <row r="172" spans="1:4" x14ac:dyDescent="0.25">
      <c r="A172" t="s">
        <v>372</v>
      </c>
      <c r="B172" t="s">
        <v>373</v>
      </c>
      <c r="C172">
        <v>40.802759999999999</v>
      </c>
      <c r="D172">
        <v>29.430679999999999</v>
      </c>
    </row>
    <row r="173" spans="1:4" x14ac:dyDescent="0.25">
      <c r="A173" t="s">
        <v>46</v>
      </c>
      <c r="B173" t="s">
        <v>187</v>
      </c>
      <c r="C173">
        <v>6.1127799999999999</v>
      </c>
      <c r="D173">
        <v>125.17167000000001</v>
      </c>
    </row>
    <row r="174" spans="1:4" x14ac:dyDescent="0.25">
      <c r="A174" t="s">
        <v>46</v>
      </c>
      <c r="B174" t="s">
        <v>47</v>
      </c>
      <c r="C174">
        <v>14.321408999999999</v>
      </c>
      <c r="D174">
        <v>121.907304</v>
      </c>
    </row>
    <row r="175" spans="1:4" x14ac:dyDescent="0.25">
      <c r="A175" t="s">
        <v>586</v>
      </c>
      <c r="B175" t="s">
        <v>626</v>
      </c>
      <c r="C175">
        <v>44.406320000000001</v>
      </c>
      <c r="D175">
        <v>8.9338599999999992</v>
      </c>
    </row>
    <row r="176" spans="1:4" x14ac:dyDescent="0.25">
      <c r="A176" t="s">
        <v>579</v>
      </c>
      <c r="B176" t="s">
        <v>597</v>
      </c>
      <c r="C176">
        <v>35.234169999999999</v>
      </c>
      <c r="D176">
        <v>128.88111000000001</v>
      </c>
    </row>
    <row r="177" spans="1:4" x14ac:dyDescent="0.25">
      <c r="A177" t="s">
        <v>520</v>
      </c>
      <c r="B177" t="s">
        <v>551</v>
      </c>
      <c r="C177">
        <v>55.86515</v>
      </c>
      <c r="D177">
        <v>-4.2576299999999998</v>
      </c>
    </row>
    <row r="178" spans="1:4" x14ac:dyDescent="0.25">
      <c r="A178" t="s">
        <v>386</v>
      </c>
      <c r="B178" t="s">
        <v>403</v>
      </c>
      <c r="C178">
        <v>-28.00029</v>
      </c>
      <c r="D178">
        <v>153.43088</v>
      </c>
    </row>
    <row r="179" spans="1:4" x14ac:dyDescent="0.25">
      <c r="A179" t="s">
        <v>484</v>
      </c>
      <c r="B179" t="s">
        <v>500</v>
      </c>
      <c r="C179">
        <v>57.703161000000001</v>
      </c>
      <c r="D179">
        <v>11.966272999999999</v>
      </c>
    </row>
    <row r="180" spans="1:4" x14ac:dyDescent="0.25">
      <c r="A180" t="s">
        <v>579</v>
      </c>
      <c r="B180" t="s">
        <v>582</v>
      </c>
      <c r="C180">
        <v>37.656390000000002</v>
      </c>
      <c r="D180">
        <v>126.83499999999999</v>
      </c>
    </row>
    <row r="181" spans="1:4" x14ac:dyDescent="0.25">
      <c r="A181" t="s">
        <v>494</v>
      </c>
      <c r="B181" t="s">
        <v>533</v>
      </c>
      <c r="C181">
        <v>-2.5385390000000001</v>
      </c>
      <c r="D181">
        <v>-44.283186000000001</v>
      </c>
    </row>
    <row r="182" spans="1:4" x14ac:dyDescent="0.25">
      <c r="A182" t="s">
        <v>494</v>
      </c>
      <c r="B182" t="s">
        <v>510</v>
      </c>
      <c r="C182">
        <v>-20.305423999999999</v>
      </c>
      <c r="D182">
        <v>-40.307915000000001</v>
      </c>
    </row>
    <row r="183" spans="1:4" x14ac:dyDescent="0.25">
      <c r="A183" t="s">
        <v>220</v>
      </c>
      <c r="B183" t="s">
        <v>309</v>
      </c>
      <c r="C183">
        <v>23.125457000000001</v>
      </c>
      <c r="D183">
        <v>113.257374</v>
      </c>
    </row>
    <row r="184" spans="1:4" x14ac:dyDescent="0.25">
      <c r="A184" t="s">
        <v>264</v>
      </c>
      <c r="B184" t="s">
        <v>265</v>
      </c>
      <c r="C184">
        <v>-2.1666699999999999</v>
      </c>
      <c r="D184">
        <v>-79.900000000000006</v>
      </c>
    </row>
    <row r="185" spans="1:4" x14ac:dyDescent="0.25">
      <c r="A185" t="s">
        <v>579</v>
      </c>
      <c r="B185" t="s">
        <v>598</v>
      </c>
      <c r="C185">
        <v>37.477220000000003</v>
      </c>
      <c r="D185">
        <v>126.86639</v>
      </c>
    </row>
    <row r="186" spans="1:4" x14ac:dyDescent="0.25">
      <c r="A186" t="s">
        <v>86</v>
      </c>
      <c r="B186" t="s">
        <v>167</v>
      </c>
      <c r="C186">
        <v>20.864809999999999</v>
      </c>
      <c r="D186">
        <v>106.68344999999999</v>
      </c>
    </row>
    <row r="187" spans="1:4" x14ac:dyDescent="0.25">
      <c r="A187" t="s">
        <v>220</v>
      </c>
      <c r="B187" t="s">
        <v>321</v>
      </c>
      <c r="C187">
        <v>20.027422999999999</v>
      </c>
      <c r="D187">
        <v>110.330071</v>
      </c>
    </row>
    <row r="188" spans="1:4" x14ac:dyDescent="0.25">
      <c r="A188" t="s">
        <v>220</v>
      </c>
      <c r="B188" t="s">
        <v>283</v>
      </c>
      <c r="C188">
        <v>31.895192999999999</v>
      </c>
      <c r="D188">
        <v>121.16839899999999</v>
      </c>
    </row>
    <row r="189" spans="1:4" x14ac:dyDescent="0.25">
      <c r="A189" t="s">
        <v>220</v>
      </c>
      <c r="B189" t="s">
        <v>300</v>
      </c>
      <c r="C189">
        <v>30.527287999999999</v>
      </c>
      <c r="D189">
        <v>120.68968</v>
      </c>
    </row>
    <row r="190" spans="1:4" x14ac:dyDescent="0.25">
      <c r="A190" t="s">
        <v>220</v>
      </c>
      <c r="B190" t="s">
        <v>296</v>
      </c>
      <c r="C190">
        <v>36.782308</v>
      </c>
      <c r="D190">
        <v>121.17030200000001</v>
      </c>
    </row>
    <row r="191" spans="1:4" x14ac:dyDescent="0.25">
      <c r="A191" t="s">
        <v>460</v>
      </c>
      <c r="B191" t="s">
        <v>483</v>
      </c>
      <c r="C191">
        <v>44.647711999999999</v>
      </c>
      <c r="D191">
        <v>-63.581778</v>
      </c>
    </row>
    <row r="192" spans="1:4" x14ac:dyDescent="0.25">
      <c r="A192" t="s">
        <v>631</v>
      </c>
      <c r="B192" t="s">
        <v>633</v>
      </c>
      <c r="C192">
        <v>53.55</v>
      </c>
      <c r="D192">
        <v>10</v>
      </c>
    </row>
    <row r="193" spans="1:4" x14ac:dyDescent="0.25">
      <c r="A193" t="s">
        <v>504</v>
      </c>
      <c r="B193" t="s">
        <v>550</v>
      </c>
      <c r="C193">
        <v>39.918329999999997</v>
      </c>
      <c r="D193">
        <v>127.53639</v>
      </c>
    </row>
    <row r="194" spans="1:4" x14ac:dyDescent="0.25">
      <c r="A194" t="s">
        <v>220</v>
      </c>
      <c r="B194" t="s">
        <v>305</v>
      </c>
      <c r="C194">
        <v>30.29365</v>
      </c>
      <c r="D194">
        <v>120.16142000000001</v>
      </c>
    </row>
    <row r="195" spans="1:4" x14ac:dyDescent="0.25">
      <c r="A195" t="s">
        <v>364</v>
      </c>
      <c r="B195" t="s">
        <v>445</v>
      </c>
      <c r="C195">
        <v>40.271709000000001</v>
      </c>
      <c r="D195">
        <v>-76.884956000000003</v>
      </c>
    </row>
    <row r="196" spans="1:4" x14ac:dyDescent="0.25">
      <c r="A196" t="s">
        <v>364</v>
      </c>
      <c r="B196" t="s">
        <v>479</v>
      </c>
      <c r="C196">
        <v>41.763711000000001</v>
      </c>
      <c r="D196">
        <v>-72.685092999999995</v>
      </c>
    </row>
    <row r="197" spans="1:4" x14ac:dyDescent="0.25">
      <c r="A197" t="s">
        <v>316</v>
      </c>
      <c r="B197" t="s">
        <v>360</v>
      </c>
      <c r="C197">
        <v>32.813260999999997</v>
      </c>
      <c r="D197">
        <v>34.991354999999999</v>
      </c>
    </row>
    <row r="198" spans="1:4" x14ac:dyDescent="0.25">
      <c r="A198" t="s">
        <v>576</v>
      </c>
      <c r="B198" t="s">
        <v>577</v>
      </c>
      <c r="C198">
        <v>60.169246000000001</v>
      </c>
      <c r="D198">
        <v>24.940215999999999</v>
      </c>
    </row>
    <row r="199" spans="1:4" x14ac:dyDescent="0.25">
      <c r="A199" t="s">
        <v>220</v>
      </c>
      <c r="B199" t="s">
        <v>280</v>
      </c>
      <c r="C199">
        <v>22.765896999999999</v>
      </c>
      <c r="D199">
        <v>112.95903199999999</v>
      </c>
    </row>
    <row r="200" spans="1:4" x14ac:dyDescent="0.25">
      <c r="A200" t="s">
        <v>655</v>
      </c>
      <c r="B200" t="s">
        <v>661</v>
      </c>
      <c r="C200">
        <v>34.392823</v>
      </c>
      <c r="D200">
        <v>132.460534</v>
      </c>
    </row>
    <row r="201" spans="1:4" x14ac:dyDescent="0.25">
      <c r="A201" t="s">
        <v>567</v>
      </c>
      <c r="B201" t="s">
        <v>568</v>
      </c>
      <c r="C201">
        <v>22.279588</v>
      </c>
      <c r="D201">
        <v>114.188697</v>
      </c>
    </row>
    <row r="202" spans="1:4" x14ac:dyDescent="0.25">
      <c r="A202" t="s">
        <v>364</v>
      </c>
      <c r="B202" t="s">
        <v>468</v>
      </c>
      <c r="C202">
        <v>21.308949999999999</v>
      </c>
      <c r="D202">
        <v>-157.82618199999999</v>
      </c>
    </row>
    <row r="203" spans="1:4" x14ac:dyDescent="0.25">
      <c r="A203" t="s">
        <v>364</v>
      </c>
      <c r="B203" t="s">
        <v>440</v>
      </c>
      <c r="C203">
        <v>29.760193000000001</v>
      </c>
      <c r="D203">
        <v>-95.369389999999996</v>
      </c>
    </row>
    <row r="204" spans="1:4" x14ac:dyDescent="0.25">
      <c r="A204" t="s">
        <v>86</v>
      </c>
      <c r="B204" t="s">
        <v>173</v>
      </c>
      <c r="C204">
        <v>16.466670000000001</v>
      </c>
      <c r="D204">
        <v>107.6</v>
      </c>
    </row>
    <row r="205" spans="1:4" x14ac:dyDescent="0.25">
      <c r="A205" t="s">
        <v>220</v>
      </c>
      <c r="B205" t="s">
        <v>273</v>
      </c>
      <c r="C205">
        <v>23.08333</v>
      </c>
      <c r="D205">
        <v>114.4</v>
      </c>
    </row>
    <row r="206" spans="1:4" x14ac:dyDescent="0.25">
      <c r="A206" t="s">
        <v>220</v>
      </c>
      <c r="B206" t="s">
        <v>337</v>
      </c>
      <c r="C206">
        <v>40.752420000000001</v>
      </c>
      <c r="D206">
        <v>120.83552</v>
      </c>
    </row>
    <row r="207" spans="1:4" x14ac:dyDescent="0.25">
      <c r="A207" t="s">
        <v>101</v>
      </c>
      <c r="B207" t="s">
        <v>108</v>
      </c>
      <c r="C207">
        <v>6.6087160000000003</v>
      </c>
      <c r="D207">
        <v>3.5108229999999998</v>
      </c>
    </row>
    <row r="208" spans="1:4" x14ac:dyDescent="0.25">
      <c r="A208" t="s">
        <v>46</v>
      </c>
      <c r="B208" t="s">
        <v>67</v>
      </c>
      <c r="C208">
        <v>8.2274010000000004</v>
      </c>
      <c r="D208">
        <v>124.242586</v>
      </c>
    </row>
    <row r="209" spans="1:4" x14ac:dyDescent="0.25">
      <c r="A209" t="s">
        <v>46</v>
      </c>
      <c r="B209" t="s">
        <v>92</v>
      </c>
      <c r="C209">
        <v>10.696638999999999</v>
      </c>
      <c r="D209">
        <v>122.562855</v>
      </c>
    </row>
    <row r="210" spans="1:4" x14ac:dyDescent="0.25">
      <c r="A210" t="s">
        <v>46</v>
      </c>
      <c r="B210" t="s">
        <v>131</v>
      </c>
      <c r="C210">
        <v>14.406421999999999</v>
      </c>
      <c r="D210">
        <v>120.940506</v>
      </c>
    </row>
    <row r="211" spans="1:4" x14ac:dyDescent="0.25">
      <c r="A211" t="s">
        <v>579</v>
      </c>
      <c r="B211" t="s">
        <v>591</v>
      </c>
      <c r="C211">
        <v>37.453609999999998</v>
      </c>
      <c r="D211">
        <v>126.73166999999999</v>
      </c>
    </row>
    <row r="212" spans="1:4" x14ac:dyDescent="0.25">
      <c r="A212" t="s">
        <v>372</v>
      </c>
      <c r="B212" t="s">
        <v>438</v>
      </c>
      <c r="C212">
        <v>41.013800000000003</v>
      </c>
      <c r="D212">
        <v>28.9497</v>
      </c>
    </row>
    <row r="213" spans="1:4" x14ac:dyDescent="0.25">
      <c r="A213" t="s">
        <v>655</v>
      </c>
      <c r="B213" t="s">
        <v>671</v>
      </c>
      <c r="C213">
        <v>37.049999999999997</v>
      </c>
      <c r="D213">
        <v>140.88333</v>
      </c>
    </row>
    <row r="214" spans="1:4" x14ac:dyDescent="0.25">
      <c r="A214" t="s">
        <v>372</v>
      </c>
      <c r="B214" t="s">
        <v>442</v>
      </c>
      <c r="C214">
        <v>38.412730000000003</v>
      </c>
      <c r="D214">
        <v>27.138380000000002</v>
      </c>
    </row>
    <row r="215" spans="1:4" x14ac:dyDescent="0.25">
      <c r="A215" t="s">
        <v>372</v>
      </c>
      <c r="B215" t="s">
        <v>427</v>
      </c>
      <c r="C215">
        <v>40.774765000000002</v>
      </c>
      <c r="D215">
        <v>29.949082000000001</v>
      </c>
    </row>
    <row r="216" spans="1:4" x14ac:dyDescent="0.25">
      <c r="A216" t="s">
        <v>364</v>
      </c>
      <c r="B216" t="s">
        <v>446</v>
      </c>
      <c r="C216">
        <v>30.332180000000001</v>
      </c>
      <c r="D216">
        <v>-81.655649999999994</v>
      </c>
    </row>
    <row r="217" spans="1:4" x14ac:dyDescent="0.25">
      <c r="A217" t="s">
        <v>194</v>
      </c>
      <c r="B217" t="s">
        <v>222</v>
      </c>
      <c r="C217">
        <v>-6.2118310000000001</v>
      </c>
      <c r="D217">
        <v>106.841646</v>
      </c>
    </row>
    <row r="218" spans="1:4" x14ac:dyDescent="0.25">
      <c r="A218" t="s">
        <v>88</v>
      </c>
      <c r="B218" t="s">
        <v>134</v>
      </c>
      <c r="C218">
        <v>22.466670000000001</v>
      </c>
      <c r="D218">
        <v>70.066670000000002</v>
      </c>
    </row>
    <row r="219" spans="1:4" x14ac:dyDescent="0.25">
      <c r="A219" t="s">
        <v>194</v>
      </c>
      <c r="B219" t="s">
        <v>211</v>
      </c>
      <c r="C219">
        <v>-2.6827109999999998</v>
      </c>
      <c r="D219">
        <v>140.80402699999999</v>
      </c>
    </row>
    <row r="220" spans="1:4" x14ac:dyDescent="0.25">
      <c r="A220" t="s">
        <v>579</v>
      </c>
      <c r="B220" t="s">
        <v>596</v>
      </c>
      <c r="C220">
        <v>33.509720000000002</v>
      </c>
      <c r="D220">
        <v>126.52194</v>
      </c>
    </row>
    <row r="221" spans="1:4" x14ac:dyDescent="0.25">
      <c r="A221" t="s">
        <v>220</v>
      </c>
      <c r="B221" t="s">
        <v>351</v>
      </c>
      <c r="C221">
        <v>22.58333</v>
      </c>
      <c r="D221">
        <v>113.08333</v>
      </c>
    </row>
    <row r="222" spans="1:4" x14ac:dyDescent="0.25">
      <c r="A222" t="s">
        <v>220</v>
      </c>
      <c r="B222" t="s">
        <v>248</v>
      </c>
      <c r="C222">
        <v>31.915679000000001</v>
      </c>
      <c r="D222">
        <v>120.28095999999999</v>
      </c>
    </row>
    <row r="223" spans="1:4" x14ac:dyDescent="0.25">
      <c r="A223" t="s">
        <v>220</v>
      </c>
      <c r="B223" t="s">
        <v>288</v>
      </c>
      <c r="C223">
        <v>36.28389</v>
      </c>
      <c r="D223">
        <v>120.00333000000001</v>
      </c>
    </row>
    <row r="224" spans="1:4" x14ac:dyDescent="0.25">
      <c r="A224" t="s">
        <v>236</v>
      </c>
      <c r="B224" t="s">
        <v>342</v>
      </c>
      <c r="C224">
        <v>21.516940000000002</v>
      </c>
      <c r="D224">
        <v>39.219169999999998</v>
      </c>
    </row>
    <row r="225" spans="1:4" x14ac:dyDescent="0.25">
      <c r="A225" t="s">
        <v>220</v>
      </c>
      <c r="B225" t="s">
        <v>235</v>
      </c>
      <c r="C225">
        <v>23.552629</v>
      </c>
      <c r="D225">
        <v>116.372145</v>
      </c>
    </row>
    <row r="226" spans="1:4" x14ac:dyDescent="0.25">
      <c r="A226" t="s">
        <v>563</v>
      </c>
      <c r="B226" t="s">
        <v>583</v>
      </c>
      <c r="C226">
        <v>25.130873999999999</v>
      </c>
      <c r="D226">
        <v>121.736127</v>
      </c>
    </row>
    <row r="227" spans="1:4" x14ac:dyDescent="0.25">
      <c r="A227" t="s">
        <v>220</v>
      </c>
      <c r="B227" t="s">
        <v>247</v>
      </c>
      <c r="C227">
        <v>32.011966000000001</v>
      </c>
      <c r="D227">
        <v>120.262719</v>
      </c>
    </row>
    <row r="228" spans="1:4" x14ac:dyDescent="0.25">
      <c r="A228" t="s">
        <v>220</v>
      </c>
      <c r="B228" t="s">
        <v>319</v>
      </c>
      <c r="C228">
        <v>24.810635999999999</v>
      </c>
      <c r="D228">
        <v>118.577293</v>
      </c>
    </row>
    <row r="229" spans="1:4" x14ac:dyDescent="0.25">
      <c r="A229" t="s">
        <v>494</v>
      </c>
      <c r="B229" t="s">
        <v>526</v>
      </c>
      <c r="C229">
        <v>-7.1150000000000002</v>
      </c>
      <c r="D229">
        <v>-34.863059999999997</v>
      </c>
    </row>
    <row r="230" spans="1:4" x14ac:dyDescent="0.25">
      <c r="A230" t="s">
        <v>230</v>
      </c>
      <c r="B230" t="s">
        <v>243</v>
      </c>
      <c r="C230">
        <v>1.4655</v>
      </c>
      <c r="D230">
        <v>103.7578</v>
      </c>
    </row>
    <row r="231" spans="1:4" x14ac:dyDescent="0.25">
      <c r="A231" t="s">
        <v>494</v>
      </c>
      <c r="B231" t="s">
        <v>519</v>
      </c>
      <c r="C231">
        <v>-26.30444</v>
      </c>
      <c r="D231">
        <v>-48.845559999999999</v>
      </c>
    </row>
    <row r="232" spans="1:4" x14ac:dyDescent="0.25">
      <c r="A232" t="s">
        <v>236</v>
      </c>
      <c r="B232" t="s">
        <v>237</v>
      </c>
      <c r="C232">
        <v>27.011220000000002</v>
      </c>
      <c r="D232">
        <v>49.658259999999999</v>
      </c>
    </row>
    <row r="233" spans="1:4" x14ac:dyDescent="0.25">
      <c r="A233" t="s">
        <v>655</v>
      </c>
      <c r="B233" t="s">
        <v>680</v>
      </c>
      <c r="C233">
        <v>31.570982000000001</v>
      </c>
      <c r="D233">
        <v>130.54846900000001</v>
      </c>
    </row>
    <row r="234" spans="1:4" x14ac:dyDescent="0.25">
      <c r="A234" t="s">
        <v>220</v>
      </c>
      <c r="B234" t="s">
        <v>359</v>
      </c>
      <c r="C234">
        <v>22.372447000000001</v>
      </c>
      <c r="D234">
        <v>112.702597</v>
      </c>
    </row>
    <row r="235" spans="1:4" x14ac:dyDescent="0.25">
      <c r="A235" t="s">
        <v>88</v>
      </c>
      <c r="B235" t="s">
        <v>179</v>
      </c>
      <c r="C235">
        <v>16.933330000000002</v>
      </c>
      <c r="D235">
        <v>82.216669999999993</v>
      </c>
    </row>
    <row r="236" spans="1:4" x14ac:dyDescent="0.25">
      <c r="A236" t="s">
        <v>606</v>
      </c>
      <c r="B236" t="s">
        <v>635</v>
      </c>
      <c r="C236">
        <v>54.714258000000001</v>
      </c>
      <c r="D236">
        <v>20.510017000000001</v>
      </c>
    </row>
    <row r="237" spans="1:4" x14ac:dyDescent="0.25">
      <c r="A237" t="s">
        <v>655</v>
      </c>
      <c r="B237" t="s">
        <v>666</v>
      </c>
      <c r="C237">
        <v>36.556367999999999</v>
      </c>
      <c r="D237">
        <v>136.64298500000001</v>
      </c>
    </row>
    <row r="238" spans="1:4" x14ac:dyDescent="0.25">
      <c r="A238" t="s">
        <v>88</v>
      </c>
      <c r="B238" t="s">
        <v>115</v>
      </c>
      <c r="C238">
        <v>12.30814</v>
      </c>
      <c r="D238">
        <v>75.106319999999997</v>
      </c>
    </row>
    <row r="239" spans="1:4" x14ac:dyDescent="0.25">
      <c r="A239" t="s">
        <v>88</v>
      </c>
      <c r="B239" t="s">
        <v>96</v>
      </c>
      <c r="C239">
        <v>11.872888</v>
      </c>
      <c r="D239">
        <v>75.371554000000003</v>
      </c>
    </row>
    <row r="240" spans="1:4" x14ac:dyDescent="0.25">
      <c r="A240" t="s">
        <v>164</v>
      </c>
      <c r="B240" t="s">
        <v>165</v>
      </c>
      <c r="C240">
        <v>24.9056</v>
      </c>
      <c r="D240">
        <v>67.0822</v>
      </c>
    </row>
    <row r="241" spans="1:4" x14ac:dyDescent="0.25">
      <c r="A241" t="s">
        <v>88</v>
      </c>
      <c r="B241" t="s">
        <v>114</v>
      </c>
      <c r="C241">
        <v>9.1665770000000002</v>
      </c>
      <c r="D241">
        <v>76.504332000000005</v>
      </c>
    </row>
    <row r="242" spans="1:4" x14ac:dyDescent="0.25">
      <c r="A242" t="s">
        <v>204</v>
      </c>
      <c r="B242" t="s">
        <v>226</v>
      </c>
      <c r="C242">
        <v>34.261009999999999</v>
      </c>
      <c r="D242">
        <v>-6.5801999999999996</v>
      </c>
    </row>
    <row r="243" spans="1:4" x14ac:dyDescent="0.25">
      <c r="A243" t="s">
        <v>236</v>
      </c>
      <c r="B243" t="s">
        <v>303</v>
      </c>
      <c r="C243">
        <v>26.279440000000001</v>
      </c>
      <c r="D243">
        <v>50.208329999999997</v>
      </c>
    </row>
    <row r="244" spans="1:4" x14ac:dyDescent="0.25">
      <c r="A244" t="s">
        <v>158</v>
      </c>
      <c r="B244" t="s">
        <v>182</v>
      </c>
      <c r="C244">
        <v>22.80978</v>
      </c>
      <c r="D244">
        <v>89.564390000000003</v>
      </c>
    </row>
    <row r="245" spans="1:4" x14ac:dyDescent="0.25">
      <c r="A245" t="s">
        <v>542</v>
      </c>
      <c r="B245" t="s">
        <v>543</v>
      </c>
      <c r="C245">
        <v>17.997019999999999</v>
      </c>
      <c r="D245">
        <v>-76.793580000000006</v>
      </c>
    </row>
    <row r="246" spans="1:4" x14ac:dyDescent="0.25">
      <c r="A246" t="s">
        <v>520</v>
      </c>
      <c r="B246" t="s">
        <v>555</v>
      </c>
      <c r="C246">
        <v>53.748257000000002</v>
      </c>
      <c r="D246">
        <v>-0.33402100000000001</v>
      </c>
    </row>
    <row r="247" spans="1:4" x14ac:dyDescent="0.25">
      <c r="A247" t="s">
        <v>655</v>
      </c>
      <c r="B247" t="s">
        <v>669</v>
      </c>
      <c r="C247">
        <v>34.675834000000002</v>
      </c>
      <c r="D247">
        <v>135.55382299999999</v>
      </c>
    </row>
    <row r="248" spans="1:4" x14ac:dyDescent="0.25">
      <c r="A248" t="s">
        <v>51</v>
      </c>
      <c r="B248" t="s">
        <v>60</v>
      </c>
      <c r="C248">
        <v>-0.36666700000000002</v>
      </c>
      <c r="D248">
        <v>42.533332999999999</v>
      </c>
    </row>
    <row r="249" spans="1:4" x14ac:dyDescent="0.25">
      <c r="A249" t="s">
        <v>655</v>
      </c>
      <c r="B249" t="s">
        <v>658</v>
      </c>
      <c r="C249">
        <v>33.606400000000001</v>
      </c>
      <c r="D249">
        <v>130.41810000000001</v>
      </c>
    </row>
    <row r="250" spans="1:4" x14ac:dyDescent="0.25">
      <c r="A250" t="s">
        <v>560</v>
      </c>
      <c r="B250" t="s">
        <v>561</v>
      </c>
      <c r="C250">
        <v>55.675939999999997</v>
      </c>
      <c r="D250">
        <v>12.565530000000001</v>
      </c>
    </row>
    <row r="251" spans="1:4" x14ac:dyDescent="0.25">
      <c r="A251" t="s">
        <v>655</v>
      </c>
      <c r="B251" t="s">
        <v>686</v>
      </c>
      <c r="C251">
        <v>33.559719999999999</v>
      </c>
      <c r="D251">
        <v>133.53111000000001</v>
      </c>
    </row>
    <row r="252" spans="1:4" x14ac:dyDescent="0.25">
      <c r="A252" t="s">
        <v>88</v>
      </c>
      <c r="B252" t="s">
        <v>125</v>
      </c>
      <c r="C252">
        <v>9.9306929999999998</v>
      </c>
      <c r="D252">
        <v>76.260069000000001</v>
      </c>
    </row>
    <row r="253" spans="1:4" x14ac:dyDescent="0.25">
      <c r="A253" t="s">
        <v>88</v>
      </c>
      <c r="B253" t="s">
        <v>186</v>
      </c>
      <c r="C253">
        <v>22.533455</v>
      </c>
      <c r="D253">
        <v>88.356044999999995</v>
      </c>
    </row>
    <row r="254" spans="1:4" x14ac:dyDescent="0.25">
      <c r="A254" t="s">
        <v>88</v>
      </c>
      <c r="B254" t="s">
        <v>100</v>
      </c>
      <c r="C254">
        <v>8.8805599999999991</v>
      </c>
      <c r="D254">
        <v>76.591669999999993</v>
      </c>
    </row>
    <row r="255" spans="1:4" x14ac:dyDescent="0.25">
      <c r="A255" t="s">
        <v>230</v>
      </c>
      <c r="B255" t="s">
        <v>275</v>
      </c>
      <c r="C255">
        <v>6.1333330000000004</v>
      </c>
      <c r="D255">
        <v>102.25</v>
      </c>
    </row>
    <row r="256" spans="1:4" x14ac:dyDescent="0.25">
      <c r="A256" t="s">
        <v>230</v>
      </c>
      <c r="B256" t="s">
        <v>233</v>
      </c>
      <c r="C256">
        <v>5.9781719999999998</v>
      </c>
      <c r="D256">
        <v>116.11657700000001</v>
      </c>
    </row>
    <row r="257" spans="1:4" x14ac:dyDescent="0.25">
      <c r="A257" t="s">
        <v>88</v>
      </c>
      <c r="B257" t="s">
        <v>130</v>
      </c>
      <c r="C257">
        <v>9.5833300000000001</v>
      </c>
      <c r="D257">
        <v>76.516670000000005</v>
      </c>
    </row>
    <row r="258" spans="1:4" x14ac:dyDescent="0.25">
      <c r="A258" t="s">
        <v>88</v>
      </c>
      <c r="B258" t="s">
        <v>103</v>
      </c>
      <c r="C258">
        <v>11.256690000000001</v>
      </c>
      <c r="D258">
        <v>75.778723999999997</v>
      </c>
    </row>
    <row r="259" spans="1:4" x14ac:dyDescent="0.25">
      <c r="A259" t="s">
        <v>356</v>
      </c>
      <c r="B259" t="s">
        <v>404</v>
      </c>
      <c r="C259">
        <v>13.721964</v>
      </c>
      <c r="D259">
        <v>100.525248</v>
      </c>
    </row>
    <row r="260" spans="1:4" x14ac:dyDescent="0.25">
      <c r="A260" t="s">
        <v>230</v>
      </c>
      <c r="B260" t="s">
        <v>257</v>
      </c>
      <c r="C260">
        <v>5.3301999999999996</v>
      </c>
      <c r="D260">
        <v>103.1408</v>
      </c>
    </row>
    <row r="261" spans="1:4" x14ac:dyDescent="0.25">
      <c r="A261" t="s">
        <v>230</v>
      </c>
      <c r="B261" t="s">
        <v>238</v>
      </c>
      <c r="C261">
        <v>3.8077000000000001</v>
      </c>
      <c r="D261">
        <v>103.32599999999999</v>
      </c>
    </row>
    <row r="262" spans="1:4" x14ac:dyDescent="0.25">
      <c r="A262" t="s">
        <v>230</v>
      </c>
      <c r="B262" t="s">
        <v>258</v>
      </c>
      <c r="C262">
        <v>1.55</v>
      </c>
      <c r="D262">
        <v>110.33333</v>
      </c>
    </row>
    <row r="263" spans="1:4" x14ac:dyDescent="0.25">
      <c r="A263" t="s">
        <v>655</v>
      </c>
      <c r="B263" t="s">
        <v>657</v>
      </c>
      <c r="C263">
        <v>32.789720000000003</v>
      </c>
      <c r="D263">
        <v>130.74167</v>
      </c>
    </row>
    <row r="264" spans="1:4" x14ac:dyDescent="0.25">
      <c r="A264" t="s">
        <v>655</v>
      </c>
      <c r="B264" t="s">
        <v>663</v>
      </c>
      <c r="C264">
        <v>34.583329999999997</v>
      </c>
      <c r="D264">
        <v>133.76667</v>
      </c>
    </row>
    <row r="265" spans="1:4" x14ac:dyDescent="0.25">
      <c r="A265" t="s">
        <v>655</v>
      </c>
      <c r="B265" t="s">
        <v>667</v>
      </c>
      <c r="C265">
        <v>33.316670000000002</v>
      </c>
      <c r="D265">
        <v>130.51667</v>
      </c>
    </row>
    <row r="266" spans="1:4" x14ac:dyDescent="0.25">
      <c r="A266" t="s">
        <v>623</v>
      </c>
      <c r="B266" t="s">
        <v>629</v>
      </c>
      <c r="C266">
        <v>23.119541000000002</v>
      </c>
      <c r="D266">
        <v>-82.378493000000006</v>
      </c>
    </row>
    <row r="267" spans="1:4" x14ac:dyDescent="0.25">
      <c r="A267" t="s">
        <v>454</v>
      </c>
      <c r="B267" t="s">
        <v>455</v>
      </c>
      <c r="C267">
        <v>-34.92145</v>
      </c>
      <c r="D267">
        <v>-57.954529999999998</v>
      </c>
    </row>
    <row r="268" spans="1:4" x14ac:dyDescent="0.25">
      <c r="A268" t="s">
        <v>486</v>
      </c>
      <c r="B268" t="s">
        <v>487</v>
      </c>
      <c r="C268">
        <v>-29.904530000000001</v>
      </c>
      <c r="D268">
        <v>-71.248940000000005</v>
      </c>
    </row>
    <row r="269" spans="1:4" x14ac:dyDescent="0.25">
      <c r="A269" t="s">
        <v>101</v>
      </c>
      <c r="B269" t="s">
        <v>102</v>
      </c>
      <c r="C269">
        <v>6.4530599999999998</v>
      </c>
      <c r="D269">
        <v>3.3958300000000001</v>
      </c>
    </row>
    <row r="270" spans="1:4" x14ac:dyDescent="0.25">
      <c r="A270" t="s">
        <v>220</v>
      </c>
      <c r="B270" t="s">
        <v>371</v>
      </c>
      <c r="C270">
        <v>37.179653000000002</v>
      </c>
      <c r="D270">
        <v>119.943045</v>
      </c>
    </row>
    <row r="271" spans="1:4" x14ac:dyDescent="0.25">
      <c r="A271" t="s">
        <v>364</v>
      </c>
      <c r="B271" t="s">
        <v>444</v>
      </c>
      <c r="C271">
        <v>40.037875</v>
      </c>
      <c r="D271">
        <v>-76.305514000000002</v>
      </c>
    </row>
    <row r="272" spans="1:4" x14ac:dyDescent="0.25">
      <c r="A272" t="s">
        <v>46</v>
      </c>
      <c r="B272" t="s">
        <v>80</v>
      </c>
      <c r="C272">
        <v>10.310280000000001</v>
      </c>
      <c r="D272">
        <v>123.94944</v>
      </c>
    </row>
    <row r="273" spans="1:4" x14ac:dyDescent="0.25">
      <c r="A273" t="s">
        <v>594</v>
      </c>
      <c r="B273" t="s">
        <v>621</v>
      </c>
      <c r="C273">
        <v>28.110696000000001</v>
      </c>
      <c r="D273">
        <v>-15.434283000000001</v>
      </c>
    </row>
    <row r="274" spans="1:4" x14ac:dyDescent="0.25">
      <c r="A274" t="s">
        <v>586</v>
      </c>
      <c r="B274" t="s">
        <v>587</v>
      </c>
      <c r="C274">
        <v>41.466140000000003</v>
      </c>
      <c r="D274">
        <v>12.904299999999999</v>
      </c>
    </row>
    <row r="275" spans="1:4" x14ac:dyDescent="0.25">
      <c r="A275" t="s">
        <v>43</v>
      </c>
      <c r="B275" t="s">
        <v>44</v>
      </c>
      <c r="C275">
        <v>35.51484</v>
      </c>
      <c r="D275">
        <v>35.77684</v>
      </c>
    </row>
    <row r="276" spans="1:4" x14ac:dyDescent="0.25">
      <c r="A276" t="s">
        <v>220</v>
      </c>
      <c r="B276" t="s">
        <v>279</v>
      </c>
      <c r="C276">
        <v>34.596870000000003</v>
      </c>
      <c r="D276">
        <v>119.175775</v>
      </c>
    </row>
    <row r="277" spans="1:4" x14ac:dyDescent="0.25">
      <c r="A277" t="s">
        <v>202</v>
      </c>
      <c r="B277" t="s">
        <v>203</v>
      </c>
      <c r="C277">
        <v>0.39250000000000002</v>
      </c>
      <c r="D277">
        <v>9.4536499999999997</v>
      </c>
    </row>
    <row r="278" spans="1:4" x14ac:dyDescent="0.25">
      <c r="A278" t="s">
        <v>379</v>
      </c>
      <c r="B278" t="s">
        <v>381</v>
      </c>
      <c r="C278">
        <v>-12.04318</v>
      </c>
      <c r="D278">
        <v>-77.028239999999997</v>
      </c>
    </row>
    <row r="279" spans="1:4" x14ac:dyDescent="0.25">
      <c r="A279" t="s">
        <v>220</v>
      </c>
      <c r="B279" t="s">
        <v>269</v>
      </c>
      <c r="C279">
        <v>28.852886999999999</v>
      </c>
      <c r="D279">
        <v>121.140343</v>
      </c>
    </row>
    <row r="280" spans="1:4" x14ac:dyDescent="0.25">
      <c r="A280" t="s">
        <v>584</v>
      </c>
      <c r="B280" t="s">
        <v>585</v>
      </c>
      <c r="C280">
        <v>38.716859999999997</v>
      </c>
      <c r="D280">
        <v>-9.1398670000000006</v>
      </c>
    </row>
    <row r="281" spans="1:4" x14ac:dyDescent="0.25">
      <c r="A281" t="s">
        <v>520</v>
      </c>
      <c r="B281" t="s">
        <v>546</v>
      </c>
      <c r="C281">
        <v>53.410580000000003</v>
      </c>
      <c r="D281">
        <v>-2.9779399999999998</v>
      </c>
    </row>
    <row r="282" spans="1:4" x14ac:dyDescent="0.25">
      <c r="A282" t="s">
        <v>48</v>
      </c>
      <c r="B282" t="s">
        <v>49</v>
      </c>
      <c r="C282">
        <v>-12.364000000000001</v>
      </c>
      <c r="D282">
        <v>13.536</v>
      </c>
    </row>
    <row r="283" spans="1:4" x14ac:dyDescent="0.25">
      <c r="A283" t="s">
        <v>98</v>
      </c>
      <c r="B283" t="s">
        <v>99</v>
      </c>
      <c r="C283">
        <v>6.13748</v>
      </c>
      <c r="D283">
        <v>1.21227</v>
      </c>
    </row>
    <row r="284" spans="1:4" x14ac:dyDescent="0.25">
      <c r="A284" t="s">
        <v>86</v>
      </c>
      <c r="B284" t="s">
        <v>174</v>
      </c>
      <c r="C284">
        <v>10.383330000000001</v>
      </c>
      <c r="D284">
        <v>105.41667</v>
      </c>
    </row>
    <row r="285" spans="1:4" x14ac:dyDescent="0.25">
      <c r="A285" t="s">
        <v>220</v>
      </c>
      <c r="B285" t="s">
        <v>245</v>
      </c>
      <c r="C285">
        <v>24.446231000000001</v>
      </c>
      <c r="D285">
        <v>117.80902399999999</v>
      </c>
    </row>
    <row r="286" spans="1:4" x14ac:dyDescent="0.25">
      <c r="A286" t="s">
        <v>220</v>
      </c>
      <c r="B286" t="s">
        <v>297</v>
      </c>
      <c r="C286">
        <v>37.641711999999998</v>
      </c>
      <c r="D286">
        <v>120.519875</v>
      </c>
    </row>
    <row r="287" spans="1:4" x14ac:dyDescent="0.25">
      <c r="A287" t="s">
        <v>332</v>
      </c>
      <c r="B287" t="s">
        <v>363</v>
      </c>
      <c r="C287">
        <v>25.766670000000001</v>
      </c>
      <c r="D287">
        <v>-108.96666999999999</v>
      </c>
    </row>
    <row r="288" spans="1:4" x14ac:dyDescent="0.25">
      <c r="A288" t="s">
        <v>48</v>
      </c>
      <c r="B288" t="s">
        <v>63</v>
      </c>
      <c r="C288">
        <v>-8.8368199999999995</v>
      </c>
      <c r="D288">
        <v>13.23432</v>
      </c>
    </row>
    <row r="289" spans="1:4" x14ac:dyDescent="0.25">
      <c r="A289" t="s">
        <v>220</v>
      </c>
      <c r="B289" t="s">
        <v>278</v>
      </c>
      <c r="C289">
        <v>31.707084999999999</v>
      </c>
      <c r="D289">
        <v>118.50376799999999</v>
      </c>
    </row>
    <row r="290" spans="1:4" x14ac:dyDescent="0.25">
      <c r="A290" t="s">
        <v>395</v>
      </c>
      <c r="B290" t="s">
        <v>396</v>
      </c>
      <c r="C290">
        <v>22.200559999999999</v>
      </c>
      <c r="D290">
        <v>113.54611</v>
      </c>
    </row>
    <row r="291" spans="1:4" x14ac:dyDescent="0.25">
      <c r="A291" t="s">
        <v>494</v>
      </c>
      <c r="B291" t="s">
        <v>496</v>
      </c>
      <c r="C291">
        <v>3.8890000000000001E-2</v>
      </c>
      <c r="D291">
        <v>-51.066389999999998</v>
      </c>
    </row>
    <row r="292" spans="1:4" x14ac:dyDescent="0.25">
      <c r="A292" t="s">
        <v>494</v>
      </c>
      <c r="B292" t="s">
        <v>528</v>
      </c>
      <c r="C292">
        <v>-9.6658299999999997</v>
      </c>
      <c r="D292">
        <v>-35.735280000000003</v>
      </c>
    </row>
    <row r="293" spans="1:4" x14ac:dyDescent="0.25">
      <c r="A293" t="s">
        <v>194</v>
      </c>
      <c r="B293" t="s">
        <v>216</v>
      </c>
      <c r="C293">
        <v>-5.1443960000000004</v>
      </c>
      <c r="D293">
        <v>119.42363899999999</v>
      </c>
    </row>
    <row r="294" spans="1:4" x14ac:dyDescent="0.25">
      <c r="A294" t="s">
        <v>606</v>
      </c>
      <c r="B294" t="s">
        <v>640</v>
      </c>
      <c r="C294">
        <v>42.976379999999999</v>
      </c>
      <c r="D294">
        <v>47.502360000000003</v>
      </c>
    </row>
    <row r="295" spans="1:4" x14ac:dyDescent="0.25">
      <c r="A295" t="s">
        <v>594</v>
      </c>
      <c r="B295" t="s">
        <v>625</v>
      </c>
      <c r="C295">
        <v>36.72016</v>
      </c>
      <c r="D295">
        <v>-4.4203400000000004</v>
      </c>
    </row>
    <row r="296" spans="1:4" x14ac:dyDescent="0.25">
      <c r="A296" t="s">
        <v>484</v>
      </c>
      <c r="B296" t="s">
        <v>502</v>
      </c>
      <c r="C296">
        <v>55.605870000000003</v>
      </c>
      <c r="D296">
        <v>13.000730000000001</v>
      </c>
    </row>
    <row r="297" spans="1:4" x14ac:dyDescent="0.25">
      <c r="A297" t="s">
        <v>194</v>
      </c>
      <c r="B297" t="s">
        <v>228</v>
      </c>
      <c r="C297">
        <v>1.4870000000000001</v>
      </c>
      <c r="D297">
        <v>124.8455</v>
      </c>
    </row>
    <row r="298" spans="1:4" x14ac:dyDescent="0.25">
      <c r="A298" t="s">
        <v>46</v>
      </c>
      <c r="B298" t="s">
        <v>83</v>
      </c>
      <c r="C298">
        <v>10.32361</v>
      </c>
      <c r="D298">
        <v>123.92222</v>
      </c>
    </row>
    <row r="299" spans="1:4" x14ac:dyDescent="0.25">
      <c r="A299" t="s">
        <v>88</v>
      </c>
      <c r="B299" t="s">
        <v>121</v>
      </c>
      <c r="C299">
        <v>12.91723</v>
      </c>
      <c r="D299">
        <v>74.856030000000004</v>
      </c>
    </row>
    <row r="300" spans="1:4" x14ac:dyDescent="0.25">
      <c r="A300" t="s">
        <v>46</v>
      </c>
      <c r="B300" t="s">
        <v>189</v>
      </c>
      <c r="C300">
        <v>14.604200000000001</v>
      </c>
      <c r="D300">
        <v>120.98220000000001</v>
      </c>
    </row>
    <row r="301" spans="1:4" x14ac:dyDescent="0.25">
      <c r="A301" t="s">
        <v>112</v>
      </c>
      <c r="B301" t="s">
        <v>140</v>
      </c>
      <c r="C301">
        <v>-25.96528</v>
      </c>
      <c r="D301">
        <v>32.589170000000003</v>
      </c>
    </row>
    <row r="302" spans="1:4" x14ac:dyDescent="0.25">
      <c r="A302" t="s">
        <v>454</v>
      </c>
      <c r="B302" t="s">
        <v>465</v>
      </c>
      <c r="C302">
        <v>-38.002279999999999</v>
      </c>
      <c r="D302">
        <v>-57.557540000000003</v>
      </c>
    </row>
    <row r="303" spans="1:4" x14ac:dyDescent="0.25">
      <c r="A303" t="s">
        <v>419</v>
      </c>
      <c r="B303" t="s">
        <v>423</v>
      </c>
      <c r="C303">
        <v>10.63167</v>
      </c>
      <c r="D303">
        <v>-71.640559999999994</v>
      </c>
    </row>
    <row r="304" spans="1:4" x14ac:dyDescent="0.25">
      <c r="A304" t="s">
        <v>647</v>
      </c>
      <c r="B304" t="s">
        <v>687</v>
      </c>
      <c r="C304">
        <v>47.066670000000002</v>
      </c>
      <c r="D304">
        <v>37.5</v>
      </c>
    </row>
    <row r="305" spans="1:4" x14ac:dyDescent="0.25">
      <c r="A305" t="s">
        <v>292</v>
      </c>
      <c r="B305" t="s">
        <v>294</v>
      </c>
      <c r="C305">
        <v>23.613869999999999</v>
      </c>
      <c r="D305">
        <v>58.592199999999998</v>
      </c>
    </row>
    <row r="306" spans="1:4" x14ac:dyDescent="0.25">
      <c r="A306" t="s">
        <v>135</v>
      </c>
      <c r="B306" t="s">
        <v>136</v>
      </c>
      <c r="C306">
        <v>-5.8177000000000003</v>
      </c>
      <c r="D306">
        <v>13.4717</v>
      </c>
    </row>
    <row r="307" spans="1:4" x14ac:dyDescent="0.25">
      <c r="A307" t="s">
        <v>194</v>
      </c>
      <c r="B307" t="s">
        <v>208</v>
      </c>
      <c r="C307">
        <v>-8.5833300000000001</v>
      </c>
      <c r="D307">
        <v>116.11667</v>
      </c>
    </row>
    <row r="308" spans="1:4" x14ac:dyDescent="0.25">
      <c r="A308" t="s">
        <v>112</v>
      </c>
      <c r="B308" t="s">
        <v>138</v>
      </c>
      <c r="C308">
        <v>-25.962219999999999</v>
      </c>
      <c r="D308">
        <v>32.458889999999997</v>
      </c>
    </row>
    <row r="309" spans="1:4" x14ac:dyDescent="0.25">
      <c r="A309" t="s">
        <v>655</v>
      </c>
      <c r="B309" t="s">
        <v>677</v>
      </c>
      <c r="C309">
        <v>33.832389999999997</v>
      </c>
      <c r="D309">
        <v>132.75951000000001</v>
      </c>
    </row>
    <row r="310" spans="1:4" x14ac:dyDescent="0.25">
      <c r="A310" t="s">
        <v>332</v>
      </c>
      <c r="B310" t="s">
        <v>370</v>
      </c>
      <c r="C310">
        <v>23.240665</v>
      </c>
      <c r="D310">
        <v>-106.414306</v>
      </c>
    </row>
    <row r="311" spans="1:4" x14ac:dyDescent="0.25">
      <c r="A311" t="s">
        <v>386</v>
      </c>
      <c r="B311" t="s">
        <v>387</v>
      </c>
      <c r="C311">
        <v>-37.814</v>
      </c>
      <c r="D311">
        <v>144.96332000000001</v>
      </c>
    </row>
    <row r="312" spans="1:4" x14ac:dyDescent="0.25">
      <c r="A312" t="s">
        <v>51</v>
      </c>
      <c r="B312" t="s">
        <v>52</v>
      </c>
      <c r="C312">
        <v>1.71594</v>
      </c>
      <c r="D312">
        <v>44.771659999999997</v>
      </c>
    </row>
    <row r="313" spans="1:4" x14ac:dyDescent="0.25">
      <c r="A313" t="s">
        <v>372</v>
      </c>
      <c r="B313" t="s">
        <v>428</v>
      </c>
      <c r="C313">
        <v>36.799999999999997</v>
      </c>
      <c r="D313">
        <v>34.633333</v>
      </c>
    </row>
    <row r="314" spans="1:4" x14ac:dyDescent="0.25">
      <c r="A314" t="s">
        <v>364</v>
      </c>
      <c r="B314" t="s">
        <v>467</v>
      </c>
      <c r="C314">
        <v>25.789097000000002</v>
      </c>
      <c r="D314">
        <v>-80.204043999999996</v>
      </c>
    </row>
    <row r="315" spans="1:4" x14ac:dyDescent="0.25">
      <c r="A315" t="s">
        <v>332</v>
      </c>
      <c r="B315" t="s">
        <v>394</v>
      </c>
      <c r="C315">
        <v>18.001300000000001</v>
      </c>
      <c r="D315">
        <v>-94.558099999999996</v>
      </c>
    </row>
    <row r="316" spans="1:4" x14ac:dyDescent="0.25">
      <c r="A316" t="s">
        <v>286</v>
      </c>
      <c r="B316" t="s">
        <v>287</v>
      </c>
      <c r="C316">
        <v>32.375349999999997</v>
      </c>
      <c r="D316">
        <v>15.09254</v>
      </c>
    </row>
    <row r="317" spans="1:4" x14ac:dyDescent="0.25">
      <c r="A317" t="s">
        <v>364</v>
      </c>
      <c r="B317" t="s">
        <v>474</v>
      </c>
      <c r="C317">
        <v>33.600020000000001</v>
      </c>
      <c r="D317">
        <v>-117.672</v>
      </c>
    </row>
    <row r="318" spans="1:4" x14ac:dyDescent="0.25">
      <c r="A318" t="s">
        <v>655</v>
      </c>
      <c r="B318" t="s">
        <v>660</v>
      </c>
      <c r="C318">
        <v>31.915459999999999</v>
      </c>
      <c r="D318">
        <v>131.42667499999999</v>
      </c>
    </row>
    <row r="319" spans="1:4" x14ac:dyDescent="0.25">
      <c r="A319" t="s">
        <v>364</v>
      </c>
      <c r="B319" t="s">
        <v>503</v>
      </c>
      <c r="C319">
        <v>30.69436</v>
      </c>
      <c r="D319">
        <v>-88.043049999999994</v>
      </c>
    </row>
    <row r="320" spans="1:4" x14ac:dyDescent="0.25">
      <c r="A320" t="s">
        <v>106</v>
      </c>
      <c r="B320" t="s">
        <v>107</v>
      </c>
      <c r="C320">
        <v>-4.0546600000000002</v>
      </c>
      <c r="D320">
        <v>39.663589999999999</v>
      </c>
    </row>
    <row r="321" spans="1:4" x14ac:dyDescent="0.25">
      <c r="A321" t="s">
        <v>64</v>
      </c>
      <c r="B321" t="s">
        <v>65</v>
      </c>
      <c r="C321">
        <v>6.3005399999999998</v>
      </c>
      <c r="D321">
        <v>-10.796900000000001</v>
      </c>
    </row>
    <row r="322" spans="1:4" x14ac:dyDescent="0.25">
      <c r="A322" t="s">
        <v>589</v>
      </c>
      <c r="B322" t="s">
        <v>590</v>
      </c>
      <c r="C322">
        <v>-34.833460000000002</v>
      </c>
      <c r="D322">
        <v>-56.167349999999999</v>
      </c>
    </row>
    <row r="323" spans="1:4" x14ac:dyDescent="0.25">
      <c r="A323" t="s">
        <v>535</v>
      </c>
      <c r="B323" t="s">
        <v>536</v>
      </c>
      <c r="C323">
        <v>43.61092</v>
      </c>
      <c r="D323">
        <v>3.87723</v>
      </c>
    </row>
    <row r="324" spans="1:4" x14ac:dyDescent="0.25">
      <c r="A324" t="s">
        <v>460</v>
      </c>
      <c r="B324" t="s">
        <v>476</v>
      </c>
      <c r="C324">
        <v>45.508839999999999</v>
      </c>
      <c r="D324">
        <v>-73.587810000000005</v>
      </c>
    </row>
    <row r="325" spans="1:4" x14ac:dyDescent="0.25">
      <c r="A325" t="s">
        <v>88</v>
      </c>
      <c r="B325" t="s">
        <v>126</v>
      </c>
      <c r="C325">
        <v>19.073975000000001</v>
      </c>
      <c r="D325">
        <v>72.880837999999997</v>
      </c>
    </row>
    <row r="326" spans="1:4" x14ac:dyDescent="0.25">
      <c r="A326" t="s">
        <v>51</v>
      </c>
      <c r="B326" t="s">
        <v>59</v>
      </c>
      <c r="C326">
        <v>2.041636</v>
      </c>
      <c r="D326">
        <v>45.343491999999998</v>
      </c>
    </row>
    <row r="327" spans="1:4" x14ac:dyDescent="0.25">
      <c r="A327" t="s">
        <v>647</v>
      </c>
      <c r="B327" t="s">
        <v>675</v>
      </c>
      <c r="C327">
        <v>46.965910000000001</v>
      </c>
      <c r="D327">
        <v>31.997399999999999</v>
      </c>
    </row>
    <row r="328" spans="1:4" x14ac:dyDescent="0.25">
      <c r="A328" t="s">
        <v>364</v>
      </c>
      <c r="B328" t="s">
        <v>365</v>
      </c>
      <c r="C328">
        <v>33.689059999999998</v>
      </c>
      <c r="D328">
        <v>-78.886690000000002</v>
      </c>
    </row>
    <row r="329" spans="1:4" x14ac:dyDescent="0.25">
      <c r="A329" t="s">
        <v>655</v>
      </c>
      <c r="B329" t="s">
        <v>689</v>
      </c>
      <c r="C329">
        <v>32.750214</v>
      </c>
      <c r="D329">
        <v>129.87617599999999</v>
      </c>
    </row>
    <row r="330" spans="1:4" x14ac:dyDescent="0.25">
      <c r="A330" t="s">
        <v>655</v>
      </c>
      <c r="B330" t="s">
        <v>672</v>
      </c>
      <c r="C330">
        <v>26.21219</v>
      </c>
      <c r="D330">
        <v>127.687286</v>
      </c>
    </row>
    <row r="331" spans="1:4" x14ac:dyDescent="0.25">
      <c r="A331" t="s">
        <v>220</v>
      </c>
      <c r="B331" t="s">
        <v>260</v>
      </c>
      <c r="C331">
        <v>32.048183000000002</v>
      </c>
      <c r="D331">
        <v>118.789812</v>
      </c>
    </row>
    <row r="332" spans="1:4" x14ac:dyDescent="0.25">
      <c r="A332" t="s">
        <v>535</v>
      </c>
      <c r="B332" t="s">
        <v>539</v>
      </c>
      <c r="C332">
        <v>47.21725</v>
      </c>
      <c r="D332">
        <v>-1.5533600000000001</v>
      </c>
    </row>
    <row r="333" spans="1:4" x14ac:dyDescent="0.25">
      <c r="A333" t="s">
        <v>220</v>
      </c>
      <c r="B333" t="s">
        <v>266</v>
      </c>
      <c r="C333">
        <v>31.990413</v>
      </c>
      <c r="D333">
        <v>120.86545099999999</v>
      </c>
    </row>
    <row r="334" spans="1:4" x14ac:dyDescent="0.25">
      <c r="A334" t="s">
        <v>586</v>
      </c>
      <c r="B334" t="s">
        <v>620</v>
      </c>
      <c r="C334">
        <v>40.850178</v>
      </c>
      <c r="D334">
        <v>14.259213000000001</v>
      </c>
    </row>
    <row r="335" spans="1:4" x14ac:dyDescent="0.25">
      <c r="A335" t="s">
        <v>494</v>
      </c>
      <c r="B335" t="s">
        <v>495</v>
      </c>
      <c r="C335">
        <v>-5.7949999999999999</v>
      </c>
      <c r="D335">
        <v>-35.209440000000001</v>
      </c>
    </row>
    <row r="336" spans="1:4" x14ac:dyDescent="0.25">
      <c r="A336" t="s">
        <v>88</v>
      </c>
      <c r="B336" t="s">
        <v>178</v>
      </c>
      <c r="C336">
        <v>20.948506999999999</v>
      </c>
      <c r="D336">
        <v>72.930834000000004</v>
      </c>
    </row>
    <row r="337" spans="1:4" x14ac:dyDescent="0.25">
      <c r="A337" t="s">
        <v>364</v>
      </c>
      <c r="B337" t="s">
        <v>490</v>
      </c>
      <c r="C337">
        <v>41.301900000000003</v>
      </c>
      <c r="D337">
        <v>-72.929856999999998</v>
      </c>
    </row>
    <row r="338" spans="1:4" x14ac:dyDescent="0.25">
      <c r="A338" t="s">
        <v>364</v>
      </c>
      <c r="B338" t="s">
        <v>471</v>
      </c>
      <c r="C338">
        <v>29.954650000000001</v>
      </c>
      <c r="D338">
        <v>-90.075069999999997</v>
      </c>
    </row>
    <row r="339" spans="1:4" x14ac:dyDescent="0.25">
      <c r="A339" t="s">
        <v>364</v>
      </c>
      <c r="B339" t="s">
        <v>501</v>
      </c>
      <c r="C339">
        <v>40.717041999999999</v>
      </c>
      <c r="D339">
        <v>-74.003663000000003</v>
      </c>
    </row>
    <row r="340" spans="1:4" x14ac:dyDescent="0.25">
      <c r="A340" t="s">
        <v>386</v>
      </c>
      <c r="B340" t="s">
        <v>432</v>
      </c>
      <c r="C340">
        <v>-32.924878</v>
      </c>
      <c r="D340">
        <v>151.74085199999999</v>
      </c>
    </row>
    <row r="341" spans="1:4" x14ac:dyDescent="0.25">
      <c r="A341" t="s">
        <v>520</v>
      </c>
      <c r="B341" t="s">
        <v>545</v>
      </c>
      <c r="C341">
        <v>54.973280000000003</v>
      </c>
      <c r="D341">
        <v>-1.6139600000000001</v>
      </c>
    </row>
    <row r="342" spans="1:4" x14ac:dyDescent="0.25">
      <c r="A342" t="s">
        <v>520</v>
      </c>
      <c r="B342" t="s">
        <v>552</v>
      </c>
      <c r="C342">
        <v>51.584710000000001</v>
      </c>
      <c r="D342">
        <v>-2.9979390000000001</v>
      </c>
    </row>
    <row r="343" spans="1:4" x14ac:dyDescent="0.25">
      <c r="A343" t="s">
        <v>86</v>
      </c>
      <c r="B343" t="s">
        <v>87</v>
      </c>
      <c r="C343">
        <v>12.25</v>
      </c>
      <c r="D343">
        <v>109.18333</v>
      </c>
    </row>
    <row r="344" spans="1:4" x14ac:dyDescent="0.25">
      <c r="A344" t="s">
        <v>535</v>
      </c>
      <c r="B344" t="s">
        <v>562</v>
      </c>
      <c r="C344">
        <v>43.6646</v>
      </c>
      <c r="D344">
        <v>7.1533899999999999</v>
      </c>
    </row>
    <row r="345" spans="1:4" x14ac:dyDescent="0.25">
      <c r="A345" t="s">
        <v>655</v>
      </c>
      <c r="B345" t="s">
        <v>670</v>
      </c>
      <c r="C345">
        <v>37.913893999999999</v>
      </c>
      <c r="D345">
        <v>139.032723</v>
      </c>
    </row>
    <row r="346" spans="1:4" x14ac:dyDescent="0.25">
      <c r="A346" t="s">
        <v>220</v>
      </c>
      <c r="B346" t="s">
        <v>256</v>
      </c>
      <c r="C346">
        <v>29.87819</v>
      </c>
      <c r="D346">
        <v>121.54944999999999</v>
      </c>
    </row>
    <row r="347" spans="1:4" x14ac:dyDescent="0.25">
      <c r="A347" t="s">
        <v>220</v>
      </c>
      <c r="B347" t="s">
        <v>301</v>
      </c>
      <c r="C347">
        <v>26.661670000000001</v>
      </c>
      <c r="D347">
        <v>119.52278</v>
      </c>
    </row>
    <row r="348" spans="1:4" x14ac:dyDescent="0.25">
      <c r="A348" t="s">
        <v>127</v>
      </c>
      <c r="B348" t="s">
        <v>128</v>
      </c>
      <c r="C348">
        <v>18.085809999999999</v>
      </c>
      <c r="D348">
        <v>-15.9785</v>
      </c>
    </row>
    <row r="349" spans="1:4" x14ac:dyDescent="0.25">
      <c r="A349" t="s">
        <v>647</v>
      </c>
      <c r="B349" t="s">
        <v>648</v>
      </c>
      <c r="C349">
        <v>46.477469999999997</v>
      </c>
      <c r="D349">
        <v>30.732620000000001</v>
      </c>
    </row>
    <row r="350" spans="1:4" x14ac:dyDescent="0.25">
      <c r="A350" t="s">
        <v>655</v>
      </c>
      <c r="B350" t="s">
        <v>659</v>
      </c>
      <c r="C350">
        <v>33.236486999999997</v>
      </c>
      <c r="D350">
        <v>131.60990899999999</v>
      </c>
    </row>
    <row r="351" spans="1:4" x14ac:dyDescent="0.25">
      <c r="A351" t="s">
        <v>655</v>
      </c>
      <c r="B351" t="s">
        <v>668</v>
      </c>
      <c r="C351">
        <v>34.650668000000003</v>
      </c>
      <c r="D351">
        <v>133.913478</v>
      </c>
    </row>
    <row r="352" spans="1:4" x14ac:dyDescent="0.25">
      <c r="A352" t="s">
        <v>392</v>
      </c>
      <c r="B352" t="s">
        <v>393</v>
      </c>
      <c r="C352">
        <v>59.912730000000003</v>
      </c>
      <c r="D352">
        <v>10.746090000000001</v>
      </c>
    </row>
    <row r="353" spans="1:4" x14ac:dyDescent="0.25">
      <c r="A353" t="s">
        <v>364</v>
      </c>
      <c r="B353" t="s">
        <v>478</v>
      </c>
      <c r="C353">
        <v>34.197499999999998</v>
      </c>
      <c r="D353">
        <v>-119.17704999999999</v>
      </c>
    </row>
    <row r="354" spans="1:4" x14ac:dyDescent="0.25">
      <c r="A354" t="s">
        <v>194</v>
      </c>
      <c r="B354" t="s">
        <v>218</v>
      </c>
      <c r="C354">
        <v>-0.94923999999999997</v>
      </c>
      <c r="D354">
        <v>100.35427</v>
      </c>
    </row>
    <row r="355" spans="1:4" x14ac:dyDescent="0.25">
      <c r="A355" t="s">
        <v>194</v>
      </c>
      <c r="B355" t="s">
        <v>217</v>
      </c>
      <c r="C355">
        <v>-2.9167299999999998</v>
      </c>
      <c r="D355">
        <v>104.7458</v>
      </c>
    </row>
    <row r="356" spans="1:4" x14ac:dyDescent="0.25">
      <c r="A356" t="s">
        <v>586</v>
      </c>
      <c r="B356" t="s">
        <v>619</v>
      </c>
      <c r="C356">
        <v>38.115819999999999</v>
      </c>
      <c r="D356">
        <v>13.35976</v>
      </c>
    </row>
    <row r="357" spans="1:4" x14ac:dyDescent="0.25">
      <c r="A357" t="s">
        <v>364</v>
      </c>
      <c r="B357" t="s">
        <v>458</v>
      </c>
      <c r="C357">
        <v>28.059028000000001</v>
      </c>
      <c r="D357">
        <v>-80.598332999999997</v>
      </c>
    </row>
    <row r="358" spans="1:4" x14ac:dyDescent="0.25">
      <c r="A358" t="s">
        <v>594</v>
      </c>
      <c r="B358" t="s">
        <v>595</v>
      </c>
      <c r="C358">
        <v>39.569389999999999</v>
      </c>
      <c r="D358">
        <v>2.6502400000000002</v>
      </c>
    </row>
    <row r="359" spans="1:4" x14ac:dyDescent="0.25">
      <c r="A359" t="s">
        <v>220</v>
      </c>
      <c r="B359" t="s">
        <v>329</v>
      </c>
      <c r="C359">
        <v>41.121893</v>
      </c>
      <c r="D359">
        <v>122.07007299999999</v>
      </c>
    </row>
    <row r="360" spans="1:4" x14ac:dyDescent="0.25">
      <c r="A360" t="s">
        <v>194</v>
      </c>
      <c r="B360" t="s">
        <v>223</v>
      </c>
      <c r="C360">
        <v>-6.8872879999999999</v>
      </c>
      <c r="D360">
        <v>109.67184</v>
      </c>
    </row>
    <row r="361" spans="1:4" x14ac:dyDescent="0.25">
      <c r="A361" t="s">
        <v>494</v>
      </c>
      <c r="B361" t="s">
        <v>554</v>
      </c>
      <c r="C361">
        <v>-31.771940000000001</v>
      </c>
      <c r="D361">
        <v>-52.342500000000001</v>
      </c>
    </row>
    <row r="362" spans="1:4" x14ac:dyDescent="0.25">
      <c r="A362" t="s">
        <v>364</v>
      </c>
      <c r="B362" t="s">
        <v>493</v>
      </c>
      <c r="C362">
        <v>30.421309999999998</v>
      </c>
      <c r="D362">
        <v>-87.216909999999999</v>
      </c>
    </row>
    <row r="363" spans="1:4" x14ac:dyDescent="0.25">
      <c r="A363" t="s">
        <v>386</v>
      </c>
      <c r="B363" t="s">
        <v>411</v>
      </c>
      <c r="C363">
        <v>-31.947841</v>
      </c>
      <c r="D363">
        <v>115.852514</v>
      </c>
    </row>
    <row r="364" spans="1:4" x14ac:dyDescent="0.25">
      <c r="A364" t="s">
        <v>586</v>
      </c>
      <c r="B364" t="s">
        <v>599</v>
      </c>
      <c r="C364">
        <v>42.460239999999999</v>
      </c>
      <c r="D364">
        <v>14.21021</v>
      </c>
    </row>
    <row r="365" spans="1:4" x14ac:dyDescent="0.25">
      <c r="A365" t="s">
        <v>364</v>
      </c>
      <c r="B365" t="s">
        <v>491</v>
      </c>
      <c r="C365">
        <v>39.95234</v>
      </c>
      <c r="D365">
        <v>-75.163790000000006</v>
      </c>
    </row>
    <row r="366" spans="1:4" x14ac:dyDescent="0.25">
      <c r="A366" t="s">
        <v>152</v>
      </c>
      <c r="B366" t="s">
        <v>153</v>
      </c>
      <c r="C366">
        <v>11.56245</v>
      </c>
      <c r="D366">
        <v>104.91601</v>
      </c>
    </row>
    <row r="367" spans="1:4" x14ac:dyDescent="0.25">
      <c r="A367" t="s">
        <v>356</v>
      </c>
      <c r="B367" t="s">
        <v>417</v>
      </c>
      <c r="C367">
        <v>7.8905900000000004</v>
      </c>
      <c r="D367">
        <v>98.398099999999999</v>
      </c>
    </row>
    <row r="368" spans="1:4" x14ac:dyDescent="0.25">
      <c r="A368" t="s">
        <v>220</v>
      </c>
      <c r="B368" t="s">
        <v>239</v>
      </c>
      <c r="C368">
        <v>30.703666999999999</v>
      </c>
      <c r="D368">
        <v>121.009699</v>
      </c>
    </row>
    <row r="369" spans="1:4" x14ac:dyDescent="0.25">
      <c r="A369" t="s">
        <v>579</v>
      </c>
      <c r="B369" t="s">
        <v>593</v>
      </c>
      <c r="C369">
        <v>36.017204999999997</v>
      </c>
      <c r="D369">
        <v>129.36021600000001</v>
      </c>
    </row>
    <row r="370" spans="1:4" x14ac:dyDescent="0.25">
      <c r="A370" t="s">
        <v>75</v>
      </c>
      <c r="B370" t="s">
        <v>76</v>
      </c>
      <c r="C370">
        <v>-4.7760899999999999</v>
      </c>
      <c r="D370">
        <v>11.863519999999999</v>
      </c>
    </row>
    <row r="371" spans="1:4" x14ac:dyDescent="0.25">
      <c r="A371" t="s">
        <v>192</v>
      </c>
      <c r="B371" t="s">
        <v>193</v>
      </c>
      <c r="C371">
        <v>18.539169999999999</v>
      </c>
      <c r="D371">
        <v>-72.334999999999994</v>
      </c>
    </row>
    <row r="372" spans="1:4" x14ac:dyDescent="0.25">
      <c r="A372" t="s">
        <v>290</v>
      </c>
      <c r="B372" t="s">
        <v>334</v>
      </c>
      <c r="C372">
        <v>-33.917990000000003</v>
      </c>
      <c r="D372">
        <v>25.570070000000001</v>
      </c>
    </row>
    <row r="373" spans="1:4" x14ac:dyDescent="0.25">
      <c r="A373" t="s">
        <v>101</v>
      </c>
      <c r="B373" t="s">
        <v>129</v>
      </c>
      <c r="C373">
        <v>4.7774200000000002</v>
      </c>
      <c r="D373">
        <v>7.0133999999999999</v>
      </c>
    </row>
    <row r="374" spans="1:4" x14ac:dyDescent="0.25">
      <c r="A374" t="s">
        <v>69</v>
      </c>
      <c r="B374" t="s">
        <v>70</v>
      </c>
      <c r="C374">
        <v>-9.4431399999999996</v>
      </c>
      <c r="D374">
        <v>147.17972</v>
      </c>
    </row>
    <row r="375" spans="1:4" x14ac:dyDescent="0.25">
      <c r="A375" t="s">
        <v>611</v>
      </c>
      <c r="B375" t="s">
        <v>612</v>
      </c>
      <c r="C375">
        <v>10.666169999999999</v>
      </c>
      <c r="D375">
        <v>-61.516570000000002</v>
      </c>
    </row>
    <row r="376" spans="1:4" x14ac:dyDescent="0.25">
      <c r="A376" t="s">
        <v>364</v>
      </c>
      <c r="B376" t="s">
        <v>434</v>
      </c>
      <c r="C376">
        <v>27.29393</v>
      </c>
      <c r="D376">
        <v>-80.35033</v>
      </c>
    </row>
    <row r="377" spans="1:4" x14ac:dyDescent="0.25">
      <c r="A377" t="s">
        <v>142</v>
      </c>
      <c r="B377" t="s">
        <v>143</v>
      </c>
      <c r="C377">
        <v>19.619520999999999</v>
      </c>
      <c r="D377">
        <v>37.212380000000003</v>
      </c>
    </row>
    <row r="378" spans="1:4" x14ac:dyDescent="0.25">
      <c r="A378" t="s">
        <v>364</v>
      </c>
      <c r="B378" t="s">
        <v>451</v>
      </c>
      <c r="C378">
        <v>45.521524999999997</v>
      </c>
      <c r="D378">
        <v>-122.67993300000001</v>
      </c>
    </row>
    <row r="379" spans="1:4" x14ac:dyDescent="0.25">
      <c r="A379" t="s">
        <v>584</v>
      </c>
      <c r="B379" t="s">
        <v>588</v>
      </c>
      <c r="C379">
        <v>41.149610000000003</v>
      </c>
      <c r="D379">
        <v>-8.6109899999999993</v>
      </c>
    </row>
    <row r="380" spans="1:4" x14ac:dyDescent="0.25">
      <c r="A380" t="s">
        <v>494</v>
      </c>
      <c r="B380" t="s">
        <v>548</v>
      </c>
      <c r="C380">
        <v>-30.033059999999999</v>
      </c>
      <c r="D380">
        <v>-51.23</v>
      </c>
    </row>
    <row r="381" spans="1:4" x14ac:dyDescent="0.25">
      <c r="A381" t="s">
        <v>364</v>
      </c>
      <c r="B381" t="s">
        <v>447</v>
      </c>
      <c r="C381">
        <v>41.601806000000003</v>
      </c>
      <c r="D381">
        <v>-73.965556000000007</v>
      </c>
    </row>
    <row r="382" spans="1:4" x14ac:dyDescent="0.25">
      <c r="A382" t="s">
        <v>520</v>
      </c>
      <c r="B382" t="s">
        <v>544</v>
      </c>
      <c r="C382">
        <v>53.761024999999997</v>
      </c>
      <c r="D382">
        <v>-2.7024349999999999</v>
      </c>
    </row>
    <row r="383" spans="1:4" x14ac:dyDescent="0.25">
      <c r="A383" t="s">
        <v>364</v>
      </c>
      <c r="B383" t="s">
        <v>508</v>
      </c>
      <c r="C383">
        <v>41.824036999999997</v>
      </c>
      <c r="D383">
        <v>-71.417702000000006</v>
      </c>
    </row>
    <row r="384" spans="1:4" x14ac:dyDescent="0.25">
      <c r="A384" t="s">
        <v>88</v>
      </c>
      <c r="B384" t="s">
        <v>89</v>
      </c>
      <c r="C384">
        <v>11.93</v>
      </c>
      <c r="D384">
        <v>79.83</v>
      </c>
    </row>
    <row r="385" spans="1:4" x14ac:dyDescent="0.25">
      <c r="A385" t="s">
        <v>332</v>
      </c>
      <c r="B385" t="s">
        <v>343</v>
      </c>
      <c r="C385">
        <v>20.62041</v>
      </c>
      <c r="D385">
        <v>-105.23066</v>
      </c>
    </row>
    <row r="386" spans="1:4" x14ac:dyDescent="0.25">
      <c r="A386" t="s">
        <v>220</v>
      </c>
      <c r="B386" t="s">
        <v>221</v>
      </c>
      <c r="C386">
        <v>25.439440000000001</v>
      </c>
      <c r="D386">
        <v>119.01027999999999</v>
      </c>
    </row>
    <row r="387" spans="1:4" x14ac:dyDescent="0.25">
      <c r="A387" t="s">
        <v>220</v>
      </c>
      <c r="B387" t="s">
        <v>274</v>
      </c>
      <c r="C387">
        <v>31.813433</v>
      </c>
      <c r="D387">
        <v>121.657662</v>
      </c>
    </row>
    <row r="388" spans="1:4" x14ac:dyDescent="0.25">
      <c r="A388" t="s">
        <v>220</v>
      </c>
      <c r="B388" t="s">
        <v>326</v>
      </c>
      <c r="C388">
        <v>36.098610000000001</v>
      </c>
      <c r="D388">
        <v>120.37194</v>
      </c>
    </row>
    <row r="389" spans="1:4" x14ac:dyDescent="0.25">
      <c r="A389" t="s">
        <v>220</v>
      </c>
      <c r="B389" t="s">
        <v>267</v>
      </c>
      <c r="C389">
        <v>39.931669999999997</v>
      </c>
      <c r="D389">
        <v>119.58833</v>
      </c>
    </row>
    <row r="390" spans="1:4" x14ac:dyDescent="0.25">
      <c r="A390" t="s">
        <v>220</v>
      </c>
      <c r="B390" t="s">
        <v>302</v>
      </c>
      <c r="C390">
        <v>21.96808</v>
      </c>
      <c r="D390">
        <v>108.62136</v>
      </c>
    </row>
    <row r="391" spans="1:4" x14ac:dyDescent="0.25">
      <c r="A391" t="s">
        <v>220</v>
      </c>
      <c r="B391" t="s">
        <v>253</v>
      </c>
      <c r="C391">
        <v>24.896763</v>
      </c>
      <c r="D391">
        <v>118.599688</v>
      </c>
    </row>
    <row r="392" spans="1:4" x14ac:dyDescent="0.25">
      <c r="A392" t="s">
        <v>460</v>
      </c>
      <c r="B392" t="s">
        <v>473</v>
      </c>
      <c r="C392">
        <v>46.812280000000001</v>
      </c>
      <c r="D392">
        <v>-71.21454</v>
      </c>
    </row>
    <row r="393" spans="1:4" x14ac:dyDescent="0.25">
      <c r="A393" t="s">
        <v>112</v>
      </c>
      <c r="B393" t="s">
        <v>113</v>
      </c>
      <c r="C393">
        <v>-17.878609999999998</v>
      </c>
      <c r="D393">
        <v>36.888330000000003</v>
      </c>
    </row>
    <row r="394" spans="1:4" x14ac:dyDescent="0.25">
      <c r="A394" t="s">
        <v>204</v>
      </c>
      <c r="B394" t="s">
        <v>249</v>
      </c>
      <c r="C394">
        <v>34.013249999999999</v>
      </c>
      <c r="D394">
        <v>-6.8325500000000003</v>
      </c>
    </row>
    <row r="395" spans="1:4" x14ac:dyDescent="0.25">
      <c r="A395" t="s">
        <v>88</v>
      </c>
      <c r="B395" t="s">
        <v>181</v>
      </c>
      <c r="C395">
        <v>17.003789000000001</v>
      </c>
      <c r="D395">
        <v>81.789446999999996</v>
      </c>
    </row>
    <row r="396" spans="1:4" x14ac:dyDescent="0.25">
      <c r="A396" t="s">
        <v>356</v>
      </c>
      <c r="B396" t="s">
        <v>402</v>
      </c>
      <c r="C396">
        <v>13.536667</v>
      </c>
      <c r="D396">
        <v>99.816944000000007</v>
      </c>
    </row>
    <row r="397" spans="1:4" x14ac:dyDescent="0.25">
      <c r="A397" t="s">
        <v>356</v>
      </c>
      <c r="B397" t="s">
        <v>418</v>
      </c>
      <c r="C397">
        <v>12.680949999999999</v>
      </c>
      <c r="D397">
        <v>101.25798</v>
      </c>
    </row>
    <row r="398" spans="1:4" x14ac:dyDescent="0.25">
      <c r="A398" t="s">
        <v>494</v>
      </c>
      <c r="B398" t="s">
        <v>522</v>
      </c>
      <c r="C398">
        <v>-8.0538900000000009</v>
      </c>
      <c r="D398">
        <v>-34.88111</v>
      </c>
    </row>
    <row r="399" spans="1:4" x14ac:dyDescent="0.25">
      <c r="A399" t="s">
        <v>364</v>
      </c>
      <c r="B399" t="s">
        <v>453</v>
      </c>
      <c r="C399">
        <v>37.543207000000002</v>
      </c>
      <c r="D399">
        <v>-77.438158999999999</v>
      </c>
    </row>
    <row r="400" spans="1:4" x14ac:dyDescent="0.25">
      <c r="A400" t="s">
        <v>681</v>
      </c>
      <c r="B400" t="s">
        <v>682</v>
      </c>
      <c r="C400">
        <v>56.945999999999998</v>
      </c>
      <c r="D400">
        <v>24.105889999999999</v>
      </c>
    </row>
    <row r="401" spans="1:4" x14ac:dyDescent="0.25">
      <c r="A401" t="s">
        <v>494</v>
      </c>
      <c r="B401" t="s">
        <v>38</v>
      </c>
      <c r="C401">
        <v>-22.90278</v>
      </c>
      <c r="D401">
        <v>-43.207500000000003</v>
      </c>
    </row>
    <row r="402" spans="1:4" x14ac:dyDescent="0.25">
      <c r="A402" t="s">
        <v>220</v>
      </c>
      <c r="B402" t="s">
        <v>268</v>
      </c>
      <c r="C402">
        <v>35.403359999999999</v>
      </c>
      <c r="D402">
        <v>119.511996</v>
      </c>
    </row>
    <row r="403" spans="1:4" x14ac:dyDescent="0.25">
      <c r="A403" t="s">
        <v>220</v>
      </c>
      <c r="B403" t="s">
        <v>355</v>
      </c>
      <c r="C403">
        <v>37.153959999999998</v>
      </c>
      <c r="D403">
        <v>122.436268</v>
      </c>
    </row>
    <row r="404" spans="1:4" x14ac:dyDescent="0.25">
      <c r="A404" t="s">
        <v>606</v>
      </c>
      <c r="B404" t="s">
        <v>642</v>
      </c>
      <c r="C404">
        <v>47.217790999999998</v>
      </c>
      <c r="D404">
        <v>39.703184999999998</v>
      </c>
    </row>
    <row r="405" spans="1:4" x14ac:dyDescent="0.25">
      <c r="A405" t="s">
        <v>565</v>
      </c>
      <c r="B405" t="s">
        <v>581</v>
      </c>
      <c r="C405">
        <v>51.922499999999999</v>
      </c>
      <c r="D405">
        <v>4.4791699999999999</v>
      </c>
    </row>
    <row r="406" spans="1:4" x14ac:dyDescent="0.25">
      <c r="A406" t="s">
        <v>57</v>
      </c>
      <c r="B406" t="s">
        <v>62</v>
      </c>
      <c r="C406">
        <v>14.717167999999999</v>
      </c>
      <c r="D406">
        <v>-17.273316000000001</v>
      </c>
    </row>
    <row r="407" spans="1:4" x14ac:dyDescent="0.25">
      <c r="A407" t="s">
        <v>220</v>
      </c>
      <c r="B407" t="s">
        <v>259</v>
      </c>
      <c r="C407">
        <v>27.780759</v>
      </c>
      <c r="D407">
        <v>120.67551899999999</v>
      </c>
    </row>
    <row r="408" spans="1:4" x14ac:dyDescent="0.25">
      <c r="A408" t="s">
        <v>220</v>
      </c>
      <c r="B408" t="s">
        <v>324</v>
      </c>
      <c r="C408">
        <v>36.915782999999998</v>
      </c>
      <c r="D408">
        <v>121.526687</v>
      </c>
    </row>
    <row r="409" spans="1:4" x14ac:dyDescent="0.25">
      <c r="A409" t="s">
        <v>565</v>
      </c>
      <c r="B409" t="s">
        <v>573</v>
      </c>
      <c r="C409">
        <v>52.076700000000002</v>
      </c>
      <c r="D409">
        <v>4.2986000000000004</v>
      </c>
    </row>
    <row r="410" spans="1:4" x14ac:dyDescent="0.25">
      <c r="A410" t="s">
        <v>405</v>
      </c>
      <c r="B410" t="s">
        <v>422</v>
      </c>
      <c r="C410">
        <v>34.748471000000002</v>
      </c>
      <c r="D410">
        <v>10.756162</v>
      </c>
    </row>
    <row r="411" spans="1:4" x14ac:dyDescent="0.25">
      <c r="A411" t="s">
        <v>204</v>
      </c>
      <c r="B411" t="s">
        <v>254</v>
      </c>
      <c r="C411">
        <v>32.299390000000002</v>
      </c>
      <c r="D411">
        <v>-9.2371800000000004</v>
      </c>
    </row>
    <row r="412" spans="1:4" x14ac:dyDescent="0.25">
      <c r="A412" t="s">
        <v>292</v>
      </c>
      <c r="B412" t="s">
        <v>293</v>
      </c>
      <c r="C412">
        <v>17.0123</v>
      </c>
      <c r="D412">
        <v>54.089388</v>
      </c>
    </row>
    <row r="413" spans="1:4" x14ac:dyDescent="0.25">
      <c r="A413" t="s">
        <v>586</v>
      </c>
      <c r="B413" t="s">
        <v>609</v>
      </c>
      <c r="C413">
        <v>40.677970000000002</v>
      </c>
      <c r="D413">
        <v>14.76599</v>
      </c>
    </row>
    <row r="414" spans="1:4" x14ac:dyDescent="0.25">
      <c r="A414" t="s">
        <v>494</v>
      </c>
      <c r="B414" t="s">
        <v>527</v>
      </c>
      <c r="C414">
        <v>-12.971109999999999</v>
      </c>
      <c r="D414">
        <v>-38.510829999999999</v>
      </c>
    </row>
    <row r="415" spans="1:4" x14ac:dyDescent="0.25">
      <c r="A415" t="s">
        <v>194</v>
      </c>
      <c r="B415" t="s">
        <v>197</v>
      </c>
      <c r="C415">
        <v>-0.49482300000000001</v>
      </c>
      <c r="D415">
        <v>117.143615</v>
      </c>
    </row>
    <row r="416" spans="1:4" x14ac:dyDescent="0.25">
      <c r="A416" t="s">
        <v>372</v>
      </c>
      <c r="B416" t="s">
        <v>400</v>
      </c>
      <c r="C416">
        <v>41.283332999999999</v>
      </c>
      <c r="D416">
        <v>36.333333000000003</v>
      </c>
    </row>
    <row r="417" spans="1:4" x14ac:dyDescent="0.25">
      <c r="A417" t="s">
        <v>356</v>
      </c>
      <c r="B417" t="s">
        <v>413</v>
      </c>
      <c r="C417">
        <v>13.59934</v>
      </c>
      <c r="D417">
        <v>100.59675</v>
      </c>
    </row>
    <row r="418" spans="1:4" x14ac:dyDescent="0.25">
      <c r="A418" t="s">
        <v>356</v>
      </c>
      <c r="B418" t="s">
        <v>412</v>
      </c>
      <c r="C418">
        <v>13.54753</v>
      </c>
      <c r="D418">
        <v>100.27361999999999</v>
      </c>
    </row>
    <row r="419" spans="1:4" x14ac:dyDescent="0.25">
      <c r="A419" t="s">
        <v>364</v>
      </c>
      <c r="B419" t="s">
        <v>472</v>
      </c>
      <c r="C419">
        <v>32.715330000000002</v>
      </c>
      <c r="D419">
        <v>-117.15725999999999</v>
      </c>
    </row>
    <row r="420" spans="1:4" x14ac:dyDescent="0.25">
      <c r="A420" t="s">
        <v>364</v>
      </c>
      <c r="B420" t="s">
        <v>506</v>
      </c>
      <c r="C420">
        <v>37.759881</v>
      </c>
      <c r="D420">
        <v>-122.437392</v>
      </c>
    </row>
    <row r="421" spans="1:4" x14ac:dyDescent="0.25">
      <c r="A421" t="s">
        <v>364</v>
      </c>
      <c r="B421" t="s">
        <v>482</v>
      </c>
      <c r="C421">
        <v>37.339390000000002</v>
      </c>
      <c r="D421">
        <v>-121.89496</v>
      </c>
    </row>
    <row r="422" spans="1:4" x14ac:dyDescent="0.25">
      <c r="A422" t="s">
        <v>652</v>
      </c>
      <c r="B422" t="s">
        <v>653</v>
      </c>
      <c r="C422">
        <v>18.466329999999999</v>
      </c>
      <c r="D422">
        <v>-66.105720000000005</v>
      </c>
    </row>
    <row r="423" spans="1:4" x14ac:dyDescent="0.25">
      <c r="A423" t="s">
        <v>230</v>
      </c>
      <c r="B423" t="s">
        <v>282</v>
      </c>
      <c r="C423">
        <v>5.8402000000000003</v>
      </c>
      <c r="D423">
        <v>118.11790000000001</v>
      </c>
    </row>
    <row r="424" spans="1:4" x14ac:dyDescent="0.25">
      <c r="A424" t="s">
        <v>606</v>
      </c>
      <c r="B424" t="s">
        <v>634</v>
      </c>
      <c r="C424">
        <v>59.929858000000003</v>
      </c>
      <c r="D424">
        <v>30.326228</v>
      </c>
    </row>
    <row r="425" spans="1:4" x14ac:dyDescent="0.25">
      <c r="A425" t="s">
        <v>456</v>
      </c>
      <c r="B425" t="s">
        <v>488</v>
      </c>
      <c r="C425">
        <v>11.240790000000001</v>
      </c>
      <c r="D425">
        <v>-74.199039999999997</v>
      </c>
    </row>
    <row r="426" spans="1:4" x14ac:dyDescent="0.25">
      <c r="A426" t="s">
        <v>623</v>
      </c>
      <c r="B426" t="s">
        <v>624</v>
      </c>
      <c r="C426">
        <v>20.024719999999999</v>
      </c>
      <c r="D426">
        <v>-75.821939999999998</v>
      </c>
    </row>
    <row r="427" spans="1:4" x14ac:dyDescent="0.25">
      <c r="A427" t="s">
        <v>88</v>
      </c>
      <c r="B427" t="s">
        <v>175</v>
      </c>
      <c r="C427">
        <v>23.247219999999999</v>
      </c>
      <c r="D427">
        <v>88.433019999999999</v>
      </c>
    </row>
    <row r="428" spans="1:4" x14ac:dyDescent="0.25">
      <c r="A428" t="s">
        <v>344</v>
      </c>
      <c r="B428" t="s">
        <v>345</v>
      </c>
      <c r="C428">
        <v>18.489591000000001</v>
      </c>
      <c r="D428">
        <v>-69.901804999999996</v>
      </c>
    </row>
    <row r="429" spans="1:4" x14ac:dyDescent="0.25">
      <c r="A429" t="s">
        <v>220</v>
      </c>
      <c r="B429" t="s">
        <v>285</v>
      </c>
      <c r="C429">
        <v>18.267572999999999</v>
      </c>
      <c r="D429">
        <v>109.503412</v>
      </c>
    </row>
    <row r="430" spans="1:4" x14ac:dyDescent="0.25">
      <c r="A430" t="s">
        <v>655</v>
      </c>
      <c r="B430" t="s">
        <v>674</v>
      </c>
      <c r="C430">
        <v>43.064169999999997</v>
      </c>
      <c r="D430">
        <v>141.34693999999999</v>
      </c>
    </row>
    <row r="431" spans="1:4" x14ac:dyDescent="0.25">
      <c r="A431" t="s">
        <v>364</v>
      </c>
      <c r="B431" t="s">
        <v>459</v>
      </c>
      <c r="C431">
        <v>27.33643</v>
      </c>
      <c r="D431">
        <v>-82.530649999999994</v>
      </c>
    </row>
    <row r="432" spans="1:4" x14ac:dyDescent="0.25">
      <c r="A432" t="s">
        <v>364</v>
      </c>
      <c r="B432" t="s">
        <v>443</v>
      </c>
      <c r="C432">
        <v>32.067113999999997</v>
      </c>
      <c r="D432">
        <v>-81.100544999999997</v>
      </c>
    </row>
    <row r="433" spans="1:4" x14ac:dyDescent="0.25">
      <c r="A433" t="s">
        <v>364</v>
      </c>
      <c r="B433" t="s">
        <v>466</v>
      </c>
      <c r="C433">
        <v>47.626353000000002</v>
      </c>
      <c r="D433">
        <v>-122.333144</v>
      </c>
    </row>
    <row r="434" spans="1:4" x14ac:dyDescent="0.25">
      <c r="A434" t="s">
        <v>81</v>
      </c>
      <c r="B434" t="s">
        <v>94</v>
      </c>
      <c r="C434">
        <v>4.9340000000000002</v>
      </c>
      <c r="D434">
        <v>-1.7137</v>
      </c>
    </row>
    <row r="435" spans="1:4" x14ac:dyDescent="0.25">
      <c r="A435" t="s">
        <v>194</v>
      </c>
      <c r="B435" t="s">
        <v>213</v>
      </c>
      <c r="C435">
        <v>-6.9931999999999999</v>
      </c>
      <c r="D435">
        <v>110.4203</v>
      </c>
    </row>
    <row r="436" spans="1:4" x14ac:dyDescent="0.25">
      <c r="A436" t="s">
        <v>655</v>
      </c>
      <c r="B436" t="s">
        <v>673</v>
      </c>
      <c r="C436">
        <v>38.256047000000002</v>
      </c>
      <c r="D436">
        <v>140.897639</v>
      </c>
    </row>
    <row r="437" spans="1:4" x14ac:dyDescent="0.25">
      <c r="A437" t="s">
        <v>647</v>
      </c>
      <c r="B437" t="s">
        <v>649</v>
      </c>
      <c r="C437">
        <v>44.588830000000002</v>
      </c>
      <c r="D437">
        <v>33.522399999999998</v>
      </c>
    </row>
    <row r="438" spans="1:4" x14ac:dyDescent="0.25">
      <c r="A438" t="s">
        <v>220</v>
      </c>
      <c r="B438" t="s">
        <v>306</v>
      </c>
      <c r="C438">
        <v>30.031143</v>
      </c>
      <c r="D438">
        <v>120.872182</v>
      </c>
    </row>
    <row r="439" spans="1:4" x14ac:dyDescent="0.25">
      <c r="A439" t="s">
        <v>220</v>
      </c>
      <c r="B439" t="s">
        <v>341</v>
      </c>
      <c r="C439">
        <v>23.36814</v>
      </c>
      <c r="D439">
        <v>116.71478999999999</v>
      </c>
    </row>
    <row r="440" spans="1:4" x14ac:dyDescent="0.25">
      <c r="A440" t="s">
        <v>220</v>
      </c>
      <c r="B440" t="s">
        <v>349</v>
      </c>
      <c r="C440">
        <v>22.778662000000001</v>
      </c>
      <c r="D440">
        <v>115.356782</v>
      </c>
    </row>
    <row r="441" spans="1:4" x14ac:dyDescent="0.25">
      <c r="A441" t="s">
        <v>220</v>
      </c>
      <c r="B441" t="s">
        <v>251</v>
      </c>
      <c r="C441">
        <v>30.010999999999999</v>
      </c>
      <c r="D441">
        <v>120.5715</v>
      </c>
    </row>
    <row r="442" spans="1:4" x14ac:dyDescent="0.25">
      <c r="A442" t="s">
        <v>220</v>
      </c>
      <c r="B442" t="s">
        <v>348</v>
      </c>
      <c r="C442">
        <v>29.593022999999999</v>
      </c>
      <c r="D442">
        <v>120.821389</v>
      </c>
    </row>
    <row r="443" spans="1:4" x14ac:dyDescent="0.25">
      <c r="A443" t="s">
        <v>220</v>
      </c>
      <c r="B443" t="s">
        <v>339</v>
      </c>
      <c r="C443">
        <v>22.541487</v>
      </c>
      <c r="D443">
        <v>114.063427</v>
      </c>
    </row>
    <row r="444" spans="1:4" x14ac:dyDescent="0.25">
      <c r="A444" t="s">
        <v>220</v>
      </c>
      <c r="B444" t="s">
        <v>320</v>
      </c>
      <c r="C444">
        <v>24.736682999999999</v>
      </c>
      <c r="D444">
        <v>118.634046</v>
      </c>
    </row>
    <row r="445" spans="1:4" x14ac:dyDescent="0.25">
      <c r="A445" t="s">
        <v>655</v>
      </c>
      <c r="B445" t="s">
        <v>676</v>
      </c>
      <c r="C445">
        <v>34.976900000000001</v>
      </c>
      <c r="D445">
        <v>138.38310000000001</v>
      </c>
    </row>
    <row r="446" spans="1:4" x14ac:dyDescent="0.25">
      <c r="A446" t="s">
        <v>579</v>
      </c>
      <c r="B446" t="s">
        <v>592</v>
      </c>
      <c r="C446">
        <v>37.455618999999999</v>
      </c>
      <c r="D446">
        <v>126.90240799999999</v>
      </c>
    </row>
    <row r="447" spans="1:4" x14ac:dyDescent="0.25">
      <c r="A447" t="s">
        <v>39</v>
      </c>
      <c r="B447" t="s">
        <v>39</v>
      </c>
      <c r="C447">
        <v>1.2896700000000001</v>
      </c>
      <c r="D447">
        <v>103.85007</v>
      </c>
    </row>
    <row r="448" spans="1:4" x14ac:dyDescent="0.25">
      <c r="A448" t="s">
        <v>504</v>
      </c>
      <c r="B448" t="s">
        <v>517</v>
      </c>
      <c r="C448">
        <v>40.100560000000002</v>
      </c>
      <c r="D448">
        <v>124.39806</v>
      </c>
    </row>
    <row r="449" spans="1:4" x14ac:dyDescent="0.25">
      <c r="A449" t="s">
        <v>606</v>
      </c>
      <c r="B449" t="s">
        <v>607</v>
      </c>
      <c r="C449">
        <v>43.599170000000001</v>
      </c>
      <c r="D449">
        <v>39.72569</v>
      </c>
    </row>
    <row r="450" spans="1:4" x14ac:dyDescent="0.25">
      <c r="A450" t="s">
        <v>356</v>
      </c>
      <c r="B450" t="s">
        <v>414</v>
      </c>
      <c r="C450">
        <v>7.1988200000000004</v>
      </c>
      <c r="D450">
        <v>100.5951</v>
      </c>
    </row>
    <row r="451" spans="1:4" x14ac:dyDescent="0.25">
      <c r="A451" t="s">
        <v>520</v>
      </c>
      <c r="B451" t="s">
        <v>532</v>
      </c>
      <c r="C451">
        <v>50.911698000000001</v>
      </c>
      <c r="D451">
        <v>-1.40357</v>
      </c>
    </row>
    <row r="452" spans="1:4" x14ac:dyDescent="0.25">
      <c r="A452" t="s">
        <v>520</v>
      </c>
      <c r="B452" t="s">
        <v>540</v>
      </c>
      <c r="C452">
        <v>51.537820000000004</v>
      </c>
      <c r="D452">
        <v>0.71433000000000002</v>
      </c>
    </row>
    <row r="453" spans="1:4" x14ac:dyDescent="0.25">
      <c r="A453" t="s">
        <v>364</v>
      </c>
      <c r="B453" t="s">
        <v>481</v>
      </c>
      <c r="C453">
        <v>42.101480000000002</v>
      </c>
      <c r="D453">
        <v>-72.589799999999997</v>
      </c>
    </row>
    <row r="454" spans="1:4" x14ac:dyDescent="0.25">
      <c r="A454" t="s">
        <v>484</v>
      </c>
      <c r="B454" t="s">
        <v>485</v>
      </c>
      <c r="C454">
        <v>59.33258</v>
      </c>
      <c r="D454">
        <v>18.064900000000002</v>
      </c>
    </row>
    <row r="455" spans="1:4" x14ac:dyDescent="0.25">
      <c r="A455" t="s">
        <v>364</v>
      </c>
      <c r="B455" t="s">
        <v>450</v>
      </c>
      <c r="C455">
        <v>37.957701999999998</v>
      </c>
      <c r="D455">
        <v>-121.29078</v>
      </c>
    </row>
    <row r="456" spans="1:4" x14ac:dyDescent="0.25">
      <c r="A456" t="s">
        <v>374</v>
      </c>
      <c r="B456" t="s">
        <v>375</v>
      </c>
      <c r="C456">
        <v>40.58972</v>
      </c>
      <c r="D456">
        <v>49.668610000000001</v>
      </c>
    </row>
    <row r="457" spans="1:4" x14ac:dyDescent="0.25">
      <c r="A457" t="s">
        <v>520</v>
      </c>
      <c r="B457" t="s">
        <v>556</v>
      </c>
      <c r="C457">
        <v>54.911900000000003</v>
      </c>
      <c r="D457">
        <v>-1.3833</v>
      </c>
    </row>
    <row r="458" spans="1:4" x14ac:dyDescent="0.25">
      <c r="A458" t="s">
        <v>386</v>
      </c>
      <c r="B458" t="s">
        <v>389</v>
      </c>
      <c r="C458">
        <v>-26.660080000000001</v>
      </c>
      <c r="D458">
        <v>153.09952999999999</v>
      </c>
    </row>
    <row r="459" spans="1:4" x14ac:dyDescent="0.25">
      <c r="A459" t="s">
        <v>194</v>
      </c>
      <c r="B459" t="s">
        <v>232</v>
      </c>
      <c r="C459">
        <v>-7.2888380000000002</v>
      </c>
      <c r="D459">
        <v>112.741078</v>
      </c>
    </row>
    <row r="460" spans="1:4" x14ac:dyDescent="0.25">
      <c r="A460" t="s">
        <v>88</v>
      </c>
      <c r="B460" t="s">
        <v>162</v>
      </c>
      <c r="C460">
        <v>21.16667</v>
      </c>
      <c r="D460">
        <v>72.833330000000004</v>
      </c>
    </row>
    <row r="461" spans="1:4" x14ac:dyDescent="0.25">
      <c r="A461" t="s">
        <v>356</v>
      </c>
      <c r="B461" t="s">
        <v>415</v>
      </c>
      <c r="C461">
        <v>9.14011</v>
      </c>
      <c r="D461">
        <v>99.333110000000005</v>
      </c>
    </row>
    <row r="462" spans="1:4" x14ac:dyDescent="0.25">
      <c r="A462" t="s">
        <v>579</v>
      </c>
      <c r="B462" t="s">
        <v>580</v>
      </c>
      <c r="C462">
        <v>37.263489999999997</v>
      </c>
      <c r="D462">
        <v>127.021385</v>
      </c>
    </row>
    <row r="463" spans="1:4" x14ac:dyDescent="0.25">
      <c r="A463" t="s">
        <v>520</v>
      </c>
      <c r="B463" t="s">
        <v>549</v>
      </c>
      <c r="C463">
        <v>51.620800000000003</v>
      </c>
      <c r="D463">
        <v>-3.9432</v>
      </c>
    </row>
    <row r="464" spans="1:4" x14ac:dyDescent="0.25">
      <c r="A464" t="s">
        <v>386</v>
      </c>
      <c r="B464" t="s">
        <v>410</v>
      </c>
      <c r="C464">
        <v>-33.867849999999997</v>
      </c>
      <c r="D464">
        <v>151.20732000000001</v>
      </c>
    </row>
    <row r="465" spans="1:4" x14ac:dyDescent="0.25">
      <c r="A465" t="s">
        <v>563</v>
      </c>
      <c r="B465" t="s">
        <v>575</v>
      </c>
      <c r="C465">
        <v>25.047008999999999</v>
      </c>
      <c r="D465">
        <v>121.54568</v>
      </c>
    </row>
    <row r="466" spans="1:4" x14ac:dyDescent="0.25">
      <c r="A466" t="s">
        <v>563</v>
      </c>
      <c r="B466" t="s">
        <v>572</v>
      </c>
      <c r="C466">
        <v>23.131587</v>
      </c>
      <c r="D466">
        <v>120.259004</v>
      </c>
    </row>
    <row r="467" spans="1:4" x14ac:dyDescent="0.25">
      <c r="A467" t="s">
        <v>220</v>
      </c>
      <c r="B467" t="s">
        <v>295</v>
      </c>
      <c r="C467">
        <v>32.166670000000003</v>
      </c>
      <c r="D467">
        <v>120.01361</v>
      </c>
    </row>
    <row r="468" spans="1:4" x14ac:dyDescent="0.25">
      <c r="A468" t="s">
        <v>563</v>
      </c>
      <c r="B468" t="s">
        <v>564</v>
      </c>
      <c r="C468">
        <v>24.141613</v>
      </c>
      <c r="D468">
        <v>120.67274</v>
      </c>
    </row>
    <row r="469" spans="1:4" x14ac:dyDescent="0.25">
      <c r="A469" t="s">
        <v>220</v>
      </c>
      <c r="B469" t="s">
        <v>310</v>
      </c>
      <c r="C469">
        <v>32.494535999999997</v>
      </c>
      <c r="D469">
        <v>119.902861</v>
      </c>
    </row>
    <row r="470" spans="1:4" x14ac:dyDescent="0.25">
      <c r="A470" t="s">
        <v>220</v>
      </c>
      <c r="B470" t="s">
        <v>289</v>
      </c>
      <c r="C470">
        <v>28.637219000000002</v>
      </c>
      <c r="D470">
        <v>121.418459</v>
      </c>
    </row>
    <row r="471" spans="1:4" x14ac:dyDescent="0.25">
      <c r="A471" t="s">
        <v>655</v>
      </c>
      <c r="B471" t="s">
        <v>665</v>
      </c>
      <c r="C471">
        <v>34.330396</v>
      </c>
      <c r="D471">
        <v>134.059865</v>
      </c>
    </row>
    <row r="472" spans="1:4" x14ac:dyDescent="0.25">
      <c r="A472" t="s">
        <v>636</v>
      </c>
      <c r="B472" t="s">
        <v>637</v>
      </c>
      <c r="C472">
        <v>59.436959999999999</v>
      </c>
      <c r="D472">
        <v>24.753530000000001</v>
      </c>
    </row>
    <row r="473" spans="1:4" x14ac:dyDescent="0.25">
      <c r="A473" t="s">
        <v>364</v>
      </c>
      <c r="B473" t="s">
        <v>449</v>
      </c>
      <c r="C473">
        <v>27.947520000000001</v>
      </c>
      <c r="D473">
        <v>-82.458430000000007</v>
      </c>
    </row>
    <row r="474" spans="1:4" x14ac:dyDescent="0.25">
      <c r="A474" t="s">
        <v>332</v>
      </c>
      <c r="B474" t="s">
        <v>376</v>
      </c>
      <c r="C474">
        <v>22.216670000000001</v>
      </c>
      <c r="D474">
        <v>-97.85</v>
      </c>
    </row>
    <row r="475" spans="1:4" x14ac:dyDescent="0.25">
      <c r="A475" t="s">
        <v>204</v>
      </c>
      <c r="B475" t="s">
        <v>205</v>
      </c>
      <c r="C475">
        <v>35.784722000000002</v>
      </c>
      <c r="D475">
        <v>-5.8127779999999998</v>
      </c>
    </row>
    <row r="476" spans="1:4" x14ac:dyDescent="0.25">
      <c r="A476" t="s">
        <v>194</v>
      </c>
      <c r="B476" t="s">
        <v>207</v>
      </c>
      <c r="C476">
        <v>-6.202394</v>
      </c>
      <c r="D476">
        <v>106.65271</v>
      </c>
    </row>
    <row r="477" spans="1:4" x14ac:dyDescent="0.25">
      <c r="A477" t="s">
        <v>563</v>
      </c>
      <c r="B477" t="s">
        <v>569</v>
      </c>
      <c r="C477">
        <v>24.993600000000001</v>
      </c>
      <c r="D477">
        <v>121.29689999999999</v>
      </c>
    </row>
    <row r="478" spans="1:4" x14ac:dyDescent="0.25">
      <c r="A478" t="s">
        <v>286</v>
      </c>
      <c r="B478" t="s">
        <v>430</v>
      </c>
      <c r="C478">
        <v>32.875190000000003</v>
      </c>
      <c r="D478">
        <v>13.18746</v>
      </c>
    </row>
    <row r="479" spans="1:4" x14ac:dyDescent="0.25">
      <c r="A479" t="s">
        <v>586</v>
      </c>
      <c r="B479" t="s">
        <v>617</v>
      </c>
      <c r="C479">
        <v>40.462499999999999</v>
      </c>
      <c r="D479">
        <v>17.259720000000002</v>
      </c>
    </row>
    <row r="480" spans="1:4" x14ac:dyDescent="0.25">
      <c r="A480" t="s">
        <v>43</v>
      </c>
      <c r="B480" t="s">
        <v>45</v>
      </c>
      <c r="C480">
        <v>34.893200999999998</v>
      </c>
      <c r="D480">
        <v>35.888440000000003</v>
      </c>
    </row>
    <row r="481" spans="1:4" x14ac:dyDescent="0.25">
      <c r="A481" t="s">
        <v>520</v>
      </c>
      <c r="B481" t="s">
        <v>553</v>
      </c>
      <c r="C481">
        <v>54.576230000000002</v>
      </c>
      <c r="D481">
        <v>-1.2348300000000001</v>
      </c>
    </row>
    <row r="482" spans="1:4" x14ac:dyDescent="0.25">
      <c r="A482" t="s">
        <v>316</v>
      </c>
      <c r="B482" t="s">
        <v>317</v>
      </c>
      <c r="C482">
        <v>32.080880000000001</v>
      </c>
      <c r="D482">
        <v>34.780569999999997</v>
      </c>
    </row>
    <row r="483" spans="1:4" x14ac:dyDescent="0.25">
      <c r="A483" t="s">
        <v>204</v>
      </c>
      <c r="B483" t="s">
        <v>229</v>
      </c>
      <c r="C483">
        <v>35.571089999999998</v>
      </c>
      <c r="D483">
        <v>-5.37242</v>
      </c>
    </row>
    <row r="484" spans="1:4" x14ac:dyDescent="0.25">
      <c r="A484" t="s">
        <v>86</v>
      </c>
      <c r="B484" t="s">
        <v>170</v>
      </c>
      <c r="C484">
        <v>10.75</v>
      </c>
      <c r="D484">
        <v>106.66667</v>
      </c>
    </row>
    <row r="485" spans="1:4" x14ac:dyDescent="0.25">
      <c r="A485" t="s">
        <v>638</v>
      </c>
      <c r="B485" t="s">
        <v>639</v>
      </c>
      <c r="C485">
        <v>40.640279999999997</v>
      </c>
      <c r="D485">
        <v>22.94389</v>
      </c>
    </row>
    <row r="486" spans="1:4" x14ac:dyDescent="0.25">
      <c r="A486" t="s">
        <v>88</v>
      </c>
      <c r="B486" t="s">
        <v>93</v>
      </c>
      <c r="C486">
        <v>8.5069400000000002</v>
      </c>
      <c r="D486">
        <v>76.956940000000003</v>
      </c>
    </row>
    <row r="487" spans="1:4" x14ac:dyDescent="0.25">
      <c r="A487" t="s">
        <v>88</v>
      </c>
      <c r="B487" t="s">
        <v>172</v>
      </c>
      <c r="C487">
        <v>8.8090460000000004</v>
      </c>
      <c r="D487">
        <v>78.136910999999998</v>
      </c>
    </row>
    <row r="488" spans="1:4" x14ac:dyDescent="0.25">
      <c r="A488" t="s">
        <v>88</v>
      </c>
      <c r="B488" t="s">
        <v>160</v>
      </c>
      <c r="C488">
        <v>10.51667</v>
      </c>
      <c r="D488">
        <v>76.216669999999993</v>
      </c>
    </row>
    <row r="489" spans="1:4" x14ac:dyDescent="0.25">
      <c r="A489" t="s">
        <v>86</v>
      </c>
      <c r="B489" t="s">
        <v>154</v>
      </c>
      <c r="C489">
        <v>10.966670000000001</v>
      </c>
      <c r="D489">
        <v>106.65</v>
      </c>
    </row>
    <row r="490" spans="1:4" x14ac:dyDescent="0.25">
      <c r="A490" t="s">
        <v>236</v>
      </c>
      <c r="B490" t="s">
        <v>312</v>
      </c>
      <c r="C490">
        <v>26.269439999999999</v>
      </c>
      <c r="D490">
        <v>50.198610000000002</v>
      </c>
    </row>
    <row r="491" spans="1:4" x14ac:dyDescent="0.25">
      <c r="A491" t="s">
        <v>332</v>
      </c>
      <c r="B491" t="s">
        <v>362</v>
      </c>
      <c r="C491">
        <v>32.533329999999999</v>
      </c>
      <c r="D491">
        <v>-117.01667</v>
      </c>
    </row>
    <row r="492" spans="1:4" x14ac:dyDescent="0.25">
      <c r="A492" t="s">
        <v>116</v>
      </c>
      <c r="B492" t="s">
        <v>117</v>
      </c>
      <c r="C492">
        <v>-18.16667</v>
      </c>
      <c r="D492">
        <v>49.383330000000001</v>
      </c>
    </row>
    <row r="493" spans="1:4" x14ac:dyDescent="0.25">
      <c r="A493" t="s">
        <v>655</v>
      </c>
      <c r="B493" t="s">
        <v>656</v>
      </c>
      <c r="C493">
        <v>35.689500000000002</v>
      </c>
      <c r="D493">
        <v>139.69171</v>
      </c>
    </row>
    <row r="494" spans="1:4" x14ac:dyDescent="0.25">
      <c r="A494" t="s">
        <v>535</v>
      </c>
      <c r="B494" t="s">
        <v>559</v>
      </c>
      <c r="C494">
        <v>43.123989000000002</v>
      </c>
      <c r="D494">
        <v>5.9332250000000002</v>
      </c>
    </row>
    <row r="495" spans="1:4" x14ac:dyDescent="0.25">
      <c r="A495" t="s">
        <v>655</v>
      </c>
      <c r="B495" t="s">
        <v>679</v>
      </c>
      <c r="C495">
        <v>36.686008000000001</v>
      </c>
      <c r="D495">
        <v>137.21938</v>
      </c>
    </row>
    <row r="496" spans="1:4" x14ac:dyDescent="0.25">
      <c r="A496" t="s">
        <v>655</v>
      </c>
      <c r="B496" t="s">
        <v>678</v>
      </c>
      <c r="C496">
        <v>34.766669999999998</v>
      </c>
      <c r="D496">
        <v>137.38333</v>
      </c>
    </row>
    <row r="497" spans="1:4" x14ac:dyDescent="0.25">
      <c r="A497" t="s">
        <v>364</v>
      </c>
      <c r="B497" t="s">
        <v>470</v>
      </c>
      <c r="C497">
        <v>40.217053</v>
      </c>
      <c r="D497">
        <v>-74.742937999999995</v>
      </c>
    </row>
    <row r="498" spans="1:4" x14ac:dyDescent="0.25">
      <c r="A498" t="s">
        <v>379</v>
      </c>
      <c r="B498" t="s">
        <v>380</v>
      </c>
      <c r="C498">
        <v>-8.11599</v>
      </c>
      <c r="D498">
        <v>-79.029979999999995</v>
      </c>
    </row>
    <row r="499" spans="1:4" x14ac:dyDescent="0.25">
      <c r="A499" t="s">
        <v>405</v>
      </c>
      <c r="B499" t="s">
        <v>406</v>
      </c>
      <c r="C499">
        <v>36.81897</v>
      </c>
      <c r="D499">
        <v>10.165789999999999</v>
      </c>
    </row>
    <row r="500" spans="1:4" x14ac:dyDescent="0.25">
      <c r="A500" t="s">
        <v>579</v>
      </c>
      <c r="B500" t="s">
        <v>603</v>
      </c>
      <c r="C500">
        <v>35.537219999999998</v>
      </c>
      <c r="D500">
        <v>129.31666999999999</v>
      </c>
    </row>
    <row r="501" spans="1:4" x14ac:dyDescent="0.25">
      <c r="A501" t="s">
        <v>565</v>
      </c>
      <c r="B501" t="s">
        <v>566</v>
      </c>
      <c r="C501">
        <v>52.090829999999997</v>
      </c>
      <c r="D501">
        <v>5.1222200000000004</v>
      </c>
    </row>
    <row r="502" spans="1:4" x14ac:dyDescent="0.25">
      <c r="A502" t="s">
        <v>88</v>
      </c>
      <c r="B502" t="s">
        <v>177</v>
      </c>
      <c r="C502">
        <v>22.3</v>
      </c>
      <c r="D502">
        <v>73.2</v>
      </c>
    </row>
    <row r="503" spans="1:4" x14ac:dyDescent="0.25">
      <c r="A503" t="s">
        <v>594</v>
      </c>
      <c r="B503" t="s">
        <v>622</v>
      </c>
      <c r="C503">
        <v>39.469749999999998</v>
      </c>
      <c r="D503">
        <v>-0.37739</v>
      </c>
    </row>
    <row r="504" spans="1:4" x14ac:dyDescent="0.25">
      <c r="A504" t="s">
        <v>486</v>
      </c>
      <c r="B504" t="s">
        <v>534</v>
      </c>
      <c r="C504">
        <v>-33.039319999999996</v>
      </c>
      <c r="D504">
        <v>-71.627250000000004</v>
      </c>
    </row>
    <row r="505" spans="1:4" x14ac:dyDescent="0.25">
      <c r="A505" t="s">
        <v>460</v>
      </c>
      <c r="B505" t="s">
        <v>464</v>
      </c>
      <c r="C505">
        <v>49.249659999999999</v>
      </c>
      <c r="D505">
        <v>-123.11933999999999</v>
      </c>
    </row>
    <row r="506" spans="1:4" x14ac:dyDescent="0.25">
      <c r="A506" t="s">
        <v>650</v>
      </c>
      <c r="B506" t="s">
        <v>651</v>
      </c>
      <c r="C506">
        <v>43.216670000000001</v>
      </c>
      <c r="D506">
        <v>27.91667</v>
      </c>
    </row>
    <row r="507" spans="1:4" x14ac:dyDescent="0.25">
      <c r="A507" t="s">
        <v>586</v>
      </c>
      <c r="B507" t="s">
        <v>608</v>
      </c>
      <c r="C507">
        <v>45.435650000000003</v>
      </c>
      <c r="D507">
        <v>12.339589</v>
      </c>
    </row>
    <row r="508" spans="1:4" x14ac:dyDescent="0.25">
      <c r="A508" t="s">
        <v>332</v>
      </c>
      <c r="B508" t="s">
        <v>388</v>
      </c>
      <c r="C508">
        <v>19.2</v>
      </c>
      <c r="D508">
        <v>-96.133330000000001</v>
      </c>
    </row>
    <row r="509" spans="1:4" x14ac:dyDescent="0.25">
      <c r="A509" t="s">
        <v>460</v>
      </c>
      <c r="B509" t="s">
        <v>461</v>
      </c>
      <c r="C509">
        <v>48.432899999999997</v>
      </c>
      <c r="D509">
        <v>-123.3693</v>
      </c>
    </row>
    <row r="510" spans="1:4" x14ac:dyDescent="0.25">
      <c r="A510" t="s">
        <v>594</v>
      </c>
      <c r="B510" t="s">
        <v>628</v>
      </c>
      <c r="C510">
        <v>42.232819999999997</v>
      </c>
      <c r="D510">
        <v>-8.7226400000000002</v>
      </c>
    </row>
    <row r="511" spans="1:4" x14ac:dyDescent="0.25">
      <c r="A511" t="s">
        <v>88</v>
      </c>
      <c r="B511" t="s">
        <v>171</v>
      </c>
      <c r="C511">
        <v>16.516670000000001</v>
      </c>
      <c r="D511">
        <v>80.616669999999999</v>
      </c>
    </row>
    <row r="512" spans="1:4" x14ac:dyDescent="0.25">
      <c r="A512" t="s">
        <v>364</v>
      </c>
      <c r="B512" t="s">
        <v>499</v>
      </c>
      <c r="C512">
        <v>36.834498000000004</v>
      </c>
      <c r="D512">
        <v>-76.087179000000006</v>
      </c>
    </row>
    <row r="513" spans="1:4" x14ac:dyDescent="0.25">
      <c r="A513" t="s">
        <v>88</v>
      </c>
      <c r="B513" t="s">
        <v>176</v>
      </c>
      <c r="C513">
        <v>17.681874000000001</v>
      </c>
      <c r="D513">
        <v>83.209684999999993</v>
      </c>
    </row>
    <row r="514" spans="1:4" x14ac:dyDescent="0.25">
      <c r="A514" t="s">
        <v>606</v>
      </c>
      <c r="B514" t="s">
        <v>643</v>
      </c>
      <c r="C514">
        <v>43.105620000000002</v>
      </c>
      <c r="D514">
        <v>131.87352999999999</v>
      </c>
    </row>
    <row r="515" spans="1:4" x14ac:dyDescent="0.25">
      <c r="A515" t="s">
        <v>86</v>
      </c>
      <c r="B515" t="s">
        <v>168</v>
      </c>
      <c r="C515">
        <v>10.34599</v>
      </c>
      <c r="D515">
        <v>107.08426</v>
      </c>
    </row>
    <row r="516" spans="1:4" x14ac:dyDescent="0.25">
      <c r="A516" t="s">
        <v>240</v>
      </c>
      <c r="B516" t="s">
        <v>250</v>
      </c>
      <c r="C516">
        <v>35.691110000000002</v>
      </c>
      <c r="D516">
        <v>-0.64166999999999996</v>
      </c>
    </row>
    <row r="517" spans="1:4" x14ac:dyDescent="0.25">
      <c r="A517" t="s">
        <v>220</v>
      </c>
      <c r="B517" t="s">
        <v>224</v>
      </c>
      <c r="C517">
        <v>18.795536999999999</v>
      </c>
      <c r="D517">
        <v>110.38256199999999</v>
      </c>
    </row>
    <row r="518" spans="1:4" x14ac:dyDescent="0.25">
      <c r="A518" t="s">
        <v>101</v>
      </c>
      <c r="B518" t="s">
        <v>139</v>
      </c>
      <c r="C518">
        <v>5.5166700000000004</v>
      </c>
      <c r="D518">
        <v>5.75</v>
      </c>
    </row>
    <row r="519" spans="1:4" x14ac:dyDescent="0.25">
      <c r="A519" t="s">
        <v>364</v>
      </c>
      <c r="B519" t="s">
        <v>452</v>
      </c>
      <c r="C519">
        <v>38.895110000000003</v>
      </c>
      <c r="D519">
        <v>-77.036370000000005</v>
      </c>
    </row>
    <row r="520" spans="1:4" x14ac:dyDescent="0.25">
      <c r="A520" t="s">
        <v>220</v>
      </c>
      <c r="B520" t="s">
        <v>262</v>
      </c>
      <c r="C520">
        <v>37.501669999999997</v>
      </c>
      <c r="D520">
        <v>122.11360999999999</v>
      </c>
    </row>
    <row r="521" spans="1:4" x14ac:dyDescent="0.25">
      <c r="A521" t="s">
        <v>462</v>
      </c>
      <c r="B521" t="s">
        <v>509</v>
      </c>
      <c r="C521">
        <v>-41.286639999999998</v>
      </c>
      <c r="D521">
        <v>174.77556999999999</v>
      </c>
    </row>
    <row r="522" spans="1:4" x14ac:dyDescent="0.25">
      <c r="A522" t="s">
        <v>220</v>
      </c>
      <c r="B522" t="s">
        <v>263</v>
      </c>
      <c r="C522">
        <v>19.613959000000001</v>
      </c>
      <c r="D522">
        <v>110.75047000000001</v>
      </c>
    </row>
    <row r="523" spans="1:4" x14ac:dyDescent="0.25">
      <c r="A523" t="s">
        <v>220</v>
      </c>
      <c r="B523" t="s">
        <v>281</v>
      </c>
      <c r="C523">
        <v>28.375791</v>
      </c>
      <c r="D523">
        <v>121.37813800000001</v>
      </c>
    </row>
    <row r="524" spans="1:4" x14ac:dyDescent="0.25">
      <c r="A524" t="s">
        <v>220</v>
      </c>
      <c r="B524" t="s">
        <v>299</v>
      </c>
      <c r="C524">
        <v>27.999420000000001</v>
      </c>
      <c r="D524">
        <v>120.66682</v>
      </c>
    </row>
    <row r="525" spans="1:4" x14ac:dyDescent="0.25">
      <c r="A525" t="s">
        <v>386</v>
      </c>
      <c r="B525" t="s">
        <v>431</v>
      </c>
      <c r="C525">
        <v>-34.423999999999999</v>
      </c>
      <c r="D525">
        <v>150.89345</v>
      </c>
    </row>
    <row r="526" spans="1:4" x14ac:dyDescent="0.25">
      <c r="A526" t="s">
        <v>504</v>
      </c>
      <c r="B526" t="s">
        <v>505</v>
      </c>
      <c r="C526">
        <v>39.15278</v>
      </c>
      <c r="D526">
        <v>127.44361000000001</v>
      </c>
    </row>
    <row r="527" spans="1:4" x14ac:dyDescent="0.25">
      <c r="A527" t="s">
        <v>220</v>
      </c>
      <c r="B527" t="s">
        <v>368</v>
      </c>
      <c r="C527">
        <v>21.431014999999999</v>
      </c>
      <c r="D527">
        <v>110.776222</v>
      </c>
    </row>
    <row r="528" spans="1:4" x14ac:dyDescent="0.25">
      <c r="A528" t="s">
        <v>220</v>
      </c>
      <c r="B528" t="s">
        <v>340</v>
      </c>
      <c r="C528">
        <v>24.479790000000001</v>
      </c>
      <c r="D528">
        <v>118.08187</v>
      </c>
    </row>
    <row r="529" spans="1:4" x14ac:dyDescent="0.25">
      <c r="A529" t="s">
        <v>563</v>
      </c>
      <c r="B529" t="s">
        <v>570</v>
      </c>
      <c r="C529">
        <v>25.0121</v>
      </c>
      <c r="D529">
        <v>121.46210000000001</v>
      </c>
    </row>
    <row r="530" spans="1:4" x14ac:dyDescent="0.25">
      <c r="A530" t="s">
        <v>563</v>
      </c>
      <c r="B530" t="s">
        <v>571</v>
      </c>
      <c r="C530">
        <v>24.803599999999999</v>
      </c>
      <c r="D530">
        <v>120.9686</v>
      </c>
    </row>
    <row r="531" spans="1:4" x14ac:dyDescent="0.25">
      <c r="A531" t="s">
        <v>236</v>
      </c>
      <c r="B531" t="s">
        <v>313</v>
      </c>
      <c r="C531">
        <v>24.089120000000001</v>
      </c>
      <c r="D531">
        <v>38.063740000000003</v>
      </c>
    </row>
    <row r="532" spans="1:4" x14ac:dyDescent="0.25">
      <c r="A532" t="s">
        <v>220</v>
      </c>
      <c r="B532" t="s">
        <v>307</v>
      </c>
      <c r="C532">
        <v>21.861445</v>
      </c>
      <c r="D532">
        <v>111.95630300000001</v>
      </c>
    </row>
    <row r="533" spans="1:4" x14ac:dyDescent="0.25">
      <c r="A533" t="s">
        <v>200</v>
      </c>
      <c r="B533" t="s">
        <v>201</v>
      </c>
      <c r="C533">
        <v>16.80528</v>
      </c>
      <c r="D533">
        <v>96.156109999999998</v>
      </c>
    </row>
    <row r="534" spans="1:4" x14ac:dyDescent="0.25">
      <c r="A534" t="s">
        <v>220</v>
      </c>
      <c r="B534" t="s">
        <v>318</v>
      </c>
      <c r="C534">
        <v>32.391492</v>
      </c>
      <c r="D534">
        <v>119.423807</v>
      </c>
    </row>
    <row r="535" spans="1:4" x14ac:dyDescent="0.25">
      <c r="A535" t="s">
        <v>220</v>
      </c>
      <c r="B535" t="s">
        <v>271</v>
      </c>
      <c r="C535">
        <v>37.465086999999997</v>
      </c>
      <c r="D535">
        <v>121.437152</v>
      </c>
    </row>
    <row r="536" spans="1:4" x14ac:dyDescent="0.25">
      <c r="A536" t="s">
        <v>220</v>
      </c>
      <c r="B536" t="s">
        <v>284</v>
      </c>
      <c r="C536">
        <v>40.664819999999999</v>
      </c>
      <c r="D536">
        <v>122.22833</v>
      </c>
    </row>
    <row r="537" spans="1:4" x14ac:dyDescent="0.25">
      <c r="A537" t="s">
        <v>220</v>
      </c>
      <c r="B537" t="s">
        <v>255</v>
      </c>
      <c r="C537">
        <v>28.119399999999999</v>
      </c>
      <c r="D537">
        <v>120.96120000000001</v>
      </c>
    </row>
    <row r="538" spans="1:4" x14ac:dyDescent="0.25">
      <c r="A538" t="s">
        <v>220</v>
      </c>
      <c r="B538" t="s">
        <v>304</v>
      </c>
      <c r="C538">
        <v>28.135899999999999</v>
      </c>
      <c r="D538">
        <v>121.23180000000001</v>
      </c>
    </row>
    <row r="539" spans="1:4" x14ac:dyDescent="0.25">
      <c r="A539" t="s">
        <v>46</v>
      </c>
      <c r="B539" t="s">
        <v>77</v>
      </c>
      <c r="C539">
        <v>6.9103329999999996</v>
      </c>
      <c r="D539">
        <v>122.075045</v>
      </c>
    </row>
    <row r="540" spans="1:4" x14ac:dyDescent="0.25">
      <c r="A540" t="s">
        <v>73</v>
      </c>
      <c r="B540" t="s">
        <v>97</v>
      </c>
      <c r="C540">
        <v>-6.1639400000000002</v>
      </c>
      <c r="D540">
        <v>39.197929999999999</v>
      </c>
    </row>
    <row r="541" spans="1:4" x14ac:dyDescent="0.25">
      <c r="A541" t="s">
        <v>220</v>
      </c>
      <c r="B541" t="s">
        <v>234</v>
      </c>
      <c r="C541">
        <v>31.864999999999998</v>
      </c>
      <c r="D541">
        <v>120.53888999999999</v>
      </c>
    </row>
    <row r="542" spans="1:4" x14ac:dyDescent="0.25">
      <c r="A542" t="s">
        <v>220</v>
      </c>
      <c r="B542" t="s">
        <v>261</v>
      </c>
      <c r="C542">
        <v>24.513300000000001</v>
      </c>
      <c r="D542">
        <v>117.65560000000001</v>
      </c>
    </row>
    <row r="543" spans="1:4" x14ac:dyDescent="0.25">
      <c r="A543" t="s">
        <v>220</v>
      </c>
      <c r="B543" t="s">
        <v>323</v>
      </c>
      <c r="C543">
        <v>21.266158999999998</v>
      </c>
      <c r="D543">
        <v>110.359639</v>
      </c>
    </row>
    <row r="544" spans="1:4" x14ac:dyDescent="0.25">
      <c r="A544" t="s">
        <v>220</v>
      </c>
      <c r="B544" t="s">
        <v>325</v>
      </c>
      <c r="C544">
        <v>32.202713000000003</v>
      </c>
      <c r="D544">
        <v>119.44893999999999</v>
      </c>
    </row>
    <row r="545" spans="1:4" x14ac:dyDescent="0.25">
      <c r="A545" t="s">
        <v>220</v>
      </c>
      <c r="B545" t="s">
        <v>366</v>
      </c>
      <c r="C545">
        <v>22.517992</v>
      </c>
      <c r="D545">
        <v>113.383938</v>
      </c>
    </row>
    <row r="546" spans="1:4" x14ac:dyDescent="0.25">
      <c r="A546" t="s">
        <v>220</v>
      </c>
      <c r="B546" t="s">
        <v>338</v>
      </c>
      <c r="C546">
        <v>29.988548000000002</v>
      </c>
      <c r="D546">
        <v>122.213475</v>
      </c>
    </row>
    <row r="547" spans="1:4" x14ac:dyDescent="0.25">
      <c r="A547" t="s">
        <v>220</v>
      </c>
      <c r="B547" t="s">
        <v>242</v>
      </c>
      <c r="C547">
        <v>39.705122000000003</v>
      </c>
      <c r="D547">
        <v>122.968765</v>
      </c>
    </row>
    <row r="548" spans="1:4" x14ac:dyDescent="0.25">
      <c r="A548" t="s">
        <v>220</v>
      </c>
      <c r="B548" t="s">
        <v>308</v>
      </c>
      <c r="C548">
        <v>22.276900000000001</v>
      </c>
      <c r="D548">
        <v>113.56780000000001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9411-9011-4B2B-A621-FE1E070BDE20}">
  <dimension ref="A1:I547"/>
  <sheetViews>
    <sheetView workbookViewId="0">
      <pane ySplit="1" topLeftCell="A127" activePane="bottomLeft" state="frozen"/>
      <selection pane="bottomLeft" activeCell="F148" sqref="F148"/>
    </sheetView>
  </sheetViews>
  <sheetFormatPr defaultRowHeight="15" x14ac:dyDescent="0.25"/>
  <cols>
    <col min="1" max="1" width="32.28515625" bestFit="1" customWidth="1"/>
    <col min="2" max="2" width="42.42578125" bestFit="1" customWidth="1"/>
    <col min="3" max="3" width="10.140625" hidden="1" customWidth="1"/>
    <col min="4" max="4" width="17.140625" customWidth="1"/>
    <col min="5" max="5" width="18.5703125" bestFit="1" customWidth="1"/>
    <col min="6" max="8" width="13.7109375" bestFit="1" customWidth="1"/>
    <col min="9" max="9" width="9.85546875" style="5" customWidth="1"/>
  </cols>
  <sheetData>
    <row r="1" spans="1:9" s="4" customFormat="1" x14ac:dyDescent="0.25">
      <c r="A1" s="4" t="s">
        <v>701</v>
      </c>
      <c r="B1" s="4" t="s">
        <v>752</v>
      </c>
      <c r="C1" s="4" t="s">
        <v>738</v>
      </c>
      <c r="D1" s="4" t="s">
        <v>753</v>
      </c>
      <c r="E1" s="4" t="s">
        <v>754</v>
      </c>
      <c r="F1" s="4" t="s">
        <v>755</v>
      </c>
      <c r="G1" s="4" t="s">
        <v>756</v>
      </c>
      <c r="H1" s="4" t="s">
        <v>757</v>
      </c>
      <c r="I1" s="16" t="s">
        <v>740</v>
      </c>
    </row>
    <row r="2" spans="1:9" x14ac:dyDescent="0.25">
      <c r="A2" t="s">
        <v>364</v>
      </c>
      <c r="B2" t="s">
        <v>468</v>
      </c>
      <c r="C2">
        <v>1074</v>
      </c>
      <c r="D2" s="7">
        <v>2370.08</v>
      </c>
      <c r="E2">
        <v>1861.25</v>
      </c>
      <c r="F2">
        <v>508.83</v>
      </c>
      <c r="G2">
        <v>0</v>
      </c>
      <c r="H2">
        <v>1861.25</v>
      </c>
      <c r="I2" s="5">
        <f>E2/D2</f>
        <v>0.78531104435293331</v>
      </c>
    </row>
    <row r="3" spans="1:9" x14ac:dyDescent="0.25">
      <c r="A3" t="s">
        <v>194</v>
      </c>
      <c r="B3" t="s">
        <v>196</v>
      </c>
      <c r="C3">
        <v>853</v>
      </c>
      <c r="D3" s="7">
        <v>2887.2</v>
      </c>
      <c r="E3">
        <v>1590.55</v>
      </c>
      <c r="F3" s="7">
        <v>1296.6500000000001</v>
      </c>
      <c r="G3">
        <v>0</v>
      </c>
      <c r="H3">
        <v>1590.55</v>
      </c>
      <c r="I3" s="5">
        <f t="shared" ref="I3:I66" si="0">E3/D3</f>
        <v>0.55089706289830975</v>
      </c>
    </row>
    <row r="4" spans="1:9" x14ac:dyDescent="0.25">
      <c r="A4" t="s">
        <v>43</v>
      </c>
      <c r="B4" t="s">
        <v>44</v>
      </c>
      <c r="C4">
        <v>1040</v>
      </c>
      <c r="D4" s="7">
        <v>1745.06</v>
      </c>
      <c r="E4">
        <v>1574.32</v>
      </c>
      <c r="F4">
        <v>170.74</v>
      </c>
      <c r="G4">
        <v>0</v>
      </c>
      <c r="H4">
        <v>1574.32</v>
      </c>
      <c r="I4" s="5">
        <f t="shared" si="0"/>
        <v>0.90215809198537589</v>
      </c>
    </row>
    <row r="5" spans="1:9" x14ac:dyDescent="0.25">
      <c r="A5" t="s">
        <v>194</v>
      </c>
      <c r="B5" t="s">
        <v>209</v>
      </c>
      <c r="C5">
        <v>807</v>
      </c>
      <c r="D5" s="7">
        <v>2004.8</v>
      </c>
      <c r="E5">
        <v>1482.49</v>
      </c>
      <c r="F5">
        <v>522.30999999999995</v>
      </c>
      <c r="G5">
        <v>0</v>
      </c>
      <c r="H5">
        <v>1482.49</v>
      </c>
      <c r="I5" s="5">
        <f t="shared" si="0"/>
        <v>0.73947027134876298</v>
      </c>
    </row>
    <row r="6" spans="1:9" x14ac:dyDescent="0.25">
      <c r="A6" t="s">
        <v>486</v>
      </c>
      <c r="B6" t="s">
        <v>534</v>
      </c>
      <c r="C6">
        <v>929</v>
      </c>
      <c r="D6" s="7">
        <v>1710.67</v>
      </c>
      <c r="E6">
        <v>1450.76</v>
      </c>
      <c r="F6">
        <v>259.91000000000003</v>
      </c>
      <c r="G6">
        <v>0</v>
      </c>
      <c r="H6">
        <v>1450.76</v>
      </c>
      <c r="I6" s="5">
        <f t="shared" si="0"/>
        <v>0.8480653778928724</v>
      </c>
    </row>
    <row r="7" spans="1:9" x14ac:dyDescent="0.25">
      <c r="A7" t="s">
        <v>292</v>
      </c>
      <c r="B7" t="s">
        <v>294</v>
      </c>
      <c r="C7">
        <v>846</v>
      </c>
      <c r="D7" s="7">
        <v>2139.09</v>
      </c>
      <c r="E7">
        <v>1441.17</v>
      </c>
      <c r="F7">
        <v>697.92</v>
      </c>
      <c r="G7">
        <v>1441.17</v>
      </c>
      <c r="H7">
        <v>0</v>
      </c>
      <c r="I7" s="5">
        <f t="shared" si="0"/>
        <v>0.6737304180749758</v>
      </c>
    </row>
    <row r="8" spans="1:9" x14ac:dyDescent="0.25">
      <c r="A8" t="s">
        <v>48</v>
      </c>
      <c r="B8" t="s">
        <v>49</v>
      </c>
      <c r="C8">
        <v>749</v>
      </c>
      <c r="D8" s="7">
        <v>1483.62</v>
      </c>
      <c r="E8">
        <v>1363.97</v>
      </c>
      <c r="F8">
        <v>119.65</v>
      </c>
      <c r="G8">
        <v>0</v>
      </c>
      <c r="H8">
        <v>1363.97</v>
      </c>
      <c r="I8" s="5">
        <f t="shared" si="0"/>
        <v>0.91935266442889696</v>
      </c>
    </row>
    <row r="9" spans="1:9" x14ac:dyDescent="0.25">
      <c r="A9" t="s">
        <v>43</v>
      </c>
      <c r="B9" t="s">
        <v>45</v>
      </c>
      <c r="C9">
        <v>872</v>
      </c>
      <c r="D9" s="7">
        <v>1603.72</v>
      </c>
      <c r="E9">
        <v>1326.9</v>
      </c>
      <c r="F9">
        <v>276.82</v>
      </c>
      <c r="G9">
        <v>0</v>
      </c>
      <c r="H9">
        <v>1326.9</v>
      </c>
      <c r="I9" s="5">
        <f t="shared" si="0"/>
        <v>0.82738882099119548</v>
      </c>
    </row>
    <row r="10" spans="1:9" x14ac:dyDescent="0.25">
      <c r="A10" t="s">
        <v>419</v>
      </c>
      <c r="B10" t="s">
        <v>424</v>
      </c>
      <c r="C10">
        <v>715</v>
      </c>
      <c r="D10" s="7">
        <v>1896.98</v>
      </c>
      <c r="E10">
        <v>1314.98</v>
      </c>
      <c r="F10">
        <v>582</v>
      </c>
      <c r="G10">
        <v>1314.98</v>
      </c>
      <c r="H10">
        <v>0</v>
      </c>
      <c r="I10" s="5">
        <f t="shared" si="0"/>
        <v>0.69319655452350581</v>
      </c>
    </row>
    <row r="11" spans="1:9" x14ac:dyDescent="0.25">
      <c r="A11" t="s">
        <v>379</v>
      </c>
      <c r="B11" t="s">
        <v>408</v>
      </c>
      <c r="C11">
        <v>701</v>
      </c>
      <c r="D11" s="7">
        <v>1663.39</v>
      </c>
      <c r="E11">
        <v>1288.44</v>
      </c>
      <c r="F11">
        <v>374.95</v>
      </c>
      <c r="G11">
        <v>0</v>
      </c>
      <c r="H11">
        <v>1288.44</v>
      </c>
      <c r="I11" s="5">
        <f t="shared" si="0"/>
        <v>0.77458683772296333</v>
      </c>
    </row>
    <row r="12" spans="1:9" x14ac:dyDescent="0.25">
      <c r="A12" t="s">
        <v>486</v>
      </c>
      <c r="B12" t="s">
        <v>518</v>
      </c>
      <c r="C12">
        <v>865</v>
      </c>
      <c r="D12" s="7">
        <v>1588.04</v>
      </c>
      <c r="E12">
        <v>1284.22</v>
      </c>
      <c r="F12">
        <v>303.82</v>
      </c>
      <c r="G12">
        <v>0</v>
      </c>
      <c r="H12">
        <v>1284.22</v>
      </c>
      <c r="I12" s="5">
        <f t="shared" si="0"/>
        <v>0.80868240094707944</v>
      </c>
    </row>
    <row r="13" spans="1:9" x14ac:dyDescent="0.25">
      <c r="A13" t="s">
        <v>286</v>
      </c>
      <c r="B13" t="s">
        <v>430</v>
      </c>
      <c r="C13">
        <v>805</v>
      </c>
      <c r="D13" s="7">
        <v>1588.16</v>
      </c>
      <c r="E13">
        <v>1256.95</v>
      </c>
      <c r="F13">
        <v>331.21</v>
      </c>
      <c r="G13">
        <v>0</v>
      </c>
      <c r="H13">
        <v>1256.95</v>
      </c>
      <c r="I13" s="5">
        <f t="shared" si="0"/>
        <v>0.79145048357848069</v>
      </c>
    </row>
    <row r="14" spans="1:9" x14ac:dyDescent="0.25">
      <c r="A14" t="s">
        <v>374</v>
      </c>
      <c r="B14" t="s">
        <v>375</v>
      </c>
      <c r="C14">
        <v>877</v>
      </c>
      <c r="D14" s="7">
        <v>1285.93</v>
      </c>
      <c r="E14">
        <v>1228.3499999999999</v>
      </c>
      <c r="F14">
        <v>57.58</v>
      </c>
      <c r="G14">
        <v>0</v>
      </c>
      <c r="H14">
        <v>1228.3499999999999</v>
      </c>
      <c r="I14" s="5">
        <f t="shared" si="0"/>
        <v>0.95522306812968039</v>
      </c>
    </row>
    <row r="15" spans="1:9" x14ac:dyDescent="0.25">
      <c r="A15" t="s">
        <v>286</v>
      </c>
      <c r="B15" t="s">
        <v>399</v>
      </c>
      <c r="C15">
        <v>768</v>
      </c>
      <c r="D15" s="7">
        <v>1928.43</v>
      </c>
      <c r="E15">
        <v>1206.0999999999999</v>
      </c>
      <c r="F15">
        <v>722.33</v>
      </c>
      <c r="G15">
        <v>0</v>
      </c>
      <c r="H15">
        <v>1206.0999999999999</v>
      </c>
      <c r="I15" s="5">
        <f t="shared" si="0"/>
        <v>0.62543105012886124</v>
      </c>
    </row>
    <row r="16" spans="1:9" x14ac:dyDescent="0.25">
      <c r="A16" t="s">
        <v>606</v>
      </c>
      <c r="B16" t="s">
        <v>607</v>
      </c>
      <c r="C16">
        <v>896</v>
      </c>
      <c r="D16" s="7">
        <v>1404.33</v>
      </c>
      <c r="E16">
        <v>1200.1400000000001</v>
      </c>
      <c r="F16">
        <v>204.19</v>
      </c>
      <c r="G16">
        <v>0</v>
      </c>
      <c r="H16">
        <v>1200.1400000000001</v>
      </c>
      <c r="I16" s="5">
        <f t="shared" si="0"/>
        <v>0.85459970234916305</v>
      </c>
    </row>
    <row r="17" spans="1:9" x14ac:dyDescent="0.25">
      <c r="A17" t="s">
        <v>48</v>
      </c>
      <c r="B17" t="s">
        <v>50</v>
      </c>
      <c r="C17">
        <v>656</v>
      </c>
      <c r="D17" s="7">
        <v>1290.8399999999999</v>
      </c>
      <c r="E17">
        <v>1193.46</v>
      </c>
      <c r="F17">
        <v>97.38</v>
      </c>
      <c r="G17">
        <v>0</v>
      </c>
      <c r="H17">
        <v>1193.46</v>
      </c>
      <c r="I17" s="5">
        <f t="shared" si="0"/>
        <v>0.92456075113879344</v>
      </c>
    </row>
    <row r="18" spans="1:9" x14ac:dyDescent="0.25">
      <c r="A18" t="s">
        <v>332</v>
      </c>
      <c r="B18" t="s">
        <v>370</v>
      </c>
      <c r="C18">
        <v>692</v>
      </c>
      <c r="D18" s="7">
        <v>1522.9</v>
      </c>
      <c r="E18">
        <v>1186.8</v>
      </c>
      <c r="F18">
        <v>336.1</v>
      </c>
      <c r="G18">
        <v>0</v>
      </c>
      <c r="H18">
        <v>1186.8</v>
      </c>
      <c r="I18" s="5">
        <f t="shared" si="0"/>
        <v>0.77930264626699053</v>
      </c>
    </row>
    <row r="19" spans="1:9" x14ac:dyDescent="0.25">
      <c r="A19" t="s">
        <v>347</v>
      </c>
      <c r="B19" t="s">
        <v>347</v>
      </c>
      <c r="C19">
        <v>652</v>
      </c>
      <c r="D19" s="7">
        <v>2135.16</v>
      </c>
      <c r="E19">
        <v>1186.51</v>
      </c>
      <c r="F19">
        <v>948.65</v>
      </c>
      <c r="G19">
        <v>1186.51</v>
      </c>
      <c r="H19">
        <v>0</v>
      </c>
      <c r="I19" s="5">
        <f t="shared" si="0"/>
        <v>0.55570074373817424</v>
      </c>
    </row>
    <row r="20" spans="1:9" x14ac:dyDescent="0.25">
      <c r="A20" t="s">
        <v>57</v>
      </c>
      <c r="B20" t="s">
        <v>58</v>
      </c>
      <c r="C20">
        <v>656</v>
      </c>
      <c r="D20" s="7">
        <v>2627.23</v>
      </c>
      <c r="E20">
        <v>1180.0899999999999</v>
      </c>
      <c r="F20" s="7">
        <v>1447.14</v>
      </c>
      <c r="G20">
        <v>0</v>
      </c>
      <c r="H20">
        <v>1180.0899999999999</v>
      </c>
      <c r="I20" s="5">
        <f t="shared" si="0"/>
        <v>0.44917650909893686</v>
      </c>
    </row>
    <row r="21" spans="1:9" x14ac:dyDescent="0.25">
      <c r="A21" t="s">
        <v>53</v>
      </c>
      <c r="B21" t="s">
        <v>55</v>
      </c>
      <c r="C21">
        <v>648</v>
      </c>
      <c r="D21" s="7">
        <v>1873.7</v>
      </c>
      <c r="E21">
        <v>1172.46</v>
      </c>
      <c r="F21">
        <v>701.24</v>
      </c>
      <c r="G21">
        <v>1172.46</v>
      </c>
      <c r="H21">
        <v>0</v>
      </c>
      <c r="I21" s="5">
        <f t="shared" si="0"/>
        <v>0.62574585045631637</v>
      </c>
    </row>
    <row r="22" spans="1:9" x14ac:dyDescent="0.25">
      <c r="A22" t="s">
        <v>236</v>
      </c>
      <c r="B22" t="s">
        <v>313</v>
      </c>
      <c r="C22">
        <v>687</v>
      </c>
      <c r="D22" s="7">
        <v>1656.68</v>
      </c>
      <c r="E22">
        <v>1166.25</v>
      </c>
      <c r="F22">
        <v>490.43</v>
      </c>
      <c r="G22">
        <v>734.00699999999995</v>
      </c>
      <c r="H22">
        <v>432.24299999999999</v>
      </c>
      <c r="I22" s="5">
        <f t="shared" si="0"/>
        <v>0.70396817731849237</v>
      </c>
    </row>
    <row r="23" spans="1:9" x14ac:dyDescent="0.25">
      <c r="A23" t="s">
        <v>494</v>
      </c>
      <c r="B23" t="s">
        <v>522</v>
      </c>
      <c r="C23">
        <v>629</v>
      </c>
      <c r="D23" s="7">
        <v>1454.46</v>
      </c>
      <c r="E23">
        <v>1159.8699999999999</v>
      </c>
      <c r="F23">
        <v>294.58999999999997</v>
      </c>
      <c r="G23">
        <v>0</v>
      </c>
      <c r="H23">
        <v>1159.8699999999999</v>
      </c>
      <c r="I23" s="5">
        <f t="shared" si="0"/>
        <v>0.797457475626693</v>
      </c>
    </row>
    <row r="24" spans="1:9" x14ac:dyDescent="0.25">
      <c r="A24" t="s">
        <v>220</v>
      </c>
      <c r="B24" t="s">
        <v>224</v>
      </c>
      <c r="C24">
        <v>653</v>
      </c>
      <c r="D24" s="7">
        <v>1618.06</v>
      </c>
      <c r="E24">
        <v>1152.47</v>
      </c>
      <c r="F24">
        <v>465.59</v>
      </c>
      <c r="G24">
        <v>0</v>
      </c>
      <c r="H24">
        <v>1152.47</v>
      </c>
      <c r="I24" s="5">
        <f t="shared" si="0"/>
        <v>0.71225418093272197</v>
      </c>
    </row>
    <row r="25" spans="1:9" x14ac:dyDescent="0.25">
      <c r="A25" t="s">
        <v>46</v>
      </c>
      <c r="B25" t="s">
        <v>68</v>
      </c>
      <c r="C25">
        <v>618</v>
      </c>
      <c r="D25" s="7">
        <v>2270.1799999999998</v>
      </c>
      <c r="E25">
        <v>1147.3699999999999</v>
      </c>
      <c r="F25" s="7">
        <v>1122.81</v>
      </c>
      <c r="G25">
        <v>0</v>
      </c>
      <c r="H25" s="7">
        <v>1147.3699999999999</v>
      </c>
      <c r="I25" s="5">
        <f t="shared" si="0"/>
        <v>0.505409262701636</v>
      </c>
    </row>
    <row r="26" spans="1:9" x14ac:dyDescent="0.25">
      <c r="A26" t="s">
        <v>88</v>
      </c>
      <c r="B26" t="s">
        <v>89</v>
      </c>
      <c r="C26">
        <v>624</v>
      </c>
      <c r="D26" s="7">
        <v>1492.67</v>
      </c>
      <c r="E26">
        <v>1137.94</v>
      </c>
      <c r="F26">
        <v>354.73</v>
      </c>
      <c r="G26">
        <v>648.33399999999995</v>
      </c>
      <c r="H26">
        <v>489.60199999999998</v>
      </c>
      <c r="I26" s="5">
        <f t="shared" si="0"/>
        <v>0.76235202690480819</v>
      </c>
    </row>
    <row r="27" spans="1:9" x14ac:dyDescent="0.25">
      <c r="A27" t="s">
        <v>194</v>
      </c>
      <c r="B27" t="s">
        <v>223</v>
      </c>
      <c r="C27">
        <v>610</v>
      </c>
      <c r="D27" s="7">
        <v>1705.15</v>
      </c>
      <c r="E27">
        <v>1131.26</v>
      </c>
      <c r="F27">
        <v>567.21</v>
      </c>
      <c r="G27">
        <v>0</v>
      </c>
      <c r="H27">
        <v>1137.94</v>
      </c>
      <c r="I27" s="5">
        <f t="shared" si="0"/>
        <v>0.66343723426091539</v>
      </c>
    </row>
    <row r="28" spans="1:9" x14ac:dyDescent="0.25">
      <c r="A28" t="s">
        <v>494</v>
      </c>
      <c r="B28" t="s">
        <v>38</v>
      </c>
      <c r="C28">
        <v>652</v>
      </c>
      <c r="D28" s="7">
        <v>1533.17</v>
      </c>
      <c r="E28">
        <v>1111.99</v>
      </c>
      <c r="F28">
        <v>421.18</v>
      </c>
      <c r="G28">
        <v>0</v>
      </c>
      <c r="H28">
        <v>1111.99</v>
      </c>
      <c r="I28" s="5">
        <f t="shared" si="0"/>
        <v>0.72528812851803781</v>
      </c>
    </row>
    <row r="29" spans="1:9" x14ac:dyDescent="0.25">
      <c r="A29" t="s">
        <v>494</v>
      </c>
      <c r="B29" t="s">
        <v>512</v>
      </c>
      <c r="C29">
        <v>672</v>
      </c>
      <c r="D29" s="7">
        <v>1821</v>
      </c>
      <c r="E29">
        <v>1107.51</v>
      </c>
      <c r="F29">
        <v>713.49</v>
      </c>
      <c r="G29">
        <v>0</v>
      </c>
      <c r="H29">
        <v>1107.51</v>
      </c>
      <c r="I29" s="5">
        <f t="shared" si="0"/>
        <v>0.60818780889621082</v>
      </c>
    </row>
    <row r="30" spans="1:9" x14ac:dyDescent="0.25">
      <c r="A30" t="s">
        <v>230</v>
      </c>
      <c r="B30" t="s">
        <v>257</v>
      </c>
      <c r="C30">
        <v>595</v>
      </c>
      <c r="D30" s="7">
        <v>1772.67</v>
      </c>
      <c r="E30">
        <v>1104.3</v>
      </c>
      <c r="F30">
        <v>668.37</v>
      </c>
      <c r="G30" s="7">
        <v>1104.3</v>
      </c>
      <c r="H30">
        <v>0</v>
      </c>
      <c r="I30" s="5">
        <f t="shared" si="0"/>
        <v>0.62295858789283953</v>
      </c>
    </row>
    <row r="31" spans="1:9" x14ac:dyDescent="0.25">
      <c r="A31" t="s">
        <v>57</v>
      </c>
      <c r="B31" t="s">
        <v>62</v>
      </c>
      <c r="C31">
        <v>612</v>
      </c>
      <c r="D31" s="7">
        <v>2314.91</v>
      </c>
      <c r="E31">
        <v>1102.7</v>
      </c>
      <c r="F31" s="7">
        <v>1212.21</v>
      </c>
      <c r="G31">
        <v>0</v>
      </c>
      <c r="H31">
        <v>1102.7</v>
      </c>
      <c r="I31" s="5">
        <f t="shared" si="0"/>
        <v>0.47634681261906514</v>
      </c>
    </row>
    <row r="32" spans="1:9" x14ac:dyDescent="0.25">
      <c r="A32" t="s">
        <v>379</v>
      </c>
      <c r="B32" t="s">
        <v>381</v>
      </c>
      <c r="C32">
        <v>603</v>
      </c>
      <c r="D32" s="7">
        <v>1481.41</v>
      </c>
      <c r="E32">
        <v>1100.72</v>
      </c>
      <c r="F32">
        <v>380.69</v>
      </c>
      <c r="G32">
        <v>268.56400000000002</v>
      </c>
      <c r="H32">
        <v>832.16</v>
      </c>
      <c r="I32" s="5">
        <f t="shared" si="0"/>
        <v>0.74302185080430128</v>
      </c>
    </row>
    <row r="33" spans="1:9" x14ac:dyDescent="0.25">
      <c r="A33" t="s">
        <v>486</v>
      </c>
      <c r="B33" t="s">
        <v>515</v>
      </c>
      <c r="C33">
        <v>641</v>
      </c>
      <c r="D33" s="7">
        <v>1244.8</v>
      </c>
      <c r="E33">
        <v>1090.96</v>
      </c>
      <c r="F33">
        <v>153.84</v>
      </c>
      <c r="G33">
        <v>0</v>
      </c>
      <c r="H33">
        <v>1090.96</v>
      </c>
      <c r="I33" s="5">
        <f t="shared" si="0"/>
        <v>0.876413881748072</v>
      </c>
    </row>
    <row r="34" spans="1:9" x14ac:dyDescent="0.25">
      <c r="A34" t="s">
        <v>364</v>
      </c>
      <c r="B34" t="s">
        <v>472</v>
      </c>
      <c r="C34">
        <v>691</v>
      </c>
      <c r="D34" s="7">
        <v>1556.64</v>
      </c>
      <c r="E34">
        <v>1082.42</v>
      </c>
      <c r="F34">
        <v>474.22</v>
      </c>
      <c r="G34">
        <v>0</v>
      </c>
      <c r="H34">
        <v>1082.42</v>
      </c>
      <c r="I34" s="5">
        <f t="shared" si="0"/>
        <v>0.69535666563881182</v>
      </c>
    </row>
    <row r="35" spans="1:9" x14ac:dyDescent="0.25">
      <c r="A35" t="s">
        <v>48</v>
      </c>
      <c r="B35" t="s">
        <v>63</v>
      </c>
      <c r="C35">
        <v>584</v>
      </c>
      <c r="D35" s="7">
        <v>1624.17</v>
      </c>
      <c r="E35">
        <v>1073.8599999999999</v>
      </c>
      <c r="F35">
        <v>550.30999999999995</v>
      </c>
      <c r="G35">
        <v>1073.8599999999999</v>
      </c>
      <c r="H35">
        <v>0</v>
      </c>
      <c r="I35" s="5">
        <f t="shared" si="0"/>
        <v>0.66117463073446736</v>
      </c>
    </row>
    <row r="36" spans="1:9" x14ac:dyDescent="0.25">
      <c r="A36" t="s">
        <v>73</v>
      </c>
      <c r="B36" t="s">
        <v>97</v>
      </c>
      <c r="C36">
        <v>576</v>
      </c>
      <c r="D36" s="7">
        <v>2545.5300000000002</v>
      </c>
      <c r="E36">
        <v>1064.1300000000001</v>
      </c>
      <c r="F36" s="7">
        <v>1481.4</v>
      </c>
      <c r="G36">
        <v>0</v>
      </c>
      <c r="H36">
        <v>1064.1300000000001</v>
      </c>
      <c r="I36" s="5">
        <f t="shared" si="0"/>
        <v>0.41803867956771285</v>
      </c>
    </row>
    <row r="37" spans="1:9" x14ac:dyDescent="0.25">
      <c r="A37" t="s">
        <v>356</v>
      </c>
      <c r="B37" t="s">
        <v>414</v>
      </c>
      <c r="C37">
        <v>571</v>
      </c>
      <c r="D37" s="7">
        <v>2025.71</v>
      </c>
      <c r="E37">
        <v>1053.3699999999999</v>
      </c>
      <c r="F37">
        <v>972.34</v>
      </c>
      <c r="G37">
        <v>0</v>
      </c>
      <c r="H37">
        <v>1053.3699999999999</v>
      </c>
      <c r="I37" s="5">
        <f t="shared" si="0"/>
        <v>0.52000039492326144</v>
      </c>
    </row>
    <row r="38" spans="1:9" x14ac:dyDescent="0.25">
      <c r="A38" t="s">
        <v>364</v>
      </c>
      <c r="B38" t="s">
        <v>477</v>
      </c>
      <c r="C38">
        <v>55</v>
      </c>
      <c r="D38" s="7">
        <v>1028.44</v>
      </c>
      <c r="E38" s="7">
        <v>1028.44</v>
      </c>
      <c r="F38">
        <v>938.39</v>
      </c>
      <c r="G38">
        <v>0</v>
      </c>
      <c r="H38">
        <v>90.055000000000007</v>
      </c>
      <c r="I38" s="5">
        <f t="shared" si="0"/>
        <v>1</v>
      </c>
    </row>
    <row r="39" spans="1:9" x14ac:dyDescent="0.25">
      <c r="A39" t="s">
        <v>51</v>
      </c>
      <c r="B39" t="s">
        <v>52</v>
      </c>
      <c r="C39">
        <v>551</v>
      </c>
      <c r="D39" s="7">
        <v>1375.4</v>
      </c>
      <c r="E39">
        <v>1028.28</v>
      </c>
      <c r="F39">
        <v>347.12</v>
      </c>
      <c r="G39">
        <v>1028.28</v>
      </c>
      <c r="H39">
        <v>0</v>
      </c>
      <c r="I39" s="5">
        <f t="shared" si="0"/>
        <v>0.74762250981532641</v>
      </c>
    </row>
    <row r="40" spans="1:9" x14ac:dyDescent="0.25">
      <c r="A40" t="s">
        <v>684</v>
      </c>
      <c r="B40" t="s">
        <v>685</v>
      </c>
      <c r="C40">
        <v>659</v>
      </c>
      <c r="D40" s="7">
        <v>1586.01</v>
      </c>
      <c r="E40">
        <v>1017.55</v>
      </c>
      <c r="F40">
        <v>568.46</v>
      </c>
      <c r="G40">
        <v>0</v>
      </c>
      <c r="H40">
        <v>1017.55</v>
      </c>
      <c r="I40" s="5">
        <f t="shared" si="0"/>
        <v>0.64157855246814333</v>
      </c>
    </row>
    <row r="41" spans="1:9" x14ac:dyDescent="0.25">
      <c r="A41" t="s">
        <v>623</v>
      </c>
      <c r="B41" t="s">
        <v>629</v>
      </c>
      <c r="C41">
        <v>592</v>
      </c>
      <c r="D41" s="7">
        <v>1554.68</v>
      </c>
      <c r="E41">
        <v>1016.27</v>
      </c>
      <c r="F41">
        <v>538.41</v>
      </c>
      <c r="G41">
        <v>0</v>
      </c>
      <c r="H41">
        <v>1016.27</v>
      </c>
      <c r="I41" s="5">
        <f t="shared" si="0"/>
        <v>0.65368435948233716</v>
      </c>
    </row>
    <row r="42" spans="1:9" x14ac:dyDescent="0.25">
      <c r="A42" t="s">
        <v>364</v>
      </c>
      <c r="B42" t="s">
        <v>478</v>
      </c>
      <c r="C42">
        <v>655</v>
      </c>
      <c r="D42" s="7">
        <v>1702.57</v>
      </c>
      <c r="E42">
        <v>1010.08</v>
      </c>
      <c r="F42">
        <v>692.49</v>
      </c>
      <c r="G42">
        <v>0</v>
      </c>
      <c r="H42">
        <v>1010.08</v>
      </c>
      <c r="I42" s="5">
        <f t="shared" si="0"/>
        <v>0.59326782452410187</v>
      </c>
    </row>
    <row r="43" spans="1:9" x14ac:dyDescent="0.25">
      <c r="A43" t="s">
        <v>84</v>
      </c>
      <c r="B43" t="s">
        <v>85</v>
      </c>
      <c r="C43">
        <v>537</v>
      </c>
      <c r="D43" s="7">
        <v>1578.44</v>
      </c>
      <c r="E43">
        <v>998.14</v>
      </c>
      <c r="F43">
        <v>580.29999999999995</v>
      </c>
      <c r="G43">
        <v>0</v>
      </c>
      <c r="H43">
        <v>998.14</v>
      </c>
      <c r="I43" s="5">
        <f t="shared" si="0"/>
        <v>0.6323585312080281</v>
      </c>
    </row>
    <row r="44" spans="1:9" x14ac:dyDescent="0.25">
      <c r="A44" t="s">
        <v>64</v>
      </c>
      <c r="B44" t="s">
        <v>65</v>
      </c>
      <c r="C44">
        <v>536</v>
      </c>
      <c r="D44" s="7">
        <v>1620.08</v>
      </c>
      <c r="E44">
        <v>990</v>
      </c>
      <c r="F44">
        <v>630.08000000000004</v>
      </c>
      <c r="G44">
        <v>990</v>
      </c>
      <c r="H44">
        <v>0</v>
      </c>
      <c r="I44" s="5">
        <f t="shared" si="0"/>
        <v>0.61108093427485066</v>
      </c>
    </row>
    <row r="45" spans="1:9" x14ac:dyDescent="0.25">
      <c r="A45" t="s">
        <v>374</v>
      </c>
      <c r="B45" t="s">
        <v>377</v>
      </c>
      <c r="C45">
        <v>704</v>
      </c>
      <c r="D45" s="7">
        <v>1891.5</v>
      </c>
      <c r="E45">
        <v>989.53599999999994</v>
      </c>
      <c r="F45">
        <v>901.97</v>
      </c>
      <c r="G45">
        <v>0</v>
      </c>
      <c r="H45">
        <v>989.53599999999994</v>
      </c>
      <c r="I45" s="5">
        <f t="shared" si="0"/>
        <v>0.52314882368490612</v>
      </c>
    </row>
    <row r="46" spans="1:9" x14ac:dyDescent="0.25">
      <c r="A46" t="s">
        <v>494</v>
      </c>
      <c r="B46" t="s">
        <v>510</v>
      </c>
      <c r="C46">
        <v>559</v>
      </c>
      <c r="D46" s="7">
        <v>1478.14</v>
      </c>
      <c r="E46">
        <v>978.90899999999999</v>
      </c>
      <c r="F46">
        <v>499.23</v>
      </c>
      <c r="G46">
        <v>0</v>
      </c>
      <c r="H46">
        <v>978.90899999999999</v>
      </c>
      <c r="I46" s="5">
        <f t="shared" si="0"/>
        <v>0.66225729633187647</v>
      </c>
    </row>
    <row r="47" spans="1:9" x14ac:dyDescent="0.25">
      <c r="A47" t="s">
        <v>88</v>
      </c>
      <c r="B47" t="s">
        <v>96</v>
      </c>
      <c r="C47">
        <v>531</v>
      </c>
      <c r="D47" s="7">
        <v>1721.36</v>
      </c>
      <c r="E47">
        <v>966.81200000000001</v>
      </c>
      <c r="F47">
        <v>754.54</v>
      </c>
      <c r="G47">
        <v>0</v>
      </c>
      <c r="H47">
        <v>966.81200000000001</v>
      </c>
      <c r="I47" s="5">
        <f t="shared" si="0"/>
        <v>0.56165589998605758</v>
      </c>
    </row>
    <row r="48" spans="1:9" x14ac:dyDescent="0.25">
      <c r="A48" t="s">
        <v>51</v>
      </c>
      <c r="B48" t="s">
        <v>56</v>
      </c>
      <c r="C48">
        <v>525</v>
      </c>
      <c r="D48" s="7">
        <v>1324.13</v>
      </c>
      <c r="E48">
        <v>961.36800000000005</v>
      </c>
      <c r="F48">
        <v>362.76</v>
      </c>
      <c r="G48">
        <v>961.36800000000005</v>
      </c>
      <c r="H48">
        <v>0</v>
      </c>
      <c r="I48" s="5">
        <f t="shared" si="0"/>
        <v>0.72603747366195159</v>
      </c>
    </row>
    <row r="49" spans="1:9" x14ac:dyDescent="0.25">
      <c r="A49" t="s">
        <v>379</v>
      </c>
      <c r="B49" t="s">
        <v>380</v>
      </c>
      <c r="C49">
        <v>513</v>
      </c>
      <c r="D49" s="7">
        <v>1286.74</v>
      </c>
      <c r="E49">
        <v>944.00699999999995</v>
      </c>
      <c r="F49">
        <v>342.73</v>
      </c>
      <c r="G49">
        <v>0</v>
      </c>
      <c r="H49">
        <v>944.00699999999995</v>
      </c>
      <c r="I49" s="5">
        <f t="shared" si="0"/>
        <v>0.73364238307661211</v>
      </c>
    </row>
    <row r="50" spans="1:9" x14ac:dyDescent="0.25">
      <c r="A50" t="s">
        <v>53</v>
      </c>
      <c r="B50" t="s">
        <v>54</v>
      </c>
      <c r="C50">
        <v>520</v>
      </c>
      <c r="D50" s="7">
        <v>1340.89</v>
      </c>
      <c r="E50">
        <v>940.08500000000004</v>
      </c>
      <c r="F50">
        <v>400.81</v>
      </c>
      <c r="G50">
        <v>940.08500000000004</v>
      </c>
      <c r="H50">
        <v>0</v>
      </c>
      <c r="I50" s="5">
        <f t="shared" si="0"/>
        <v>0.7010903206079544</v>
      </c>
    </row>
    <row r="51" spans="1:9" x14ac:dyDescent="0.25">
      <c r="A51" t="s">
        <v>46</v>
      </c>
      <c r="B51" t="s">
        <v>77</v>
      </c>
      <c r="C51">
        <v>494</v>
      </c>
      <c r="D51" s="7">
        <v>2216.9699999999998</v>
      </c>
      <c r="E51">
        <v>917.47799999999995</v>
      </c>
      <c r="F51" s="7">
        <v>1299.49</v>
      </c>
      <c r="G51">
        <v>0</v>
      </c>
      <c r="H51">
        <v>917.47799999999995</v>
      </c>
      <c r="I51" s="5">
        <f t="shared" si="0"/>
        <v>0.413843218446799</v>
      </c>
    </row>
    <row r="52" spans="1:9" x14ac:dyDescent="0.25">
      <c r="A52" t="s">
        <v>606</v>
      </c>
      <c r="B52" t="s">
        <v>640</v>
      </c>
      <c r="C52">
        <v>670</v>
      </c>
      <c r="D52" s="7">
        <v>1267.06</v>
      </c>
      <c r="E52">
        <v>906.61400000000003</v>
      </c>
      <c r="F52">
        <v>360.45</v>
      </c>
      <c r="G52">
        <v>0</v>
      </c>
      <c r="H52">
        <v>906.61400000000003</v>
      </c>
      <c r="I52" s="5">
        <f t="shared" si="0"/>
        <v>0.71552570517576131</v>
      </c>
    </row>
    <row r="53" spans="1:9" x14ac:dyDescent="0.25">
      <c r="A53" t="s">
        <v>194</v>
      </c>
      <c r="B53" t="s">
        <v>218</v>
      </c>
      <c r="C53">
        <v>486</v>
      </c>
      <c r="D53" s="7">
        <v>1683.27</v>
      </c>
      <c r="E53">
        <v>906.1</v>
      </c>
      <c r="F53">
        <v>777.17</v>
      </c>
      <c r="G53">
        <v>0</v>
      </c>
      <c r="H53">
        <v>906.1</v>
      </c>
      <c r="I53" s="5">
        <f t="shared" si="0"/>
        <v>0.53829748049926629</v>
      </c>
    </row>
    <row r="54" spans="1:9" x14ac:dyDescent="0.25">
      <c r="A54" t="s">
        <v>419</v>
      </c>
      <c r="B54" t="s">
        <v>435</v>
      </c>
      <c r="C54">
        <v>494</v>
      </c>
      <c r="D54" s="7">
        <v>1885.04</v>
      </c>
      <c r="E54">
        <v>904.00800000000004</v>
      </c>
      <c r="F54">
        <v>981.04</v>
      </c>
      <c r="G54">
        <v>904.00800000000004</v>
      </c>
      <c r="H54">
        <v>0</v>
      </c>
      <c r="I54" s="5">
        <f t="shared" si="0"/>
        <v>0.47956966430420578</v>
      </c>
    </row>
    <row r="55" spans="1:9" x14ac:dyDescent="0.25">
      <c r="A55" t="s">
        <v>51</v>
      </c>
      <c r="B55" t="s">
        <v>60</v>
      </c>
      <c r="C55">
        <v>485</v>
      </c>
      <c r="D55" s="7">
        <v>1476.39</v>
      </c>
      <c r="E55">
        <v>901.79399999999998</v>
      </c>
      <c r="F55">
        <v>574.59</v>
      </c>
      <c r="G55">
        <v>901.79399999999998</v>
      </c>
      <c r="H55">
        <v>0</v>
      </c>
      <c r="I55" s="5">
        <f t="shared" si="0"/>
        <v>0.61081015178916132</v>
      </c>
    </row>
    <row r="56" spans="1:9" x14ac:dyDescent="0.25">
      <c r="A56" t="s">
        <v>75</v>
      </c>
      <c r="B56" t="s">
        <v>76</v>
      </c>
      <c r="C56">
        <v>475</v>
      </c>
      <c r="D56" s="7">
        <v>1552.7</v>
      </c>
      <c r="E56">
        <v>882.38499999999999</v>
      </c>
      <c r="F56">
        <v>670.31</v>
      </c>
      <c r="G56">
        <v>0</v>
      </c>
      <c r="H56">
        <v>882.38499999999999</v>
      </c>
      <c r="I56" s="5">
        <f t="shared" si="0"/>
        <v>0.5682907193920268</v>
      </c>
    </row>
    <row r="57" spans="1:9" x14ac:dyDescent="0.25">
      <c r="A57" t="s">
        <v>194</v>
      </c>
      <c r="B57" t="s">
        <v>212</v>
      </c>
      <c r="C57">
        <v>471</v>
      </c>
      <c r="D57" s="7">
        <v>1826.92</v>
      </c>
      <c r="E57">
        <v>881.42200000000003</v>
      </c>
      <c r="F57">
        <v>945.5</v>
      </c>
      <c r="G57">
        <v>0</v>
      </c>
      <c r="H57">
        <v>881.42200000000003</v>
      </c>
      <c r="I57" s="5">
        <f t="shared" si="0"/>
        <v>0.48246338099095748</v>
      </c>
    </row>
    <row r="58" spans="1:9" x14ac:dyDescent="0.25">
      <c r="A58" t="s">
        <v>88</v>
      </c>
      <c r="B58" t="s">
        <v>103</v>
      </c>
      <c r="C58">
        <v>481</v>
      </c>
      <c r="D58" s="7">
        <v>1728.13</v>
      </c>
      <c r="E58">
        <v>880.827</v>
      </c>
      <c r="F58">
        <v>847.31</v>
      </c>
      <c r="G58">
        <v>0</v>
      </c>
      <c r="H58">
        <v>880.827</v>
      </c>
      <c r="I58" s="5">
        <f t="shared" si="0"/>
        <v>0.50969950177359336</v>
      </c>
    </row>
    <row r="59" spans="1:9" x14ac:dyDescent="0.25">
      <c r="A59" t="s">
        <v>292</v>
      </c>
      <c r="B59" t="s">
        <v>293</v>
      </c>
      <c r="C59">
        <v>494</v>
      </c>
      <c r="D59" s="7">
        <v>1326.76</v>
      </c>
      <c r="E59">
        <v>879.50400000000002</v>
      </c>
      <c r="F59">
        <v>447.26</v>
      </c>
      <c r="G59">
        <v>0</v>
      </c>
      <c r="H59">
        <v>879.50400000000002</v>
      </c>
      <c r="I59" s="5">
        <f t="shared" si="0"/>
        <v>0.66289607766287806</v>
      </c>
    </row>
    <row r="60" spans="1:9" x14ac:dyDescent="0.25">
      <c r="A60" t="s">
        <v>230</v>
      </c>
      <c r="B60" t="s">
        <v>275</v>
      </c>
      <c r="C60">
        <v>475</v>
      </c>
      <c r="D60" s="7">
        <v>1572.73</v>
      </c>
      <c r="E60">
        <v>879.3</v>
      </c>
      <c r="F60">
        <v>693.43</v>
      </c>
      <c r="G60">
        <v>0</v>
      </c>
      <c r="H60">
        <v>879.3</v>
      </c>
      <c r="I60" s="5">
        <f t="shared" si="0"/>
        <v>0.55909151602627272</v>
      </c>
    </row>
    <row r="61" spans="1:9" x14ac:dyDescent="0.25">
      <c r="A61" t="s">
        <v>51</v>
      </c>
      <c r="B61" t="s">
        <v>59</v>
      </c>
      <c r="C61">
        <v>470</v>
      </c>
      <c r="D61" s="7">
        <v>1413.81</v>
      </c>
      <c r="E61">
        <v>873.48</v>
      </c>
      <c r="F61">
        <v>540.33000000000004</v>
      </c>
      <c r="G61">
        <v>873.48</v>
      </c>
      <c r="H61">
        <v>0</v>
      </c>
      <c r="I61" s="5">
        <f t="shared" si="0"/>
        <v>0.61781993337152807</v>
      </c>
    </row>
    <row r="62" spans="1:9" x14ac:dyDescent="0.25">
      <c r="A62" t="s">
        <v>46</v>
      </c>
      <c r="B62" t="s">
        <v>61</v>
      </c>
      <c r="C62">
        <v>469</v>
      </c>
      <c r="D62" s="7">
        <v>1705.16</v>
      </c>
      <c r="E62">
        <v>868.37699999999995</v>
      </c>
      <c r="F62">
        <v>836.78</v>
      </c>
      <c r="G62">
        <v>0</v>
      </c>
      <c r="H62">
        <v>868.37699999999995</v>
      </c>
      <c r="I62" s="5">
        <f t="shared" si="0"/>
        <v>0.50926423326843229</v>
      </c>
    </row>
    <row r="63" spans="1:9" x14ac:dyDescent="0.25">
      <c r="A63" t="s">
        <v>316</v>
      </c>
      <c r="B63" t="s">
        <v>360</v>
      </c>
      <c r="C63">
        <v>543</v>
      </c>
      <c r="D63" s="7">
        <v>1503.65</v>
      </c>
      <c r="E63">
        <v>849.19500000000005</v>
      </c>
      <c r="F63">
        <v>654.46</v>
      </c>
      <c r="G63">
        <v>0</v>
      </c>
      <c r="H63">
        <v>849.19500000000005</v>
      </c>
      <c r="I63" s="5">
        <f t="shared" si="0"/>
        <v>0.5647557609816114</v>
      </c>
    </row>
    <row r="64" spans="1:9" x14ac:dyDescent="0.25">
      <c r="A64" t="s">
        <v>494</v>
      </c>
      <c r="B64" t="s">
        <v>528</v>
      </c>
      <c r="C64">
        <v>461</v>
      </c>
      <c r="D64" s="7">
        <v>1516.7</v>
      </c>
      <c r="E64">
        <v>846.9</v>
      </c>
      <c r="F64">
        <v>669.8</v>
      </c>
      <c r="G64">
        <v>0</v>
      </c>
      <c r="H64">
        <v>846.9</v>
      </c>
      <c r="I64" s="5">
        <f t="shared" si="0"/>
        <v>0.55838333223445635</v>
      </c>
    </row>
    <row r="65" spans="1:9" x14ac:dyDescent="0.25">
      <c r="A65" t="s">
        <v>494</v>
      </c>
      <c r="B65" t="s">
        <v>507</v>
      </c>
      <c r="C65">
        <v>458</v>
      </c>
      <c r="D65" s="7">
        <v>1274.17</v>
      </c>
      <c r="E65">
        <v>835.57100000000003</v>
      </c>
      <c r="F65">
        <v>438.6</v>
      </c>
      <c r="G65">
        <v>835.57100000000003</v>
      </c>
      <c r="H65">
        <v>0</v>
      </c>
      <c r="I65" s="5">
        <f t="shared" si="0"/>
        <v>0.65577670169600599</v>
      </c>
    </row>
    <row r="66" spans="1:9" x14ac:dyDescent="0.25">
      <c r="A66" t="s">
        <v>81</v>
      </c>
      <c r="B66" t="s">
        <v>82</v>
      </c>
      <c r="C66">
        <v>449</v>
      </c>
      <c r="D66" s="7">
        <v>1411.85</v>
      </c>
      <c r="E66">
        <v>830.23</v>
      </c>
      <c r="F66">
        <v>581.62</v>
      </c>
      <c r="G66">
        <v>830.23</v>
      </c>
      <c r="H66">
        <v>0</v>
      </c>
      <c r="I66" s="5">
        <f t="shared" si="0"/>
        <v>0.58804405567163653</v>
      </c>
    </row>
    <row r="67" spans="1:9" x14ac:dyDescent="0.25">
      <c r="A67" t="s">
        <v>494</v>
      </c>
      <c r="B67" t="s">
        <v>526</v>
      </c>
      <c r="C67">
        <v>449</v>
      </c>
      <c r="D67" s="7">
        <v>1464.03</v>
      </c>
      <c r="E67">
        <v>829.66800000000001</v>
      </c>
      <c r="F67">
        <v>634.36</v>
      </c>
      <c r="G67">
        <v>0</v>
      </c>
      <c r="H67">
        <v>829.66800000000001</v>
      </c>
      <c r="I67" s="5">
        <f t="shared" ref="I67:I130" si="1">E67/D67</f>
        <v>0.5667015020184013</v>
      </c>
    </row>
    <row r="68" spans="1:9" x14ac:dyDescent="0.25">
      <c r="A68" t="s">
        <v>364</v>
      </c>
      <c r="B68" t="s">
        <v>474</v>
      </c>
      <c r="C68">
        <v>536</v>
      </c>
      <c r="D68">
        <v>971.68600000000004</v>
      </c>
      <c r="E68">
        <v>829.55499999999995</v>
      </c>
      <c r="F68">
        <v>142.13</v>
      </c>
      <c r="G68">
        <v>0</v>
      </c>
      <c r="H68">
        <v>829.55499999999995</v>
      </c>
      <c r="I68" s="5">
        <f t="shared" si="1"/>
        <v>0.85372743869933287</v>
      </c>
    </row>
    <row r="69" spans="1:9" x14ac:dyDescent="0.25">
      <c r="A69" t="s">
        <v>69</v>
      </c>
      <c r="B69" t="s">
        <v>70</v>
      </c>
      <c r="C69">
        <v>452</v>
      </c>
      <c r="D69" s="7">
        <v>1601.77</v>
      </c>
      <c r="E69">
        <v>829.00400000000002</v>
      </c>
      <c r="F69">
        <v>772.76</v>
      </c>
      <c r="G69">
        <v>0</v>
      </c>
      <c r="H69">
        <v>829.00400000000002</v>
      </c>
      <c r="I69" s="5">
        <f t="shared" si="1"/>
        <v>0.51755495483121794</v>
      </c>
    </row>
    <row r="70" spans="1:9" x14ac:dyDescent="0.25">
      <c r="A70" t="s">
        <v>194</v>
      </c>
      <c r="B70" t="s">
        <v>208</v>
      </c>
      <c r="C70">
        <v>446</v>
      </c>
      <c r="D70" s="7">
        <v>1403.57</v>
      </c>
      <c r="E70">
        <v>818.85299999999995</v>
      </c>
      <c r="F70">
        <v>584.72</v>
      </c>
      <c r="G70">
        <v>0</v>
      </c>
      <c r="H70">
        <v>818.85299999999995</v>
      </c>
      <c r="I70" s="5">
        <f t="shared" si="1"/>
        <v>0.58340731135604207</v>
      </c>
    </row>
    <row r="71" spans="1:9" x14ac:dyDescent="0.25">
      <c r="A71" t="s">
        <v>71</v>
      </c>
      <c r="B71" t="s">
        <v>72</v>
      </c>
      <c r="C71">
        <v>438</v>
      </c>
      <c r="D71" s="7">
        <v>1363.11</v>
      </c>
      <c r="E71">
        <v>815.31799999999998</v>
      </c>
      <c r="F71">
        <v>547.79</v>
      </c>
      <c r="G71">
        <v>526.82000000000005</v>
      </c>
      <c r="H71">
        <v>288.49799999999999</v>
      </c>
      <c r="I71" s="5">
        <f t="shared" si="1"/>
        <v>0.59813074513428854</v>
      </c>
    </row>
    <row r="72" spans="1:9" x14ac:dyDescent="0.25">
      <c r="A72" t="s">
        <v>88</v>
      </c>
      <c r="B72" t="s">
        <v>100</v>
      </c>
      <c r="C72">
        <v>441</v>
      </c>
      <c r="D72" s="7">
        <v>1527.75</v>
      </c>
      <c r="E72">
        <v>812.12</v>
      </c>
      <c r="F72">
        <v>715.63</v>
      </c>
      <c r="G72">
        <v>812.12</v>
      </c>
      <c r="H72">
        <v>0</v>
      </c>
      <c r="I72" s="5">
        <f t="shared" si="1"/>
        <v>0.53157911962035675</v>
      </c>
    </row>
    <row r="73" spans="1:9" x14ac:dyDescent="0.25">
      <c r="A73" t="s">
        <v>364</v>
      </c>
      <c r="B73" t="s">
        <v>493</v>
      </c>
      <c r="C73">
        <v>504</v>
      </c>
      <c r="D73" s="7">
        <v>1673.91</v>
      </c>
      <c r="E73">
        <v>810.94100000000003</v>
      </c>
      <c r="F73">
        <v>862.97</v>
      </c>
      <c r="G73">
        <v>0</v>
      </c>
      <c r="H73">
        <v>810.94100000000003</v>
      </c>
      <c r="I73" s="5">
        <f t="shared" si="1"/>
        <v>0.48445914057506079</v>
      </c>
    </row>
    <row r="74" spans="1:9" x14ac:dyDescent="0.25">
      <c r="A74" t="s">
        <v>332</v>
      </c>
      <c r="B74" t="s">
        <v>369</v>
      </c>
      <c r="C74">
        <v>513</v>
      </c>
      <c r="D74" s="7">
        <v>1145.7</v>
      </c>
      <c r="E74">
        <v>807.75199999999995</v>
      </c>
      <c r="F74">
        <v>337.95</v>
      </c>
      <c r="G74">
        <v>0</v>
      </c>
      <c r="H74">
        <v>807.75199999999995</v>
      </c>
      <c r="I74" s="5">
        <f t="shared" si="1"/>
        <v>0.70502923976608178</v>
      </c>
    </row>
    <row r="75" spans="1:9" x14ac:dyDescent="0.25">
      <c r="A75" t="s">
        <v>194</v>
      </c>
      <c r="B75" t="s">
        <v>206</v>
      </c>
      <c r="C75">
        <v>427</v>
      </c>
      <c r="D75" s="7">
        <v>1779.13</v>
      </c>
      <c r="E75">
        <v>794.52499999999998</v>
      </c>
      <c r="F75">
        <v>984.61</v>
      </c>
      <c r="G75">
        <v>0</v>
      </c>
      <c r="H75">
        <v>794.52499999999998</v>
      </c>
      <c r="I75" s="5">
        <f t="shared" si="1"/>
        <v>0.44658063210670379</v>
      </c>
    </row>
    <row r="76" spans="1:9" x14ac:dyDescent="0.25">
      <c r="A76" t="s">
        <v>84</v>
      </c>
      <c r="B76" t="s">
        <v>95</v>
      </c>
      <c r="C76">
        <v>426</v>
      </c>
      <c r="D76" s="7">
        <v>1285.96</v>
      </c>
      <c r="E76">
        <v>792.35400000000004</v>
      </c>
      <c r="F76">
        <v>493.6</v>
      </c>
      <c r="G76">
        <v>792.35400000000004</v>
      </c>
      <c r="H76">
        <v>0</v>
      </c>
      <c r="I76" s="5">
        <f t="shared" si="1"/>
        <v>0.61615757877383437</v>
      </c>
    </row>
    <row r="77" spans="1:9" x14ac:dyDescent="0.25">
      <c r="A77" t="s">
        <v>98</v>
      </c>
      <c r="B77" t="s">
        <v>99</v>
      </c>
      <c r="C77">
        <v>425</v>
      </c>
      <c r="D77" s="7">
        <v>1355.47</v>
      </c>
      <c r="E77">
        <v>787.47500000000002</v>
      </c>
      <c r="F77">
        <v>567.99</v>
      </c>
      <c r="G77">
        <v>787.47500000000002</v>
      </c>
      <c r="H77">
        <v>0</v>
      </c>
      <c r="I77" s="5">
        <f t="shared" si="1"/>
        <v>0.58096084752890143</v>
      </c>
    </row>
    <row r="78" spans="1:9" x14ac:dyDescent="0.25">
      <c r="A78" t="s">
        <v>504</v>
      </c>
      <c r="B78" t="s">
        <v>514</v>
      </c>
      <c r="C78">
        <v>567</v>
      </c>
      <c r="D78" s="7">
        <v>1372.9</v>
      </c>
      <c r="E78">
        <v>786.351</v>
      </c>
      <c r="F78">
        <v>586.54999999999995</v>
      </c>
      <c r="G78">
        <v>0</v>
      </c>
      <c r="H78">
        <v>786.351</v>
      </c>
      <c r="I78" s="5">
        <f t="shared" si="1"/>
        <v>0.57276640687595592</v>
      </c>
    </row>
    <row r="79" spans="1:9" x14ac:dyDescent="0.25">
      <c r="A79" t="s">
        <v>81</v>
      </c>
      <c r="B79" t="s">
        <v>94</v>
      </c>
      <c r="C79">
        <v>421</v>
      </c>
      <c r="D79" s="7">
        <v>1464.22</v>
      </c>
      <c r="E79">
        <v>783.45899999999995</v>
      </c>
      <c r="F79">
        <v>680.76</v>
      </c>
      <c r="G79">
        <v>783.45899999999995</v>
      </c>
      <c r="H79">
        <v>0</v>
      </c>
      <c r="I79" s="5">
        <f t="shared" si="1"/>
        <v>0.53506918359262945</v>
      </c>
    </row>
    <row r="80" spans="1:9" x14ac:dyDescent="0.25">
      <c r="A80" t="s">
        <v>220</v>
      </c>
      <c r="B80" t="s">
        <v>326</v>
      </c>
      <c r="C80">
        <v>517</v>
      </c>
      <c r="D80" s="7">
        <v>1762.37</v>
      </c>
      <c r="E80">
        <v>775.87599999999998</v>
      </c>
      <c r="F80">
        <v>986.5</v>
      </c>
      <c r="G80">
        <v>0</v>
      </c>
      <c r="H80">
        <v>775.87599999999998</v>
      </c>
      <c r="I80" s="5">
        <f t="shared" si="1"/>
        <v>0.4402458053643673</v>
      </c>
    </row>
    <row r="81" spans="1:9" x14ac:dyDescent="0.25">
      <c r="A81" t="s">
        <v>586</v>
      </c>
      <c r="B81" t="s">
        <v>599</v>
      </c>
      <c r="C81">
        <v>561</v>
      </c>
      <c r="D81" s="7">
        <v>1336.2</v>
      </c>
      <c r="E81">
        <v>766.37699999999995</v>
      </c>
      <c r="F81">
        <v>569.83000000000004</v>
      </c>
      <c r="G81">
        <v>0</v>
      </c>
      <c r="H81">
        <v>766.37699999999995</v>
      </c>
      <c r="I81" s="5">
        <f t="shared" si="1"/>
        <v>0.57354961832061058</v>
      </c>
    </row>
    <row r="82" spans="1:9" x14ac:dyDescent="0.25">
      <c r="A82" t="s">
        <v>316</v>
      </c>
      <c r="B82" t="s">
        <v>317</v>
      </c>
      <c r="C82">
        <v>471</v>
      </c>
      <c r="D82" s="7">
        <v>1337.3</v>
      </c>
      <c r="E82">
        <v>741.404</v>
      </c>
      <c r="F82">
        <v>595.9</v>
      </c>
      <c r="G82">
        <v>0</v>
      </c>
      <c r="H82">
        <v>741.404</v>
      </c>
      <c r="I82" s="5">
        <f t="shared" si="1"/>
        <v>0.55440364914379725</v>
      </c>
    </row>
    <row r="83" spans="1:9" x14ac:dyDescent="0.25">
      <c r="A83" t="s">
        <v>88</v>
      </c>
      <c r="B83" t="s">
        <v>93</v>
      </c>
      <c r="C83">
        <v>397</v>
      </c>
      <c r="D83" s="7">
        <v>1328.35</v>
      </c>
      <c r="E83">
        <v>732.61800000000005</v>
      </c>
      <c r="F83">
        <v>595.74</v>
      </c>
      <c r="G83">
        <v>732.61800000000005</v>
      </c>
      <c r="H83">
        <v>0</v>
      </c>
      <c r="I83" s="5">
        <f t="shared" si="1"/>
        <v>0.55152482402981151</v>
      </c>
    </row>
    <row r="84" spans="1:9" x14ac:dyDescent="0.25">
      <c r="A84" t="s">
        <v>194</v>
      </c>
      <c r="B84" t="s">
        <v>211</v>
      </c>
      <c r="C84">
        <v>393</v>
      </c>
      <c r="D84" s="7">
        <v>1020.94</v>
      </c>
      <c r="E84">
        <v>732.15200000000004</v>
      </c>
      <c r="F84">
        <v>288.79000000000002</v>
      </c>
      <c r="G84">
        <v>0</v>
      </c>
      <c r="H84">
        <v>732.15200000000004</v>
      </c>
      <c r="I84" s="5">
        <f t="shared" si="1"/>
        <v>0.71713518913942054</v>
      </c>
    </row>
    <row r="85" spans="1:9" x14ac:dyDescent="0.25">
      <c r="A85" t="s">
        <v>204</v>
      </c>
      <c r="B85" t="s">
        <v>225</v>
      </c>
      <c r="C85">
        <v>454</v>
      </c>
      <c r="D85" s="7">
        <v>1196.43</v>
      </c>
      <c r="E85">
        <v>729.72500000000002</v>
      </c>
      <c r="F85">
        <v>466.7</v>
      </c>
      <c r="G85">
        <v>0</v>
      </c>
      <c r="H85">
        <v>729.72500000000002</v>
      </c>
      <c r="I85" s="5">
        <f t="shared" si="1"/>
        <v>0.60991867472397043</v>
      </c>
    </row>
    <row r="86" spans="1:9" x14ac:dyDescent="0.25">
      <c r="A86" t="s">
        <v>220</v>
      </c>
      <c r="B86" t="s">
        <v>298</v>
      </c>
      <c r="C86">
        <v>501</v>
      </c>
      <c r="D86" s="7">
        <v>2313.91</v>
      </c>
      <c r="E86">
        <v>728.21299999999997</v>
      </c>
      <c r="F86" s="7">
        <v>1585.7</v>
      </c>
      <c r="G86">
        <v>0</v>
      </c>
      <c r="H86">
        <v>728.21299999999997</v>
      </c>
      <c r="I86" s="5">
        <f t="shared" si="1"/>
        <v>0.31471103024750313</v>
      </c>
    </row>
    <row r="87" spans="1:9" x14ac:dyDescent="0.25">
      <c r="A87" t="s">
        <v>101</v>
      </c>
      <c r="B87" t="s">
        <v>102</v>
      </c>
      <c r="C87">
        <v>388</v>
      </c>
      <c r="D87" s="7">
        <v>1639.67</v>
      </c>
      <c r="E87">
        <v>722.149</v>
      </c>
      <c r="F87">
        <v>917.52</v>
      </c>
      <c r="G87">
        <v>722.149</v>
      </c>
      <c r="H87">
        <v>0</v>
      </c>
      <c r="I87" s="5">
        <f t="shared" si="1"/>
        <v>0.44042337787481628</v>
      </c>
    </row>
    <row r="88" spans="1:9" x14ac:dyDescent="0.25">
      <c r="A88" t="s">
        <v>494</v>
      </c>
      <c r="B88" t="s">
        <v>524</v>
      </c>
      <c r="C88">
        <v>387</v>
      </c>
      <c r="D88" s="7">
        <v>1661.84</v>
      </c>
      <c r="E88">
        <v>720.20100000000002</v>
      </c>
      <c r="F88">
        <v>941.64</v>
      </c>
      <c r="G88">
        <v>0</v>
      </c>
      <c r="H88">
        <v>720.20100000000002</v>
      </c>
      <c r="I88" s="5">
        <f t="shared" si="1"/>
        <v>0.43337565589948496</v>
      </c>
    </row>
    <row r="89" spans="1:9" x14ac:dyDescent="0.25">
      <c r="A89" t="s">
        <v>332</v>
      </c>
      <c r="B89" t="s">
        <v>362</v>
      </c>
      <c r="C89">
        <v>455</v>
      </c>
      <c r="D89" s="7">
        <v>1207.69</v>
      </c>
      <c r="E89">
        <v>716.803</v>
      </c>
      <c r="F89">
        <v>490.89</v>
      </c>
      <c r="G89">
        <v>0</v>
      </c>
      <c r="H89">
        <v>716.803</v>
      </c>
      <c r="I89" s="5">
        <f t="shared" si="1"/>
        <v>0.59353228063493113</v>
      </c>
    </row>
    <row r="90" spans="1:9" x14ac:dyDescent="0.25">
      <c r="A90" t="s">
        <v>594</v>
      </c>
      <c r="B90" t="s">
        <v>595</v>
      </c>
      <c r="C90">
        <v>494</v>
      </c>
      <c r="D90" s="7">
        <v>1855.31</v>
      </c>
      <c r="E90">
        <v>707.84900000000005</v>
      </c>
      <c r="F90" s="7">
        <v>1147.47</v>
      </c>
      <c r="G90">
        <v>0</v>
      </c>
      <c r="H90">
        <v>707.84900000000005</v>
      </c>
      <c r="I90" s="5">
        <f t="shared" si="1"/>
        <v>0.38152599835067996</v>
      </c>
    </row>
    <row r="91" spans="1:9" x14ac:dyDescent="0.25">
      <c r="A91" t="s">
        <v>456</v>
      </c>
      <c r="B91" t="s">
        <v>488</v>
      </c>
      <c r="C91">
        <v>389</v>
      </c>
      <c r="D91" s="7">
        <v>2297.4699999999998</v>
      </c>
      <c r="E91">
        <v>707.49400000000003</v>
      </c>
      <c r="F91" s="7">
        <v>1589.97</v>
      </c>
      <c r="G91">
        <v>77.664199999999994</v>
      </c>
      <c r="H91">
        <v>629.83000000000004</v>
      </c>
      <c r="I91" s="5">
        <f t="shared" si="1"/>
        <v>0.30794482626541375</v>
      </c>
    </row>
    <row r="92" spans="1:9" x14ac:dyDescent="0.25">
      <c r="A92" t="s">
        <v>647</v>
      </c>
      <c r="B92" t="s">
        <v>649</v>
      </c>
      <c r="C92">
        <v>532</v>
      </c>
      <c r="D92" s="7">
        <v>2020.75</v>
      </c>
      <c r="E92">
        <v>698.59100000000001</v>
      </c>
      <c r="F92" s="7">
        <v>1279.3399999999999</v>
      </c>
      <c r="G92">
        <v>0</v>
      </c>
      <c r="H92">
        <v>741.404</v>
      </c>
      <c r="I92" s="5">
        <f t="shared" si="1"/>
        <v>0.34570877149573176</v>
      </c>
    </row>
    <row r="93" spans="1:9" x14ac:dyDescent="0.25">
      <c r="A93" t="s">
        <v>494</v>
      </c>
      <c r="B93" t="s">
        <v>495</v>
      </c>
      <c r="C93">
        <v>376</v>
      </c>
      <c r="D93" s="7">
        <v>1389.3</v>
      </c>
      <c r="E93">
        <v>697.85599999999999</v>
      </c>
      <c r="F93">
        <v>691.44</v>
      </c>
      <c r="G93">
        <v>0</v>
      </c>
      <c r="H93">
        <v>697.85599999999999</v>
      </c>
      <c r="I93" s="5">
        <f t="shared" si="1"/>
        <v>0.5023076369394659</v>
      </c>
    </row>
    <row r="94" spans="1:9" x14ac:dyDescent="0.25">
      <c r="A94" t="s">
        <v>46</v>
      </c>
      <c r="B94" t="s">
        <v>66</v>
      </c>
      <c r="C94">
        <v>377</v>
      </c>
      <c r="D94">
        <v>998.68700000000001</v>
      </c>
      <c r="E94">
        <v>695.69100000000003</v>
      </c>
      <c r="F94">
        <v>303</v>
      </c>
      <c r="G94">
        <v>0</v>
      </c>
      <c r="H94">
        <v>695.69100000000003</v>
      </c>
      <c r="I94" s="5">
        <f t="shared" si="1"/>
        <v>0.69660564320953411</v>
      </c>
    </row>
    <row r="95" spans="1:9" x14ac:dyDescent="0.25">
      <c r="A95" t="s">
        <v>332</v>
      </c>
      <c r="B95" t="s">
        <v>385</v>
      </c>
      <c r="C95">
        <v>391</v>
      </c>
      <c r="D95" s="7">
        <v>1381.09</v>
      </c>
      <c r="E95">
        <v>695.57</v>
      </c>
      <c r="F95">
        <v>685.52</v>
      </c>
      <c r="G95">
        <v>0</v>
      </c>
      <c r="H95">
        <v>695.57</v>
      </c>
      <c r="I95" s="5">
        <f t="shared" si="1"/>
        <v>0.5036384305150281</v>
      </c>
    </row>
    <row r="96" spans="1:9" x14ac:dyDescent="0.25">
      <c r="A96" t="s">
        <v>356</v>
      </c>
      <c r="B96" t="s">
        <v>417</v>
      </c>
      <c r="C96">
        <v>372</v>
      </c>
      <c r="D96" s="7">
        <v>3021.22</v>
      </c>
      <c r="E96">
        <v>688.45500000000004</v>
      </c>
      <c r="F96" s="7">
        <v>2332.77</v>
      </c>
      <c r="G96">
        <v>0</v>
      </c>
      <c r="H96">
        <v>688.45500000000004</v>
      </c>
      <c r="I96" s="5">
        <f t="shared" si="1"/>
        <v>0.22787317706092244</v>
      </c>
    </row>
    <row r="97" spans="1:9" x14ac:dyDescent="0.25">
      <c r="A97" t="s">
        <v>419</v>
      </c>
      <c r="B97" t="s">
        <v>448</v>
      </c>
      <c r="C97">
        <v>372</v>
      </c>
      <c r="D97" s="7">
        <v>1002.91</v>
      </c>
      <c r="E97">
        <v>680.94299999999998</v>
      </c>
      <c r="F97">
        <v>321.97000000000003</v>
      </c>
      <c r="G97">
        <v>0</v>
      </c>
      <c r="H97">
        <v>680.94299999999998</v>
      </c>
      <c r="I97" s="5">
        <f t="shared" si="1"/>
        <v>0.67896720543219236</v>
      </c>
    </row>
    <row r="98" spans="1:9" x14ac:dyDescent="0.25">
      <c r="A98" t="s">
        <v>220</v>
      </c>
      <c r="B98" t="s">
        <v>262</v>
      </c>
      <c r="C98">
        <v>450</v>
      </c>
      <c r="D98" s="7">
        <v>1856.6</v>
      </c>
      <c r="E98">
        <v>666.19399999999996</v>
      </c>
      <c r="F98" s="7">
        <v>1190.4000000000001</v>
      </c>
      <c r="G98">
        <v>0</v>
      </c>
      <c r="H98">
        <v>666.19399999999996</v>
      </c>
      <c r="I98" s="5">
        <f t="shared" si="1"/>
        <v>0.35882473338360443</v>
      </c>
    </row>
    <row r="99" spans="1:9" x14ac:dyDescent="0.25">
      <c r="A99" t="s">
        <v>46</v>
      </c>
      <c r="B99" t="s">
        <v>67</v>
      </c>
      <c r="C99">
        <v>356</v>
      </c>
      <c r="D99" s="7">
        <v>1201.53</v>
      </c>
      <c r="E99">
        <v>659.26530000000002</v>
      </c>
      <c r="F99">
        <v>542.26</v>
      </c>
      <c r="G99">
        <v>548.28200000000004</v>
      </c>
      <c r="H99">
        <v>110.9833</v>
      </c>
      <c r="I99" s="5">
        <f t="shared" si="1"/>
        <v>0.54868817257996061</v>
      </c>
    </row>
    <row r="100" spans="1:9" x14ac:dyDescent="0.25">
      <c r="A100" t="s">
        <v>230</v>
      </c>
      <c r="B100" t="s">
        <v>233</v>
      </c>
      <c r="C100">
        <v>356</v>
      </c>
      <c r="D100" s="7">
        <v>1574.28</v>
      </c>
      <c r="E100">
        <v>657.03030000000001</v>
      </c>
      <c r="F100">
        <v>917.24</v>
      </c>
      <c r="G100">
        <v>353.69900000000001</v>
      </c>
      <c r="H100">
        <v>303.3313</v>
      </c>
      <c r="I100" s="5">
        <f t="shared" si="1"/>
        <v>0.41735288512843965</v>
      </c>
    </row>
    <row r="101" spans="1:9" x14ac:dyDescent="0.25">
      <c r="A101" t="s">
        <v>86</v>
      </c>
      <c r="B101" t="s">
        <v>87</v>
      </c>
      <c r="C101">
        <v>360</v>
      </c>
      <c r="D101" s="7">
        <v>1523.68</v>
      </c>
      <c r="E101">
        <v>656.84199999999998</v>
      </c>
      <c r="F101">
        <v>866.84</v>
      </c>
      <c r="G101">
        <v>0</v>
      </c>
      <c r="H101">
        <v>656.84199999999998</v>
      </c>
      <c r="I101" s="5">
        <f t="shared" si="1"/>
        <v>0.43108920508243198</v>
      </c>
    </row>
    <row r="102" spans="1:9" x14ac:dyDescent="0.25">
      <c r="A102" t="s">
        <v>88</v>
      </c>
      <c r="B102" t="s">
        <v>118</v>
      </c>
      <c r="C102">
        <v>357</v>
      </c>
      <c r="D102" s="7">
        <v>1536.2</v>
      </c>
      <c r="E102">
        <v>655.66700000000003</v>
      </c>
      <c r="F102">
        <v>880.53</v>
      </c>
      <c r="G102">
        <v>655.66700000000003</v>
      </c>
      <c r="H102">
        <v>0</v>
      </c>
      <c r="I102" s="5">
        <f t="shared" si="1"/>
        <v>0.42681096211430802</v>
      </c>
    </row>
    <row r="103" spans="1:9" x14ac:dyDescent="0.25">
      <c r="A103" t="s">
        <v>88</v>
      </c>
      <c r="B103" t="s">
        <v>115</v>
      </c>
      <c r="C103">
        <v>359</v>
      </c>
      <c r="D103" s="7">
        <v>1395.74</v>
      </c>
      <c r="E103">
        <v>654.35</v>
      </c>
      <c r="F103">
        <v>741.39</v>
      </c>
      <c r="G103">
        <v>0</v>
      </c>
      <c r="H103">
        <v>654.35</v>
      </c>
      <c r="I103" s="5">
        <f t="shared" si="1"/>
        <v>0.46881940762606217</v>
      </c>
    </row>
    <row r="104" spans="1:9" x14ac:dyDescent="0.25">
      <c r="A104" t="s">
        <v>586</v>
      </c>
      <c r="B104" t="s">
        <v>617</v>
      </c>
      <c r="C104">
        <v>457</v>
      </c>
      <c r="D104" s="7">
        <v>1437.36</v>
      </c>
      <c r="E104">
        <v>646.40700000000004</v>
      </c>
      <c r="F104">
        <v>790.95</v>
      </c>
      <c r="G104">
        <v>0</v>
      </c>
      <c r="H104">
        <v>646.40700000000004</v>
      </c>
      <c r="I104" s="5">
        <f t="shared" si="1"/>
        <v>0.44971823342795131</v>
      </c>
    </row>
    <row r="105" spans="1:9" x14ac:dyDescent="0.25">
      <c r="A105" t="s">
        <v>586</v>
      </c>
      <c r="B105" t="s">
        <v>619</v>
      </c>
      <c r="C105">
        <v>446</v>
      </c>
      <c r="D105" s="7">
        <v>1810.13</v>
      </c>
      <c r="E105">
        <v>646.05200000000002</v>
      </c>
      <c r="F105" s="7">
        <v>1164.07</v>
      </c>
      <c r="G105">
        <v>0</v>
      </c>
      <c r="H105">
        <v>646.05200000000002</v>
      </c>
      <c r="I105" s="5">
        <f t="shared" si="1"/>
        <v>0.356909172269395</v>
      </c>
    </row>
    <row r="106" spans="1:9" x14ac:dyDescent="0.25">
      <c r="A106" t="s">
        <v>194</v>
      </c>
      <c r="B106" t="s">
        <v>228</v>
      </c>
      <c r="C106">
        <v>343</v>
      </c>
      <c r="D106" s="7">
        <v>1433.6</v>
      </c>
      <c r="E106">
        <v>642.57399999999996</v>
      </c>
      <c r="F106">
        <v>791.03</v>
      </c>
      <c r="G106">
        <v>642.57399999999996</v>
      </c>
      <c r="H106">
        <v>0</v>
      </c>
      <c r="I106" s="5">
        <f t="shared" si="1"/>
        <v>0.44822405133928572</v>
      </c>
    </row>
    <row r="107" spans="1:9" x14ac:dyDescent="0.25">
      <c r="A107" t="s">
        <v>586</v>
      </c>
      <c r="B107" t="s">
        <v>609</v>
      </c>
      <c r="C107">
        <v>449</v>
      </c>
      <c r="D107" s="7">
        <v>1219.42</v>
      </c>
      <c r="E107">
        <v>633.17999999999995</v>
      </c>
      <c r="F107">
        <v>586.24</v>
      </c>
      <c r="G107">
        <v>0</v>
      </c>
      <c r="H107">
        <v>633.17999999999995</v>
      </c>
      <c r="I107" s="5">
        <f t="shared" si="1"/>
        <v>0.51924685506224266</v>
      </c>
    </row>
    <row r="108" spans="1:9" x14ac:dyDescent="0.25">
      <c r="A108" t="s">
        <v>576</v>
      </c>
      <c r="B108" t="s">
        <v>577</v>
      </c>
      <c r="C108">
        <v>688</v>
      </c>
      <c r="D108" s="7">
        <v>1685.38</v>
      </c>
      <c r="E108">
        <v>630.23</v>
      </c>
      <c r="F108" s="7">
        <v>1055.1500000000001</v>
      </c>
      <c r="G108">
        <v>356.71</v>
      </c>
      <c r="H108">
        <v>273.52359999999999</v>
      </c>
      <c r="I108" s="5">
        <f t="shared" si="1"/>
        <v>0.37393940832334549</v>
      </c>
    </row>
    <row r="109" spans="1:9" x14ac:dyDescent="0.25">
      <c r="A109" t="s">
        <v>88</v>
      </c>
      <c r="B109" t="s">
        <v>121</v>
      </c>
      <c r="C109">
        <v>347</v>
      </c>
      <c r="D109" s="7">
        <v>1428.19</v>
      </c>
      <c r="E109">
        <v>629.95100000000002</v>
      </c>
      <c r="F109">
        <v>798.24</v>
      </c>
      <c r="G109">
        <v>0</v>
      </c>
      <c r="H109">
        <v>629.95100000000002</v>
      </c>
      <c r="I109" s="5">
        <f t="shared" si="1"/>
        <v>0.44108346928629943</v>
      </c>
    </row>
    <row r="110" spans="1:9" x14ac:dyDescent="0.25">
      <c r="A110" t="s">
        <v>46</v>
      </c>
      <c r="B110" t="s">
        <v>80</v>
      </c>
      <c r="C110">
        <v>344</v>
      </c>
      <c r="D110" s="7">
        <v>2062.1799999999998</v>
      </c>
      <c r="E110">
        <v>629.327</v>
      </c>
      <c r="F110" s="7">
        <v>1432.85</v>
      </c>
      <c r="G110">
        <v>0</v>
      </c>
      <c r="H110">
        <v>629.327</v>
      </c>
      <c r="I110" s="5">
        <f t="shared" si="1"/>
        <v>0.30517559087955465</v>
      </c>
    </row>
    <row r="111" spans="1:9" x14ac:dyDescent="0.25">
      <c r="A111" t="s">
        <v>504</v>
      </c>
      <c r="B111" t="s">
        <v>505</v>
      </c>
      <c r="C111">
        <v>437</v>
      </c>
      <c r="D111" s="7">
        <v>1055.01</v>
      </c>
      <c r="E111">
        <v>628.12400000000002</v>
      </c>
      <c r="F111">
        <v>426.89</v>
      </c>
      <c r="G111">
        <v>0</v>
      </c>
      <c r="H111">
        <v>628.12400000000002</v>
      </c>
      <c r="I111" s="5">
        <f t="shared" si="1"/>
        <v>0.5953725557103724</v>
      </c>
    </row>
    <row r="112" spans="1:9" x14ac:dyDescent="0.25">
      <c r="A112" t="s">
        <v>220</v>
      </c>
      <c r="B112" t="s">
        <v>268</v>
      </c>
      <c r="C112">
        <v>417</v>
      </c>
      <c r="D112" s="7">
        <v>1695.57</v>
      </c>
      <c r="E112">
        <v>627.67399999999998</v>
      </c>
      <c r="F112" s="7">
        <v>1067.9000000000001</v>
      </c>
      <c r="G112">
        <v>0</v>
      </c>
      <c r="H112">
        <v>627.67399999999998</v>
      </c>
      <c r="I112" s="5">
        <f t="shared" si="1"/>
        <v>0.37018465766674336</v>
      </c>
    </row>
    <row r="113" spans="1:9" x14ac:dyDescent="0.25">
      <c r="A113" t="s">
        <v>204</v>
      </c>
      <c r="B113" t="s">
        <v>229</v>
      </c>
      <c r="C113">
        <v>416</v>
      </c>
      <c r="D113">
        <v>948.03899999999999</v>
      </c>
      <c r="E113">
        <v>626.327</v>
      </c>
      <c r="F113">
        <v>321.70999999999998</v>
      </c>
      <c r="G113">
        <v>0</v>
      </c>
      <c r="H113">
        <v>626.327</v>
      </c>
      <c r="I113" s="5">
        <f t="shared" si="1"/>
        <v>0.66065531059376248</v>
      </c>
    </row>
    <row r="114" spans="1:9" x14ac:dyDescent="0.25">
      <c r="A114" t="s">
        <v>379</v>
      </c>
      <c r="B114" t="s">
        <v>397</v>
      </c>
      <c r="C114">
        <v>338</v>
      </c>
      <c r="D114" s="7">
        <v>1003.01</v>
      </c>
      <c r="E114">
        <v>625.62400000000002</v>
      </c>
      <c r="F114">
        <v>377.38</v>
      </c>
      <c r="G114">
        <v>0</v>
      </c>
      <c r="H114">
        <v>625.62400000000002</v>
      </c>
      <c r="I114" s="5">
        <f t="shared" si="1"/>
        <v>0.62374652296587274</v>
      </c>
    </row>
    <row r="115" spans="1:9" x14ac:dyDescent="0.25">
      <c r="A115" t="s">
        <v>220</v>
      </c>
      <c r="B115" t="s">
        <v>263</v>
      </c>
      <c r="C115">
        <v>355</v>
      </c>
      <c r="D115">
        <v>974.62599999999998</v>
      </c>
      <c r="E115">
        <v>622.52599999999995</v>
      </c>
      <c r="F115">
        <v>352.1</v>
      </c>
      <c r="G115">
        <v>0</v>
      </c>
      <c r="H115">
        <v>622.52599999999995</v>
      </c>
      <c r="I115" s="5">
        <f t="shared" si="1"/>
        <v>0.63873321663899785</v>
      </c>
    </row>
    <row r="116" spans="1:9" x14ac:dyDescent="0.25">
      <c r="A116" t="s">
        <v>204</v>
      </c>
      <c r="B116" t="s">
        <v>254</v>
      </c>
      <c r="C116">
        <v>392</v>
      </c>
      <c r="D116" s="7">
        <v>1428.43</v>
      </c>
      <c r="E116">
        <v>614.798</v>
      </c>
      <c r="F116">
        <v>813.63</v>
      </c>
      <c r="G116">
        <v>0</v>
      </c>
      <c r="H116">
        <v>614.798</v>
      </c>
      <c r="I116" s="5">
        <f t="shared" si="1"/>
        <v>0.43040120971976226</v>
      </c>
    </row>
    <row r="117" spans="1:9" x14ac:dyDescent="0.25">
      <c r="A117" t="s">
        <v>586</v>
      </c>
      <c r="B117" t="s">
        <v>615</v>
      </c>
      <c r="C117">
        <v>439</v>
      </c>
      <c r="D117" s="7">
        <v>1634.82</v>
      </c>
      <c r="E117">
        <v>612.14099999999996</v>
      </c>
      <c r="F117" s="7">
        <v>1022.68</v>
      </c>
      <c r="G117">
        <v>0</v>
      </c>
      <c r="H117">
        <v>612.14099999999996</v>
      </c>
      <c r="I117" s="5">
        <f t="shared" si="1"/>
        <v>0.37443938782251257</v>
      </c>
    </row>
    <row r="118" spans="1:9" x14ac:dyDescent="0.25">
      <c r="A118" t="s">
        <v>88</v>
      </c>
      <c r="B118" t="s">
        <v>125</v>
      </c>
      <c r="C118">
        <v>333</v>
      </c>
      <c r="D118" s="7">
        <v>1599.16</v>
      </c>
      <c r="E118">
        <v>611.14700000000005</v>
      </c>
      <c r="F118">
        <v>988.01</v>
      </c>
      <c r="G118">
        <v>422.15899999999999</v>
      </c>
      <c r="H118">
        <v>188.988</v>
      </c>
      <c r="I118" s="5">
        <f t="shared" si="1"/>
        <v>0.38216751294429574</v>
      </c>
    </row>
    <row r="119" spans="1:9" x14ac:dyDescent="0.25">
      <c r="A119" t="s">
        <v>594</v>
      </c>
      <c r="B119" t="s">
        <v>621</v>
      </c>
      <c r="C119">
        <v>371</v>
      </c>
      <c r="D119" s="7">
        <v>2124.94</v>
      </c>
      <c r="E119">
        <v>608.91999999999996</v>
      </c>
      <c r="F119" s="7">
        <v>1516.02</v>
      </c>
      <c r="G119">
        <v>0</v>
      </c>
      <c r="H119">
        <v>608.91999999999996</v>
      </c>
      <c r="I119" s="5">
        <f t="shared" si="1"/>
        <v>0.28655867930388618</v>
      </c>
    </row>
    <row r="120" spans="1:9" x14ac:dyDescent="0.25">
      <c r="A120" t="s">
        <v>88</v>
      </c>
      <c r="B120" t="s">
        <v>114</v>
      </c>
      <c r="C120">
        <v>331</v>
      </c>
      <c r="D120" s="7">
        <v>1322.11</v>
      </c>
      <c r="E120">
        <v>608.81500000000005</v>
      </c>
      <c r="F120">
        <v>713.29</v>
      </c>
      <c r="G120">
        <v>608.81500000000005</v>
      </c>
      <c r="H120">
        <v>0</v>
      </c>
      <c r="I120" s="5">
        <f t="shared" si="1"/>
        <v>0.46048740271233113</v>
      </c>
    </row>
    <row r="121" spans="1:9" x14ac:dyDescent="0.25">
      <c r="A121" t="s">
        <v>220</v>
      </c>
      <c r="B121" t="s">
        <v>321</v>
      </c>
      <c r="C121">
        <v>344</v>
      </c>
      <c r="D121" s="7">
        <v>1613.99</v>
      </c>
      <c r="E121">
        <v>601.30700000000002</v>
      </c>
      <c r="F121" s="7">
        <v>1012.68</v>
      </c>
      <c r="G121">
        <v>0</v>
      </c>
      <c r="H121">
        <v>601.30700000000002</v>
      </c>
      <c r="I121" s="5">
        <f t="shared" si="1"/>
        <v>0.37255930953723382</v>
      </c>
    </row>
    <row r="122" spans="1:9" x14ac:dyDescent="0.25">
      <c r="A122" t="s">
        <v>220</v>
      </c>
      <c r="B122" t="s">
        <v>349</v>
      </c>
      <c r="C122">
        <v>349</v>
      </c>
      <c r="D122" s="7">
        <v>1895.2</v>
      </c>
      <c r="E122">
        <v>597.61</v>
      </c>
      <c r="F122" s="7">
        <v>1297.5899999999999</v>
      </c>
      <c r="G122">
        <v>0</v>
      </c>
      <c r="H122">
        <v>597.61</v>
      </c>
      <c r="I122" s="5">
        <f t="shared" si="1"/>
        <v>0.3153281975517096</v>
      </c>
    </row>
    <row r="123" spans="1:9" x14ac:dyDescent="0.25">
      <c r="A123" t="s">
        <v>53</v>
      </c>
      <c r="B123" t="s">
        <v>110</v>
      </c>
      <c r="C123">
        <v>324</v>
      </c>
      <c r="D123" s="7">
        <v>1587.7</v>
      </c>
      <c r="E123">
        <v>583.41</v>
      </c>
      <c r="F123" s="7">
        <v>1004.29</v>
      </c>
      <c r="G123">
        <v>583.41</v>
      </c>
      <c r="H123">
        <v>0</v>
      </c>
      <c r="I123" s="5">
        <f t="shared" si="1"/>
        <v>0.36745606852679974</v>
      </c>
    </row>
    <row r="124" spans="1:9" x14ac:dyDescent="0.25">
      <c r="A124" t="s">
        <v>73</v>
      </c>
      <c r="B124" t="s">
        <v>74</v>
      </c>
      <c r="C124">
        <v>316</v>
      </c>
      <c r="D124" s="7">
        <v>1356.05</v>
      </c>
      <c r="E124">
        <v>583.38599999999997</v>
      </c>
      <c r="F124">
        <v>772.66</v>
      </c>
      <c r="G124">
        <v>0</v>
      </c>
      <c r="H124">
        <v>583.38599999999997</v>
      </c>
      <c r="I124" s="5">
        <f t="shared" si="1"/>
        <v>0.43020980052357949</v>
      </c>
    </row>
    <row r="125" spans="1:9" x14ac:dyDescent="0.25">
      <c r="A125" t="s">
        <v>46</v>
      </c>
      <c r="B125" t="s">
        <v>83</v>
      </c>
      <c r="C125">
        <v>318</v>
      </c>
      <c r="D125" s="7">
        <v>1989.48</v>
      </c>
      <c r="E125">
        <v>581.25199999999995</v>
      </c>
      <c r="F125" s="7">
        <v>1408.23</v>
      </c>
      <c r="G125">
        <v>0</v>
      </c>
      <c r="H125">
        <v>581.25199999999995</v>
      </c>
      <c r="I125" s="5">
        <f t="shared" si="1"/>
        <v>0.29216277620282682</v>
      </c>
    </row>
    <row r="126" spans="1:9" x14ac:dyDescent="0.25">
      <c r="A126" t="s">
        <v>88</v>
      </c>
      <c r="B126" t="s">
        <v>91</v>
      </c>
      <c r="C126">
        <v>328</v>
      </c>
      <c r="D126">
        <v>857.12599999999998</v>
      </c>
      <c r="E126">
        <v>577.27</v>
      </c>
      <c r="F126">
        <v>279.86</v>
      </c>
      <c r="G126">
        <v>0</v>
      </c>
      <c r="H126">
        <v>577.27</v>
      </c>
      <c r="I126" s="5">
        <f t="shared" si="1"/>
        <v>0.67349491206660395</v>
      </c>
    </row>
    <row r="127" spans="1:9" x14ac:dyDescent="0.25">
      <c r="A127" t="s">
        <v>48</v>
      </c>
      <c r="B127" t="s">
        <v>122</v>
      </c>
      <c r="C127">
        <v>311</v>
      </c>
      <c r="D127" s="7">
        <v>1494.47</v>
      </c>
      <c r="E127">
        <v>576.96600000000001</v>
      </c>
      <c r="F127">
        <v>917.5</v>
      </c>
      <c r="G127">
        <v>0</v>
      </c>
      <c r="H127">
        <v>576.96600000000001</v>
      </c>
      <c r="I127" s="5">
        <f t="shared" si="1"/>
        <v>0.38606730145135065</v>
      </c>
    </row>
    <row r="128" spans="1:9" x14ac:dyDescent="0.25">
      <c r="A128" t="s">
        <v>194</v>
      </c>
      <c r="B128" t="s">
        <v>216</v>
      </c>
      <c r="C128">
        <v>305</v>
      </c>
      <c r="D128" s="7">
        <v>1910.41</v>
      </c>
      <c r="E128">
        <v>565.89599999999996</v>
      </c>
      <c r="F128" s="7">
        <v>1344.51</v>
      </c>
      <c r="G128">
        <v>0</v>
      </c>
      <c r="H128">
        <v>565.89599999999996</v>
      </c>
      <c r="I128" s="5">
        <f t="shared" si="1"/>
        <v>0.29621704241497893</v>
      </c>
    </row>
    <row r="129" spans="1:9" x14ac:dyDescent="0.25">
      <c r="A129" t="s">
        <v>504</v>
      </c>
      <c r="B129" t="s">
        <v>550</v>
      </c>
      <c r="C129">
        <v>387</v>
      </c>
      <c r="D129">
        <v>763.42600000000004</v>
      </c>
      <c r="E129">
        <v>552.33500000000004</v>
      </c>
      <c r="F129">
        <v>211.09</v>
      </c>
      <c r="G129">
        <v>0</v>
      </c>
      <c r="H129">
        <v>552.33500000000004</v>
      </c>
      <c r="I129" s="5">
        <f t="shared" si="1"/>
        <v>0.72349513901805806</v>
      </c>
    </row>
    <row r="130" spans="1:9" x14ac:dyDescent="0.25">
      <c r="A130" t="s">
        <v>88</v>
      </c>
      <c r="B130" t="s">
        <v>109</v>
      </c>
      <c r="C130">
        <v>299</v>
      </c>
      <c r="D130" s="7">
        <v>1387.61</v>
      </c>
      <c r="E130">
        <v>543.55600000000004</v>
      </c>
      <c r="F130">
        <v>844.05</v>
      </c>
      <c r="G130">
        <v>0</v>
      </c>
      <c r="H130">
        <v>543.55600000000004</v>
      </c>
      <c r="I130" s="5">
        <f t="shared" si="1"/>
        <v>0.39172101671218862</v>
      </c>
    </row>
    <row r="131" spans="1:9" x14ac:dyDescent="0.25">
      <c r="A131" t="s">
        <v>46</v>
      </c>
      <c r="B131" t="s">
        <v>90</v>
      </c>
      <c r="C131">
        <v>297</v>
      </c>
      <c r="D131" s="7">
        <v>1947.86</v>
      </c>
      <c r="E131">
        <v>543.21</v>
      </c>
      <c r="F131" s="7">
        <v>1404.65</v>
      </c>
      <c r="G131">
        <v>0</v>
      </c>
      <c r="H131">
        <v>543.21</v>
      </c>
      <c r="I131" s="5">
        <f t="shared" ref="I131:I194" si="2">E131/D131</f>
        <v>0.27887527851077598</v>
      </c>
    </row>
    <row r="132" spans="1:9" x14ac:dyDescent="0.25">
      <c r="A132" t="s">
        <v>46</v>
      </c>
      <c r="B132" t="s">
        <v>78</v>
      </c>
      <c r="C132">
        <v>299</v>
      </c>
      <c r="D132" s="7">
        <v>1533.9</v>
      </c>
      <c r="E132">
        <v>542.26800000000003</v>
      </c>
      <c r="F132">
        <v>991.64</v>
      </c>
      <c r="G132">
        <v>0</v>
      </c>
      <c r="H132">
        <v>542.26800000000003</v>
      </c>
      <c r="I132" s="5">
        <f t="shared" si="2"/>
        <v>0.35352239389790729</v>
      </c>
    </row>
    <row r="133" spans="1:9" x14ac:dyDescent="0.25">
      <c r="A133" t="s">
        <v>494</v>
      </c>
      <c r="B133" t="s">
        <v>529</v>
      </c>
      <c r="C133">
        <v>315</v>
      </c>
      <c r="D133" s="7">
        <v>1753.4</v>
      </c>
      <c r="E133">
        <v>534.22400000000005</v>
      </c>
      <c r="F133" s="7">
        <v>1219.18</v>
      </c>
      <c r="G133">
        <v>0</v>
      </c>
      <c r="H133">
        <v>534.22400000000005</v>
      </c>
      <c r="I133" s="5">
        <f t="shared" si="2"/>
        <v>0.30467890954716553</v>
      </c>
    </row>
    <row r="134" spans="1:9" x14ac:dyDescent="0.25">
      <c r="A134" t="s">
        <v>127</v>
      </c>
      <c r="B134" t="s">
        <v>128</v>
      </c>
      <c r="C134">
        <v>298</v>
      </c>
      <c r="D134" s="7">
        <v>1267.73</v>
      </c>
      <c r="E134">
        <v>527.80499999999995</v>
      </c>
      <c r="F134">
        <v>739.92</v>
      </c>
      <c r="G134">
        <v>0</v>
      </c>
      <c r="H134">
        <v>527.80499999999995</v>
      </c>
      <c r="I134" s="5">
        <f t="shared" si="2"/>
        <v>0.41633865255219954</v>
      </c>
    </row>
    <row r="135" spans="1:9" x14ac:dyDescent="0.25">
      <c r="A135" t="s">
        <v>230</v>
      </c>
      <c r="B135" t="s">
        <v>231</v>
      </c>
      <c r="C135">
        <v>282</v>
      </c>
      <c r="D135" s="7">
        <v>1198.0999999999999</v>
      </c>
      <c r="E135">
        <v>521.01099999999997</v>
      </c>
      <c r="F135">
        <v>677.09</v>
      </c>
      <c r="G135">
        <v>0</v>
      </c>
      <c r="H135">
        <v>521.01099999999997</v>
      </c>
      <c r="I135" s="5">
        <f t="shared" si="2"/>
        <v>0.43486436858359068</v>
      </c>
    </row>
    <row r="136" spans="1:9" x14ac:dyDescent="0.25">
      <c r="A136" t="s">
        <v>611</v>
      </c>
      <c r="B136" t="s">
        <v>612</v>
      </c>
      <c r="C136">
        <v>278</v>
      </c>
      <c r="D136" s="7">
        <v>2367.25</v>
      </c>
      <c r="E136">
        <v>507.06799999999998</v>
      </c>
      <c r="F136" s="7">
        <v>1860.18</v>
      </c>
      <c r="G136">
        <v>0</v>
      </c>
      <c r="H136">
        <v>507.06799999999998</v>
      </c>
      <c r="I136" s="5">
        <f t="shared" si="2"/>
        <v>0.21420128841482733</v>
      </c>
    </row>
    <row r="137" spans="1:9" x14ac:dyDescent="0.25">
      <c r="A137" t="s">
        <v>594</v>
      </c>
      <c r="B137" t="s">
        <v>602</v>
      </c>
      <c r="C137">
        <v>348</v>
      </c>
      <c r="D137" s="7">
        <v>1511.35</v>
      </c>
      <c r="E137">
        <v>504.41199999999998</v>
      </c>
      <c r="F137" s="7">
        <v>1006.94</v>
      </c>
      <c r="G137">
        <v>0</v>
      </c>
      <c r="H137">
        <v>504.41199999999998</v>
      </c>
      <c r="I137" s="5">
        <f t="shared" si="2"/>
        <v>0.3337492969861382</v>
      </c>
    </row>
    <row r="138" spans="1:9" x14ac:dyDescent="0.25">
      <c r="A138" t="s">
        <v>214</v>
      </c>
      <c r="B138" t="s">
        <v>215</v>
      </c>
      <c r="C138">
        <v>274</v>
      </c>
      <c r="D138" s="7">
        <v>1499.14</v>
      </c>
      <c r="E138">
        <v>504.06599999999997</v>
      </c>
      <c r="F138">
        <v>995.07</v>
      </c>
      <c r="G138">
        <v>0</v>
      </c>
      <c r="H138">
        <v>504.06599999999997</v>
      </c>
      <c r="I138" s="5">
        <f t="shared" si="2"/>
        <v>0.33623677575143079</v>
      </c>
    </row>
    <row r="139" spans="1:9" x14ac:dyDescent="0.25">
      <c r="A139" t="s">
        <v>586</v>
      </c>
      <c r="B139" t="s">
        <v>620</v>
      </c>
      <c r="C139">
        <v>356</v>
      </c>
      <c r="D139" s="7">
        <v>1400.67</v>
      </c>
      <c r="E139">
        <v>499.38299999999998</v>
      </c>
      <c r="F139">
        <v>901.29</v>
      </c>
      <c r="G139">
        <v>0</v>
      </c>
      <c r="H139">
        <v>499.38299999999998</v>
      </c>
      <c r="I139" s="5">
        <f t="shared" si="2"/>
        <v>0.35653151705969283</v>
      </c>
    </row>
    <row r="140" spans="1:9" x14ac:dyDescent="0.25">
      <c r="A140" t="s">
        <v>586</v>
      </c>
      <c r="B140" t="s">
        <v>587</v>
      </c>
      <c r="C140">
        <v>354</v>
      </c>
      <c r="D140" s="7">
        <v>1172.57</v>
      </c>
      <c r="E140">
        <v>493.45400000000001</v>
      </c>
      <c r="F140">
        <v>679.12</v>
      </c>
      <c r="G140">
        <v>0</v>
      </c>
      <c r="H140">
        <v>493.45400000000001</v>
      </c>
      <c r="I140" s="5">
        <f t="shared" si="2"/>
        <v>0.42083116572997775</v>
      </c>
    </row>
    <row r="141" spans="1:9" x14ac:dyDescent="0.25">
      <c r="A141" t="s">
        <v>220</v>
      </c>
      <c r="B141" t="s">
        <v>271</v>
      </c>
      <c r="C141">
        <v>333</v>
      </c>
      <c r="D141" s="7">
        <v>1456.95</v>
      </c>
      <c r="E141">
        <v>491.97800000000001</v>
      </c>
      <c r="F141">
        <v>964.97</v>
      </c>
      <c r="G141">
        <v>0</v>
      </c>
      <c r="H141">
        <v>491.97800000000001</v>
      </c>
      <c r="I141" s="5">
        <f t="shared" si="2"/>
        <v>0.33767665328254232</v>
      </c>
    </row>
    <row r="142" spans="1:9" x14ac:dyDescent="0.25">
      <c r="A142" t="s">
        <v>364</v>
      </c>
      <c r="B142" t="s">
        <v>490</v>
      </c>
      <c r="C142">
        <v>350</v>
      </c>
      <c r="D142" s="7">
        <v>1254.6600000000001</v>
      </c>
      <c r="E142">
        <v>487.56700000000001</v>
      </c>
      <c r="F142">
        <v>767.09</v>
      </c>
      <c r="G142">
        <v>0</v>
      </c>
      <c r="H142">
        <v>487.56700000000001</v>
      </c>
      <c r="I142" s="5">
        <f t="shared" si="2"/>
        <v>0.38860488100361851</v>
      </c>
    </row>
    <row r="143" spans="1:9" x14ac:dyDescent="0.25">
      <c r="A143" t="s">
        <v>46</v>
      </c>
      <c r="B143" t="s">
        <v>92</v>
      </c>
      <c r="C143">
        <v>266</v>
      </c>
      <c r="D143" s="7">
        <v>1551.62</v>
      </c>
      <c r="E143">
        <v>486.63400000000001</v>
      </c>
      <c r="F143" s="7">
        <v>1064.99</v>
      </c>
      <c r="G143">
        <v>0</v>
      </c>
      <c r="H143">
        <v>486.63400000000001</v>
      </c>
      <c r="I143" s="5">
        <f t="shared" si="2"/>
        <v>0.31362962581044329</v>
      </c>
    </row>
    <row r="144" spans="1:9" x14ac:dyDescent="0.25">
      <c r="A144" t="s">
        <v>486</v>
      </c>
      <c r="B144" t="s">
        <v>487</v>
      </c>
      <c r="C144">
        <v>297</v>
      </c>
      <c r="D144" s="7">
        <v>1265.9000000000001</v>
      </c>
      <c r="E144">
        <v>477.697</v>
      </c>
      <c r="F144">
        <v>788.21</v>
      </c>
      <c r="G144">
        <v>0</v>
      </c>
      <c r="H144">
        <v>477.697</v>
      </c>
      <c r="I144" s="5">
        <f t="shared" si="2"/>
        <v>0.37735761118571765</v>
      </c>
    </row>
    <row r="145" spans="1:9" x14ac:dyDescent="0.25">
      <c r="A145" t="s">
        <v>335</v>
      </c>
      <c r="B145" t="s">
        <v>336</v>
      </c>
      <c r="C145">
        <v>255</v>
      </c>
      <c r="D145" s="7">
        <v>1514.93</v>
      </c>
      <c r="E145">
        <v>469.34699999999998</v>
      </c>
      <c r="F145" s="7">
        <v>1045.5899999999999</v>
      </c>
      <c r="G145">
        <v>0</v>
      </c>
      <c r="H145">
        <v>469.34699999999998</v>
      </c>
      <c r="I145" s="5">
        <f t="shared" si="2"/>
        <v>0.30981431485283145</v>
      </c>
    </row>
    <row r="146" spans="1:9" x14ac:dyDescent="0.25">
      <c r="A146" t="s">
        <v>236</v>
      </c>
      <c r="B146" t="s">
        <v>237</v>
      </c>
      <c r="C146">
        <v>277</v>
      </c>
      <c r="D146" s="7">
        <v>1760.97</v>
      </c>
      <c r="E146">
        <v>459.75166000000002</v>
      </c>
      <c r="F146" s="7">
        <v>1301.21</v>
      </c>
      <c r="G146">
        <v>446.27300000000002</v>
      </c>
      <c r="H146">
        <v>13.47866</v>
      </c>
      <c r="I146" s="5">
        <f t="shared" si="2"/>
        <v>0.26107864415634563</v>
      </c>
    </row>
    <row r="147" spans="1:9" x14ac:dyDescent="0.25">
      <c r="A147" t="s">
        <v>46</v>
      </c>
      <c r="B147" t="s">
        <v>79</v>
      </c>
      <c r="C147">
        <v>245</v>
      </c>
      <c r="D147">
        <v>708.84710228439997</v>
      </c>
      <c r="E147">
        <v>450.916</v>
      </c>
      <c r="F147">
        <f>D147-G147</f>
        <v>257.93110228439997</v>
      </c>
      <c r="G147">
        <v>450.916</v>
      </c>
      <c r="H147">
        <v>0</v>
      </c>
      <c r="I147" s="5">
        <f t="shared" si="2"/>
        <v>0.63612589872602143</v>
      </c>
    </row>
    <row r="148" spans="1:9" x14ac:dyDescent="0.25">
      <c r="A148" t="s">
        <v>86</v>
      </c>
      <c r="B148" t="s">
        <v>168</v>
      </c>
      <c r="C148">
        <v>242</v>
      </c>
      <c r="D148" s="7">
        <v>2471.4499999999998</v>
      </c>
      <c r="E148">
        <v>442.15199999999999</v>
      </c>
      <c r="F148" s="7">
        <v>2029.3</v>
      </c>
      <c r="G148">
        <v>442.15199999999999</v>
      </c>
      <c r="H148">
        <v>0</v>
      </c>
      <c r="I148" s="5">
        <f t="shared" si="2"/>
        <v>0.17890388233628032</v>
      </c>
    </row>
    <row r="149" spans="1:9" x14ac:dyDescent="0.25">
      <c r="A149" t="s">
        <v>364</v>
      </c>
      <c r="B149" t="s">
        <v>497</v>
      </c>
      <c r="C149">
        <v>312</v>
      </c>
      <c r="D149" s="7">
        <v>1428.31</v>
      </c>
      <c r="E149">
        <v>438.26</v>
      </c>
      <c r="F149">
        <v>990.05</v>
      </c>
      <c r="G149">
        <v>0</v>
      </c>
      <c r="H149">
        <v>438.26</v>
      </c>
      <c r="I149" s="5">
        <f t="shared" si="2"/>
        <v>0.30683815138170284</v>
      </c>
    </row>
    <row r="150" spans="1:9" x14ac:dyDescent="0.25">
      <c r="A150" t="s">
        <v>586</v>
      </c>
      <c r="B150" t="s">
        <v>616</v>
      </c>
      <c r="C150">
        <v>291</v>
      </c>
      <c r="D150" s="7">
        <v>1371.59</v>
      </c>
      <c r="E150">
        <v>427.911</v>
      </c>
      <c r="F150">
        <v>943.68</v>
      </c>
      <c r="G150">
        <v>0</v>
      </c>
      <c r="H150">
        <v>427.911</v>
      </c>
      <c r="I150" s="5">
        <f t="shared" si="2"/>
        <v>0.31198171465233782</v>
      </c>
    </row>
    <row r="151" spans="1:9" x14ac:dyDescent="0.25">
      <c r="A151" t="s">
        <v>104</v>
      </c>
      <c r="B151" t="s">
        <v>105</v>
      </c>
      <c r="C151">
        <v>232</v>
      </c>
      <c r="D151" s="7">
        <v>1196.3900000000001</v>
      </c>
      <c r="E151">
        <v>427.07569999999998</v>
      </c>
      <c r="F151">
        <v>769.31</v>
      </c>
      <c r="G151">
        <v>237.4314</v>
      </c>
      <c r="H151">
        <v>189.64429999999999</v>
      </c>
      <c r="I151" s="5">
        <f t="shared" si="2"/>
        <v>0.3569703023261645</v>
      </c>
    </row>
    <row r="152" spans="1:9" x14ac:dyDescent="0.25">
      <c r="A152" t="s">
        <v>204</v>
      </c>
      <c r="B152" t="s">
        <v>252</v>
      </c>
      <c r="C152">
        <v>270</v>
      </c>
      <c r="D152" s="7">
        <v>1453.14</v>
      </c>
      <c r="E152">
        <v>418.86799999999999</v>
      </c>
      <c r="F152" s="7">
        <v>1034.27</v>
      </c>
      <c r="G152">
        <v>0</v>
      </c>
      <c r="H152">
        <v>418.86799999999999</v>
      </c>
      <c r="I152" s="5">
        <f t="shared" si="2"/>
        <v>0.28825027182515101</v>
      </c>
    </row>
    <row r="153" spans="1:9" x14ac:dyDescent="0.25">
      <c r="A153" t="s">
        <v>236</v>
      </c>
      <c r="B153" t="s">
        <v>342</v>
      </c>
      <c r="C153">
        <v>240</v>
      </c>
      <c r="D153" s="7">
        <v>1175.97</v>
      </c>
      <c r="E153">
        <v>414.59699999999998</v>
      </c>
      <c r="F153">
        <v>761.37</v>
      </c>
      <c r="G153">
        <v>0</v>
      </c>
      <c r="H153">
        <v>414.59699999999998</v>
      </c>
      <c r="I153" s="5">
        <f t="shared" si="2"/>
        <v>0.35255746320059184</v>
      </c>
    </row>
    <row r="154" spans="1:9" x14ac:dyDescent="0.25">
      <c r="A154" t="s">
        <v>456</v>
      </c>
      <c r="B154" t="s">
        <v>513</v>
      </c>
      <c r="C154">
        <v>224</v>
      </c>
      <c r="D154" s="7">
        <v>1802.14</v>
      </c>
      <c r="E154">
        <v>410.36</v>
      </c>
      <c r="F154" s="7">
        <v>1391.78</v>
      </c>
      <c r="G154">
        <v>0</v>
      </c>
      <c r="H154">
        <v>410.36</v>
      </c>
      <c r="I154" s="5">
        <f t="shared" si="2"/>
        <v>0.22770705938495345</v>
      </c>
    </row>
    <row r="155" spans="1:9" x14ac:dyDescent="0.25">
      <c r="A155" t="s">
        <v>220</v>
      </c>
      <c r="B155" t="s">
        <v>355</v>
      </c>
      <c r="C155">
        <v>273</v>
      </c>
      <c r="D155" s="7">
        <v>1481.67</v>
      </c>
      <c r="E155">
        <v>403.54</v>
      </c>
      <c r="F155" s="7">
        <v>1078.1300000000001</v>
      </c>
      <c r="G155">
        <v>0</v>
      </c>
      <c r="H155">
        <v>403.54</v>
      </c>
      <c r="I155" s="5">
        <f t="shared" si="2"/>
        <v>0.27235484284624784</v>
      </c>
    </row>
    <row r="156" spans="1:9" x14ac:dyDescent="0.25">
      <c r="A156" t="s">
        <v>638</v>
      </c>
      <c r="B156" t="s">
        <v>641</v>
      </c>
      <c r="C156">
        <v>268</v>
      </c>
      <c r="D156" s="7">
        <v>1411.89</v>
      </c>
      <c r="E156">
        <v>394.28500000000003</v>
      </c>
      <c r="F156" s="7">
        <v>1017.61</v>
      </c>
      <c r="G156">
        <v>0</v>
      </c>
      <c r="H156">
        <v>394.28500000000003</v>
      </c>
      <c r="I156" s="5">
        <f t="shared" si="2"/>
        <v>0.27926042397070594</v>
      </c>
    </row>
    <row r="157" spans="1:9" x14ac:dyDescent="0.25">
      <c r="A157" t="s">
        <v>101</v>
      </c>
      <c r="B157" t="s">
        <v>108</v>
      </c>
      <c r="C157">
        <v>208</v>
      </c>
      <c r="D157">
        <v>882.81</v>
      </c>
      <c r="E157">
        <v>385.06099999999998</v>
      </c>
      <c r="F157">
        <v>497.75</v>
      </c>
      <c r="G157">
        <v>385.06099999999998</v>
      </c>
      <c r="H157">
        <v>0</v>
      </c>
      <c r="I157" s="5">
        <f t="shared" si="2"/>
        <v>0.43617652722556383</v>
      </c>
    </row>
    <row r="158" spans="1:9" x14ac:dyDescent="0.25">
      <c r="A158" t="s">
        <v>240</v>
      </c>
      <c r="B158" t="s">
        <v>739</v>
      </c>
      <c r="C158">
        <v>257</v>
      </c>
      <c r="D158" s="7">
        <v>1671.06</v>
      </c>
      <c r="E158">
        <v>383.94400000000002</v>
      </c>
      <c r="F158" s="7">
        <v>1287.1199999999999</v>
      </c>
      <c r="G158">
        <v>0</v>
      </c>
      <c r="H158">
        <v>383.94400000000002</v>
      </c>
      <c r="I158" s="5">
        <f t="shared" si="2"/>
        <v>0.22976075066125695</v>
      </c>
    </row>
    <row r="159" spans="1:9" x14ac:dyDescent="0.25">
      <c r="A159" t="s">
        <v>454</v>
      </c>
      <c r="B159" t="s">
        <v>465</v>
      </c>
      <c r="C159">
        <v>255</v>
      </c>
      <c r="D159" s="7">
        <v>1512.78</v>
      </c>
      <c r="E159">
        <v>373.08550000000002</v>
      </c>
      <c r="F159" s="7">
        <v>1139.69</v>
      </c>
      <c r="G159">
        <v>0</v>
      </c>
      <c r="H159">
        <v>373.08550000000002</v>
      </c>
      <c r="I159" s="5">
        <f t="shared" si="2"/>
        <v>0.24662244344848558</v>
      </c>
    </row>
    <row r="160" spans="1:9" x14ac:dyDescent="0.25">
      <c r="A160" t="s">
        <v>123</v>
      </c>
      <c r="B160" t="s">
        <v>124</v>
      </c>
      <c r="C160">
        <v>201</v>
      </c>
      <c r="D160" s="7">
        <v>2307.52</v>
      </c>
      <c r="E160">
        <v>370.67700000000002</v>
      </c>
      <c r="F160" s="7">
        <v>1936.85</v>
      </c>
      <c r="G160">
        <v>370.67700000000002</v>
      </c>
      <c r="H160">
        <v>0</v>
      </c>
      <c r="I160" s="5">
        <f t="shared" si="2"/>
        <v>0.16063869435584524</v>
      </c>
    </row>
    <row r="161" spans="1:9" x14ac:dyDescent="0.25">
      <c r="A161" t="s">
        <v>681</v>
      </c>
      <c r="B161" t="s">
        <v>682</v>
      </c>
      <c r="C161">
        <v>362</v>
      </c>
      <c r="D161">
        <v>942.21</v>
      </c>
      <c r="E161">
        <v>360.25700000000001</v>
      </c>
      <c r="F161">
        <v>581.95000000000005</v>
      </c>
      <c r="G161">
        <v>0</v>
      </c>
      <c r="H161">
        <v>360.25700000000001</v>
      </c>
      <c r="I161" s="5">
        <f t="shared" si="2"/>
        <v>0.38235319090224046</v>
      </c>
    </row>
    <row r="162" spans="1:9" x14ac:dyDescent="0.25">
      <c r="A162" t="s">
        <v>356</v>
      </c>
      <c r="B162" t="s">
        <v>418</v>
      </c>
      <c r="C162">
        <v>189</v>
      </c>
      <c r="D162" s="7">
        <v>1486.98</v>
      </c>
      <c r="E162">
        <v>345.82459999999998</v>
      </c>
      <c r="F162" s="7">
        <v>1141.1600000000001</v>
      </c>
      <c r="G162">
        <v>345.82459999999998</v>
      </c>
      <c r="H162">
        <v>0</v>
      </c>
      <c r="I162" s="5">
        <f t="shared" si="2"/>
        <v>0.2325684272821423</v>
      </c>
    </row>
    <row r="163" spans="1:9" x14ac:dyDescent="0.25">
      <c r="A163" t="s">
        <v>586</v>
      </c>
      <c r="B163" t="s">
        <v>608</v>
      </c>
      <c r="C163">
        <v>264</v>
      </c>
      <c r="D163" s="7">
        <v>1450.83</v>
      </c>
      <c r="E163">
        <v>340.69200000000001</v>
      </c>
      <c r="F163" s="7">
        <v>1110.1400000000001</v>
      </c>
      <c r="G163">
        <v>0</v>
      </c>
      <c r="H163">
        <v>340.69200000000001</v>
      </c>
      <c r="I163" s="5">
        <f t="shared" si="2"/>
        <v>0.23482558259754763</v>
      </c>
    </row>
    <row r="164" spans="1:9" x14ac:dyDescent="0.25">
      <c r="A164" t="s">
        <v>494</v>
      </c>
      <c r="B164" t="s">
        <v>525</v>
      </c>
      <c r="C164">
        <v>181</v>
      </c>
      <c r="D164" s="7">
        <v>1035.8900000000001</v>
      </c>
      <c r="E164">
        <v>337.74849999999998</v>
      </c>
      <c r="F164">
        <v>698.14</v>
      </c>
      <c r="G164">
        <v>337.74849999999998</v>
      </c>
      <c r="H164">
        <v>0</v>
      </c>
      <c r="I164" s="5">
        <f t="shared" si="2"/>
        <v>0.32604668449352725</v>
      </c>
    </row>
    <row r="165" spans="1:9" x14ac:dyDescent="0.25">
      <c r="A165" t="s">
        <v>462</v>
      </c>
      <c r="B165" t="s">
        <v>463</v>
      </c>
      <c r="C165">
        <v>223</v>
      </c>
      <c r="D165" s="7">
        <v>1458.88</v>
      </c>
      <c r="E165">
        <v>332.21559999999999</v>
      </c>
      <c r="F165" s="7">
        <v>1126.6600000000001</v>
      </c>
      <c r="G165">
        <v>0</v>
      </c>
      <c r="H165">
        <v>332.21559999999999</v>
      </c>
      <c r="I165" s="5">
        <f t="shared" si="2"/>
        <v>0.22771962053081815</v>
      </c>
    </row>
    <row r="166" spans="1:9" x14ac:dyDescent="0.25">
      <c r="A166" t="s">
        <v>372</v>
      </c>
      <c r="B166" t="s">
        <v>428</v>
      </c>
      <c r="C166">
        <v>224</v>
      </c>
      <c r="D166" s="7">
        <v>1211.3</v>
      </c>
      <c r="E166">
        <v>331.34960000000001</v>
      </c>
      <c r="F166">
        <v>879.95</v>
      </c>
      <c r="G166">
        <v>0</v>
      </c>
      <c r="H166">
        <v>331.34960000000001</v>
      </c>
      <c r="I166" s="5">
        <f t="shared" si="2"/>
        <v>0.27354874927763562</v>
      </c>
    </row>
    <row r="167" spans="1:9" x14ac:dyDescent="0.25">
      <c r="A167" t="s">
        <v>204</v>
      </c>
      <c r="B167" t="s">
        <v>205</v>
      </c>
      <c r="C167">
        <v>247</v>
      </c>
      <c r="D167" s="7">
        <v>1936.31</v>
      </c>
      <c r="E167">
        <v>329.79899999999998</v>
      </c>
      <c r="F167" s="7">
        <v>1562.2</v>
      </c>
      <c r="G167">
        <v>0</v>
      </c>
      <c r="H167">
        <v>374.108</v>
      </c>
      <c r="I167" s="5">
        <f t="shared" si="2"/>
        <v>0.17032345027397472</v>
      </c>
    </row>
    <row r="168" spans="1:9" x14ac:dyDescent="0.25">
      <c r="A168" t="s">
        <v>88</v>
      </c>
      <c r="B168" t="s">
        <v>160</v>
      </c>
      <c r="C168">
        <v>177</v>
      </c>
      <c r="D168">
        <v>696.98</v>
      </c>
      <c r="E168">
        <v>324.37900000000002</v>
      </c>
      <c r="F168">
        <v>372.6</v>
      </c>
      <c r="G168">
        <v>0</v>
      </c>
      <c r="H168">
        <v>324.37900000000002</v>
      </c>
      <c r="I168" s="5">
        <f t="shared" si="2"/>
        <v>0.4654064679043875</v>
      </c>
    </row>
    <row r="169" spans="1:9" x14ac:dyDescent="0.25">
      <c r="A169" t="s">
        <v>386</v>
      </c>
      <c r="B169" t="s">
        <v>387</v>
      </c>
      <c r="C169">
        <v>221</v>
      </c>
      <c r="D169">
        <v>752.32899999999995</v>
      </c>
      <c r="E169">
        <v>320.721</v>
      </c>
      <c r="F169">
        <v>431.61</v>
      </c>
      <c r="G169">
        <v>0</v>
      </c>
      <c r="H169">
        <v>320.721</v>
      </c>
      <c r="I169" s="5">
        <f t="shared" si="2"/>
        <v>0.42630418340912024</v>
      </c>
    </row>
    <row r="170" spans="1:9" x14ac:dyDescent="0.25">
      <c r="A170" t="s">
        <v>594</v>
      </c>
      <c r="B170" t="s">
        <v>622</v>
      </c>
      <c r="C170">
        <v>215</v>
      </c>
      <c r="D170" s="7">
        <v>1223.2</v>
      </c>
      <c r="E170">
        <v>309.39499999999998</v>
      </c>
      <c r="F170">
        <v>913.8</v>
      </c>
      <c r="G170">
        <v>0</v>
      </c>
      <c r="H170">
        <v>309.39499999999998</v>
      </c>
      <c r="I170" s="5">
        <f t="shared" si="2"/>
        <v>0.25293901242642247</v>
      </c>
    </row>
    <row r="171" spans="1:9" x14ac:dyDescent="0.25">
      <c r="A171" t="s">
        <v>636</v>
      </c>
      <c r="B171" t="s">
        <v>637</v>
      </c>
      <c r="C171">
        <v>337</v>
      </c>
      <c r="D171" s="7">
        <v>1553.14</v>
      </c>
      <c r="E171">
        <v>309.14299999999997</v>
      </c>
      <c r="F171" s="7">
        <v>1244</v>
      </c>
      <c r="G171">
        <v>0</v>
      </c>
      <c r="H171">
        <v>309.14299999999997</v>
      </c>
      <c r="I171" s="5">
        <f t="shared" si="2"/>
        <v>0.19904387241330462</v>
      </c>
    </row>
    <row r="172" spans="1:9" x14ac:dyDescent="0.25">
      <c r="A172" t="s">
        <v>652</v>
      </c>
      <c r="B172" t="s">
        <v>653</v>
      </c>
      <c r="C172">
        <v>169</v>
      </c>
      <c r="D172" s="7">
        <v>1482.72</v>
      </c>
      <c r="E172">
        <v>298.387</v>
      </c>
      <c r="F172" s="7">
        <v>1184.33</v>
      </c>
      <c r="G172">
        <v>0</v>
      </c>
      <c r="H172">
        <v>298.387</v>
      </c>
      <c r="I172" s="5">
        <f t="shared" si="2"/>
        <v>0.20124298586381784</v>
      </c>
    </row>
    <row r="173" spans="1:9" x14ac:dyDescent="0.25">
      <c r="A173" t="s">
        <v>567</v>
      </c>
      <c r="B173" t="s">
        <v>568</v>
      </c>
      <c r="C173">
        <v>171</v>
      </c>
      <c r="D173" s="7">
        <v>2469.4899999999998</v>
      </c>
      <c r="E173">
        <v>296.33300000000003</v>
      </c>
      <c r="F173" s="7">
        <v>2173.15</v>
      </c>
      <c r="G173">
        <v>0</v>
      </c>
      <c r="H173">
        <v>296.33300000000003</v>
      </c>
      <c r="I173" s="5">
        <f t="shared" si="2"/>
        <v>0.11999765133691574</v>
      </c>
    </row>
    <row r="174" spans="1:9" x14ac:dyDescent="0.25">
      <c r="A174" t="s">
        <v>623</v>
      </c>
      <c r="B174" t="s">
        <v>624</v>
      </c>
      <c r="C174">
        <v>169</v>
      </c>
      <c r="D174" s="7">
        <v>1191.1099999999999</v>
      </c>
      <c r="E174">
        <v>294.00299999999999</v>
      </c>
      <c r="F174">
        <v>897.11</v>
      </c>
      <c r="G174">
        <v>0</v>
      </c>
      <c r="H174">
        <v>294.00299999999999</v>
      </c>
      <c r="I174" s="5">
        <f t="shared" si="2"/>
        <v>0.24683110711857009</v>
      </c>
    </row>
    <row r="175" spans="1:9" x14ac:dyDescent="0.25">
      <c r="A175" t="s">
        <v>456</v>
      </c>
      <c r="B175" t="s">
        <v>492</v>
      </c>
      <c r="C175">
        <v>158</v>
      </c>
      <c r="D175" s="7">
        <v>1581.77</v>
      </c>
      <c r="E175">
        <v>286.75400000000002</v>
      </c>
      <c r="F175" s="7">
        <v>1295.02</v>
      </c>
      <c r="G175">
        <v>0</v>
      </c>
      <c r="H175">
        <v>286.75400000000002</v>
      </c>
      <c r="I175" s="5">
        <f t="shared" si="2"/>
        <v>0.18128678632165235</v>
      </c>
    </row>
    <row r="176" spans="1:9" x14ac:dyDescent="0.25">
      <c r="A176" t="s">
        <v>563</v>
      </c>
      <c r="B176" t="s">
        <v>583</v>
      </c>
      <c r="C176">
        <v>161</v>
      </c>
      <c r="D176" s="7">
        <v>1840.84</v>
      </c>
      <c r="E176">
        <v>269.88459999999998</v>
      </c>
      <c r="F176" s="7">
        <v>1570.96</v>
      </c>
      <c r="G176">
        <v>0</v>
      </c>
      <c r="H176">
        <v>269.88459999999998</v>
      </c>
      <c r="I176" s="5">
        <f t="shared" si="2"/>
        <v>0.14660948262749612</v>
      </c>
    </row>
    <row r="177" spans="1:9" x14ac:dyDescent="0.25">
      <c r="A177" t="s">
        <v>150</v>
      </c>
      <c r="B177" t="s">
        <v>151</v>
      </c>
      <c r="C177">
        <v>144</v>
      </c>
      <c r="D177" s="7">
        <v>1952.89</v>
      </c>
      <c r="E177">
        <v>265.74400000000003</v>
      </c>
      <c r="F177" s="7">
        <v>1687.14</v>
      </c>
      <c r="G177">
        <v>265.74400000000003</v>
      </c>
      <c r="H177">
        <v>0</v>
      </c>
      <c r="I177" s="5">
        <f t="shared" si="2"/>
        <v>0.13607730082083477</v>
      </c>
    </row>
    <row r="178" spans="1:9" x14ac:dyDescent="0.25">
      <c r="A178" t="s">
        <v>579</v>
      </c>
      <c r="B178" t="s">
        <v>593</v>
      </c>
      <c r="C178">
        <v>176</v>
      </c>
      <c r="D178" s="7">
        <v>1253.18</v>
      </c>
      <c r="E178">
        <v>265.38099999999997</v>
      </c>
      <c r="F178">
        <v>987.8</v>
      </c>
      <c r="G178">
        <v>0</v>
      </c>
      <c r="H178">
        <v>265.38099999999997</v>
      </c>
      <c r="I178" s="5">
        <f t="shared" si="2"/>
        <v>0.21176606712523338</v>
      </c>
    </row>
    <row r="179" spans="1:9" x14ac:dyDescent="0.25">
      <c r="A179" t="s">
        <v>46</v>
      </c>
      <c r="B179" t="s">
        <v>111</v>
      </c>
      <c r="C179">
        <v>141</v>
      </c>
      <c r="D179" s="7">
        <v>1013.47</v>
      </c>
      <c r="E179">
        <v>260.4717</v>
      </c>
      <c r="F179">
        <v>753</v>
      </c>
      <c r="G179">
        <v>260.4717</v>
      </c>
      <c r="H179">
        <v>0</v>
      </c>
      <c r="I179" s="5">
        <f t="shared" si="2"/>
        <v>0.25700977828648108</v>
      </c>
    </row>
    <row r="180" spans="1:9" x14ac:dyDescent="0.25">
      <c r="A180" t="s">
        <v>204</v>
      </c>
      <c r="B180" t="s">
        <v>249</v>
      </c>
      <c r="C180">
        <v>166</v>
      </c>
      <c r="D180" s="7">
        <v>1284.3900000000001</v>
      </c>
      <c r="E180">
        <v>254.99799999999999</v>
      </c>
      <c r="F180" s="7">
        <v>1029.3900000000001</v>
      </c>
      <c r="G180">
        <v>0</v>
      </c>
      <c r="H180">
        <v>254.99799999999999</v>
      </c>
      <c r="I180" s="5">
        <f t="shared" si="2"/>
        <v>0.19853627013601785</v>
      </c>
    </row>
    <row r="181" spans="1:9" x14ac:dyDescent="0.25">
      <c r="A181" t="s">
        <v>230</v>
      </c>
      <c r="B181" t="s">
        <v>282</v>
      </c>
      <c r="C181">
        <v>137</v>
      </c>
      <c r="D181" s="7">
        <v>1734.86</v>
      </c>
      <c r="E181">
        <v>253.76159999999999</v>
      </c>
      <c r="F181" s="7">
        <v>1481.1</v>
      </c>
      <c r="G181">
        <v>0</v>
      </c>
      <c r="H181">
        <v>253.76159999999999</v>
      </c>
      <c r="I181" s="5">
        <f t="shared" si="2"/>
        <v>0.14627209111974454</v>
      </c>
    </row>
    <row r="182" spans="1:9" x14ac:dyDescent="0.25">
      <c r="A182" t="s">
        <v>194</v>
      </c>
      <c r="B182" t="s">
        <v>213</v>
      </c>
      <c r="C182">
        <v>135</v>
      </c>
      <c r="D182">
        <v>973.2</v>
      </c>
      <c r="E182">
        <v>251.71600000000001</v>
      </c>
      <c r="F182">
        <v>721.48</v>
      </c>
      <c r="G182">
        <v>0</v>
      </c>
      <c r="H182">
        <v>251.71600000000001</v>
      </c>
      <c r="I182" s="5">
        <f t="shared" si="2"/>
        <v>0.25864775996711881</v>
      </c>
    </row>
    <row r="183" spans="1:9" x14ac:dyDescent="0.25">
      <c r="A183" t="s">
        <v>586</v>
      </c>
      <c r="B183" t="s">
        <v>614</v>
      </c>
      <c r="C183">
        <v>178</v>
      </c>
      <c r="D183" s="7">
        <v>1386.86</v>
      </c>
      <c r="E183">
        <v>249.6694</v>
      </c>
      <c r="F183" s="7">
        <v>1137.19</v>
      </c>
      <c r="G183">
        <v>0</v>
      </c>
      <c r="H183">
        <v>249.6694</v>
      </c>
      <c r="I183" s="5">
        <f t="shared" si="2"/>
        <v>0.180024948444688</v>
      </c>
    </row>
    <row r="184" spans="1:9" x14ac:dyDescent="0.25">
      <c r="A184" t="s">
        <v>594</v>
      </c>
      <c r="B184" t="s">
        <v>604</v>
      </c>
      <c r="C184">
        <v>177</v>
      </c>
      <c r="D184" s="7">
        <v>1528.22</v>
      </c>
      <c r="E184">
        <v>244.565</v>
      </c>
      <c r="F184" s="7">
        <v>1283.6600000000001</v>
      </c>
      <c r="G184">
        <v>0</v>
      </c>
      <c r="H184">
        <v>244.565</v>
      </c>
      <c r="I184" s="5">
        <f t="shared" si="2"/>
        <v>0.16003258693120101</v>
      </c>
    </row>
    <row r="185" spans="1:9" x14ac:dyDescent="0.25">
      <c r="A185" t="s">
        <v>192</v>
      </c>
      <c r="B185" t="s">
        <v>193</v>
      </c>
      <c r="C185">
        <v>139</v>
      </c>
      <c r="D185">
        <v>649.40099999999995</v>
      </c>
      <c r="E185">
        <v>244.45050000000001</v>
      </c>
      <c r="F185">
        <v>404.95</v>
      </c>
      <c r="G185">
        <v>0</v>
      </c>
      <c r="H185">
        <v>244.45050000000001</v>
      </c>
      <c r="I185" s="5">
        <f t="shared" si="2"/>
        <v>0.37642458203790879</v>
      </c>
    </row>
    <row r="186" spans="1:9" x14ac:dyDescent="0.25">
      <c r="A186" t="s">
        <v>46</v>
      </c>
      <c r="B186" t="s">
        <v>188</v>
      </c>
      <c r="C186">
        <v>133</v>
      </c>
      <c r="D186" s="7">
        <v>1302.6500000000001</v>
      </c>
      <c r="E186">
        <v>243.21600000000001</v>
      </c>
      <c r="F186" s="7">
        <v>1059.43</v>
      </c>
      <c r="G186">
        <v>0</v>
      </c>
      <c r="H186">
        <v>243.21600000000001</v>
      </c>
      <c r="I186" s="5">
        <f t="shared" si="2"/>
        <v>0.18670863240317814</v>
      </c>
    </row>
    <row r="187" spans="1:9" x14ac:dyDescent="0.25">
      <c r="A187" t="s">
        <v>344</v>
      </c>
      <c r="B187" t="s">
        <v>345</v>
      </c>
      <c r="C187">
        <v>136</v>
      </c>
      <c r="D187" s="7">
        <v>1255.45</v>
      </c>
      <c r="E187">
        <v>238.59800000000001</v>
      </c>
      <c r="F187" s="7">
        <v>1016.85</v>
      </c>
      <c r="G187">
        <v>0</v>
      </c>
      <c r="H187">
        <v>238.59800000000001</v>
      </c>
      <c r="I187" s="5">
        <f t="shared" si="2"/>
        <v>0.19004978294635391</v>
      </c>
    </row>
    <row r="188" spans="1:9" x14ac:dyDescent="0.25">
      <c r="A188" t="s">
        <v>606</v>
      </c>
      <c r="B188" t="s">
        <v>643</v>
      </c>
      <c r="C188">
        <v>177</v>
      </c>
      <c r="D188" s="7">
        <v>2192.61</v>
      </c>
      <c r="E188">
        <v>238.40199999999999</v>
      </c>
      <c r="F188" s="7">
        <v>1954.21</v>
      </c>
      <c r="G188">
        <v>0</v>
      </c>
      <c r="H188">
        <v>238.40199999999999</v>
      </c>
      <c r="I188" s="5">
        <f t="shared" si="2"/>
        <v>0.10872977866560855</v>
      </c>
    </row>
    <row r="189" spans="1:9" x14ac:dyDescent="0.25">
      <c r="A189" t="s">
        <v>542</v>
      </c>
      <c r="B189" t="s">
        <v>543</v>
      </c>
      <c r="C189">
        <v>132</v>
      </c>
      <c r="D189" s="7">
        <v>1247.96</v>
      </c>
      <c r="E189">
        <v>234.9862</v>
      </c>
      <c r="F189" s="7">
        <v>1012.97</v>
      </c>
      <c r="G189">
        <v>0</v>
      </c>
      <c r="H189">
        <v>234.9862</v>
      </c>
      <c r="I189" s="5">
        <f t="shared" si="2"/>
        <v>0.18829625949549664</v>
      </c>
    </row>
    <row r="190" spans="1:9" x14ac:dyDescent="0.25">
      <c r="A190" t="s">
        <v>88</v>
      </c>
      <c r="B190" t="s">
        <v>172</v>
      </c>
      <c r="C190">
        <v>127</v>
      </c>
      <c r="D190" s="7">
        <v>1499.7</v>
      </c>
      <c r="E190">
        <v>234.28899999999999</v>
      </c>
      <c r="F190" s="7">
        <v>1265.4100000000001</v>
      </c>
      <c r="G190">
        <v>0</v>
      </c>
      <c r="H190">
        <v>234.28899999999999</v>
      </c>
      <c r="I190" s="5">
        <f t="shared" si="2"/>
        <v>0.15622391144895645</v>
      </c>
    </row>
    <row r="191" spans="1:9" x14ac:dyDescent="0.25">
      <c r="A191" t="s">
        <v>112</v>
      </c>
      <c r="B191" t="s">
        <v>113</v>
      </c>
      <c r="C191">
        <v>131</v>
      </c>
      <c r="D191">
        <v>797.63300000000004</v>
      </c>
      <c r="E191">
        <v>231.10300000000001</v>
      </c>
      <c r="F191">
        <v>566.53</v>
      </c>
      <c r="G191">
        <v>0</v>
      </c>
      <c r="H191">
        <v>231.10300000000001</v>
      </c>
      <c r="I191" s="5">
        <f t="shared" si="2"/>
        <v>0.28973600640896252</v>
      </c>
    </row>
    <row r="192" spans="1:9" x14ac:dyDescent="0.25">
      <c r="A192" t="s">
        <v>650</v>
      </c>
      <c r="B192" t="s">
        <v>651</v>
      </c>
      <c r="C192">
        <v>166</v>
      </c>
      <c r="D192" s="7">
        <v>1241.3900000000001</v>
      </c>
      <c r="E192">
        <v>225.71629999999999</v>
      </c>
      <c r="F192" s="7">
        <v>1015.67</v>
      </c>
      <c r="G192">
        <v>0</v>
      </c>
      <c r="H192">
        <v>225.71629999999999</v>
      </c>
      <c r="I192" s="5">
        <f t="shared" si="2"/>
        <v>0.18182545372525957</v>
      </c>
    </row>
    <row r="193" spans="1:9" x14ac:dyDescent="0.25">
      <c r="A193" t="s">
        <v>144</v>
      </c>
      <c r="B193" t="s">
        <v>145</v>
      </c>
      <c r="C193">
        <v>122</v>
      </c>
      <c r="D193" s="7">
        <v>2019.34</v>
      </c>
      <c r="E193">
        <v>220.8673</v>
      </c>
      <c r="F193" s="7">
        <v>1798.47</v>
      </c>
      <c r="G193">
        <v>220.8673</v>
      </c>
      <c r="H193">
        <v>0</v>
      </c>
      <c r="I193" s="5">
        <f t="shared" si="2"/>
        <v>0.109375984232472</v>
      </c>
    </row>
    <row r="194" spans="1:9" x14ac:dyDescent="0.25">
      <c r="A194" t="s">
        <v>220</v>
      </c>
      <c r="B194" t="s">
        <v>337</v>
      </c>
      <c r="C194">
        <v>153</v>
      </c>
      <c r="D194" s="7">
        <v>1335.83</v>
      </c>
      <c r="E194">
        <v>218.50530000000001</v>
      </c>
      <c r="F194" s="7">
        <v>1117.32</v>
      </c>
      <c r="G194">
        <v>0</v>
      </c>
      <c r="H194">
        <v>218.50530000000001</v>
      </c>
      <c r="I194" s="5">
        <f t="shared" si="2"/>
        <v>0.16357268514706214</v>
      </c>
    </row>
    <row r="195" spans="1:9" x14ac:dyDescent="0.25">
      <c r="A195" t="s">
        <v>230</v>
      </c>
      <c r="B195" t="s">
        <v>238</v>
      </c>
      <c r="C195">
        <v>110</v>
      </c>
      <c r="D195" s="7">
        <v>1320.98</v>
      </c>
      <c r="E195">
        <v>204.55430000000001</v>
      </c>
      <c r="F195" s="7">
        <v>1116.42</v>
      </c>
      <c r="G195">
        <v>204.55430000000001</v>
      </c>
      <c r="H195">
        <v>0</v>
      </c>
      <c r="I195" s="5">
        <f t="shared" ref="I195:I258" si="3">E195/D195</f>
        <v>0.15485041408651154</v>
      </c>
    </row>
    <row r="196" spans="1:9" x14ac:dyDescent="0.25">
      <c r="A196" t="s">
        <v>220</v>
      </c>
      <c r="B196" t="s">
        <v>368</v>
      </c>
      <c r="C196">
        <v>118</v>
      </c>
      <c r="D196" s="7">
        <v>1300.71</v>
      </c>
      <c r="E196">
        <v>203.8802</v>
      </c>
      <c r="F196" s="7">
        <v>1096.83</v>
      </c>
      <c r="G196">
        <v>0</v>
      </c>
      <c r="H196">
        <v>203.8802</v>
      </c>
      <c r="I196" s="5">
        <f t="shared" si="3"/>
        <v>0.15674531601971231</v>
      </c>
    </row>
    <row r="197" spans="1:9" x14ac:dyDescent="0.25">
      <c r="A197" t="s">
        <v>116</v>
      </c>
      <c r="B197" t="s">
        <v>117</v>
      </c>
      <c r="C197">
        <v>112</v>
      </c>
      <c r="D197" s="7">
        <v>1597.38</v>
      </c>
      <c r="E197">
        <v>200.44460000000001</v>
      </c>
      <c r="F197" s="7">
        <v>1396.93</v>
      </c>
      <c r="G197">
        <v>0</v>
      </c>
      <c r="H197">
        <v>200.44460000000001</v>
      </c>
      <c r="I197" s="5">
        <f t="shared" si="3"/>
        <v>0.12548335399216215</v>
      </c>
    </row>
    <row r="198" spans="1:9" x14ac:dyDescent="0.25">
      <c r="A198" t="s">
        <v>276</v>
      </c>
      <c r="B198" t="s">
        <v>331</v>
      </c>
      <c r="C198">
        <v>114</v>
      </c>
      <c r="D198" s="7">
        <v>2136.46</v>
      </c>
      <c r="E198">
        <v>191.6815</v>
      </c>
      <c r="F198" s="7">
        <v>1944.77</v>
      </c>
      <c r="G198">
        <v>0</v>
      </c>
      <c r="H198">
        <v>191.6815</v>
      </c>
      <c r="I198" s="5">
        <f t="shared" si="3"/>
        <v>8.9719208410173834E-2</v>
      </c>
    </row>
    <row r="199" spans="1:9" x14ac:dyDescent="0.25">
      <c r="A199" t="s">
        <v>220</v>
      </c>
      <c r="B199" t="s">
        <v>306</v>
      </c>
      <c r="C199">
        <v>115</v>
      </c>
      <c r="D199">
        <v>456.40800000000002</v>
      </c>
      <c r="E199">
        <v>187.63499999999999</v>
      </c>
      <c r="F199">
        <v>268.77</v>
      </c>
      <c r="G199">
        <v>0</v>
      </c>
      <c r="H199">
        <v>187.63499999999999</v>
      </c>
      <c r="I199" s="5">
        <f t="shared" si="3"/>
        <v>0.41111242572435186</v>
      </c>
    </row>
    <row r="200" spans="1:9" x14ac:dyDescent="0.25">
      <c r="A200" t="s">
        <v>88</v>
      </c>
      <c r="B200" t="s">
        <v>134</v>
      </c>
      <c r="C200">
        <v>107</v>
      </c>
      <c r="D200" s="7">
        <v>1212.6199999999999</v>
      </c>
      <c r="E200">
        <v>182.39169999999999</v>
      </c>
      <c r="F200" s="7">
        <v>1030.23</v>
      </c>
      <c r="G200">
        <v>0</v>
      </c>
      <c r="H200">
        <v>182.39169999999999</v>
      </c>
      <c r="I200" s="5">
        <f t="shared" si="3"/>
        <v>0.15041125826722304</v>
      </c>
    </row>
    <row r="201" spans="1:9" x14ac:dyDescent="0.25">
      <c r="A201" t="s">
        <v>535</v>
      </c>
      <c r="B201" t="s">
        <v>536</v>
      </c>
      <c r="C201">
        <v>137</v>
      </c>
      <c r="D201">
        <v>791.74400000000003</v>
      </c>
      <c r="E201">
        <v>182.18039999999999</v>
      </c>
      <c r="F201">
        <v>609.55999999999995</v>
      </c>
      <c r="G201">
        <v>0</v>
      </c>
      <c r="H201">
        <v>182.18039999999999</v>
      </c>
      <c r="I201" s="5">
        <f t="shared" si="3"/>
        <v>0.23010013337644489</v>
      </c>
    </row>
    <row r="202" spans="1:9" x14ac:dyDescent="0.25">
      <c r="A202" t="s">
        <v>220</v>
      </c>
      <c r="B202" t="s">
        <v>267</v>
      </c>
      <c r="C202">
        <v>128</v>
      </c>
      <c r="D202" s="7">
        <v>1326.44</v>
      </c>
      <c r="E202">
        <v>180.72470000000001</v>
      </c>
      <c r="F202" s="7">
        <v>1145.71</v>
      </c>
      <c r="G202">
        <v>0</v>
      </c>
      <c r="H202">
        <v>180.72470000000001</v>
      </c>
      <c r="I202" s="5">
        <f t="shared" si="3"/>
        <v>0.13624792678146017</v>
      </c>
    </row>
    <row r="203" spans="1:9" x14ac:dyDescent="0.25">
      <c r="A203" t="s">
        <v>220</v>
      </c>
      <c r="B203" t="s">
        <v>341</v>
      </c>
      <c r="C203">
        <v>106</v>
      </c>
      <c r="D203" s="7">
        <v>1497.48</v>
      </c>
      <c r="E203">
        <v>180.5087</v>
      </c>
      <c r="F203" s="7">
        <v>1316.98</v>
      </c>
      <c r="G203">
        <v>0</v>
      </c>
      <c r="H203">
        <v>180.5087</v>
      </c>
      <c r="I203" s="5">
        <f t="shared" si="3"/>
        <v>0.12054164329406737</v>
      </c>
    </row>
    <row r="204" spans="1:9" x14ac:dyDescent="0.25">
      <c r="A204" t="s">
        <v>46</v>
      </c>
      <c r="B204" t="s">
        <v>131</v>
      </c>
      <c r="C204">
        <v>100</v>
      </c>
      <c r="D204" s="7">
        <v>1145.8399999999999</v>
      </c>
      <c r="E204">
        <v>180.27850000000001</v>
      </c>
      <c r="F204">
        <v>965.56</v>
      </c>
      <c r="G204">
        <v>0</v>
      </c>
      <c r="H204">
        <v>180.27850000000001</v>
      </c>
      <c r="I204" s="5">
        <f t="shared" si="3"/>
        <v>0.15733304824408295</v>
      </c>
    </row>
    <row r="205" spans="1:9" x14ac:dyDescent="0.25">
      <c r="A205" t="s">
        <v>364</v>
      </c>
      <c r="B205" t="s">
        <v>467</v>
      </c>
      <c r="C205">
        <v>107</v>
      </c>
      <c r="D205" s="7">
        <v>1678.54</v>
      </c>
      <c r="E205">
        <v>178.48099999999999</v>
      </c>
      <c r="F205" s="7">
        <v>1500.06</v>
      </c>
      <c r="G205">
        <v>0</v>
      </c>
      <c r="H205">
        <v>178.48099999999999</v>
      </c>
      <c r="I205" s="5">
        <f t="shared" si="3"/>
        <v>0.1063310972630977</v>
      </c>
    </row>
    <row r="206" spans="1:9" x14ac:dyDescent="0.25">
      <c r="A206" t="s">
        <v>594</v>
      </c>
      <c r="B206" t="s">
        <v>625</v>
      </c>
      <c r="C206">
        <v>117</v>
      </c>
      <c r="D206" s="7">
        <v>1302.17</v>
      </c>
      <c r="E206">
        <v>175.72040000000001</v>
      </c>
      <c r="F206" s="7">
        <v>1126.45</v>
      </c>
      <c r="G206">
        <v>0</v>
      </c>
      <c r="H206">
        <v>175.72040000000001</v>
      </c>
      <c r="I206" s="5">
        <f t="shared" si="3"/>
        <v>0.13494428530836988</v>
      </c>
    </row>
    <row r="207" spans="1:9" x14ac:dyDescent="0.25">
      <c r="A207" t="s">
        <v>106</v>
      </c>
      <c r="B207" t="s">
        <v>107</v>
      </c>
      <c r="C207">
        <v>94</v>
      </c>
      <c r="D207" s="7">
        <v>1496.71</v>
      </c>
      <c r="E207">
        <v>175.12</v>
      </c>
      <c r="F207" s="7">
        <v>1321.59</v>
      </c>
      <c r="G207">
        <v>0</v>
      </c>
      <c r="H207">
        <v>175.12</v>
      </c>
      <c r="I207" s="5">
        <f t="shared" si="3"/>
        <v>0.11700329389126818</v>
      </c>
    </row>
    <row r="208" spans="1:9" x14ac:dyDescent="0.25">
      <c r="A208" t="s">
        <v>220</v>
      </c>
      <c r="B208" t="s">
        <v>297</v>
      </c>
      <c r="C208">
        <v>116</v>
      </c>
      <c r="D208" s="7">
        <v>1318.38</v>
      </c>
      <c r="E208">
        <v>168.06950000000001</v>
      </c>
      <c r="F208" s="7">
        <v>1150.31</v>
      </c>
      <c r="G208">
        <v>0</v>
      </c>
      <c r="H208">
        <v>168.06950000000001</v>
      </c>
      <c r="I208" s="5">
        <f t="shared" si="3"/>
        <v>0.12748183376568212</v>
      </c>
    </row>
    <row r="209" spans="1:9" x14ac:dyDescent="0.25">
      <c r="A209" t="s">
        <v>46</v>
      </c>
      <c r="B209" t="s">
        <v>189</v>
      </c>
      <c r="C209">
        <v>92</v>
      </c>
      <c r="D209" s="7">
        <v>1065.6400000000001</v>
      </c>
      <c r="E209">
        <v>165.34119999999999</v>
      </c>
      <c r="F209">
        <v>900.3</v>
      </c>
      <c r="G209">
        <v>0</v>
      </c>
      <c r="H209">
        <v>165.34119999999999</v>
      </c>
      <c r="I209" s="5">
        <f t="shared" si="3"/>
        <v>0.15515671333658643</v>
      </c>
    </row>
    <row r="210" spans="1:9" x14ac:dyDescent="0.25">
      <c r="A210" t="s">
        <v>484</v>
      </c>
      <c r="B210" t="s">
        <v>500</v>
      </c>
      <c r="C210">
        <v>167</v>
      </c>
      <c r="D210" s="7">
        <v>1189.1099999999999</v>
      </c>
      <c r="E210">
        <v>164.35</v>
      </c>
      <c r="F210" s="7">
        <v>1024.76</v>
      </c>
      <c r="G210">
        <v>0</v>
      </c>
      <c r="H210">
        <v>164.35</v>
      </c>
      <c r="I210" s="5">
        <f t="shared" si="3"/>
        <v>0.13821261279444291</v>
      </c>
    </row>
    <row r="211" spans="1:9" x14ac:dyDescent="0.25">
      <c r="A211" t="s">
        <v>220</v>
      </c>
      <c r="B211" t="s">
        <v>300</v>
      </c>
      <c r="C211">
        <v>99</v>
      </c>
      <c r="D211">
        <v>581.92899999999997</v>
      </c>
      <c r="E211">
        <v>161.761</v>
      </c>
      <c r="F211">
        <v>420.17</v>
      </c>
      <c r="G211">
        <v>0</v>
      </c>
      <c r="H211">
        <v>161.761</v>
      </c>
      <c r="I211" s="5">
        <f t="shared" si="3"/>
        <v>0.27797377343284146</v>
      </c>
    </row>
    <row r="212" spans="1:9" x14ac:dyDescent="0.25">
      <c r="A212" t="s">
        <v>220</v>
      </c>
      <c r="B212" t="s">
        <v>296</v>
      </c>
      <c r="C212">
        <v>107</v>
      </c>
      <c r="D212" s="7">
        <v>1076.56</v>
      </c>
      <c r="E212">
        <v>160.87</v>
      </c>
      <c r="F212">
        <v>915.69</v>
      </c>
      <c r="G212">
        <v>0</v>
      </c>
      <c r="H212">
        <v>160.87</v>
      </c>
      <c r="I212" s="5">
        <f t="shared" si="3"/>
        <v>0.149429664858438</v>
      </c>
    </row>
    <row r="213" spans="1:9" x14ac:dyDescent="0.25">
      <c r="A213" t="s">
        <v>202</v>
      </c>
      <c r="B213" t="s">
        <v>203</v>
      </c>
      <c r="C213">
        <v>85</v>
      </c>
      <c r="D213" s="7">
        <v>1889.92</v>
      </c>
      <c r="E213">
        <v>158.96170000000001</v>
      </c>
      <c r="F213" s="7">
        <v>1730.96</v>
      </c>
      <c r="G213">
        <v>158.96170000000001</v>
      </c>
      <c r="H213">
        <v>0</v>
      </c>
      <c r="I213" s="5">
        <f t="shared" si="3"/>
        <v>8.4110279800203178E-2</v>
      </c>
    </row>
    <row r="214" spans="1:9" x14ac:dyDescent="0.25">
      <c r="A214" t="s">
        <v>405</v>
      </c>
      <c r="B214" t="s">
        <v>422</v>
      </c>
      <c r="C214">
        <v>101</v>
      </c>
      <c r="D214" s="7">
        <v>1700.17</v>
      </c>
      <c r="E214">
        <v>155.7542</v>
      </c>
      <c r="F214" s="7">
        <v>1544.42</v>
      </c>
      <c r="G214">
        <v>0</v>
      </c>
      <c r="H214">
        <v>155.7542</v>
      </c>
      <c r="I214" s="5">
        <f t="shared" si="3"/>
        <v>9.161095655140368E-2</v>
      </c>
    </row>
    <row r="215" spans="1:9" x14ac:dyDescent="0.25">
      <c r="A215" t="s">
        <v>220</v>
      </c>
      <c r="B215" t="s">
        <v>367</v>
      </c>
      <c r="C215">
        <v>87</v>
      </c>
      <c r="D215" s="7">
        <v>2035.41</v>
      </c>
      <c r="E215">
        <v>151.0556</v>
      </c>
      <c r="F215" s="7">
        <v>1884.36</v>
      </c>
      <c r="G215">
        <v>0</v>
      </c>
      <c r="H215">
        <v>151.0556</v>
      </c>
      <c r="I215" s="5">
        <f t="shared" si="3"/>
        <v>7.4213843893859224E-2</v>
      </c>
    </row>
    <row r="216" spans="1:9" x14ac:dyDescent="0.25">
      <c r="A216" t="s">
        <v>638</v>
      </c>
      <c r="B216" t="s">
        <v>639</v>
      </c>
      <c r="C216">
        <v>105</v>
      </c>
      <c r="D216">
        <v>529.53700000000003</v>
      </c>
      <c r="E216">
        <v>147.8896</v>
      </c>
      <c r="F216">
        <v>381.65</v>
      </c>
      <c r="G216">
        <v>0</v>
      </c>
      <c r="H216">
        <v>147.8896</v>
      </c>
      <c r="I216" s="5">
        <f t="shared" si="3"/>
        <v>0.2792809567603397</v>
      </c>
    </row>
    <row r="217" spans="1:9" x14ac:dyDescent="0.25">
      <c r="A217" t="s">
        <v>364</v>
      </c>
      <c r="B217" t="s">
        <v>459</v>
      </c>
      <c r="C217">
        <v>86</v>
      </c>
      <c r="D217" s="7">
        <v>1577.65</v>
      </c>
      <c r="E217">
        <v>141.8417</v>
      </c>
      <c r="F217" s="7">
        <v>1435.81</v>
      </c>
      <c r="G217">
        <v>0</v>
      </c>
      <c r="H217">
        <v>141.8417</v>
      </c>
      <c r="I217" s="5">
        <f t="shared" si="3"/>
        <v>8.9906950210756495E-2</v>
      </c>
    </row>
    <row r="218" spans="1:9" x14ac:dyDescent="0.25">
      <c r="A218" t="s">
        <v>194</v>
      </c>
      <c r="B218" t="s">
        <v>210</v>
      </c>
      <c r="C218">
        <v>72</v>
      </c>
      <c r="D218">
        <v>538.73099999999999</v>
      </c>
      <c r="E218">
        <v>133.53739999999999</v>
      </c>
      <c r="F218">
        <v>405.19</v>
      </c>
      <c r="G218">
        <v>0</v>
      </c>
      <c r="H218">
        <v>133.53739999999999</v>
      </c>
      <c r="I218" s="5">
        <f t="shared" si="3"/>
        <v>0.24787398534704702</v>
      </c>
    </row>
    <row r="219" spans="1:9" x14ac:dyDescent="0.25">
      <c r="A219" t="s">
        <v>579</v>
      </c>
      <c r="B219" t="s">
        <v>603</v>
      </c>
      <c r="C219">
        <v>87</v>
      </c>
      <c r="D219" s="7">
        <v>1332.57</v>
      </c>
      <c r="E219">
        <v>131.80500000000001</v>
      </c>
      <c r="F219" s="7">
        <v>1200.76</v>
      </c>
      <c r="G219">
        <v>0</v>
      </c>
      <c r="H219">
        <v>131.80500000000001</v>
      </c>
      <c r="I219" s="5">
        <f t="shared" si="3"/>
        <v>9.8910376190368993E-2</v>
      </c>
    </row>
    <row r="220" spans="1:9" x14ac:dyDescent="0.25">
      <c r="A220" t="s">
        <v>88</v>
      </c>
      <c r="B220" t="s">
        <v>130</v>
      </c>
      <c r="C220">
        <v>71</v>
      </c>
      <c r="D220">
        <v>590.96</v>
      </c>
      <c r="E220">
        <v>130.32169999999999</v>
      </c>
      <c r="F220">
        <v>460.64</v>
      </c>
      <c r="G220">
        <v>130.32169999999999</v>
      </c>
      <c r="H220">
        <v>0</v>
      </c>
      <c r="I220" s="5">
        <f t="shared" si="3"/>
        <v>0.22052541627182887</v>
      </c>
    </row>
    <row r="221" spans="1:9" x14ac:dyDescent="0.25">
      <c r="A221" t="s">
        <v>220</v>
      </c>
      <c r="B221" t="s">
        <v>324</v>
      </c>
      <c r="C221">
        <v>88</v>
      </c>
      <c r="D221">
        <v>962.78499999999997</v>
      </c>
      <c r="E221">
        <v>128.9127</v>
      </c>
      <c r="F221">
        <v>833.87</v>
      </c>
      <c r="G221">
        <v>0</v>
      </c>
      <c r="H221">
        <v>128.9127</v>
      </c>
      <c r="I221" s="5">
        <f t="shared" si="3"/>
        <v>0.1338956257108285</v>
      </c>
    </row>
    <row r="222" spans="1:9" x14ac:dyDescent="0.25">
      <c r="A222" t="s">
        <v>194</v>
      </c>
      <c r="B222" t="s">
        <v>207</v>
      </c>
      <c r="C222">
        <v>69</v>
      </c>
      <c r="D222">
        <v>835.29</v>
      </c>
      <c r="E222">
        <v>128.34540000000001</v>
      </c>
      <c r="F222">
        <v>706.94</v>
      </c>
      <c r="G222">
        <v>0</v>
      </c>
      <c r="H222">
        <v>128.34540000000001</v>
      </c>
      <c r="I222" s="5">
        <f t="shared" si="3"/>
        <v>0.15365370110979423</v>
      </c>
    </row>
    <row r="223" spans="1:9" x14ac:dyDescent="0.25">
      <c r="A223" t="s">
        <v>88</v>
      </c>
      <c r="B223" t="s">
        <v>180</v>
      </c>
      <c r="C223">
        <v>70</v>
      </c>
      <c r="D223" s="7">
        <v>1095.4100000000001</v>
      </c>
      <c r="E223">
        <v>121.1832</v>
      </c>
      <c r="F223">
        <v>974.22</v>
      </c>
      <c r="G223">
        <v>0</v>
      </c>
      <c r="H223">
        <v>121.1832</v>
      </c>
      <c r="I223" s="5">
        <f t="shared" si="3"/>
        <v>0.11062816662254314</v>
      </c>
    </row>
    <row r="224" spans="1:9" x14ac:dyDescent="0.25">
      <c r="A224" t="s">
        <v>164</v>
      </c>
      <c r="B224" t="s">
        <v>165</v>
      </c>
      <c r="C224">
        <v>70</v>
      </c>
      <c r="D224">
        <v>935.34699999999998</v>
      </c>
      <c r="E224">
        <v>119.5596</v>
      </c>
      <c r="F224">
        <v>815.79</v>
      </c>
      <c r="G224">
        <v>0</v>
      </c>
      <c r="H224">
        <v>119.5596</v>
      </c>
      <c r="I224" s="5">
        <f t="shared" si="3"/>
        <v>0.12782379159819832</v>
      </c>
    </row>
    <row r="225" spans="1:9" x14ac:dyDescent="0.25">
      <c r="A225" t="s">
        <v>520</v>
      </c>
      <c r="B225" t="s">
        <v>530</v>
      </c>
      <c r="C225">
        <v>102</v>
      </c>
      <c r="D225" s="7">
        <v>1293.49</v>
      </c>
      <c r="E225">
        <v>117.5817</v>
      </c>
      <c r="F225" s="7">
        <v>1175.9000000000001</v>
      </c>
      <c r="G225">
        <v>0</v>
      </c>
      <c r="H225">
        <v>117.5817</v>
      </c>
      <c r="I225" s="5">
        <f t="shared" si="3"/>
        <v>9.0902674160604255E-2</v>
      </c>
    </row>
    <row r="226" spans="1:9" x14ac:dyDescent="0.25">
      <c r="A226" t="s">
        <v>46</v>
      </c>
      <c r="B226" t="s">
        <v>184</v>
      </c>
      <c r="C226">
        <v>64</v>
      </c>
      <c r="D226">
        <v>996.47299999999996</v>
      </c>
      <c r="E226">
        <v>115.5475</v>
      </c>
      <c r="F226">
        <v>880.93</v>
      </c>
      <c r="G226">
        <v>0</v>
      </c>
      <c r="H226">
        <v>115.5475</v>
      </c>
      <c r="I226" s="5">
        <f t="shared" si="3"/>
        <v>0.11595647849966834</v>
      </c>
    </row>
    <row r="227" spans="1:9" x14ac:dyDescent="0.25">
      <c r="A227" t="s">
        <v>390</v>
      </c>
      <c r="B227" t="s">
        <v>391</v>
      </c>
      <c r="C227">
        <v>71</v>
      </c>
      <c r="D227" s="7">
        <v>1536.8</v>
      </c>
      <c r="E227">
        <v>115.3604</v>
      </c>
      <c r="F227" s="7">
        <v>1421.43</v>
      </c>
      <c r="G227">
        <v>0</v>
      </c>
      <c r="H227">
        <v>115.3604</v>
      </c>
      <c r="I227" s="5">
        <f t="shared" si="3"/>
        <v>7.5065330557001569E-2</v>
      </c>
    </row>
    <row r="228" spans="1:9" x14ac:dyDescent="0.25">
      <c r="A228" t="s">
        <v>88</v>
      </c>
      <c r="B228" t="s">
        <v>126</v>
      </c>
      <c r="C228">
        <v>53</v>
      </c>
      <c r="D228" s="7">
        <v>1707.71</v>
      </c>
      <c r="E228">
        <v>93.758799999999994</v>
      </c>
      <c r="F228" s="7">
        <v>1613.96</v>
      </c>
      <c r="G228">
        <v>0</v>
      </c>
      <c r="H228">
        <v>93.758799999999994</v>
      </c>
      <c r="I228" s="5">
        <f t="shared" si="3"/>
        <v>5.4903232984523126E-2</v>
      </c>
    </row>
    <row r="229" spans="1:9" x14ac:dyDescent="0.25">
      <c r="A229" t="s">
        <v>119</v>
      </c>
      <c r="B229" t="s">
        <v>120</v>
      </c>
      <c r="C229">
        <v>58</v>
      </c>
      <c r="D229">
        <v>639.04300000000001</v>
      </c>
      <c r="E229">
        <v>93.738</v>
      </c>
      <c r="F229">
        <v>545.30999999999995</v>
      </c>
      <c r="G229">
        <v>0</v>
      </c>
      <c r="H229">
        <v>93.738</v>
      </c>
      <c r="I229" s="5">
        <f t="shared" si="3"/>
        <v>0.1466849648615195</v>
      </c>
    </row>
    <row r="230" spans="1:9" x14ac:dyDescent="0.25">
      <c r="A230" t="s">
        <v>563</v>
      </c>
      <c r="B230" t="s">
        <v>571</v>
      </c>
      <c r="C230">
        <v>55</v>
      </c>
      <c r="D230" s="7">
        <v>1489.7</v>
      </c>
      <c r="E230">
        <v>93.191599999999994</v>
      </c>
      <c r="F230" s="7">
        <v>1396.51</v>
      </c>
      <c r="G230">
        <v>0</v>
      </c>
      <c r="H230">
        <v>93.191599999999994</v>
      </c>
      <c r="I230" s="5">
        <f t="shared" si="3"/>
        <v>6.2557293414781487E-2</v>
      </c>
    </row>
    <row r="231" spans="1:9" x14ac:dyDescent="0.25">
      <c r="A231" t="s">
        <v>220</v>
      </c>
      <c r="B231" t="s">
        <v>338</v>
      </c>
      <c r="C231">
        <v>55</v>
      </c>
      <c r="D231" s="7">
        <v>2448.42</v>
      </c>
      <c r="E231">
        <v>88.377899999999997</v>
      </c>
      <c r="F231" s="7">
        <v>2360.04</v>
      </c>
      <c r="G231">
        <v>0</v>
      </c>
      <c r="H231">
        <v>88.377899999999997</v>
      </c>
      <c r="I231" s="5">
        <f t="shared" si="3"/>
        <v>3.6095890410958904E-2</v>
      </c>
    </row>
    <row r="232" spans="1:9" x14ac:dyDescent="0.25">
      <c r="A232" t="s">
        <v>236</v>
      </c>
      <c r="B232" t="s">
        <v>312</v>
      </c>
      <c r="C232">
        <v>52</v>
      </c>
      <c r="D232" s="7">
        <v>2176.16</v>
      </c>
      <c r="E232">
        <v>88.1477</v>
      </c>
      <c r="F232" s="7">
        <v>2088.0100000000002</v>
      </c>
      <c r="G232">
        <v>0</v>
      </c>
      <c r="H232">
        <v>88.1477</v>
      </c>
      <c r="I232" s="5">
        <f t="shared" si="3"/>
        <v>4.0506074920961699E-2</v>
      </c>
    </row>
    <row r="233" spans="1:9" x14ac:dyDescent="0.25">
      <c r="A233" t="s">
        <v>579</v>
      </c>
      <c r="B233" t="s">
        <v>605</v>
      </c>
      <c r="C233">
        <v>57</v>
      </c>
      <c r="D233" s="7">
        <v>2045.94</v>
      </c>
      <c r="E233">
        <v>87.611800000000002</v>
      </c>
      <c r="F233" s="7">
        <v>1958.32</v>
      </c>
      <c r="G233">
        <v>0</v>
      </c>
      <c r="H233">
        <v>87.611800000000002</v>
      </c>
      <c r="I233" s="5">
        <f t="shared" si="3"/>
        <v>4.2822272402905266E-2</v>
      </c>
    </row>
    <row r="234" spans="1:9" x14ac:dyDescent="0.25">
      <c r="A234" t="s">
        <v>194</v>
      </c>
      <c r="B234" t="s">
        <v>227</v>
      </c>
      <c r="C234">
        <v>46</v>
      </c>
      <c r="D234" s="7">
        <v>1306.2</v>
      </c>
      <c r="E234">
        <v>85.845200000000006</v>
      </c>
      <c r="F234" s="7">
        <v>1220.3599999999999</v>
      </c>
      <c r="G234">
        <v>0</v>
      </c>
      <c r="H234">
        <v>85.845200000000006</v>
      </c>
      <c r="I234" s="5">
        <f t="shared" si="3"/>
        <v>6.5721329046087892E-2</v>
      </c>
    </row>
    <row r="235" spans="1:9" x14ac:dyDescent="0.25">
      <c r="A235" t="s">
        <v>39</v>
      </c>
      <c r="B235" t="s">
        <v>39</v>
      </c>
      <c r="C235">
        <v>46</v>
      </c>
      <c r="D235" s="7">
        <v>1805.82</v>
      </c>
      <c r="E235">
        <v>85.344800000000006</v>
      </c>
      <c r="F235" s="7">
        <v>1720.47</v>
      </c>
      <c r="G235">
        <v>85.344800000000006</v>
      </c>
      <c r="H235">
        <v>0</v>
      </c>
      <c r="I235" s="5">
        <f t="shared" si="3"/>
        <v>4.7260967316786841E-2</v>
      </c>
    </row>
    <row r="236" spans="1:9" x14ac:dyDescent="0.25">
      <c r="A236" t="s">
        <v>194</v>
      </c>
      <c r="B236" t="s">
        <v>195</v>
      </c>
      <c r="C236">
        <v>45</v>
      </c>
      <c r="D236" s="7">
        <v>2353.94</v>
      </c>
      <c r="E236">
        <v>83.786299999999997</v>
      </c>
      <c r="F236" s="7">
        <v>2270.15</v>
      </c>
      <c r="G236">
        <v>83.786299999999997</v>
      </c>
      <c r="H236">
        <v>0</v>
      </c>
      <c r="I236" s="5">
        <f t="shared" si="3"/>
        <v>3.5594067818211166E-2</v>
      </c>
    </row>
    <row r="237" spans="1:9" x14ac:dyDescent="0.25">
      <c r="A237" t="s">
        <v>276</v>
      </c>
      <c r="B237" t="s">
        <v>346</v>
      </c>
      <c r="C237">
        <v>50</v>
      </c>
      <c r="D237" s="7">
        <v>1645.51</v>
      </c>
      <c r="E237">
        <v>83.396199999999993</v>
      </c>
      <c r="F237" s="7">
        <v>1562.11</v>
      </c>
      <c r="G237">
        <v>0</v>
      </c>
      <c r="H237">
        <v>83.396199999999993</v>
      </c>
      <c r="I237" s="5">
        <f t="shared" si="3"/>
        <v>5.0681065444755723E-2</v>
      </c>
    </row>
    <row r="238" spans="1:9" x14ac:dyDescent="0.25">
      <c r="A238" t="s">
        <v>520</v>
      </c>
      <c r="B238" t="s">
        <v>549</v>
      </c>
      <c r="C238">
        <v>73</v>
      </c>
      <c r="D238" s="7">
        <v>1441.27</v>
      </c>
      <c r="E238">
        <v>83.236800000000002</v>
      </c>
      <c r="F238" s="7">
        <v>1358.03</v>
      </c>
      <c r="G238">
        <v>0</v>
      </c>
      <c r="H238">
        <v>83.236800000000002</v>
      </c>
      <c r="I238" s="5">
        <f t="shared" si="3"/>
        <v>5.775239892594726E-2</v>
      </c>
    </row>
    <row r="239" spans="1:9" x14ac:dyDescent="0.25">
      <c r="A239" t="s">
        <v>236</v>
      </c>
      <c r="B239" t="s">
        <v>303</v>
      </c>
      <c r="C239">
        <v>49</v>
      </c>
      <c r="D239" s="7">
        <v>2224.0700000000002</v>
      </c>
      <c r="E239">
        <v>83.063999999999993</v>
      </c>
      <c r="F239" s="7">
        <v>2141.0100000000002</v>
      </c>
      <c r="G239">
        <v>0</v>
      </c>
      <c r="H239">
        <v>83.063999999999993</v>
      </c>
      <c r="I239" s="5">
        <f t="shared" si="3"/>
        <v>3.7347745349741682E-2</v>
      </c>
    </row>
    <row r="240" spans="1:9" x14ac:dyDescent="0.25">
      <c r="A240" t="s">
        <v>220</v>
      </c>
      <c r="B240" t="s">
        <v>242</v>
      </c>
      <c r="C240">
        <v>54</v>
      </c>
      <c r="D240" s="7">
        <v>1388.29</v>
      </c>
      <c r="E240">
        <v>77.622500000000002</v>
      </c>
      <c r="F240" s="7">
        <v>1310.67</v>
      </c>
      <c r="G240">
        <v>0</v>
      </c>
      <c r="H240">
        <v>77.622500000000002</v>
      </c>
      <c r="I240" s="5">
        <f t="shared" si="3"/>
        <v>5.5912309387808029E-2</v>
      </c>
    </row>
    <row r="241" spans="1:9" x14ac:dyDescent="0.25">
      <c r="A241" t="s">
        <v>494</v>
      </c>
      <c r="B241" t="s">
        <v>519</v>
      </c>
      <c r="C241">
        <v>45</v>
      </c>
      <c r="D241">
        <v>385.93700000000001</v>
      </c>
      <c r="E241">
        <v>74.966399999999993</v>
      </c>
      <c r="F241">
        <v>310.97000000000003</v>
      </c>
      <c r="G241">
        <v>0</v>
      </c>
      <c r="H241">
        <v>74.966399999999993</v>
      </c>
      <c r="I241" s="5">
        <f t="shared" si="3"/>
        <v>0.19424517473059072</v>
      </c>
    </row>
    <row r="242" spans="1:9" x14ac:dyDescent="0.25">
      <c r="A242" t="s">
        <v>372</v>
      </c>
      <c r="B242" t="s">
        <v>400</v>
      </c>
      <c r="C242">
        <v>53</v>
      </c>
      <c r="D242" s="7">
        <v>1182.52</v>
      </c>
      <c r="E242">
        <v>73.233699999999999</v>
      </c>
      <c r="F242" s="7">
        <v>1109.28</v>
      </c>
      <c r="G242">
        <v>0</v>
      </c>
      <c r="H242">
        <v>73.233699999999999</v>
      </c>
      <c r="I242" s="5">
        <f t="shared" si="3"/>
        <v>6.1930199912052231E-2</v>
      </c>
    </row>
    <row r="243" spans="1:9" x14ac:dyDescent="0.25">
      <c r="A243" t="s">
        <v>563</v>
      </c>
      <c r="B243" t="s">
        <v>570</v>
      </c>
      <c r="C243">
        <v>42</v>
      </c>
      <c r="D243">
        <v>659.68700000000001</v>
      </c>
      <c r="E243">
        <v>71.059299999999993</v>
      </c>
      <c r="F243">
        <v>588.63</v>
      </c>
      <c r="G243">
        <v>0</v>
      </c>
      <c r="H243">
        <v>71.059299999999993</v>
      </c>
      <c r="I243" s="5">
        <f t="shared" si="3"/>
        <v>0.10771668988474836</v>
      </c>
    </row>
    <row r="244" spans="1:9" x14ac:dyDescent="0.25">
      <c r="A244" t="s">
        <v>563</v>
      </c>
      <c r="B244" t="s">
        <v>575</v>
      </c>
      <c r="C244">
        <v>41</v>
      </c>
      <c r="D244">
        <v>869.1</v>
      </c>
      <c r="E244">
        <v>69.437799999999996</v>
      </c>
      <c r="F244">
        <v>799.66</v>
      </c>
      <c r="G244">
        <v>0</v>
      </c>
      <c r="H244">
        <v>69.437799999999996</v>
      </c>
      <c r="I244" s="5">
        <f t="shared" si="3"/>
        <v>7.9896214474743987E-2</v>
      </c>
    </row>
    <row r="245" spans="1:9" x14ac:dyDescent="0.25">
      <c r="A245" t="s">
        <v>276</v>
      </c>
      <c r="B245" t="s">
        <v>277</v>
      </c>
      <c r="C245">
        <v>41</v>
      </c>
      <c r="D245" s="7">
        <v>1631.16</v>
      </c>
      <c r="E245">
        <v>68.707800000000006</v>
      </c>
      <c r="F245" s="7">
        <v>1562.45</v>
      </c>
      <c r="G245">
        <v>0</v>
      </c>
      <c r="H245">
        <v>68.707800000000006</v>
      </c>
      <c r="I245" s="5">
        <f t="shared" si="3"/>
        <v>4.2122048112999341E-2</v>
      </c>
    </row>
    <row r="246" spans="1:9" x14ac:dyDescent="0.25">
      <c r="A246" t="s">
        <v>194</v>
      </c>
      <c r="B246" t="s">
        <v>222</v>
      </c>
      <c r="C246">
        <v>35</v>
      </c>
      <c r="D246">
        <v>767.46299999999997</v>
      </c>
      <c r="E246">
        <v>65.712000000000003</v>
      </c>
      <c r="F246">
        <v>701.75</v>
      </c>
      <c r="G246">
        <v>0</v>
      </c>
      <c r="H246">
        <v>65.712000000000003</v>
      </c>
      <c r="I246" s="5">
        <f t="shared" si="3"/>
        <v>8.5622368765660373E-2</v>
      </c>
    </row>
    <row r="247" spans="1:9" x14ac:dyDescent="0.25">
      <c r="A247" t="s">
        <v>220</v>
      </c>
      <c r="B247" t="s">
        <v>251</v>
      </c>
      <c r="C247">
        <v>40</v>
      </c>
      <c r="D247">
        <v>139.62950000000001</v>
      </c>
      <c r="E247">
        <v>65.569999999999993</v>
      </c>
      <c r="F247">
        <v>74.06</v>
      </c>
      <c r="G247">
        <v>0</v>
      </c>
      <c r="H247">
        <v>65.569999999999993</v>
      </c>
      <c r="I247" s="5">
        <f t="shared" si="3"/>
        <v>0.46959990546410313</v>
      </c>
    </row>
    <row r="248" spans="1:9" x14ac:dyDescent="0.25">
      <c r="A248" t="s">
        <v>565</v>
      </c>
      <c r="B248" t="s">
        <v>573</v>
      </c>
      <c r="C248">
        <v>58</v>
      </c>
      <c r="D248" s="7">
        <v>1456.13</v>
      </c>
      <c r="E248">
        <v>64.114500000000007</v>
      </c>
      <c r="F248" s="7">
        <v>1392.01</v>
      </c>
      <c r="G248">
        <v>0</v>
      </c>
      <c r="H248">
        <v>64.114500000000007</v>
      </c>
      <c r="I248" s="5">
        <f t="shared" si="3"/>
        <v>4.403075274872436E-2</v>
      </c>
    </row>
    <row r="249" spans="1:9" x14ac:dyDescent="0.25">
      <c r="A249" t="s">
        <v>579</v>
      </c>
      <c r="B249" t="s">
        <v>597</v>
      </c>
      <c r="C249">
        <v>41</v>
      </c>
      <c r="D249">
        <v>891.21</v>
      </c>
      <c r="E249">
        <v>62.978499999999997</v>
      </c>
      <c r="F249">
        <v>828.23</v>
      </c>
      <c r="G249">
        <v>0</v>
      </c>
      <c r="H249">
        <v>62.978499999999997</v>
      </c>
      <c r="I249" s="5">
        <f t="shared" si="3"/>
        <v>7.066628516286845E-2</v>
      </c>
    </row>
    <row r="250" spans="1:9" x14ac:dyDescent="0.25">
      <c r="A250" t="s">
        <v>356</v>
      </c>
      <c r="B250" t="s">
        <v>357</v>
      </c>
      <c r="C250">
        <v>34</v>
      </c>
      <c r="D250">
        <v>929.07600000000002</v>
      </c>
      <c r="E250">
        <v>61.317610000000002</v>
      </c>
      <c r="F250">
        <v>867.76</v>
      </c>
      <c r="G250">
        <v>59.5139</v>
      </c>
      <c r="H250">
        <v>1.8037099999999999</v>
      </c>
      <c r="I250" s="5">
        <f t="shared" si="3"/>
        <v>6.5998486668474909E-2</v>
      </c>
    </row>
    <row r="251" spans="1:9" x14ac:dyDescent="0.25">
      <c r="A251" t="s">
        <v>88</v>
      </c>
      <c r="B251" t="s">
        <v>162</v>
      </c>
      <c r="C251">
        <v>33</v>
      </c>
      <c r="D251">
        <v>800.90800000000002</v>
      </c>
      <c r="E251">
        <v>56.732399999999998</v>
      </c>
      <c r="F251">
        <v>744.18</v>
      </c>
      <c r="G251">
        <v>0</v>
      </c>
      <c r="H251">
        <v>56.732399999999998</v>
      </c>
      <c r="I251" s="5">
        <f t="shared" si="3"/>
        <v>7.0835102159049479E-2</v>
      </c>
    </row>
    <row r="252" spans="1:9" x14ac:dyDescent="0.25">
      <c r="A252" t="s">
        <v>372</v>
      </c>
      <c r="B252" t="s">
        <v>442</v>
      </c>
      <c r="C252">
        <v>39</v>
      </c>
      <c r="D252">
        <v>370.755</v>
      </c>
      <c r="E252">
        <v>56.476199999999999</v>
      </c>
      <c r="F252">
        <v>314.27999999999997</v>
      </c>
      <c r="G252">
        <v>0</v>
      </c>
      <c r="H252">
        <v>56.476199999999999</v>
      </c>
      <c r="I252" s="5">
        <f t="shared" si="3"/>
        <v>0.15232754784156652</v>
      </c>
    </row>
    <row r="253" spans="1:9" x14ac:dyDescent="0.25">
      <c r="A253" t="s">
        <v>563</v>
      </c>
      <c r="B253" t="s">
        <v>569</v>
      </c>
      <c r="C253">
        <v>33</v>
      </c>
      <c r="D253">
        <v>986.77300000000002</v>
      </c>
      <c r="E253">
        <v>55.4529</v>
      </c>
      <c r="F253">
        <v>931.32</v>
      </c>
      <c r="G253">
        <v>0</v>
      </c>
      <c r="H253">
        <v>55.4529</v>
      </c>
      <c r="I253" s="5">
        <f t="shared" si="3"/>
        <v>5.6196207233071838E-2</v>
      </c>
    </row>
    <row r="254" spans="1:9" x14ac:dyDescent="0.25">
      <c r="A254" t="s">
        <v>494</v>
      </c>
      <c r="B254" t="s">
        <v>533</v>
      </c>
      <c r="C254">
        <v>28</v>
      </c>
      <c r="D254" s="7">
        <v>2090.11</v>
      </c>
      <c r="E254">
        <v>52.628799999999998</v>
      </c>
      <c r="F254" s="7">
        <v>2037.48</v>
      </c>
      <c r="G254">
        <v>0</v>
      </c>
      <c r="H254">
        <v>52.628799999999998</v>
      </c>
      <c r="I254" s="5">
        <f t="shared" si="3"/>
        <v>2.5179918760256634E-2</v>
      </c>
    </row>
    <row r="255" spans="1:9" x14ac:dyDescent="0.25">
      <c r="A255" t="s">
        <v>276</v>
      </c>
      <c r="B255" t="s">
        <v>350</v>
      </c>
      <c r="C255">
        <v>31</v>
      </c>
      <c r="D255" s="7">
        <v>1790.35</v>
      </c>
      <c r="E255">
        <v>52.427799999999998</v>
      </c>
      <c r="F255" s="7">
        <v>1737.92</v>
      </c>
      <c r="G255">
        <v>0</v>
      </c>
      <c r="H255">
        <v>52.427799999999998</v>
      </c>
      <c r="I255" s="5">
        <f t="shared" si="3"/>
        <v>2.928354790962661E-2</v>
      </c>
    </row>
    <row r="256" spans="1:9" x14ac:dyDescent="0.25">
      <c r="A256" t="s">
        <v>198</v>
      </c>
      <c r="B256" t="s">
        <v>199</v>
      </c>
      <c r="C256">
        <v>31</v>
      </c>
      <c r="D256" s="7">
        <v>3072.97</v>
      </c>
      <c r="E256">
        <v>52.29</v>
      </c>
      <c r="F256" s="7">
        <v>3020.68</v>
      </c>
      <c r="G256">
        <v>0</v>
      </c>
      <c r="H256">
        <v>52.29</v>
      </c>
      <c r="I256" s="5">
        <f t="shared" si="3"/>
        <v>1.7016111449184339E-2</v>
      </c>
    </row>
    <row r="257" spans="1:9" x14ac:dyDescent="0.25">
      <c r="A257" t="s">
        <v>456</v>
      </c>
      <c r="B257" t="s">
        <v>457</v>
      </c>
      <c r="C257">
        <v>28</v>
      </c>
      <c r="D257">
        <v>739.26700000000005</v>
      </c>
      <c r="E257">
        <v>52.075800000000001</v>
      </c>
      <c r="F257">
        <v>687.19</v>
      </c>
      <c r="G257">
        <v>0</v>
      </c>
      <c r="H257">
        <v>52.075800000000001</v>
      </c>
      <c r="I257" s="5">
        <f t="shared" si="3"/>
        <v>7.0442478833763714E-2</v>
      </c>
    </row>
    <row r="258" spans="1:9" x14ac:dyDescent="0.25">
      <c r="A258" t="s">
        <v>364</v>
      </c>
      <c r="B258" t="s">
        <v>446</v>
      </c>
      <c r="C258">
        <v>31</v>
      </c>
      <c r="D258">
        <v>570.47799999999995</v>
      </c>
      <c r="E258">
        <v>50.069499999999998</v>
      </c>
      <c r="F258">
        <v>520.41</v>
      </c>
      <c r="G258">
        <v>0</v>
      </c>
      <c r="H258">
        <v>50.069499999999998</v>
      </c>
      <c r="I258" s="5">
        <f t="shared" si="3"/>
        <v>8.7767626446593916E-2</v>
      </c>
    </row>
    <row r="259" spans="1:9" x14ac:dyDescent="0.25">
      <c r="A259" t="s">
        <v>119</v>
      </c>
      <c r="B259" t="s">
        <v>132</v>
      </c>
      <c r="C259">
        <v>31</v>
      </c>
      <c r="D259" s="7">
        <v>1589.59</v>
      </c>
      <c r="E259">
        <v>48.662399999999998</v>
      </c>
      <c r="F259" s="7">
        <v>1540.93</v>
      </c>
      <c r="G259">
        <v>0</v>
      </c>
      <c r="H259">
        <v>48.662399999999998</v>
      </c>
      <c r="I259" s="5">
        <f t="shared" ref="I259:I322" si="4">E259/D259</f>
        <v>3.0613176982743979E-2</v>
      </c>
    </row>
    <row r="260" spans="1:9" x14ac:dyDescent="0.25">
      <c r="A260" t="s">
        <v>364</v>
      </c>
      <c r="B260" t="s">
        <v>501</v>
      </c>
      <c r="C260">
        <v>32</v>
      </c>
      <c r="D260" s="7">
        <v>1006.12</v>
      </c>
      <c r="E260">
        <v>46.187399999999997</v>
      </c>
      <c r="F260">
        <v>959.94</v>
      </c>
      <c r="G260">
        <v>0</v>
      </c>
      <c r="H260">
        <v>46.187399999999997</v>
      </c>
      <c r="I260" s="5">
        <f t="shared" si="4"/>
        <v>4.590645251063491E-2</v>
      </c>
    </row>
    <row r="261" spans="1:9" x14ac:dyDescent="0.25">
      <c r="A261" t="s">
        <v>356</v>
      </c>
      <c r="B261" t="s">
        <v>416</v>
      </c>
      <c r="C261">
        <v>25</v>
      </c>
      <c r="D261" s="7">
        <v>1090.47</v>
      </c>
      <c r="E261">
        <v>45.143599999999999</v>
      </c>
      <c r="F261" s="7">
        <v>1045.33</v>
      </c>
      <c r="G261">
        <v>45.143599999999999</v>
      </c>
      <c r="H261">
        <v>0</v>
      </c>
      <c r="I261" s="5">
        <f t="shared" si="4"/>
        <v>4.1398296147532716E-2</v>
      </c>
    </row>
    <row r="262" spans="1:9" x14ac:dyDescent="0.25">
      <c r="A262" t="s">
        <v>372</v>
      </c>
      <c r="B262" t="s">
        <v>438</v>
      </c>
      <c r="C262">
        <v>31</v>
      </c>
      <c r="D262" s="7">
        <v>1593.09</v>
      </c>
      <c r="E262">
        <v>40.762999999999998</v>
      </c>
      <c r="F262" s="7">
        <v>1552.33</v>
      </c>
      <c r="G262">
        <v>0</v>
      </c>
      <c r="H262">
        <v>40.762999999999998</v>
      </c>
      <c r="I262" s="5">
        <f t="shared" si="4"/>
        <v>2.5587380499532356E-2</v>
      </c>
    </row>
    <row r="263" spans="1:9" x14ac:dyDescent="0.25">
      <c r="A263" t="s">
        <v>579</v>
      </c>
      <c r="B263" t="s">
        <v>610</v>
      </c>
      <c r="C263">
        <v>26</v>
      </c>
      <c r="D263">
        <v>665.24599999999998</v>
      </c>
      <c r="E263">
        <v>40.2727</v>
      </c>
      <c r="F263">
        <v>624.97</v>
      </c>
      <c r="G263">
        <v>0</v>
      </c>
      <c r="H263">
        <v>40.2727</v>
      </c>
      <c r="I263" s="5">
        <f t="shared" si="4"/>
        <v>6.0538056598611646E-2</v>
      </c>
    </row>
    <row r="264" spans="1:9" x14ac:dyDescent="0.25">
      <c r="A264" t="s">
        <v>372</v>
      </c>
      <c r="B264" t="s">
        <v>373</v>
      </c>
      <c r="C264">
        <v>25</v>
      </c>
      <c r="D264">
        <v>892.02700000000004</v>
      </c>
      <c r="E264">
        <v>35.159500000000001</v>
      </c>
      <c r="F264">
        <v>856.87</v>
      </c>
      <c r="G264">
        <v>0</v>
      </c>
      <c r="H264">
        <v>35.159500000000001</v>
      </c>
      <c r="I264" s="5">
        <f t="shared" si="4"/>
        <v>3.9415286757015201E-2</v>
      </c>
    </row>
    <row r="265" spans="1:9" x14ac:dyDescent="0.25">
      <c r="A265" t="s">
        <v>314</v>
      </c>
      <c r="B265" t="s">
        <v>401</v>
      </c>
      <c r="C265">
        <v>20</v>
      </c>
      <c r="D265" s="7">
        <v>1517.76</v>
      </c>
      <c r="E265">
        <v>33.442349999999998</v>
      </c>
      <c r="F265" s="7">
        <v>1484.32</v>
      </c>
      <c r="G265">
        <v>0</v>
      </c>
      <c r="H265">
        <v>33.442349999999998</v>
      </c>
      <c r="I265" s="5">
        <f t="shared" si="4"/>
        <v>2.2034017235926628E-2</v>
      </c>
    </row>
    <row r="266" spans="1:9" x14ac:dyDescent="0.25">
      <c r="A266" t="s">
        <v>364</v>
      </c>
      <c r="B266" t="s">
        <v>471</v>
      </c>
      <c r="C266">
        <v>20</v>
      </c>
      <c r="D266" s="7">
        <v>1527.78</v>
      </c>
      <c r="E266">
        <v>32.798499999999997</v>
      </c>
      <c r="F266" s="7">
        <v>1494.98</v>
      </c>
      <c r="G266">
        <v>0</v>
      </c>
      <c r="H266">
        <v>32.798499999999997</v>
      </c>
      <c r="I266" s="5">
        <f t="shared" si="4"/>
        <v>2.1468077864614014E-2</v>
      </c>
    </row>
    <row r="267" spans="1:9" x14ac:dyDescent="0.25">
      <c r="A267" t="s">
        <v>494</v>
      </c>
      <c r="B267" t="s">
        <v>496</v>
      </c>
      <c r="C267">
        <v>17</v>
      </c>
      <c r="D267">
        <v>970.02800000000002</v>
      </c>
      <c r="E267">
        <v>31.796600000000002</v>
      </c>
      <c r="F267">
        <v>938.23</v>
      </c>
      <c r="G267">
        <v>31.796600000000002</v>
      </c>
      <c r="H267">
        <v>0</v>
      </c>
      <c r="I267" s="5">
        <f t="shared" si="4"/>
        <v>3.2779053800508849E-2</v>
      </c>
    </row>
    <row r="268" spans="1:9" x14ac:dyDescent="0.25">
      <c r="A268" t="s">
        <v>220</v>
      </c>
      <c r="B268" t="s">
        <v>284</v>
      </c>
      <c r="C268">
        <v>22</v>
      </c>
      <c r="D268" s="7">
        <v>1163.97</v>
      </c>
      <c r="E268">
        <v>31.2423</v>
      </c>
      <c r="F268" s="7">
        <v>1132.72</v>
      </c>
      <c r="G268">
        <v>0</v>
      </c>
      <c r="H268">
        <v>31.2423</v>
      </c>
      <c r="I268" s="5">
        <f t="shared" si="4"/>
        <v>2.6841155699889173E-2</v>
      </c>
    </row>
    <row r="269" spans="1:9" x14ac:dyDescent="0.25">
      <c r="A269" t="s">
        <v>484</v>
      </c>
      <c r="B269" t="s">
        <v>502</v>
      </c>
      <c r="C269">
        <v>29</v>
      </c>
      <c r="D269" s="7">
        <v>1453.39</v>
      </c>
      <c r="E269">
        <v>30.347000000000001</v>
      </c>
      <c r="F269" s="7">
        <v>1423.05</v>
      </c>
      <c r="G269">
        <v>0</v>
      </c>
      <c r="H269">
        <v>30.347000000000001</v>
      </c>
      <c r="I269" s="5">
        <f t="shared" si="4"/>
        <v>2.0880149168495725E-2</v>
      </c>
    </row>
    <row r="270" spans="1:9" x14ac:dyDescent="0.25">
      <c r="A270" t="s">
        <v>230</v>
      </c>
      <c r="B270" t="s">
        <v>243</v>
      </c>
      <c r="C270">
        <v>15</v>
      </c>
      <c r="D270">
        <v>886.49300000000005</v>
      </c>
      <c r="E270">
        <v>28.119060000000001</v>
      </c>
      <c r="F270">
        <v>858.37</v>
      </c>
      <c r="G270">
        <v>28.119060000000001</v>
      </c>
      <c r="H270">
        <v>0</v>
      </c>
      <c r="I270" s="5">
        <f t="shared" si="4"/>
        <v>3.1719438280956531E-2</v>
      </c>
    </row>
    <row r="271" spans="1:9" x14ac:dyDescent="0.25">
      <c r="A271" t="s">
        <v>148</v>
      </c>
      <c r="B271" t="s">
        <v>149</v>
      </c>
      <c r="C271">
        <v>15</v>
      </c>
      <c r="D271" s="7">
        <v>1275.42</v>
      </c>
      <c r="E271">
        <v>27.073039999999999</v>
      </c>
      <c r="F271" s="7">
        <v>1248.3399999999999</v>
      </c>
      <c r="G271">
        <v>0</v>
      </c>
      <c r="H271">
        <v>27.073039999999999</v>
      </c>
      <c r="I271" s="5">
        <f t="shared" si="4"/>
        <v>2.1226764516786626E-2</v>
      </c>
    </row>
    <row r="272" spans="1:9" x14ac:dyDescent="0.25">
      <c r="A272" t="s">
        <v>112</v>
      </c>
      <c r="B272" t="s">
        <v>140</v>
      </c>
      <c r="C272">
        <v>16</v>
      </c>
      <c r="D272" s="7">
        <v>1258.22</v>
      </c>
      <c r="E272">
        <v>26.623999999999999</v>
      </c>
      <c r="F272" s="7">
        <v>1231.5999999999999</v>
      </c>
      <c r="G272">
        <v>0</v>
      </c>
      <c r="H272">
        <v>26.623999999999999</v>
      </c>
      <c r="I272" s="5">
        <f t="shared" si="4"/>
        <v>2.1160051501327271E-2</v>
      </c>
    </row>
    <row r="273" spans="1:9" x14ac:dyDescent="0.25">
      <c r="A273" t="s">
        <v>655</v>
      </c>
      <c r="B273" t="s">
        <v>673</v>
      </c>
      <c r="C273">
        <v>17</v>
      </c>
      <c r="D273" s="7">
        <v>1058</v>
      </c>
      <c r="E273">
        <v>24.869599999999998</v>
      </c>
      <c r="F273" s="7">
        <v>1033.1300000000001</v>
      </c>
      <c r="G273">
        <v>0</v>
      </c>
      <c r="H273">
        <v>24.869599999999998</v>
      </c>
      <c r="I273" s="5">
        <f t="shared" si="4"/>
        <v>2.3506238185255195E-2</v>
      </c>
    </row>
    <row r="274" spans="1:9" x14ac:dyDescent="0.25">
      <c r="A274" t="s">
        <v>220</v>
      </c>
      <c r="B274" t="s">
        <v>339</v>
      </c>
      <c r="C274">
        <v>14</v>
      </c>
      <c r="D274" s="7">
        <v>1073.05</v>
      </c>
      <c r="E274">
        <v>24.340599999999998</v>
      </c>
      <c r="F274" s="7">
        <v>1048.71</v>
      </c>
      <c r="G274">
        <v>0</v>
      </c>
      <c r="H274">
        <v>24.340599999999998</v>
      </c>
      <c r="I274" s="5">
        <f t="shared" si="4"/>
        <v>2.2683565537486603E-2</v>
      </c>
    </row>
    <row r="275" spans="1:9" x14ac:dyDescent="0.25">
      <c r="A275" t="s">
        <v>372</v>
      </c>
      <c r="B275" t="s">
        <v>427</v>
      </c>
      <c r="C275">
        <v>17</v>
      </c>
      <c r="D275">
        <v>194.30699999999999</v>
      </c>
      <c r="E275">
        <v>23.959499999999998</v>
      </c>
      <c r="F275">
        <v>170.35</v>
      </c>
      <c r="G275">
        <v>0</v>
      </c>
      <c r="H275">
        <v>23.959499999999998</v>
      </c>
      <c r="I275" s="5">
        <f t="shared" si="4"/>
        <v>0.12330744646358598</v>
      </c>
    </row>
    <row r="276" spans="1:9" x14ac:dyDescent="0.25">
      <c r="A276" t="s">
        <v>560</v>
      </c>
      <c r="B276" t="s">
        <v>561</v>
      </c>
      <c r="C276">
        <v>22</v>
      </c>
      <c r="D276" s="7">
        <v>1790.36</v>
      </c>
      <c r="E276">
        <v>23.079000000000001</v>
      </c>
      <c r="F276" s="7">
        <v>1767.28</v>
      </c>
      <c r="G276">
        <v>0</v>
      </c>
      <c r="H276">
        <v>23.079000000000001</v>
      </c>
      <c r="I276" s="5">
        <f t="shared" si="4"/>
        <v>1.2890703545655623E-2</v>
      </c>
    </row>
    <row r="277" spans="1:9" x14ac:dyDescent="0.25">
      <c r="A277" t="s">
        <v>520</v>
      </c>
      <c r="B277" t="s">
        <v>555</v>
      </c>
      <c r="C277">
        <v>21</v>
      </c>
      <c r="D277">
        <v>822.13599999999997</v>
      </c>
      <c r="E277">
        <v>22.5168</v>
      </c>
      <c r="F277">
        <v>799.62</v>
      </c>
      <c r="G277">
        <v>0</v>
      </c>
      <c r="H277">
        <v>22.5168</v>
      </c>
      <c r="I277" s="5">
        <f t="shared" si="4"/>
        <v>2.7388169353975499E-2</v>
      </c>
    </row>
    <row r="278" spans="1:9" x14ac:dyDescent="0.25">
      <c r="A278" t="s">
        <v>520</v>
      </c>
      <c r="B278" t="s">
        <v>557</v>
      </c>
      <c r="C278">
        <v>20</v>
      </c>
      <c r="D278" s="7">
        <v>1100.95</v>
      </c>
      <c r="E278">
        <v>21.6037</v>
      </c>
      <c r="F278" s="7">
        <v>1079.3499999999999</v>
      </c>
      <c r="G278">
        <v>0</v>
      </c>
      <c r="H278">
        <v>21.6037</v>
      </c>
      <c r="I278" s="5">
        <f t="shared" si="4"/>
        <v>1.9622780326082018E-2</v>
      </c>
    </row>
    <row r="279" spans="1:9" x14ac:dyDescent="0.25">
      <c r="A279" t="s">
        <v>88</v>
      </c>
      <c r="B279" t="s">
        <v>133</v>
      </c>
      <c r="C279">
        <v>12</v>
      </c>
      <c r="D279">
        <v>235.065</v>
      </c>
      <c r="E279">
        <v>21.325800000000001</v>
      </c>
      <c r="F279">
        <v>213.74</v>
      </c>
      <c r="G279">
        <v>0</v>
      </c>
      <c r="H279">
        <v>21.325800000000001</v>
      </c>
      <c r="I279" s="5">
        <f t="shared" si="4"/>
        <v>9.0722991512985782E-2</v>
      </c>
    </row>
    <row r="280" spans="1:9" x14ac:dyDescent="0.25">
      <c r="A280" t="s">
        <v>332</v>
      </c>
      <c r="B280" t="s">
        <v>333</v>
      </c>
      <c r="C280">
        <v>12</v>
      </c>
      <c r="D280" s="7">
        <v>1748.54</v>
      </c>
      <c r="E280">
        <v>20.8367</v>
      </c>
      <c r="F280" s="7">
        <v>1727.7</v>
      </c>
      <c r="G280">
        <v>0</v>
      </c>
      <c r="H280">
        <v>20.8367</v>
      </c>
      <c r="I280" s="5">
        <f t="shared" si="4"/>
        <v>1.1916627586443547E-2</v>
      </c>
    </row>
    <row r="281" spans="1:9" x14ac:dyDescent="0.25">
      <c r="A281" t="s">
        <v>220</v>
      </c>
      <c r="B281" t="s">
        <v>307</v>
      </c>
      <c r="C281">
        <v>11</v>
      </c>
      <c r="D281">
        <v>827.678</v>
      </c>
      <c r="E281">
        <v>19.051020000000001</v>
      </c>
      <c r="F281">
        <v>808.63</v>
      </c>
      <c r="G281">
        <v>0</v>
      </c>
      <c r="H281">
        <v>19.051020000000001</v>
      </c>
      <c r="I281" s="5">
        <f t="shared" si="4"/>
        <v>2.3017429483446462E-2</v>
      </c>
    </row>
    <row r="282" spans="1:9" x14ac:dyDescent="0.25">
      <c r="A282" t="s">
        <v>236</v>
      </c>
      <c r="B282" t="s">
        <v>330</v>
      </c>
      <c r="C282">
        <v>11</v>
      </c>
      <c r="D282" s="7">
        <v>1684.59</v>
      </c>
      <c r="E282">
        <v>18.260000000000002</v>
      </c>
      <c r="F282" s="7">
        <v>1666.33</v>
      </c>
      <c r="G282">
        <v>0</v>
      </c>
      <c r="H282">
        <v>18.260000000000002</v>
      </c>
      <c r="I282" s="5">
        <f t="shared" si="4"/>
        <v>1.0839432740310699E-2</v>
      </c>
    </row>
    <row r="283" spans="1:9" x14ac:dyDescent="0.25">
      <c r="A283" t="s">
        <v>356</v>
      </c>
      <c r="B283" t="s">
        <v>413</v>
      </c>
      <c r="C283">
        <v>10</v>
      </c>
      <c r="D283" s="7">
        <v>1126.1099999999999</v>
      </c>
      <c r="E283">
        <v>17.952760000000001</v>
      </c>
      <c r="F283" s="7">
        <v>1108.1600000000001</v>
      </c>
      <c r="G283">
        <v>17.952760000000001</v>
      </c>
      <c r="H283">
        <v>0</v>
      </c>
      <c r="I283" s="5">
        <f t="shared" si="4"/>
        <v>1.5942279173437768E-2</v>
      </c>
    </row>
    <row r="284" spans="1:9" x14ac:dyDescent="0.25">
      <c r="A284" t="s">
        <v>520</v>
      </c>
      <c r="B284" t="s">
        <v>546</v>
      </c>
      <c r="C284">
        <v>16</v>
      </c>
      <c r="D284" s="7">
        <v>1064.92</v>
      </c>
      <c r="E284">
        <v>17.31063</v>
      </c>
      <c r="F284" s="7">
        <v>1047.6099999999999</v>
      </c>
      <c r="G284">
        <v>0</v>
      </c>
      <c r="H284">
        <v>17.31063</v>
      </c>
      <c r="I284" s="5">
        <f t="shared" si="4"/>
        <v>1.6255333733989408E-2</v>
      </c>
    </row>
    <row r="285" spans="1:9" x14ac:dyDescent="0.25">
      <c r="A285" t="s">
        <v>101</v>
      </c>
      <c r="B285" t="s">
        <v>129</v>
      </c>
      <c r="C285">
        <v>9</v>
      </c>
      <c r="D285">
        <v>319.92349999999999</v>
      </c>
      <c r="E285">
        <v>16.693999999999999</v>
      </c>
      <c r="F285">
        <v>303.23</v>
      </c>
      <c r="G285">
        <v>16.693999999999999</v>
      </c>
      <c r="H285">
        <v>0</v>
      </c>
      <c r="I285" s="5">
        <f t="shared" si="4"/>
        <v>5.2181224573999721E-2</v>
      </c>
    </row>
    <row r="286" spans="1:9" x14ac:dyDescent="0.25">
      <c r="A286" t="s">
        <v>579</v>
      </c>
      <c r="B286" t="s">
        <v>591</v>
      </c>
      <c r="C286">
        <v>10</v>
      </c>
      <c r="D286">
        <v>877.78800000000001</v>
      </c>
      <c r="E286">
        <v>14.865180000000001</v>
      </c>
      <c r="F286">
        <v>862.92</v>
      </c>
      <c r="G286">
        <v>0</v>
      </c>
      <c r="H286">
        <v>14.865180000000001</v>
      </c>
      <c r="I286" s="5">
        <f t="shared" si="4"/>
        <v>1.6934817974271692E-2</v>
      </c>
    </row>
    <row r="287" spans="1:9" x14ac:dyDescent="0.25">
      <c r="A287" t="s">
        <v>579</v>
      </c>
      <c r="B287" t="s">
        <v>600</v>
      </c>
      <c r="C287">
        <v>10</v>
      </c>
      <c r="D287">
        <v>853.37699999999995</v>
      </c>
      <c r="E287">
        <v>14.8309</v>
      </c>
      <c r="F287">
        <v>838.55</v>
      </c>
      <c r="G287">
        <v>0</v>
      </c>
      <c r="H287">
        <v>14.8309</v>
      </c>
      <c r="I287" s="5">
        <f t="shared" si="4"/>
        <v>1.7379071617819559E-2</v>
      </c>
    </row>
    <row r="288" spans="1:9" x14ac:dyDescent="0.25">
      <c r="A288" t="s">
        <v>520</v>
      </c>
      <c r="B288" t="s">
        <v>537</v>
      </c>
      <c r="C288">
        <v>12</v>
      </c>
      <c r="D288" s="7">
        <v>1238.02</v>
      </c>
      <c r="E288">
        <v>13.830830000000001</v>
      </c>
      <c r="F288" s="7">
        <v>1224.19</v>
      </c>
      <c r="G288">
        <v>0</v>
      </c>
      <c r="H288">
        <v>13.830830000000001</v>
      </c>
      <c r="I288" s="5">
        <f t="shared" si="4"/>
        <v>1.1171733897675321E-2</v>
      </c>
    </row>
    <row r="289" spans="1:9" x14ac:dyDescent="0.25">
      <c r="A289" t="s">
        <v>220</v>
      </c>
      <c r="B289" t="s">
        <v>279</v>
      </c>
      <c r="C289">
        <v>9</v>
      </c>
      <c r="D289">
        <v>412.10640000000001</v>
      </c>
      <c r="E289">
        <v>13.695499999999999</v>
      </c>
      <c r="F289">
        <v>398.41</v>
      </c>
      <c r="G289">
        <v>0</v>
      </c>
      <c r="H289">
        <v>13.695499999999999</v>
      </c>
      <c r="I289" s="5">
        <f t="shared" si="4"/>
        <v>3.3232922371504055E-2</v>
      </c>
    </row>
    <row r="290" spans="1:9" x14ac:dyDescent="0.25">
      <c r="A290" t="s">
        <v>563</v>
      </c>
      <c r="B290" t="s">
        <v>564</v>
      </c>
      <c r="C290">
        <v>8</v>
      </c>
      <c r="D290">
        <v>536.65</v>
      </c>
      <c r="E290">
        <v>13.391400000000001</v>
      </c>
      <c r="F290">
        <v>523.26</v>
      </c>
      <c r="G290">
        <v>0</v>
      </c>
      <c r="H290">
        <v>13.391400000000001</v>
      </c>
      <c r="I290" s="5">
        <f t="shared" si="4"/>
        <v>2.495369421410603E-2</v>
      </c>
    </row>
    <row r="291" spans="1:9" x14ac:dyDescent="0.25">
      <c r="A291" t="s">
        <v>314</v>
      </c>
      <c r="B291" t="s">
        <v>361</v>
      </c>
      <c r="C291">
        <v>8</v>
      </c>
      <c r="D291">
        <v>826.22299999999996</v>
      </c>
      <c r="E291">
        <v>13.384779999999999</v>
      </c>
      <c r="F291">
        <v>812.84</v>
      </c>
      <c r="G291">
        <v>0</v>
      </c>
      <c r="H291">
        <v>13.384779999999999</v>
      </c>
      <c r="I291" s="5">
        <f t="shared" si="4"/>
        <v>1.6199960543339994E-2</v>
      </c>
    </row>
    <row r="292" spans="1:9" x14ac:dyDescent="0.25">
      <c r="A292" t="s">
        <v>655</v>
      </c>
      <c r="B292" t="s">
        <v>688</v>
      </c>
      <c r="C292">
        <v>9</v>
      </c>
      <c r="D292" s="7">
        <v>1226.3699999999999</v>
      </c>
      <c r="E292">
        <v>12.713800000000001</v>
      </c>
      <c r="F292" s="7">
        <v>1213.6500000000001</v>
      </c>
      <c r="G292">
        <v>0</v>
      </c>
      <c r="H292">
        <v>12.713800000000001</v>
      </c>
      <c r="I292" s="5">
        <f t="shared" si="4"/>
        <v>1.0367018110358213E-2</v>
      </c>
    </row>
    <row r="293" spans="1:9" x14ac:dyDescent="0.25">
      <c r="A293" t="s">
        <v>494</v>
      </c>
      <c r="B293" t="s">
        <v>554</v>
      </c>
      <c r="C293">
        <v>8</v>
      </c>
      <c r="D293">
        <v>644.70899999999995</v>
      </c>
      <c r="E293">
        <v>12.49508</v>
      </c>
      <c r="F293">
        <v>632.21</v>
      </c>
      <c r="G293">
        <v>0</v>
      </c>
      <c r="H293">
        <v>12.49508</v>
      </c>
      <c r="I293" s="5">
        <f t="shared" si="4"/>
        <v>1.9380961022724984E-2</v>
      </c>
    </row>
    <row r="294" spans="1:9" x14ac:dyDescent="0.25">
      <c r="A294" t="s">
        <v>579</v>
      </c>
      <c r="B294" t="s">
        <v>618</v>
      </c>
      <c r="C294">
        <v>8</v>
      </c>
      <c r="D294">
        <v>639.67700000000002</v>
      </c>
      <c r="E294">
        <v>11.9198</v>
      </c>
      <c r="F294">
        <v>627.76</v>
      </c>
      <c r="G294">
        <v>0</v>
      </c>
      <c r="H294">
        <v>11.9198</v>
      </c>
      <c r="I294" s="5">
        <f t="shared" si="4"/>
        <v>1.8634091893252377E-2</v>
      </c>
    </row>
    <row r="295" spans="1:9" x14ac:dyDescent="0.25">
      <c r="A295" t="s">
        <v>314</v>
      </c>
      <c r="B295" t="s">
        <v>315</v>
      </c>
      <c r="C295">
        <v>7</v>
      </c>
      <c r="D295">
        <v>924.06700000000001</v>
      </c>
      <c r="E295">
        <v>11.715579999999999</v>
      </c>
      <c r="F295">
        <v>912.35</v>
      </c>
      <c r="G295">
        <v>0</v>
      </c>
      <c r="H295">
        <v>11.715579999999999</v>
      </c>
      <c r="I295" s="5">
        <f t="shared" si="4"/>
        <v>1.2678279821701239E-2</v>
      </c>
    </row>
    <row r="296" spans="1:9" x14ac:dyDescent="0.25">
      <c r="A296" t="s">
        <v>356</v>
      </c>
      <c r="B296" t="s">
        <v>415</v>
      </c>
      <c r="C296">
        <v>6</v>
      </c>
      <c r="D296">
        <v>824.68</v>
      </c>
      <c r="E296">
        <v>11.1145</v>
      </c>
      <c r="F296">
        <v>813.57</v>
      </c>
      <c r="G296">
        <v>0</v>
      </c>
      <c r="H296">
        <v>11.1145</v>
      </c>
      <c r="I296" s="5">
        <f t="shared" si="4"/>
        <v>1.3477348789833633E-2</v>
      </c>
    </row>
    <row r="297" spans="1:9" x14ac:dyDescent="0.25">
      <c r="A297" t="s">
        <v>364</v>
      </c>
      <c r="B297" t="s">
        <v>449</v>
      </c>
      <c r="C297">
        <v>6</v>
      </c>
      <c r="D297">
        <v>591.20299999999997</v>
      </c>
      <c r="E297">
        <v>9.8229799999999994</v>
      </c>
      <c r="F297">
        <v>581.38</v>
      </c>
      <c r="G297">
        <v>0</v>
      </c>
      <c r="H297">
        <v>9.8229799999999994</v>
      </c>
      <c r="I297" s="5">
        <f t="shared" si="4"/>
        <v>1.6615240450403669E-2</v>
      </c>
    </row>
    <row r="298" spans="1:9" x14ac:dyDescent="0.25">
      <c r="A298" t="s">
        <v>579</v>
      </c>
      <c r="B298" t="s">
        <v>598</v>
      </c>
      <c r="C298">
        <v>6</v>
      </c>
      <c r="D298">
        <v>438.471</v>
      </c>
      <c r="E298">
        <v>9.0069800000000004</v>
      </c>
      <c r="F298">
        <v>429.46</v>
      </c>
      <c r="G298">
        <v>0</v>
      </c>
      <c r="H298">
        <v>9.0069800000000004</v>
      </c>
      <c r="I298" s="5">
        <f t="shared" si="4"/>
        <v>2.0541791817474817E-2</v>
      </c>
    </row>
    <row r="299" spans="1:9" x14ac:dyDescent="0.25">
      <c r="A299" t="s">
        <v>579</v>
      </c>
      <c r="B299" t="s">
        <v>592</v>
      </c>
      <c r="C299">
        <v>6</v>
      </c>
      <c r="D299">
        <v>354.71699999999998</v>
      </c>
      <c r="E299">
        <v>9.0069800000000004</v>
      </c>
      <c r="F299">
        <v>345.71</v>
      </c>
      <c r="G299">
        <v>0</v>
      </c>
      <c r="H299">
        <v>9.0069800000000004</v>
      </c>
      <c r="I299" s="5">
        <f t="shared" si="4"/>
        <v>2.5392016734467199E-2</v>
      </c>
    </row>
    <row r="300" spans="1:9" x14ac:dyDescent="0.25">
      <c r="A300" t="s">
        <v>579</v>
      </c>
      <c r="B300" t="s">
        <v>627</v>
      </c>
      <c r="C300">
        <v>6</v>
      </c>
      <c r="D300">
        <v>332.404</v>
      </c>
      <c r="E300">
        <v>9.0069800000000004</v>
      </c>
      <c r="F300">
        <v>323.39999999999998</v>
      </c>
      <c r="G300">
        <v>0</v>
      </c>
      <c r="H300">
        <v>9.0069800000000004</v>
      </c>
      <c r="I300" s="5">
        <f t="shared" si="4"/>
        <v>2.7096485000180505E-2</v>
      </c>
    </row>
    <row r="301" spans="1:9" x14ac:dyDescent="0.25">
      <c r="A301" t="s">
        <v>579</v>
      </c>
      <c r="B301" t="s">
        <v>580</v>
      </c>
      <c r="C301">
        <v>6</v>
      </c>
      <c r="D301">
        <v>197.50819999999999</v>
      </c>
      <c r="E301">
        <v>9.0069800000000004</v>
      </c>
      <c r="F301">
        <v>188.5</v>
      </c>
      <c r="G301">
        <v>0</v>
      </c>
      <c r="H301">
        <v>9.0069800000000004</v>
      </c>
      <c r="I301" s="5">
        <f t="shared" si="4"/>
        <v>4.5603068632087178E-2</v>
      </c>
    </row>
    <row r="302" spans="1:9" x14ac:dyDescent="0.25">
      <c r="A302" t="s">
        <v>356</v>
      </c>
      <c r="B302" t="s">
        <v>412</v>
      </c>
      <c r="C302">
        <v>5</v>
      </c>
      <c r="D302" s="7">
        <v>1273.75</v>
      </c>
      <c r="E302">
        <v>8.9288100000000004</v>
      </c>
      <c r="F302" s="7">
        <v>1264.82</v>
      </c>
      <c r="G302">
        <v>8.9288100000000004</v>
      </c>
      <c r="H302">
        <v>0</v>
      </c>
      <c r="I302" s="5">
        <f t="shared" si="4"/>
        <v>7.0098606476938176E-3</v>
      </c>
    </row>
    <row r="303" spans="1:9" x14ac:dyDescent="0.25">
      <c r="A303" t="s">
        <v>356</v>
      </c>
      <c r="B303" t="s">
        <v>402</v>
      </c>
      <c r="C303">
        <v>5</v>
      </c>
      <c r="D303">
        <v>128.30119999999999</v>
      </c>
      <c r="E303">
        <v>8.9288100000000004</v>
      </c>
      <c r="F303">
        <v>119.37</v>
      </c>
      <c r="G303">
        <v>8.9288100000000004</v>
      </c>
      <c r="H303">
        <v>0</v>
      </c>
      <c r="I303" s="5">
        <f t="shared" si="4"/>
        <v>6.9592568113158726E-2</v>
      </c>
    </row>
    <row r="304" spans="1:9" x14ac:dyDescent="0.25">
      <c r="A304" t="s">
        <v>230</v>
      </c>
      <c r="B304" t="s">
        <v>258</v>
      </c>
      <c r="C304">
        <v>4</v>
      </c>
      <c r="D304">
        <v>976.18299999999999</v>
      </c>
      <c r="E304">
        <v>7.4852400000000001</v>
      </c>
      <c r="F304">
        <v>968.7</v>
      </c>
      <c r="G304">
        <v>0</v>
      </c>
      <c r="H304">
        <v>7.4852400000000001</v>
      </c>
      <c r="I304" s="5">
        <f t="shared" si="4"/>
        <v>7.6678655538971689E-3</v>
      </c>
    </row>
    <row r="305" spans="1:9" x14ac:dyDescent="0.25">
      <c r="A305" t="s">
        <v>146</v>
      </c>
      <c r="B305" t="s">
        <v>147</v>
      </c>
      <c r="C305">
        <v>4</v>
      </c>
      <c r="D305">
        <v>638.30799999999999</v>
      </c>
      <c r="E305">
        <v>7.3845000000000001</v>
      </c>
      <c r="F305">
        <v>630.91999999999996</v>
      </c>
      <c r="G305">
        <v>0</v>
      </c>
      <c r="H305">
        <v>7.3845000000000001</v>
      </c>
      <c r="I305" s="5">
        <f t="shared" si="4"/>
        <v>1.1568866440652475E-2</v>
      </c>
    </row>
    <row r="306" spans="1:9" x14ac:dyDescent="0.25">
      <c r="A306" t="s">
        <v>520</v>
      </c>
      <c r="B306" t="s">
        <v>531</v>
      </c>
      <c r="C306">
        <v>6</v>
      </c>
      <c r="D306" s="7">
        <v>1448.35</v>
      </c>
      <c r="E306">
        <v>7.26464</v>
      </c>
      <c r="F306" s="7">
        <v>1441.08</v>
      </c>
      <c r="G306">
        <v>0</v>
      </c>
      <c r="H306">
        <v>7.26464</v>
      </c>
      <c r="I306" s="5">
        <f t="shared" si="4"/>
        <v>5.0158041909759386E-3</v>
      </c>
    </row>
    <row r="307" spans="1:9" x14ac:dyDescent="0.25">
      <c r="A307" t="s">
        <v>88</v>
      </c>
      <c r="B307" t="s">
        <v>161</v>
      </c>
      <c r="C307">
        <v>4</v>
      </c>
      <c r="D307">
        <v>849.90899999999999</v>
      </c>
      <c r="E307">
        <v>6.9368800000000004</v>
      </c>
      <c r="F307">
        <v>842.97</v>
      </c>
      <c r="G307">
        <v>0</v>
      </c>
      <c r="H307">
        <v>6.9368800000000004</v>
      </c>
      <c r="I307" s="5">
        <f t="shared" si="4"/>
        <v>8.1619090985034868E-3</v>
      </c>
    </row>
    <row r="308" spans="1:9" x14ac:dyDescent="0.25">
      <c r="A308" t="s">
        <v>589</v>
      </c>
      <c r="B308" t="s">
        <v>590</v>
      </c>
      <c r="C308">
        <v>4</v>
      </c>
      <c r="D308" s="7">
        <v>1775.49</v>
      </c>
      <c r="E308">
        <v>6.1462000000000003</v>
      </c>
      <c r="F308" s="7">
        <v>1769.34</v>
      </c>
      <c r="G308">
        <v>0</v>
      </c>
      <c r="H308">
        <v>6.1462000000000003</v>
      </c>
      <c r="I308" s="5">
        <f t="shared" si="4"/>
        <v>3.4616922652338229E-3</v>
      </c>
    </row>
    <row r="309" spans="1:9" x14ac:dyDescent="0.25">
      <c r="A309" t="s">
        <v>46</v>
      </c>
      <c r="B309" t="s">
        <v>185</v>
      </c>
      <c r="C309">
        <v>3</v>
      </c>
      <c r="D309">
        <v>450.97300000000001</v>
      </c>
      <c r="E309">
        <v>5.4517699999999998</v>
      </c>
      <c r="F309">
        <v>445.52</v>
      </c>
      <c r="G309">
        <v>0</v>
      </c>
      <c r="H309">
        <v>5.4517699999999998</v>
      </c>
      <c r="I309" s="5">
        <f t="shared" si="4"/>
        <v>1.2088905544234354E-2</v>
      </c>
    </row>
    <row r="310" spans="1:9" x14ac:dyDescent="0.25">
      <c r="A310" t="s">
        <v>112</v>
      </c>
      <c r="B310" t="s">
        <v>138</v>
      </c>
      <c r="C310">
        <v>2</v>
      </c>
      <c r="D310">
        <v>598.02700000000004</v>
      </c>
      <c r="E310">
        <v>3.3656799999999998</v>
      </c>
      <c r="F310">
        <v>594.66</v>
      </c>
      <c r="G310">
        <v>0</v>
      </c>
      <c r="H310">
        <v>3.3656799999999998</v>
      </c>
      <c r="I310" s="5">
        <f t="shared" si="4"/>
        <v>5.6279733189304156E-3</v>
      </c>
    </row>
    <row r="311" spans="1:9" x14ac:dyDescent="0.25">
      <c r="A311" t="s">
        <v>220</v>
      </c>
      <c r="B311" t="s">
        <v>256</v>
      </c>
      <c r="C311">
        <v>2</v>
      </c>
      <c r="D311">
        <v>469.62099999999998</v>
      </c>
      <c r="E311">
        <v>3.2511800000000002</v>
      </c>
      <c r="F311">
        <v>466.37</v>
      </c>
      <c r="G311">
        <v>0</v>
      </c>
      <c r="H311">
        <v>3.2511800000000002</v>
      </c>
      <c r="I311" s="5">
        <f t="shared" si="4"/>
        <v>6.9229868340640651E-3</v>
      </c>
    </row>
    <row r="312" spans="1:9" x14ac:dyDescent="0.25">
      <c r="A312" t="s">
        <v>220</v>
      </c>
      <c r="B312" t="s">
        <v>266</v>
      </c>
      <c r="C312">
        <v>2</v>
      </c>
      <c r="D312">
        <v>536.91099999999994</v>
      </c>
      <c r="E312">
        <v>3.2377099999999999</v>
      </c>
      <c r="F312">
        <v>533.66999999999996</v>
      </c>
      <c r="G312">
        <v>1.62174</v>
      </c>
      <c r="H312">
        <v>1.6159699999999999</v>
      </c>
      <c r="I312" s="5">
        <f t="shared" si="4"/>
        <v>6.0302545487054653E-3</v>
      </c>
    </row>
    <row r="313" spans="1:9" x14ac:dyDescent="0.25">
      <c r="A313" t="s">
        <v>220</v>
      </c>
      <c r="B313" t="s">
        <v>283</v>
      </c>
      <c r="C313">
        <v>2</v>
      </c>
      <c r="D313">
        <v>642.24400000000003</v>
      </c>
      <c r="E313">
        <v>3.1795100000000001</v>
      </c>
      <c r="F313">
        <v>639.05999999999995</v>
      </c>
      <c r="G313">
        <v>0</v>
      </c>
      <c r="H313">
        <v>3.1795100000000001</v>
      </c>
      <c r="I313" s="5">
        <f t="shared" si="4"/>
        <v>4.9506262417398994E-3</v>
      </c>
    </row>
    <row r="314" spans="1:9" x14ac:dyDescent="0.25">
      <c r="A314" t="s">
        <v>220</v>
      </c>
      <c r="B314" t="s">
        <v>239</v>
      </c>
      <c r="C314">
        <v>2</v>
      </c>
      <c r="D314">
        <v>822.44399999999996</v>
      </c>
      <c r="E314">
        <v>3.1722299999999999</v>
      </c>
      <c r="F314">
        <v>819.27</v>
      </c>
      <c r="G314">
        <v>0</v>
      </c>
      <c r="H314">
        <v>3.1722299999999999</v>
      </c>
      <c r="I314" s="5">
        <f t="shared" si="4"/>
        <v>3.8570771991770867E-3</v>
      </c>
    </row>
    <row r="315" spans="1:9" x14ac:dyDescent="0.25">
      <c r="A315" t="s">
        <v>655</v>
      </c>
      <c r="B315" t="s">
        <v>677</v>
      </c>
      <c r="C315">
        <v>2</v>
      </c>
      <c r="D315" s="7">
        <v>1497.38</v>
      </c>
      <c r="E315">
        <v>3.1509399999999999</v>
      </c>
      <c r="F315" s="7">
        <v>1494.23</v>
      </c>
      <c r="G315">
        <v>0</v>
      </c>
      <c r="H315">
        <v>3.1509399999999999</v>
      </c>
      <c r="I315" s="5">
        <f t="shared" si="4"/>
        <v>2.104302181143063E-3</v>
      </c>
    </row>
    <row r="316" spans="1:9" x14ac:dyDescent="0.25">
      <c r="A316" t="s">
        <v>655</v>
      </c>
      <c r="B316" t="s">
        <v>661</v>
      </c>
      <c r="C316">
        <v>2</v>
      </c>
      <c r="D316">
        <v>690.98299999999995</v>
      </c>
      <c r="E316">
        <v>3.0893600000000001</v>
      </c>
      <c r="F316">
        <v>687.89</v>
      </c>
      <c r="G316">
        <v>0</v>
      </c>
      <c r="H316">
        <v>3.0893600000000001</v>
      </c>
      <c r="I316" s="5">
        <f t="shared" si="4"/>
        <v>4.4709638297903134E-3</v>
      </c>
    </row>
    <row r="317" spans="1:9" x14ac:dyDescent="0.25">
      <c r="A317" t="s">
        <v>655</v>
      </c>
      <c r="B317" t="s">
        <v>664</v>
      </c>
      <c r="C317">
        <v>2</v>
      </c>
      <c r="D317" s="7">
        <v>1228.4100000000001</v>
      </c>
      <c r="E317">
        <v>3.08744</v>
      </c>
      <c r="F317" s="7">
        <v>1225.32</v>
      </c>
      <c r="G317">
        <v>0</v>
      </c>
      <c r="H317">
        <v>3.08744</v>
      </c>
      <c r="I317" s="5">
        <f t="shared" si="4"/>
        <v>2.5133628023217003E-3</v>
      </c>
    </row>
    <row r="318" spans="1:9" x14ac:dyDescent="0.25">
      <c r="A318" t="s">
        <v>520</v>
      </c>
      <c r="B318" t="s">
        <v>541</v>
      </c>
      <c r="C318">
        <v>3</v>
      </c>
      <c r="D318">
        <v>663.19100000000003</v>
      </c>
      <c r="E318">
        <v>3.0821800000000001</v>
      </c>
      <c r="F318">
        <v>660.11</v>
      </c>
      <c r="G318">
        <v>0</v>
      </c>
      <c r="H318">
        <v>3.0821800000000001</v>
      </c>
      <c r="I318" s="5">
        <f t="shared" si="4"/>
        <v>4.6474997398939372E-3</v>
      </c>
    </row>
    <row r="319" spans="1:9" x14ac:dyDescent="0.25">
      <c r="A319" t="s">
        <v>220</v>
      </c>
      <c r="B319" t="s">
        <v>311</v>
      </c>
      <c r="C319">
        <v>2</v>
      </c>
      <c r="D319" s="7">
        <v>1413.2</v>
      </c>
      <c r="E319">
        <v>2.8306800000000001</v>
      </c>
      <c r="F319" s="7">
        <v>1410.37</v>
      </c>
      <c r="G319">
        <v>0</v>
      </c>
      <c r="H319">
        <v>2.8306800000000001</v>
      </c>
      <c r="I319" s="5">
        <f t="shared" si="4"/>
        <v>2.0030285876026042E-3</v>
      </c>
    </row>
    <row r="320" spans="1:9" x14ac:dyDescent="0.25">
      <c r="A320" t="s">
        <v>88</v>
      </c>
      <c r="B320" t="s">
        <v>178</v>
      </c>
      <c r="C320">
        <v>1</v>
      </c>
      <c r="D320">
        <v>803.47500000000002</v>
      </c>
      <c r="E320">
        <v>1.7736400000000001</v>
      </c>
      <c r="F320">
        <v>801.7</v>
      </c>
      <c r="G320">
        <v>0</v>
      </c>
      <c r="H320">
        <v>1.7736400000000001</v>
      </c>
      <c r="I320" s="5">
        <f t="shared" si="4"/>
        <v>2.2074613398052213E-3</v>
      </c>
    </row>
    <row r="321" spans="1:9" x14ac:dyDescent="0.25">
      <c r="A321" t="s">
        <v>220</v>
      </c>
      <c r="B321" t="s">
        <v>244</v>
      </c>
      <c r="C321">
        <v>1</v>
      </c>
      <c r="D321">
        <v>830.61800000000005</v>
      </c>
      <c r="E321">
        <v>1.75376</v>
      </c>
      <c r="F321">
        <v>828.86</v>
      </c>
      <c r="G321">
        <v>0</v>
      </c>
      <c r="H321">
        <v>1.75376</v>
      </c>
      <c r="I321" s="5">
        <f t="shared" si="4"/>
        <v>2.1113917589072233E-3</v>
      </c>
    </row>
    <row r="322" spans="1:9" x14ac:dyDescent="0.25">
      <c r="A322" t="s">
        <v>364</v>
      </c>
      <c r="B322" t="s">
        <v>429</v>
      </c>
      <c r="C322">
        <v>1</v>
      </c>
      <c r="D322" s="7">
        <v>1171.73</v>
      </c>
      <c r="E322">
        <v>1.6996</v>
      </c>
      <c r="F322" s="7">
        <v>1170.03</v>
      </c>
      <c r="G322">
        <v>0</v>
      </c>
      <c r="H322">
        <v>1.6996</v>
      </c>
      <c r="I322" s="5">
        <f t="shared" si="4"/>
        <v>1.4505048091283828E-3</v>
      </c>
    </row>
    <row r="323" spans="1:9" x14ac:dyDescent="0.25">
      <c r="A323" t="s">
        <v>220</v>
      </c>
      <c r="B323" t="s">
        <v>235</v>
      </c>
      <c r="C323">
        <v>1</v>
      </c>
      <c r="D323">
        <v>74.989999999999995</v>
      </c>
      <c r="E323">
        <v>1.6873899999999999</v>
      </c>
      <c r="F323">
        <v>73.3</v>
      </c>
      <c r="G323">
        <v>0</v>
      </c>
      <c r="H323">
        <v>1.6873899999999999</v>
      </c>
      <c r="I323" s="5">
        <f t="shared" ref="I323:I386" si="5">E323/D323</f>
        <v>2.2501533537805041E-2</v>
      </c>
    </row>
    <row r="324" spans="1:9" x14ac:dyDescent="0.25">
      <c r="A324" t="s">
        <v>220</v>
      </c>
      <c r="B324" t="s">
        <v>353</v>
      </c>
      <c r="C324">
        <v>1</v>
      </c>
      <c r="D324">
        <v>150.631</v>
      </c>
      <c r="E324">
        <v>1.6873899699999999</v>
      </c>
      <c r="F324">
        <v>148.94</v>
      </c>
      <c r="G324">
        <v>0</v>
      </c>
      <c r="H324">
        <v>1.6873899699999999</v>
      </c>
      <c r="I324" s="5">
        <f t="shared" si="5"/>
        <v>1.1202142786013503E-2</v>
      </c>
    </row>
    <row r="325" spans="1:9" x14ac:dyDescent="0.25">
      <c r="A325" t="s">
        <v>220</v>
      </c>
      <c r="B325" t="s">
        <v>234</v>
      </c>
      <c r="C325">
        <v>1</v>
      </c>
      <c r="D325">
        <v>503.76299999999998</v>
      </c>
      <c r="E325">
        <v>1.62174</v>
      </c>
      <c r="F325">
        <v>502.14</v>
      </c>
      <c r="G325">
        <v>1.62174</v>
      </c>
      <c r="H325">
        <v>0</v>
      </c>
      <c r="I325" s="5">
        <f t="shared" si="5"/>
        <v>3.2192519101244036E-3</v>
      </c>
    </row>
    <row r="326" spans="1:9" x14ac:dyDescent="0.25">
      <c r="A326" t="s">
        <v>220</v>
      </c>
      <c r="B326" t="s">
        <v>247</v>
      </c>
      <c r="C326">
        <v>1</v>
      </c>
      <c r="D326">
        <v>304.10500000000002</v>
      </c>
      <c r="E326">
        <v>1.62174</v>
      </c>
      <c r="F326">
        <v>302.48</v>
      </c>
      <c r="G326">
        <v>1.62174</v>
      </c>
      <c r="H326">
        <v>0</v>
      </c>
      <c r="I326" s="5">
        <f t="shared" si="5"/>
        <v>5.332829121520527E-3</v>
      </c>
    </row>
    <row r="327" spans="1:9" x14ac:dyDescent="0.25">
      <c r="A327" t="s">
        <v>220</v>
      </c>
      <c r="B327" t="s">
        <v>248</v>
      </c>
      <c r="C327">
        <v>1</v>
      </c>
      <c r="D327">
        <v>277.4135</v>
      </c>
      <c r="E327">
        <v>1.62174</v>
      </c>
      <c r="F327">
        <v>275.79000000000002</v>
      </c>
      <c r="G327">
        <v>1.62174</v>
      </c>
      <c r="H327">
        <v>0</v>
      </c>
      <c r="I327" s="5">
        <f t="shared" si="5"/>
        <v>5.8459303530650096E-3</v>
      </c>
    </row>
    <row r="328" spans="1:9" x14ac:dyDescent="0.25">
      <c r="A328" t="s">
        <v>364</v>
      </c>
      <c r="B328" t="s">
        <v>443</v>
      </c>
      <c r="C328">
        <v>1</v>
      </c>
      <c r="D328">
        <v>754.02300000000002</v>
      </c>
      <c r="E328">
        <v>1.59415</v>
      </c>
      <c r="F328">
        <v>752.43</v>
      </c>
      <c r="G328">
        <v>0</v>
      </c>
      <c r="H328">
        <v>1.59415</v>
      </c>
      <c r="I328" s="5">
        <f t="shared" si="5"/>
        <v>2.1141928031373049E-3</v>
      </c>
    </row>
    <row r="329" spans="1:9" x14ac:dyDescent="0.25">
      <c r="A329" t="s">
        <v>655</v>
      </c>
      <c r="B329" t="s">
        <v>663</v>
      </c>
      <c r="C329">
        <v>1</v>
      </c>
      <c r="D329" s="7">
        <v>1009.8</v>
      </c>
      <c r="E329">
        <v>1.5064500000000001</v>
      </c>
      <c r="F329" s="7">
        <v>1008.29</v>
      </c>
      <c r="G329">
        <v>0</v>
      </c>
      <c r="H329">
        <v>1.5064500000000001</v>
      </c>
      <c r="I329" s="5">
        <f t="shared" si="5"/>
        <v>1.4918300653594774E-3</v>
      </c>
    </row>
    <row r="330" spans="1:9" x14ac:dyDescent="0.25">
      <c r="A330" t="s">
        <v>454</v>
      </c>
      <c r="B330" t="s">
        <v>480</v>
      </c>
      <c r="C330">
        <v>1</v>
      </c>
      <c r="D330">
        <v>410.11</v>
      </c>
      <c r="E330">
        <v>1.4638100000000001</v>
      </c>
      <c r="F330">
        <v>408.65</v>
      </c>
      <c r="G330">
        <v>0</v>
      </c>
      <c r="H330">
        <v>1.4638100000000001</v>
      </c>
      <c r="I330" s="5">
        <f t="shared" si="5"/>
        <v>3.5693106727463365E-3</v>
      </c>
    </row>
    <row r="331" spans="1:9" x14ac:dyDescent="0.25">
      <c r="A331" t="s">
        <v>220</v>
      </c>
      <c r="B331" t="s">
        <v>371</v>
      </c>
      <c r="C331">
        <v>1</v>
      </c>
      <c r="D331" s="7">
        <v>1007.24</v>
      </c>
      <c r="E331">
        <v>1.4524600000000001</v>
      </c>
      <c r="F331" s="7">
        <v>1005.79</v>
      </c>
      <c r="G331">
        <v>0</v>
      </c>
      <c r="H331">
        <v>1.4524600000000001</v>
      </c>
      <c r="I331" s="5">
        <f t="shared" si="5"/>
        <v>1.4420197768158533E-3</v>
      </c>
    </row>
    <row r="332" spans="1:9" x14ac:dyDescent="0.25">
      <c r="A332" t="s">
        <v>606</v>
      </c>
      <c r="B332" t="s">
        <v>642</v>
      </c>
      <c r="C332">
        <v>1</v>
      </c>
      <c r="D332">
        <v>37.313099999999999</v>
      </c>
      <c r="E332">
        <v>1.22807</v>
      </c>
      <c r="F332">
        <v>36.090000000000003</v>
      </c>
      <c r="G332">
        <v>0</v>
      </c>
      <c r="H332">
        <v>1.22807</v>
      </c>
      <c r="I332" s="5">
        <f t="shared" si="5"/>
        <v>3.2912569580120656E-2</v>
      </c>
    </row>
    <row r="333" spans="1:9" x14ac:dyDescent="0.25">
      <c r="A333" t="s">
        <v>484</v>
      </c>
      <c r="B333" t="s">
        <v>485</v>
      </c>
      <c r="C333">
        <v>1</v>
      </c>
      <c r="D333">
        <v>507.83100000000002</v>
      </c>
      <c r="E333">
        <v>0.91905199999999998</v>
      </c>
      <c r="F333">
        <v>506.91</v>
      </c>
      <c r="G333">
        <v>0</v>
      </c>
      <c r="H333">
        <v>0.91905199999999998</v>
      </c>
      <c r="I333" s="5">
        <f t="shared" si="5"/>
        <v>1.8097595459906936E-3</v>
      </c>
    </row>
    <row r="334" spans="1:9" x14ac:dyDescent="0.25">
      <c r="A334" t="s">
        <v>240</v>
      </c>
      <c r="B334" t="s">
        <v>272</v>
      </c>
      <c r="C334">
        <v>0</v>
      </c>
      <c r="E334">
        <v>0</v>
      </c>
      <c r="I334" s="5">
        <v>0</v>
      </c>
    </row>
    <row r="335" spans="1:9" x14ac:dyDescent="0.25">
      <c r="A335" t="s">
        <v>240</v>
      </c>
      <c r="B335" t="s">
        <v>250</v>
      </c>
      <c r="C335">
        <v>0</v>
      </c>
      <c r="E335">
        <v>0</v>
      </c>
      <c r="I335" s="5">
        <v>0</v>
      </c>
    </row>
    <row r="336" spans="1:9" x14ac:dyDescent="0.25">
      <c r="A336" t="s">
        <v>454</v>
      </c>
      <c r="B336" t="s">
        <v>475</v>
      </c>
      <c r="C336">
        <v>0</v>
      </c>
      <c r="E336">
        <v>0</v>
      </c>
      <c r="I336" s="5">
        <v>0</v>
      </c>
    </row>
    <row r="337" spans="1:9" x14ac:dyDescent="0.25">
      <c r="A337" t="s">
        <v>454</v>
      </c>
      <c r="B337" t="s">
        <v>455</v>
      </c>
      <c r="C337">
        <v>0</v>
      </c>
      <c r="E337">
        <v>0</v>
      </c>
      <c r="I337" s="5">
        <v>0</v>
      </c>
    </row>
    <row r="338" spans="1:9" x14ac:dyDescent="0.25">
      <c r="A338" t="s">
        <v>386</v>
      </c>
      <c r="B338" t="s">
        <v>433</v>
      </c>
      <c r="C338">
        <v>0</v>
      </c>
      <c r="E338">
        <v>0</v>
      </c>
      <c r="I338" s="5">
        <v>0</v>
      </c>
    </row>
    <row r="339" spans="1:9" x14ac:dyDescent="0.25">
      <c r="A339" t="s">
        <v>386</v>
      </c>
      <c r="B339" t="s">
        <v>409</v>
      </c>
      <c r="C339">
        <v>0</v>
      </c>
      <c r="E339">
        <v>0</v>
      </c>
      <c r="I339" s="5">
        <v>0</v>
      </c>
    </row>
    <row r="340" spans="1:9" x14ac:dyDescent="0.25">
      <c r="A340" t="s">
        <v>386</v>
      </c>
      <c r="B340" t="s">
        <v>436</v>
      </c>
      <c r="C340">
        <v>0</v>
      </c>
      <c r="E340">
        <v>0</v>
      </c>
      <c r="I340" s="5">
        <v>0</v>
      </c>
    </row>
    <row r="341" spans="1:9" x14ac:dyDescent="0.25">
      <c r="A341" t="s">
        <v>386</v>
      </c>
      <c r="B341" t="s">
        <v>403</v>
      </c>
      <c r="C341">
        <v>0</v>
      </c>
      <c r="E341">
        <v>0</v>
      </c>
      <c r="I341" s="5">
        <v>0</v>
      </c>
    </row>
    <row r="342" spans="1:9" x14ac:dyDescent="0.25">
      <c r="A342" t="s">
        <v>386</v>
      </c>
      <c r="B342" t="s">
        <v>432</v>
      </c>
      <c r="C342">
        <v>0</v>
      </c>
      <c r="E342">
        <v>0</v>
      </c>
      <c r="I342" s="5">
        <v>0</v>
      </c>
    </row>
    <row r="343" spans="1:9" x14ac:dyDescent="0.25">
      <c r="A343" t="s">
        <v>386</v>
      </c>
      <c r="B343" t="s">
        <v>411</v>
      </c>
      <c r="C343">
        <v>0</v>
      </c>
      <c r="E343">
        <v>0</v>
      </c>
      <c r="I343" s="5">
        <v>0</v>
      </c>
    </row>
    <row r="344" spans="1:9" x14ac:dyDescent="0.25">
      <c r="A344" t="s">
        <v>386</v>
      </c>
      <c r="B344" t="s">
        <v>389</v>
      </c>
      <c r="C344">
        <v>0</v>
      </c>
      <c r="E344">
        <v>0</v>
      </c>
      <c r="I344" s="5">
        <v>0</v>
      </c>
    </row>
    <row r="345" spans="1:9" x14ac:dyDescent="0.25">
      <c r="A345" t="s">
        <v>386</v>
      </c>
      <c r="B345" t="s">
        <v>410</v>
      </c>
      <c r="C345">
        <v>0</v>
      </c>
      <c r="E345">
        <v>0</v>
      </c>
      <c r="I345" s="5">
        <v>0</v>
      </c>
    </row>
    <row r="346" spans="1:9" x14ac:dyDescent="0.25">
      <c r="A346" t="s">
        <v>386</v>
      </c>
      <c r="B346" t="s">
        <v>431</v>
      </c>
      <c r="C346">
        <v>0</v>
      </c>
      <c r="E346">
        <v>0</v>
      </c>
      <c r="I346" s="5">
        <v>0</v>
      </c>
    </row>
    <row r="347" spans="1:9" x14ac:dyDescent="0.25">
      <c r="A347" t="s">
        <v>158</v>
      </c>
      <c r="B347" t="s">
        <v>159</v>
      </c>
      <c r="C347">
        <v>0</v>
      </c>
      <c r="E347">
        <v>0</v>
      </c>
      <c r="I347" s="5">
        <v>0</v>
      </c>
    </row>
    <row r="348" spans="1:9" x14ac:dyDescent="0.25">
      <c r="A348" t="s">
        <v>158</v>
      </c>
      <c r="B348" t="s">
        <v>163</v>
      </c>
      <c r="C348">
        <v>0</v>
      </c>
      <c r="E348">
        <v>0</v>
      </c>
      <c r="I348" s="5">
        <v>0</v>
      </c>
    </row>
    <row r="349" spans="1:9" x14ac:dyDescent="0.25">
      <c r="A349" t="s">
        <v>158</v>
      </c>
      <c r="B349" t="s">
        <v>182</v>
      </c>
      <c r="C349">
        <v>0</v>
      </c>
      <c r="E349">
        <v>0</v>
      </c>
      <c r="I349" s="5">
        <v>0</v>
      </c>
    </row>
    <row r="350" spans="1:9" x14ac:dyDescent="0.25">
      <c r="A350" t="s">
        <v>494</v>
      </c>
      <c r="B350" t="s">
        <v>516</v>
      </c>
      <c r="C350">
        <v>0</v>
      </c>
      <c r="E350">
        <v>0</v>
      </c>
      <c r="I350" s="5">
        <v>0</v>
      </c>
    </row>
    <row r="351" spans="1:9" x14ac:dyDescent="0.25">
      <c r="A351" t="s">
        <v>494</v>
      </c>
      <c r="B351" t="s">
        <v>547</v>
      </c>
      <c r="C351">
        <v>0</v>
      </c>
      <c r="E351">
        <v>0</v>
      </c>
      <c r="I351" s="5">
        <v>0</v>
      </c>
    </row>
    <row r="352" spans="1:9" x14ac:dyDescent="0.25">
      <c r="A352" t="s">
        <v>494</v>
      </c>
      <c r="B352" t="s">
        <v>548</v>
      </c>
      <c r="C352">
        <v>0</v>
      </c>
      <c r="E352">
        <v>0</v>
      </c>
      <c r="I352" s="5">
        <v>0</v>
      </c>
    </row>
    <row r="353" spans="1:9" x14ac:dyDescent="0.25">
      <c r="A353" t="s">
        <v>494</v>
      </c>
      <c r="B353" t="s">
        <v>527</v>
      </c>
      <c r="C353">
        <v>0</v>
      </c>
      <c r="E353">
        <v>0</v>
      </c>
      <c r="I353" s="5">
        <v>0</v>
      </c>
    </row>
    <row r="354" spans="1:9" x14ac:dyDescent="0.25">
      <c r="A354" t="s">
        <v>152</v>
      </c>
      <c r="B354" t="s">
        <v>153</v>
      </c>
      <c r="C354">
        <v>0</v>
      </c>
      <c r="E354">
        <v>0</v>
      </c>
      <c r="I354" s="5">
        <v>0</v>
      </c>
    </row>
    <row r="355" spans="1:9" x14ac:dyDescent="0.25">
      <c r="A355" t="s">
        <v>460</v>
      </c>
      <c r="B355" t="s">
        <v>483</v>
      </c>
      <c r="C355">
        <v>0</v>
      </c>
      <c r="E355">
        <v>0</v>
      </c>
      <c r="I355" s="5">
        <v>0</v>
      </c>
    </row>
    <row r="356" spans="1:9" x14ac:dyDescent="0.25">
      <c r="A356" t="s">
        <v>460</v>
      </c>
      <c r="B356" t="s">
        <v>476</v>
      </c>
      <c r="C356">
        <v>0</v>
      </c>
      <c r="E356">
        <v>0</v>
      </c>
      <c r="I356" s="5">
        <v>0</v>
      </c>
    </row>
    <row r="357" spans="1:9" x14ac:dyDescent="0.25">
      <c r="A357" t="s">
        <v>460</v>
      </c>
      <c r="B357" t="s">
        <v>473</v>
      </c>
      <c r="C357">
        <v>0</v>
      </c>
      <c r="E357">
        <v>0</v>
      </c>
      <c r="I357" s="5">
        <v>0</v>
      </c>
    </row>
    <row r="358" spans="1:9" x14ac:dyDescent="0.25">
      <c r="A358" t="s">
        <v>460</v>
      </c>
      <c r="B358" t="s">
        <v>464</v>
      </c>
      <c r="C358">
        <v>0</v>
      </c>
      <c r="E358">
        <v>0</v>
      </c>
      <c r="I358" s="5">
        <v>0</v>
      </c>
    </row>
    <row r="359" spans="1:9" x14ac:dyDescent="0.25">
      <c r="A359" t="s">
        <v>460</v>
      </c>
      <c r="B359" t="s">
        <v>461</v>
      </c>
      <c r="C359">
        <v>0</v>
      </c>
      <c r="E359">
        <v>0</v>
      </c>
      <c r="I359" s="5">
        <v>0</v>
      </c>
    </row>
    <row r="360" spans="1:9" x14ac:dyDescent="0.25">
      <c r="A360" t="s">
        <v>220</v>
      </c>
      <c r="B360" t="s">
        <v>354</v>
      </c>
      <c r="C360">
        <v>0</v>
      </c>
      <c r="E360">
        <v>0</v>
      </c>
      <c r="I360" s="5">
        <v>0</v>
      </c>
    </row>
    <row r="361" spans="1:9" x14ac:dyDescent="0.25">
      <c r="A361" t="s">
        <v>220</v>
      </c>
      <c r="B361" t="s">
        <v>378</v>
      </c>
      <c r="C361">
        <v>0</v>
      </c>
      <c r="E361">
        <v>0</v>
      </c>
      <c r="I361" s="5">
        <v>0</v>
      </c>
    </row>
    <row r="362" spans="1:9" x14ac:dyDescent="0.25">
      <c r="A362" t="s">
        <v>220</v>
      </c>
      <c r="B362" t="s">
        <v>358</v>
      </c>
      <c r="C362">
        <v>0</v>
      </c>
      <c r="E362">
        <v>0</v>
      </c>
      <c r="I362" s="5">
        <v>0</v>
      </c>
    </row>
    <row r="363" spans="1:9" x14ac:dyDescent="0.25">
      <c r="A363" t="s">
        <v>220</v>
      </c>
      <c r="B363" t="s">
        <v>270</v>
      </c>
      <c r="C363">
        <v>0</v>
      </c>
      <c r="E363">
        <v>0</v>
      </c>
      <c r="I363" s="5">
        <v>0</v>
      </c>
    </row>
    <row r="364" spans="1:9" x14ac:dyDescent="0.25">
      <c r="A364" t="s">
        <v>220</v>
      </c>
      <c r="B364" t="s">
        <v>322</v>
      </c>
      <c r="C364">
        <v>0</v>
      </c>
      <c r="E364">
        <v>0</v>
      </c>
      <c r="I364" s="5">
        <v>0</v>
      </c>
    </row>
    <row r="365" spans="1:9" x14ac:dyDescent="0.25">
      <c r="A365" t="s">
        <v>220</v>
      </c>
      <c r="B365" t="s">
        <v>328</v>
      </c>
      <c r="C365">
        <v>0</v>
      </c>
      <c r="E365">
        <v>0</v>
      </c>
      <c r="I365" s="5">
        <v>0</v>
      </c>
    </row>
    <row r="366" spans="1:9" x14ac:dyDescent="0.25">
      <c r="A366" t="s">
        <v>220</v>
      </c>
      <c r="B366" t="s">
        <v>246</v>
      </c>
      <c r="C366">
        <v>0</v>
      </c>
      <c r="E366">
        <v>0</v>
      </c>
      <c r="I366" s="5">
        <v>0</v>
      </c>
    </row>
    <row r="367" spans="1:9" x14ac:dyDescent="0.25">
      <c r="A367" t="s">
        <v>220</v>
      </c>
      <c r="B367" t="s">
        <v>309</v>
      </c>
      <c r="C367">
        <v>0</v>
      </c>
      <c r="E367">
        <v>0</v>
      </c>
      <c r="I367" s="5">
        <v>0</v>
      </c>
    </row>
    <row r="368" spans="1:9" x14ac:dyDescent="0.25">
      <c r="A368" t="s">
        <v>220</v>
      </c>
      <c r="B368" t="s">
        <v>305</v>
      </c>
      <c r="C368">
        <v>0</v>
      </c>
      <c r="E368">
        <v>0</v>
      </c>
      <c r="I368" s="5">
        <v>0</v>
      </c>
    </row>
    <row r="369" spans="1:9" x14ac:dyDescent="0.25">
      <c r="A369" t="s">
        <v>220</v>
      </c>
      <c r="B369" t="s">
        <v>280</v>
      </c>
      <c r="C369">
        <v>0</v>
      </c>
      <c r="E369">
        <v>0</v>
      </c>
      <c r="I369" s="5">
        <v>0</v>
      </c>
    </row>
    <row r="370" spans="1:9" x14ac:dyDescent="0.25">
      <c r="A370" t="s">
        <v>220</v>
      </c>
      <c r="B370" t="s">
        <v>273</v>
      </c>
      <c r="C370">
        <v>0</v>
      </c>
      <c r="E370">
        <v>0</v>
      </c>
      <c r="I370" s="5">
        <v>0</v>
      </c>
    </row>
    <row r="371" spans="1:9" x14ac:dyDescent="0.25">
      <c r="A371" t="s">
        <v>220</v>
      </c>
      <c r="B371" t="s">
        <v>351</v>
      </c>
      <c r="C371">
        <v>0</v>
      </c>
      <c r="E371">
        <v>0</v>
      </c>
      <c r="I371" s="5">
        <v>0</v>
      </c>
    </row>
    <row r="372" spans="1:9" x14ac:dyDescent="0.25">
      <c r="A372" t="s">
        <v>220</v>
      </c>
      <c r="B372" t="s">
        <v>288</v>
      </c>
      <c r="C372">
        <v>0</v>
      </c>
      <c r="E372">
        <v>0</v>
      </c>
      <c r="I372" s="5">
        <v>0</v>
      </c>
    </row>
    <row r="373" spans="1:9" x14ac:dyDescent="0.25">
      <c r="A373" t="s">
        <v>220</v>
      </c>
      <c r="B373" t="s">
        <v>319</v>
      </c>
      <c r="C373">
        <v>0</v>
      </c>
      <c r="E373">
        <v>0</v>
      </c>
      <c r="I373" s="5">
        <v>0</v>
      </c>
    </row>
    <row r="374" spans="1:9" x14ac:dyDescent="0.25">
      <c r="A374" t="s">
        <v>220</v>
      </c>
      <c r="B374" t="s">
        <v>359</v>
      </c>
      <c r="C374">
        <v>0</v>
      </c>
      <c r="E374">
        <v>0</v>
      </c>
      <c r="I374" s="5">
        <v>0</v>
      </c>
    </row>
    <row r="375" spans="1:9" x14ac:dyDescent="0.25">
      <c r="A375" t="s">
        <v>220</v>
      </c>
      <c r="B375" t="s">
        <v>269</v>
      </c>
      <c r="C375">
        <v>0</v>
      </c>
      <c r="E375">
        <v>0</v>
      </c>
      <c r="I375" s="5">
        <v>0</v>
      </c>
    </row>
    <row r="376" spans="1:9" x14ac:dyDescent="0.25">
      <c r="A376" t="s">
        <v>220</v>
      </c>
      <c r="B376" t="s">
        <v>245</v>
      </c>
      <c r="C376">
        <v>0</v>
      </c>
      <c r="E376">
        <v>0</v>
      </c>
      <c r="I376" s="5">
        <v>0</v>
      </c>
    </row>
    <row r="377" spans="1:9" x14ac:dyDescent="0.25">
      <c r="A377" t="s">
        <v>220</v>
      </c>
      <c r="B377" t="s">
        <v>278</v>
      </c>
      <c r="C377">
        <v>0</v>
      </c>
      <c r="E377">
        <v>0</v>
      </c>
      <c r="I377" s="5">
        <v>0</v>
      </c>
    </row>
    <row r="378" spans="1:9" x14ac:dyDescent="0.25">
      <c r="A378" t="s">
        <v>220</v>
      </c>
      <c r="B378" t="s">
        <v>260</v>
      </c>
      <c r="C378">
        <v>0</v>
      </c>
      <c r="E378">
        <v>0</v>
      </c>
      <c r="I378" s="5">
        <v>0</v>
      </c>
    </row>
    <row r="379" spans="1:9" x14ac:dyDescent="0.25">
      <c r="A379" t="s">
        <v>220</v>
      </c>
      <c r="B379" t="s">
        <v>301</v>
      </c>
      <c r="C379">
        <v>0</v>
      </c>
      <c r="E379">
        <v>0</v>
      </c>
      <c r="I379" s="5">
        <v>0</v>
      </c>
    </row>
    <row r="380" spans="1:9" x14ac:dyDescent="0.25">
      <c r="A380" t="s">
        <v>220</v>
      </c>
      <c r="B380" t="s">
        <v>329</v>
      </c>
      <c r="C380">
        <v>0</v>
      </c>
      <c r="E380">
        <v>0</v>
      </c>
      <c r="I380" s="5">
        <v>0</v>
      </c>
    </row>
    <row r="381" spans="1:9" x14ac:dyDescent="0.25">
      <c r="A381" t="s">
        <v>220</v>
      </c>
      <c r="B381" t="s">
        <v>221</v>
      </c>
      <c r="C381">
        <v>0</v>
      </c>
      <c r="E381">
        <v>0</v>
      </c>
      <c r="I381" s="5">
        <v>0</v>
      </c>
    </row>
    <row r="382" spans="1:9" x14ac:dyDescent="0.25">
      <c r="A382" t="s">
        <v>220</v>
      </c>
      <c r="B382" t="s">
        <v>274</v>
      </c>
      <c r="C382">
        <v>0</v>
      </c>
      <c r="E382">
        <v>0</v>
      </c>
      <c r="I382" s="5">
        <v>0</v>
      </c>
    </row>
    <row r="383" spans="1:9" x14ac:dyDescent="0.25">
      <c r="A383" t="s">
        <v>220</v>
      </c>
      <c r="B383" t="s">
        <v>302</v>
      </c>
      <c r="C383">
        <v>0</v>
      </c>
      <c r="E383">
        <v>0</v>
      </c>
      <c r="I383" s="5">
        <v>0</v>
      </c>
    </row>
    <row r="384" spans="1:9" x14ac:dyDescent="0.25">
      <c r="A384" t="s">
        <v>220</v>
      </c>
      <c r="B384" t="s">
        <v>253</v>
      </c>
      <c r="C384">
        <v>0</v>
      </c>
      <c r="E384">
        <v>0</v>
      </c>
      <c r="I384" s="5">
        <v>0</v>
      </c>
    </row>
    <row r="385" spans="1:9" x14ac:dyDescent="0.25">
      <c r="A385" t="s">
        <v>220</v>
      </c>
      <c r="B385" t="s">
        <v>259</v>
      </c>
      <c r="C385">
        <v>0</v>
      </c>
      <c r="E385">
        <v>0</v>
      </c>
      <c r="I385" s="5">
        <v>0</v>
      </c>
    </row>
    <row r="386" spans="1:9" x14ac:dyDescent="0.25">
      <c r="A386" t="s">
        <v>220</v>
      </c>
      <c r="B386" t="s">
        <v>285</v>
      </c>
      <c r="C386">
        <v>0</v>
      </c>
      <c r="E386">
        <v>0</v>
      </c>
      <c r="I386" s="5">
        <v>0</v>
      </c>
    </row>
    <row r="387" spans="1:9" x14ac:dyDescent="0.25">
      <c r="A387" t="s">
        <v>220</v>
      </c>
      <c r="B387" t="s">
        <v>348</v>
      </c>
      <c r="C387">
        <v>0</v>
      </c>
      <c r="E387">
        <v>0</v>
      </c>
      <c r="I387" s="5">
        <v>0</v>
      </c>
    </row>
    <row r="388" spans="1:9" x14ac:dyDescent="0.25">
      <c r="A388" t="s">
        <v>220</v>
      </c>
      <c r="B388" t="s">
        <v>320</v>
      </c>
      <c r="C388">
        <v>0</v>
      </c>
      <c r="E388">
        <v>0</v>
      </c>
      <c r="I388" s="5">
        <v>0</v>
      </c>
    </row>
    <row r="389" spans="1:9" x14ac:dyDescent="0.25">
      <c r="A389" t="s">
        <v>220</v>
      </c>
      <c r="B389" t="s">
        <v>295</v>
      </c>
      <c r="C389">
        <v>0</v>
      </c>
      <c r="E389">
        <v>0</v>
      </c>
      <c r="I389" s="5">
        <v>0</v>
      </c>
    </row>
    <row r="390" spans="1:9" x14ac:dyDescent="0.25">
      <c r="A390" t="s">
        <v>220</v>
      </c>
      <c r="B390" t="s">
        <v>310</v>
      </c>
      <c r="C390">
        <v>0</v>
      </c>
      <c r="E390">
        <v>0</v>
      </c>
      <c r="I390" s="5">
        <v>0</v>
      </c>
    </row>
    <row r="391" spans="1:9" x14ac:dyDescent="0.25">
      <c r="A391" t="s">
        <v>220</v>
      </c>
      <c r="B391" t="s">
        <v>289</v>
      </c>
      <c r="C391">
        <v>0</v>
      </c>
      <c r="E391">
        <v>0</v>
      </c>
      <c r="I391" s="5">
        <v>0</v>
      </c>
    </row>
    <row r="392" spans="1:9" x14ac:dyDescent="0.25">
      <c r="A392" t="s">
        <v>220</v>
      </c>
      <c r="B392" t="s">
        <v>281</v>
      </c>
      <c r="C392">
        <v>0</v>
      </c>
      <c r="E392">
        <v>0</v>
      </c>
      <c r="I392" s="5">
        <v>0</v>
      </c>
    </row>
    <row r="393" spans="1:9" x14ac:dyDescent="0.25">
      <c r="A393" t="s">
        <v>220</v>
      </c>
      <c r="B393" t="s">
        <v>299</v>
      </c>
      <c r="C393">
        <v>0</v>
      </c>
      <c r="E393">
        <v>0</v>
      </c>
      <c r="I393" s="5">
        <v>0</v>
      </c>
    </row>
    <row r="394" spans="1:9" x14ac:dyDescent="0.25">
      <c r="A394" t="s">
        <v>220</v>
      </c>
      <c r="B394" t="s">
        <v>340</v>
      </c>
      <c r="C394">
        <v>0</v>
      </c>
      <c r="E394">
        <v>0</v>
      </c>
      <c r="I394" s="5">
        <v>0</v>
      </c>
    </row>
    <row r="395" spans="1:9" x14ac:dyDescent="0.25">
      <c r="A395" t="s">
        <v>220</v>
      </c>
      <c r="B395" t="s">
        <v>318</v>
      </c>
      <c r="C395">
        <v>0</v>
      </c>
      <c r="E395">
        <v>0</v>
      </c>
      <c r="I395" s="5">
        <v>0</v>
      </c>
    </row>
    <row r="396" spans="1:9" x14ac:dyDescent="0.25">
      <c r="A396" t="s">
        <v>220</v>
      </c>
      <c r="B396" t="s">
        <v>255</v>
      </c>
      <c r="C396">
        <v>0</v>
      </c>
      <c r="E396">
        <v>0</v>
      </c>
      <c r="I396" s="5">
        <v>0</v>
      </c>
    </row>
    <row r="397" spans="1:9" x14ac:dyDescent="0.25">
      <c r="A397" t="s">
        <v>220</v>
      </c>
      <c r="B397" t="s">
        <v>304</v>
      </c>
      <c r="C397">
        <v>0</v>
      </c>
      <c r="E397">
        <v>0</v>
      </c>
      <c r="I397" s="5">
        <v>0</v>
      </c>
    </row>
    <row r="398" spans="1:9" x14ac:dyDescent="0.25">
      <c r="A398" t="s">
        <v>220</v>
      </c>
      <c r="B398" t="s">
        <v>261</v>
      </c>
      <c r="C398">
        <v>0</v>
      </c>
      <c r="E398">
        <v>0</v>
      </c>
      <c r="I398" s="5">
        <v>0</v>
      </c>
    </row>
    <row r="399" spans="1:9" x14ac:dyDescent="0.25">
      <c r="A399" t="s">
        <v>220</v>
      </c>
      <c r="B399" t="s">
        <v>323</v>
      </c>
      <c r="C399">
        <v>0</v>
      </c>
      <c r="E399">
        <v>0</v>
      </c>
      <c r="I399" s="5">
        <v>0</v>
      </c>
    </row>
    <row r="400" spans="1:9" x14ac:dyDescent="0.25">
      <c r="A400" t="s">
        <v>220</v>
      </c>
      <c r="B400" t="s">
        <v>325</v>
      </c>
      <c r="C400">
        <v>0</v>
      </c>
      <c r="E400">
        <v>0</v>
      </c>
      <c r="I400" s="5">
        <v>0</v>
      </c>
    </row>
    <row r="401" spans="1:9" x14ac:dyDescent="0.25">
      <c r="A401" t="s">
        <v>220</v>
      </c>
      <c r="B401" t="s">
        <v>366</v>
      </c>
      <c r="C401">
        <v>0</v>
      </c>
      <c r="E401">
        <v>0</v>
      </c>
      <c r="I401" s="5">
        <v>0</v>
      </c>
    </row>
    <row r="402" spans="1:9" x14ac:dyDescent="0.25">
      <c r="A402" t="s">
        <v>220</v>
      </c>
      <c r="B402" t="s">
        <v>308</v>
      </c>
      <c r="C402">
        <v>0</v>
      </c>
      <c r="E402">
        <v>0</v>
      </c>
      <c r="I402" s="5">
        <v>0</v>
      </c>
    </row>
    <row r="403" spans="1:9" x14ac:dyDescent="0.25">
      <c r="A403" t="s">
        <v>395</v>
      </c>
      <c r="B403" t="s">
        <v>396</v>
      </c>
      <c r="C403">
        <v>0</v>
      </c>
      <c r="E403">
        <v>0</v>
      </c>
      <c r="I403" s="5">
        <v>0</v>
      </c>
    </row>
    <row r="404" spans="1:9" x14ac:dyDescent="0.25">
      <c r="A404" t="s">
        <v>563</v>
      </c>
      <c r="B404" t="s">
        <v>578</v>
      </c>
      <c r="C404">
        <v>0</v>
      </c>
      <c r="E404">
        <v>0</v>
      </c>
      <c r="I404" s="5">
        <v>0</v>
      </c>
    </row>
    <row r="405" spans="1:9" x14ac:dyDescent="0.25">
      <c r="A405" t="s">
        <v>563</v>
      </c>
      <c r="B405" t="s">
        <v>572</v>
      </c>
      <c r="C405">
        <v>0</v>
      </c>
      <c r="E405">
        <v>0</v>
      </c>
      <c r="I405" s="5">
        <v>0</v>
      </c>
    </row>
    <row r="406" spans="1:9" x14ac:dyDescent="0.25">
      <c r="A406" t="s">
        <v>504</v>
      </c>
      <c r="B406" t="s">
        <v>517</v>
      </c>
      <c r="C406">
        <v>0</v>
      </c>
      <c r="E406">
        <v>0</v>
      </c>
      <c r="I406" s="5">
        <v>0</v>
      </c>
    </row>
    <row r="407" spans="1:9" x14ac:dyDescent="0.25">
      <c r="A407" t="s">
        <v>135</v>
      </c>
      <c r="B407" t="s">
        <v>136</v>
      </c>
      <c r="C407">
        <v>0</v>
      </c>
      <c r="E407">
        <v>0</v>
      </c>
      <c r="I407" s="5">
        <v>0</v>
      </c>
    </row>
    <row r="408" spans="1:9" x14ac:dyDescent="0.25">
      <c r="A408" t="s">
        <v>264</v>
      </c>
      <c r="B408" t="s">
        <v>265</v>
      </c>
      <c r="C408">
        <v>0</v>
      </c>
      <c r="E408">
        <v>0</v>
      </c>
      <c r="I408" s="5">
        <v>0</v>
      </c>
    </row>
    <row r="409" spans="1:9" x14ac:dyDescent="0.25">
      <c r="A409" t="s">
        <v>119</v>
      </c>
      <c r="B409" t="s">
        <v>191</v>
      </c>
      <c r="C409">
        <v>0</v>
      </c>
      <c r="E409">
        <v>0</v>
      </c>
      <c r="I409" s="5">
        <v>0</v>
      </c>
    </row>
    <row r="410" spans="1:9" x14ac:dyDescent="0.25">
      <c r="A410" t="s">
        <v>119</v>
      </c>
      <c r="B410" t="s">
        <v>190</v>
      </c>
      <c r="C410">
        <v>0</v>
      </c>
      <c r="E410">
        <v>0</v>
      </c>
      <c r="I410" s="5">
        <v>0</v>
      </c>
    </row>
    <row r="411" spans="1:9" x14ac:dyDescent="0.25">
      <c r="A411" t="s">
        <v>535</v>
      </c>
      <c r="B411" t="s">
        <v>558</v>
      </c>
      <c r="C411">
        <v>0</v>
      </c>
      <c r="E411">
        <v>0</v>
      </c>
      <c r="I411" s="5">
        <v>0</v>
      </c>
    </row>
    <row r="412" spans="1:9" x14ac:dyDescent="0.25">
      <c r="A412" t="s">
        <v>535</v>
      </c>
      <c r="B412" t="s">
        <v>538</v>
      </c>
      <c r="C412">
        <v>0</v>
      </c>
      <c r="E412">
        <v>0</v>
      </c>
      <c r="I412" s="5">
        <v>0</v>
      </c>
    </row>
    <row r="413" spans="1:9" x14ac:dyDescent="0.25">
      <c r="A413" t="s">
        <v>535</v>
      </c>
      <c r="B413" t="s">
        <v>539</v>
      </c>
      <c r="C413">
        <v>0</v>
      </c>
      <c r="E413">
        <v>0</v>
      </c>
      <c r="I413" s="5">
        <v>0</v>
      </c>
    </row>
    <row r="414" spans="1:9" x14ac:dyDescent="0.25">
      <c r="A414" t="s">
        <v>535</v>
      </c>
      <c r="B414" t="s">
        <v>562</v>
      </c>
      <c r="C414">
        <v>0</v>
      </c>
      <c r="E414">
        <v>0</v>
      </c>
      <c r="I414" s="5">
        <v>0</v>
      </c>
    </row>
    <row r="415" spans="1:9" x14ac:dyDescent="0.25">
      <c r="A415" t="s">
        <v>535</v>
      </c>
      <c r="B415" t="s">
        <v>559</v>
      </c>
      <c r="C415">
        <v>0</v>
      </c>
      <c r="E415">
        <v>0</v>
      </c>
      <c r="I415" s="5">
        <v>0</v>
      </c>
    </row>
    <row r="416" spans="1:9" x14ac:dyDescent="0.25">
      <c r="A416" t="s">
        <v>631</v>
      </c>
      <c r="B416" t="s">
        <v>632</v>
      </c>
      <c r="C416">
        <v>0</v>
      </c>
      <c r="E416">
        <v>0</v>
      </c>
      <c r="I416" s="5">
        <v>0</v>
      </c>
    </row>
    <row r="417" spans="1:9" x14ac:dyDescent="0.25">
      <c r="A417" t="s">
        <v>631</v>
      </c>
      <c r="B417" t="s">
        <v>633</v>
      </c>
      <c r="C417">
        <v>0</v>
      </c>
      <c r="E417">
        <v>0</v>
      </c>
      <c r="I417" s="5">
        <v>0</v>
      </c>
    </row>
    <row r="418" spans="1:9" x14ac:dyDescent="0.25">
      <c r="A418" t="s">
        <v>88</v>
      </c>
      <c r="B418" t="s">
        <v>183</v>
      </c>
      <c r="C418">
        <v>0</v>
      </c>
      <c r="E418">
        <v>0</v>
      </c>
      <c r="I418" s="5">
        <v>0</v>
      </c>
    </row>
    <row r="419" spans="1:9" x14ac:dyDescent="0.25">
      <c r="A419" t="s">
        <v>88</v>
      </c>
      <c r="B419" t="s">
        <v>179</v>
      </c>
      <c r="C419">
        <v>0</v>
      </c>
      <c r="E419">
        <v>0</v>
      </c>
      <c r="I419" s="5">
        <v>0</v>
      </c>
    </row>
    <row r="420" spans="1:9" x14ac:dyDescent="0.25">
      <c r="A420" t="s">
        <v>88</v>
      </c>
      <c r="B420" t="s">
        <v>186</v>
      </c>
      <c r="C420">
        <v>0</v>
      </c>
      <c r="E420">
        <v>0</v>
      </c>
      <c r="I420" s="5">
        <v>0</v>
      </c>
    </row>
    <row r="421" spans="1:9" x14ac:dyDescent="0.25">
      <c r="A421" t="s">
        <v>88</v>
      </c>
      <c r="B421" t="s">
        <v>181</v>
      </c>
      <c r="C421">
        <v>0</v>
      </c>
      <c r="E421">
        <v>0</v>
      </c>
      <c r="I421" s="5">
        <v>0</v>
      </c>
    </row>
    <row r="422" spans="1:9" x14ac:dyDescent="0.25">
      <c r="A422" t="s">
        <v>88</v>
      </c>
      <c r="B422" t="s">
        <v>175</v>
      </c>
      <c r="C422">
        <v>0</v>
      </c>
      <c r="E422">
        <v>0</v>
      </c>
      <c r="I422" s="5">
        <v>0</v>
      </c>
    </row>
    <row r="423" spans="1:9" x14ac:dyDescent="0.25">
      <c r="A423" t="s">
        <v>88</v>
      </c>
      <c r="B423" t="s">
        <v>177</v>
      </c>
      <c r="C423">
        <v>0</v>
      </c>
      <c r="E423">
        <v>0</v>
      </c>
      <c r="I423" s="5">
        <v>0</v>
      </c>
    </row>
    <row r="424" spans="1:9" x14ac:dyDescent="0.25">
      <c r="A424" t="s">
        <v>88</v>
      </c>
      <c r="B424" t="s">
        <v>171</v>
      </c>
      <c r="C424">
        <v>0</v>
      </c>
      <c r="E424">
        <v>0</v>
      </c>
      <c r="I424" s="5">
        <v>0</v>
      </c>
    </row>
    <row r="425" spans="1:9" x14ac:dyDescent="0.25">
      <c r="A425" t="s">
        <v>88</v>
      </c>
      <c r="B425" t="s">
        <v>176</v>
      </c>
      <c r="C425">
        <v>0</v>
      </c>
      <c r="E425">
        <v>0</v>
      </c>
      <c r="I425" s="5">
        <v>0</v>
      </c>
    </row>
    <row r="426" spans="1:9" x14ac:dyDescent="0.25">
      <c r="A426" t="s">
        <v>194</v>
      </c>
      <c r="B426" t="s">
        <v>219</v>
      </c>
      <c r="C426">
        <v>0</v>
      </c>
      <c r="E426">
        <v>0</v>
      </c>
      <c r="I426" s="5">
        <v>0</v>
      </c>
    </row>
    <row r="427" spans="1:9" x14ac:dyDescent="0.25">
      <c r="A427" t="s">
        <v>194</v>
      </c>
      <c r="B427" t="s">
        <v>217</v>
      </c>
      <c r="C427">
        <v>0</v>
      </c>
      <c r="E427">
        <v>0</v>
      </c>
      <c r="I427" s="5">
        <v>0</v>
      </c>
    </row>
    <row r="428" spans="1:9" x14ac:dyDescent="0.25">
      <c r="A428" t="s">
        <v>194</v>
      </c>
      <c r="B428" t="s">
        <v>197</v>
      </c>
      <c r="C428">
        <v>0</v>
      </c>
      <c r="E428">
        <v>0</v>
      </c>
      <c r="I428" s="5">
        <v>0</v>
      </c>
    </row>
    <row r="429" spans="1:9" x14ac:dyDescent="0.25">
      <c r="A429" t="s">
        <v>194</v>
      </c>
      <c r="B429" t="s">
        <v>232</v>
      </c>
      <c r="C429">
        <v>0</v>
      </c>
      <c r="E429">
        <v>0</v>
      </c>
      <c r="I429" s="5">
        <v>0</v>
      </c>
    </row>
    <row r="430" spans="1:9" x14ac:dyDescent="0.25">
      <c r="A430" t="s">
        <v>382</v>
      </c>
      <c r="B430" t="s">
        <v>383</v>
      </c>
      <c r="C430">
        <v>0</v>
      </c>
      <c r="E430">
        <v>0</v>
      </c>
      <c r="I430" s="5">
        <v>0</v>
      </c>
    </row>
    <row r="431" spans="1:9" x14ac:dyDescent="0.25">
      <c r="A431" t="s">
        <v>425</v>
      </c>
      <c r="B431" t="s">
        <v>426</v>
      </c>
      <c r="C431">
        <v>0</v>
      </c>
      <c r="E431">
        <v>0</v>
      </c>
      <c r="I431" s="5">
        <v>0</v>
      </c>
    </row>
    <row r="432" spans="1:9" x14ac:dyDescent="0.25">
      <c r="A432" t="s">
        <v>586</v>
      </c>
      <c r="B432" t="s">
        <v>613</v>
      </c>
      <c r="C432">
        <v>0</v>
      </c>
      <c r="E432">
        <v>0</v>
      </c>
      <c r="I432" s="5">
        <v>0</v>
      </c>
    </row>
    <row r="433" spans="1:9" x14ac:dyDescent="0.25">
      <c r="A433" t="s">
        <v>586</v>
      </c>
      <c r="B433" t="s">
        <v>626</v>
      </c>
      <c r="C433">
        <v>0</v>
      </c>
      <c r="E433">
        <v>0</v>
      </c>
      <c r="I433" s="5">
        <v>0</v>
      </c>
    </row>
    <row r="434" spans="1:9" x14ac:dyDescent="0.25">
      <c r="A434" t="s">
        <v>655</v>
      </c>
      <c r="B434" t="s">
        <v>662</v>
      </c>
      <c r="C434">
        <v>0</v>
      </c>
      <c r="E434">
        <v>0</v>
      </c>
      <c r="I434" s="5">
        <v>0</v>
      </c>
    </row>
    <row r="435" spans="1:9" x14ac:dyDescent="0.25">
      <c r="A435" t="s">
        <v>655</v>
      </c>
      <c r="B435" t="s">
        <v>671</v>
      </c>
      <c r="C435">
        <v>0</v>
      </c>
      <c r="E435">
        <v>0</v>
      </c>
      <c r="I435" s="5">
        <v>0</v>
      </c>
    </row>
    <row r="436" spans="1:9" x14ac:dyDescent="0.25">
      <c r="A436" t="s">
        <v>655</v>
      </c>
      <c r="B436" t="s">
        <v>680</v>
      </c>
      <c r="C436">
        <v>0</v>
      </c>
      <c r="E436">
        <v>0</v>
      </c>
      <c r="I436" s="5">
        <v>0</v>
      </c>
    </row>
    <row r="437" spans="1:9" x14ac:dyDescent="0.25">
      <c r="A437" t="s">
        <v>655</v>
      </c>
      <c r="B437" t="s">
        <v>666</v>
      </c>
      <c r="C437">
        <v>0</v>
      </c>
      <c r="E437">
        <v>0</v>
      </c>
      <c r="I437" s="5">
        <v>0</v>
      </c>
    </row>
    <row r="438" spans="1:9" x14ac:dyDescent="0.25">
      <c r="A438" t="s">
        <v>655</v>
      </c>
      <c r="B438" t="s">
        <v>669</v>
      </c>
      <c r="C438">
        <v>0</v>
      </c>
      <c r="E438">
        <v>0</v>
      </c>
      <c r="I438" s="5">
        <v>0</v>
      </c>
    </row>
    <row r="439" spans="1:9" x14ac:dyDescent="0.25">
      <c r="A439" t="s">
        <v>655</v>
      </c>
      <c r="B439" t="s">
        <v>658</v>
      </c>
      <c r="C439">
        <v>0</v>
      </c>
      <c r="E439">
        <v>0</v>
      </c>
      <c r="I439" s="5">
        <v>0</v>
      </c>
    </row>
    <row r="440" spans="1:9" x14ac:dyDescent="0.25">
      <c r="A440" t="s">
        <v>655</v>
      </c>
      <c r="B440" t="s">
        <v>686</v>
      </c>
      <c r="C440">
        <v>0</v>
      </c>
      <c r="E440">
        <v>0</v>
      </c>
      <c r="I440" s="5">
        <v>0</v>
      </c>
    </row>
    <row r="441" spans="1:9" x14ac:dyDescent="0.25">
      <c r="A441" t="s">
        <v>655</v>
      </c>
      <c r="B441" t="s">
        <v>657</v>
      </c>
      <c r="C441">
        <v>0</v>
      </c>
      <c r="E441">
        <v>0</v>
      </c>
      <c r="I441" s="5">
        <v>0</v>
      </c>
    </row>
    <row r="442" spans="1:9" x14ac:dyDescent="0.25">
      <c r="A442" t="s">
        <v>655</v>
      </c>
      <c r="B442" t="s">
        <v>667</v>
      </c>
      <c r="C442">
        <v>0</v>
      </c>
      <c r="E442">
        <v>0</v>
      </c>
      <c r="I442" s="5">
        <v>0</v>
      </c>
    </row>
    <row r="443" spans="1:9" x14ac:dyDescent="0.25">
      <c r="A443" t="s">
        <v>655</v>
      </c>
      <c r="B443" t="s">
        <v>660</v>
      </c>
      <c r="C443">
        <v>0</v>
      </c>
      <c r="E443">
        <v>0</v>
      </c>
      <c r="I443" s="5">
        <v>0</v>
      </c>
    </row>
    <row r="444" spans="1:9" x14ac:dyDescent="0.25">
      <c r="A444" t="s">
        <v>655</v>
      </c>
      <c r="B444" t="s">
        <v>689</v>
      </c>
      <c r="C444">
        <v>0</v>
      </c>
      <c r="E444">
        <v>0</v>
      </c>
      <c r="I444" s="5">
        <v>0</v>
      </c>
    </row>
    <row r="445" spans="1:9" x14ac:dyDescent="0.25">
      <c r="A445" t="s">
        <v>655</v>
      </c>
      <c r="B445" t="s">
        <v>672</v>
      </c>
      <c r="C445">
        <v>0</v>
      </c>
      <c r="E445">
        <v>0</v>
      </c>
      <c r="I445" s="5">
        <v>0</v>
      </c>
    </row>
    <row r="446" spans="1:9" x14ac:dyDescent="0.25">
      <c r="A446" t="s">
        <v>655</v>
      </c>
      <c r="B446" t="s">
        <v>670</v>
      </c>
      <c r="C446">
        <v>0</v>
      </c>
      <c r="E446">
        <v>0</v>
      </c>
      <c r="I446" s="5">
        <v>0</v>
      </c>
    </row>
    <row r="447" spans="1:9" x14ac:dyDescent="0.25">
      <c r="A447" t="s">
        <v>655</v>
      </c>
      <c r="B447" t="s">
        <v>659</v>
      </c>
      <c r="C447">
        <v>0</v>
      </c>
      <c r="E447">
        <v>0</v>
      </c>
      <c r="I447" s="5">
        <v>0</v>
      </c>
    </row>
    <row r="448" spans="1:9" x14ac:dyDescent="0.25">
      <c r="A448" t="s">
        <v>655</v>
      </c>
      <c r="B448" t="s">
        <v>668</v>
      </c>
      <c r="C448">
        <v>0</v>
      </c>
      <c r="E448">
        <v>0</v>
      </c>
      <c r="I448" s="5">
        <v>0</v>
      </c>
    </row>
    <row r="449" spans="1:9" x14ac:dyDescent="0.25">
      <c r="A449" t="s">
        <v>655</v>
      </c>
      <c r="B449" t="s">
        <v>674</v>
      </c>
      <c r="C449">
        <v>0</v>
      </c>
      <c r="E449">
        <v>0</v>
      </c>
      <c r="I449" s="5">
        <v>0</v>
      </c>
    </row>
    <row r="450" spans="1:9" x14ac:dyDescent="0.25">
      <c r="A450" t="s">
        <v>655</v>
      </c>
      <c r="B450" t="s">
        <v>676</v>
      </c>
      <c r="C450">
        <v>0</v>
      </c>
      <c r="E450">
        <v>0</v>
      </c>
      <c r="I450" s="5">
        <v>0</v>
      </c>
    </row>
    <row r="451" spans="1:9" x14ac:dyDescent="0.25">
      <c r="A451" t="s">
        <v>655</v>
      </c>
      <c r="B451" t="s">
        <v>665</v>
      </c>
      <c r="C451">
        <v>0</v>
      </c>
      <c r="E451">
        <v>0</v>
      </c>
      <c r="I451" s="5">
        <v>0</v>
      </c>
    </row>
    <row r="452" spans="1:9" x14ac:dyDescent="0.25">
      <c r="A452" t="s">
        <v>655</v>
      </c>
      <c r="B452" t="s">
        <v>656</v>
      </c>
      <c r="C452">
        <v>0</v>
      </c>
      <c r="E452">
        <v>0</v>
      </c>
      <c r="I452" s="5">
        <v>0</v>
      </c>
    </row>
    <row r="453" spans="1:9" x14ac:dyDescent="0.25">
      <c r="A453" t="s">
        <v>655</v>
      </c>
      <c r="B453" t="s">
        <v>679</v>
      </c>
      <c r="C453">
        <v>0</v>
      </c>
      <c r="E453">
        <v>0</v>
      </c>
      <c r="I453" s="5">
        <v>0</v>
      </c>
    </row>
    <row r="454" spans="1:9" x14ac:dyDescent="0.25">
      <c r="A454" t="s">
        <v>655</v>
      </c>
      <c r="B454" t="s">
        <v>678</v>
      </c>
      <c r="C454">
        <v>0</v>
      </c>
      <c r="E454">
        <v>0</v>
      </c>
      <c r="I454" s="5">
        <v>0</v>
      </c>
    </row>
    <row r="455" spans="1:9" x14ac:dyDescent="0.25">
      <c r="A455" t="s">
        <v>286</v>
      </c>
      <c r="B455" t="s">
        <v>287</v>
      </c>
      <c r="C455">
        <v>0</v>
      </c>
      <c r="E455">
        <v>0</v>
      </c>
      <c r="I455" s="5">
        <v>0</v>
      </c>
    </row>
    <row r="456" spans="1:9" x14ac:dyDescent="0.25">
      <c r="A456" t="s">
        <v>332</v>
      </c>
      <c r="B456" t="s">
        <v>384</v>
      </c>
      <c r="C456">
        <v>0</v>
      </c>
      <c r="E456">
        <v>0</v>
      </c>
      <c r="I456" s="5">
        <v>0</v>
      </c>
    </row>
    <row r="457" spans="1:9" x14ac:dyDescent="0.25">
      <c r="A457" t="s">
        <v>332</v>
      </c>
      <c r="B457" t="s">
        <v>363</v>
      </c>
      <c r="C457">
        <v>0</v>
      </c>
      <c r="E457">
        <v>0</v>
      </c>
      <c r="I457" s="5">
        <v>0</v>
      </c>
    </row>
    <row r="458" spans="1:9" x14ac:dyDescent="0.25">
      <c r="A458" t="s">
        <v>332</v>
      </c>
      <c r="B458" t="s">
        <v>394</v>
      </c>
      <c r="C458">
        <v>0</v>
      </c>
      <c r="E458">
        <v>0</v>
      </c>
      <c r="I458" s="5">
        <v>0</v>
      </c>
    </row>
    <row r="459" spans="1:9" x14ac:dyDescent="0.25">
      <c r="A459" t="s">
        <v>332</v>
      </c>
      <c r="B459" t="s">
        <v>343</v>
      </c>
      <c r="C459">
        <v>0</v>
      </c>
      <c r="E459">
        <v>0</v>
      </c>
      <c r="I459" s="5">
        <v>0</v>
      </c>
    </row>
    <row r="460" spans="1:9" x14ac:dyDescent="0.25">
      <c r="A460" t="s">
        <v>332</v>
      </c>
      <c r="B460" t="s">
        <v>376</v>
      </c>
      <c r="C460">
        <v>0</v>
      </c>
      <c r="E460">
        <v>0</v>
      </c>
      <c r="I460" s="5">
        <v>0</v>
      </c>
    </row>
    <row r="461" spans="1:9" x14ac:dyDescent="0.25">
      <c r="A461" t="s">
        <v>332</v>
      </c>
      <c r="B461" t="s">
        <v>388</v>
      </c>
      <c r="C461">
        <v>0</v>
      </c>
      <c r="E461">
        <v>0</v>
      </c>
      <c r="I461" s="5">
        <v>0</v>
      </c>
    </row>
    <row r="462" spans="1:9" x14ac:dyDescent="0.25">
      <c r="A462" t="s">
        <v>204</v>
      </c>
      <c r="B462" t="s">
        <v>226</v>
      </c>
      <c r="C462">
        <v>0</v>
      </c>
      <c r="E462">
        <v>0</v>
      </c>
      <c r="I462" s="5">
        <v>0</v>
      </c>
    </row>
    <row r="463" spans="1:9" x14ac:dyDescent="0.25">
      <c r="A463" t="s">
        <v>112</v>
      </c>
      <c r="B463" t="s">
        <v>137</v>
      </c>
      <c r="C463">
        <v>0</v>
      </c>
      <c r="E463">
        <v>0</v>
      </c>
      <c r="I463" s="5">
        <v>0</v>
      </c>
    </row>
    <row r="464" spans="1:9" x14ac:dyDescent="0.25">
      <c r="A464" t="s">
        <v>200</v>
      </c>
      <c r="B464" t="s">
        <v>201</v>
      </c>
      <c r="C464">
        <v>0</v>
      </c>
      <c r="E464">
        <v>0</v>
      </c>
      <c r="I464" s="5">
        <v>0</v>
      </c>
    </row>
    <row r="465" spans="1:9" x14ac:dyDescent="0.25">
      <c r="A465" t="s">
        <v>565</v>
      </c>
      <c r="B465" t="s">
        <v>574</v>
      </c>
      <c r="C465">
        <v>0</v>
      </c>
      <c r="E465">
        <v>0</v>
      </c>
      <c r="I465" s="5">
        <v>0</v>
      </c>
    </row>
    <row r="466" spans="1:9" x14ac:dyDescent="0.25">
      <c r="A466" t="s">
        <v>565</v>
      </c>
      <c r="B466" t="s">
        <v>581</v>
      </c>
      <c r="C466">
        <v>0</v>
      </c>
      <c r="E466">
        <v>0</v>
      </c>
      <c r="I466" s="5">
        <v>0</v>
      </c>
    </row>
    <row r="467" spans="1:9" x14ac:dyDescent="0.25">
      <c r="A467" t="s">
        <v>565</v>
      </c>
      <c r="B467" t="s">
        <v>566</v>
      </c>
      <c r="C467">
        <v>0</v>
      </c>
      <c r="E467">
        <v>0</v>
      </c>
      <c r="I467" s="5">
        <v>0</v>
      </c>
    </row>
    <row r="468" spans="1:9" x14ac:dyDescent="0.25">
      <c r="A468" t="s">
        <v>462</v>
      </c>
      <c r="B468" t="s">
        <v>511</v>
      </c>
      <c r="C468">
        <v>0</v>
      </c>
      <c r="E468">
        <v>0</v>
      </c>
      <c r="I468" s="5">
        <v>0</v>
      </c>
    </row>
    <row r="469" spans="1:9" x14ac:dyDescent="0.25">
      <c r="A469" t="s">
        <v>462</v>
      </c>
      <c r="B469" t="s">
        <v>509</v>
      </c>
      <c r="C469">
        <v>0</v>
      </c>
      <c r="E469">
        <v>0</v>
      </c>
      <c r="I469" s="5">
        <v>0</v>
      </c>
    </row>
    <row r="470" spans="1:9" x14ac:dyDescent="0.25">
      <c r="A470" t="s">
        <v>101</v>
      </c>
      <c r="B470" t="s">
        <v>141</v>
      </c>
      <c r="C470">
        <v>0</v>
      </c>
      <c r="E470">
        <v>0</v>
      </c>
      <c r="I470" s="5">
        <v>0</v>
      </c>
    </row>
    <row r="471" spans="1:9" x14ac:dyDescent="0.25">
      <c r="A471" t="s">
        <v>101</v>
      </c>
      <c r="B471" t="s">
        <v>139</v>
      </c>
      <c r="C471">
        <v>0</v>
      </c>
      <c r="E471">
        <v>0</v>
      </c>
      <c r="I471" s="5">
        <v>0</v>
      </c>
    </row>
    <row r="472" spans="1:9" x14ac:dyDescent="0.25">
      <c r="A472" t="s">
        <v>392</v>
      </c>
      <c r="B472" t="s">
        <v>393</v>
      </c>
      <c r="C472">
        <v>0</v>
      </c>
      <c r="E472">
        <v>0</v>
      </c>
      <c r="I472" s="5">
        <v>0</v>
      </c>
    </row>
    <row r="473" spans="1:9" x14ac:dyDescent="0.25">
      <c r="A473" t="s">
        <v>46</v>
      </c>
      <c r="B473" t="s">
        <v>187</v>
      </c>
      <c r="C473">
        <v>0</v>
      </c>
      <c r="E473">
        <v>0</v>
      </c>
      <c r="I473" s="5">
        <v>0</v>
      </c>
    </row>
    <row r="474" spans="1:9" x14ac:dyDescent="0.25">
      <c r="A474" t="s">
        <v>645</v>
      </c>
      <c r="B474" t="s">
        <v>683</v>
      </c>
      <c r="C474">
        <v>0</v>
      </c>
      <c r="E474">
        <v>0</v>
      </c>
      <c r="I474" s="5">
        <v>0</v>
      </c>
    </row>
    <row r="475" spans="1:9" x14ac:dyDescent="0.25">
      <c r="A475" t="s">
        <v>645</v>
      </c>
      <c r="B475" t="s">
        <v>646</v>
      </c>
      <c r="C475">
        <v>0</v>
      </c>
      <c r="E475">
        <v>0</v>
      </c>
      <c r="I475" s="5">
        <v>0</v>
      </c>
    </row>
    <row r="476" spans="1:9" x14ac:dyDescent="0.25">
      <c r="A476" t="s">
        <v>584</v>
      </c>
      <c r="B476" t="s">
        <v>585</v>
      </c>
      <c r="C476">
        <v>0</v>
      </c>
      <c r="E476">
        <v>0</v>
      </c>
      <c r="I476" s="5">
        <v>0</v>
      </c>
    </row>
    <row r="477" spans="1:9" x14ac:dyDescent="0.25">
      <c r="A477" t="s">
        <v>584</v>
      </c>
      <c r="B477" t="s">
        <v>588</v>
      </c>
      <c r="C477">
        <v>0</v>
      </c>
      <c r="E477">
        <v>0</v>
      </c>
      <c r="I477" s="5">
        <v>0</v>
      </c>
    </row>
    <row r="478" spans="1:9" x14ac:dyDescent="0.25">
      <c r="A478" t="s">
        <v>652</v>
      </c>
      <c r="B478" t="s">
        <v>654</v>
      </c>
      <c r="C478">
        <v>0</v>
      </c>
      <c r="E478">
        <v>0</v>
      </c>
      <c r="I478" s="5">
        <v>0</v>
      </c>
    </row>
    <row r="479" spans="1:9" x14ac:dyDescent="0.25">
      <c r="A479" t="s">
        <v>579</v>
      </c>
      <c r="B479" t="s">
        <v>601</v>
      </c>
      <c r="C479">
        <v>0</v>
      </c>
      <c r="E479">
        <v>0</v>
      </c>
      <c r="I479" s="5">
        <v>0</v>
      </c>
    </row>
    <row r="480" spans="1:9" x14ac:dyDescent="0.25">
      <c r="A480" t="s">
        <v>579</v>
      </c>
      <c r="B480" t="s">
        <v>582</v>
      </c>
      <c r="C480">
        <v>0</v>
      </c>
      <c r="E480">
        <v>0</v>
      </c>
      <c r="I480" s="5">
        <v>0</v>
      </c>
    </row>
    <row r="481" spans="1:9" x14ac:dyDescent="0.25">
      <c r="A481" t="s">
        <v>579</v>
      </c>
      <c r="B481" t="s">
        <v>596</v>
      </c>
      <c r="C481">
        <v>0</v>
      </c>
      <c r="E481">
        <v>0</v>
      </c>
      <c r="I481" s="5">
        <v>0</v>
      </c>
    </row>
    <row r="482" spans="1:9" x14ac:dyDescent="0.25">
      <c r="A482" t="s">
        <v>606</v>
      </c>
      <c r="B482" t="s">
        <v>644</v>
      </c>
      <c r="C482">
        <v>0</v>
      </c>
      <c r="E482">
        <v>0</v>
      </c>
      <c r="I482" s="5">
        <v>0</v>
      </c>
    </row>
    <row r="483" spans="1:9" x14ac:dyDescent="0.25">
      <c r="A483" t="s">
        <v>606</v>
      </c>
      <c r="B483" t="s">
        <v>635</v>
      </c>
      <c r="C483">
        <v>0</v>
      </c>
      <c r="E483">
        <v>0</v>
      </c>
      <c r="I483" s="5">
        <v>0</v>
      </c>
    </row>
    <row r="484" spans="1:9" x14ac:dyDescent="0.25">
      <c r="A484" t="s">
        <v>606</v>
      </c>
      <c r="B484" t="s">
        <v>634</v>
      </c>
      <c r="C484">
        <v>0</v>
      </c>
      <c r="E484">
        <v>0</v>
      </c>
      <c r="I484" s="5">
        <v>0</v>
      </c>
    </row>
    <row r="485" spans="1:9" x14ac:dyDescent="0.25">
      <c r="A485" t="s">
        <v>290</v>
      </c>
      <c r="B485" t="s">
        <v>291</v>
      </c>
      <c r="C485">
        <v>0</v>
      </c>
      <c r="E485">
        <v>0</v>
      </c>
      <c r="I485" s="5">
        <v>0</v>
      </c>
    </row>
    <row r="486" spans="1:9" x14ac:dyDescent="0.25">
      <c r="A486" t="s">
        <v>290</v>
      </c>
      <c r="B486" t="s">
        <v>352</v>
      </c>
      <c r="C486">
        <v>0</v>
      </c>
      <c r="E486">
        <v>0</v>
      </c>
      <c r="I486" s="5">
        <v>0</v>
      </c>
    </row>
    <row r="487" spans="1:9" x14ac:dyDescent="0.25">
      <c r="A487" t="s">
        <v>290</v>
      </c>
      <c r="B487" t="s">
        <v>327</v>
      </c>
      <c r="C487">
        <v>0</v>
      </c>
      <c r="E487">
        <v>0</v>
      </c>
      <c r="I487" s="5">
        <v>0</v>
      </c>
    </row>
    <row r="488" spans="1:9" x14ac:dyDescent="0.25">
      <c r="A488" t="s">
        <v>290</v>
      </c>
      <c r="B488" t="s">
        <v>334</v>
      </c>
      <c r="C488">
        <v>0</v>
      </c>
      <c r="E488">
        <v>0</v>
      </c>
      <c r="I488" s="5">
        <v>0</v>
      </c>
    </row>
    <row r="489" spans="1:9" x14ac:dyDescent="0.25">
      <c r="A489" t="s">
        <v>594</v>
      </c>
      <c r="B489" t="s">
        <v>630</v>
      </c>
      <c r="C489">
        <v>0</v>
      </c>
      <c r="E489">
        <v>0</v>
      </c>
      <c r="I489" s="5">
        <v>0</v>
      </c>
    </row>
    <row r="490" spans="1:9" x14ac:dyDescent="0.25">
      <c r="A490" t="s">
        <v>594</v>
      </c>
      <c r="B490" t="s">
        <v>628</v>
      </c>
      <c r="C490">
        <v>0</v>
      </c>
      <c r="E490">
        <v>0</v>
      </c>
      <c r="I490" s="5">
        <v>0</v>
      </c>
    </row>
    <row r="491" spans="1:9" x14ac:dyDescent="0.25">
      <c r="A491" t="s">
        <v>155</v>
      </c>
      <c r="B491" t="s">
        <v>156</v>
      </c>
      <c r="C491">
        <v>0</v>
      </c>
      <c r="E491">
        <v>0</v>
      </c>
      <c r="I491" s="5">
        <v>0</v>
      </c>
    </row>
    <row r="492" spans="1:9" x14ac:dyDescent="0.25">
      <c r="A492" t="s">
        <v>142</v>
      </c>
      <c r="B492" t="s">
        <v>143</v>
      </c>
      <c r="C492">
        <v>0</v>
      </c>
      <c r="E492">
        <v>0</v>
      </c>
      <c r="I492" s="5">
        <v>0</v>
      </c>
    </row>
    <row r="493" spans="1:9" x14ac:dyDescent="0.25">
      <c r="A493" t="s">
        <v>356</v>
      </c>
      <c r="B493" t="s">
        <v>404</v>
      </c>
      <c r="C493">
        <v>0</v>
      </c>
      <c r="E493">
        <v>0</v>
      </c>
      <c r="I493" s="5">
        <v>0</v>
      </c>
    </row>
    <row r="494" spans="1:9" x14ac:dyDescent="0.25">
      <c r="A494" t="s">
        <v>405</v>
      </c>
      <c r="B494" t="s">
        <v>406</v>
      </c>
      <c r="C494">
        <v>0</v>
      </c>
      <c r="E494">
        <v>0</v>
      </c>
      <c r="I494" s="5">
        <v>0</v>
      </c>
    </row>
    <row r="495" spans="1:9" x14ac:dyDescent="0.25">
      <c r="A495" t="s">
        <v>372</v>
      </c>
      <c r="B495" t="s">
        <v>407</v>
      </c>
      <c r="C495">
        <v>0</v>
      </c>
      <c r="E495">
        <v>0</v>
      </c>
      <c r="I495" s="5">
        <v>0</v>
      </c>
    </row>
    <row r="496" spans="1:9" x14ac:dyDescent="0.25">
      <c r="A496" t="s">
        <v>647</v>
      </c>
      <c r="B496" t="s">
        <v>687</v>
      </c>
      <c r="C496">
        <v>0</v>
      </c>
      <c r="E496">
        <v>0</v>
      </c>
      <c r="I496" s="5">
        <v>0</v>
      </c>
    </row>
    <row r="497" spans="1:9" x14ac:dyDescent="0.25">
      <c r="A497" t="s">
        <v>647</v>
      </c>
      <c r="B497" t="s">
        <v>675</v>
      </c>
      <c r="C497">
        <v>0</v>
      </c>
      <c r="E497">
        <v>0</v>
      </c>
      <c r="I497" s="5">
        <v>0</v>
      </c>
    </row>
    <row r="498" spans="1:9" x14ac:dyDescent="0.25">
      <c r="A498" t="s">
        <v>647</v>
      </c>
      <c r="B498" t="s">
        <v>648</v>
      </c>
      <c r="C498">
        <v>0</v>
      </c>
      <c r="E498">
        <v>0</v>
      </c>
      <c r="I498" s="5">
        <v>0</v>
      </c>
    </row>
    <row r="499" spans="1:9" x14ac:dyDescent="0.25">
      <c r="A499" t="s">
        <v>520</v>
      </c>
      <c r="B499" t="s">
        <v>523</v>
      </c>
      <c r="C499">
        <v>0</v>
      </c>
      <c r="E499">
        <v>0</v>
      </c>
      <c r="I499" s="5">
        <v>0</v>
      </c>
    </row>
    <row r="500" spans="1:9" x14ac:dyDescent="0.25">
      <c r="A500" t="s">
        <v>520</v>
      </c>
      <c r="B500" t="s">
        <v>521</v>
      </c>
      <c r="C500">
        <v>0</v>
      </c>
      <c r="E500">
        <v>0</v>
      </c>
      <c r="I500" s="5">
        <v>0</v>
      </c>
    </row>
    <row r="501" spans="1:9" x14ac:dyDescent="0.25">
      <c r="A501" t="s">
        <v>520</v>
      </c>
      <c r="B501" t="s">
        <v>551</v>
      </c>
      <c r="C501">
        <v>0</v>
      </c>
      <c r="E501">
        <v>0</v>
      </c>
      <c r="I501" s="5">
        <v>0</v>
      </c>
    </row>
    <row r="502" spans="1:9" x14ac:dyDescent="0.25">
      <c r="A502" t="s">
        <v>520</v>
      </c>
      <c r="B502" t="s">
        <v>545</v>
      </c>
      <c r="C502">
        <v>0</v>
      </c>
      <c r="E502">
        <v>0</v>
      </c>
      <c r="I502" s="5">
        <v>0</v>
      </c>
    </row>
    <row r="503" spans="1:9" x14ac:dyDescent="0.25">
      <c r="A503" t="s">
        <v>520</v>
      </c>
      <c r="B503" t="s">
        <v>552</v>
      </c>
      <c r="C503">
        <v>0</v>
      </c>
      <c r="E503">
        <v>0</v>
      </c>
      <c r="I503" s="5">
        <v>0</v>
      </c>
    </row>
    <row r="504" spans="1:9" x14ac:dyDescent="0.25">
      <c r="A504" t="s">
        <v>520</v>
      </c>
      <c r="B504" t="s">
        <v>544</v>
      </c>
      <c r="C504">
        <v>0</v>
      </c>
      <c r="E504">
        <v>0</v>
      </c>
      <c r="I504" s="5">
        <v>0</v>
      </c>
    </row>
    <row r="505" spans="1:9" x14ac:dyDescent="0.25">
      <c r="A505" t="s">
        <v>520</v>
      </c>
      <c r="B505" t="s">
        <v>532</v>
      </c>
      <c r="C505">
        <v>0</v>
      </c>
      <c r="E505">
        <v>0</v>
      </c>
      <c r="I505" s="5">
        <v>0</v>
      </c>
    </row>
    <row r="506" spans="1:9" x14ac:dyDescent="0.25">
      <c r="A506" t="s">
        <v>520</v>
      </c>
      <c r="B506" t="s">
        <v>540</v>
      </c>
      <c r="C506">
        <v>0</v>
      </c>
      <c r="E506">
        <v>0</v>
      </c>
      <c r="I506" s="5">
        <v>0</v>
      </c>
    </row>
    <row r="507" spans="1:9" x14ac:dyDescent="0.25">
      <c r="A507" t="s">
        <v>520</v>
      </c>
      <c r="B507" t="s">
        <v>556</v>
      </c>
      <c r="C507">
        <v>0</v>
      </c>
      <c r="E507">
        <v>0</v>
      </c>
      <c r="I507" s="5">
        <v>0</v>
      </c>
    </row>
    <row r="508" spans="1:9" x14ac:dyDescent="0.25">
      <c r="A508" t="s">
        <v>520</v>
      </c>
      <c r="B508" t="s">
        <v>553</v>
      </c>
      <c r="C508">
        <v>0</v>
      </c>
      <c r="E508">
        <v>0</v>
      </c>
      <c r="I508" s="5">
        <v>0</v>
      </c>
    </row>
    <row r="509" spans="1:9" x14ac:dyDescent="0.25">
      <c r="A509" t="s">
        <v>364</v>
      </c>
      <c r="B509" t="s">
        <v>441</v>
      </c>
      <c r="C509">
        <v>0</v>
      </c>
      <c r="E509">
        <v>0</v>
      </c>
      <c r="I509" s="5">
        <v>0</v>
      </c>
    </row>
    <row r="510" spans="1:9" x14ac:dyDescent="0.25">
      <c r="A510" t="s">
        <v>364</v>
      </c>
      <c r="B510" t="s">
        <v>489</v>
      </c>
      <c r="C510">
        <v>0</v>
      </c>
      <c r="E510">
        <v>0</v>
      </c>
      <c r="I510" s="5">
        <v>0</v>
      </c>
    </row>
    <row r="511" spans="1:9" x14ac:dyDescent="0.25">
      <c r="A511" t="s">
        <v>364</v>
      </c>
      <c r="B511" t="s">
        <v>498</v>
      </c>
      <c r="C511">
        <v>0</v>
      </c>
      <c r="E511">
        <v>0</v>
      </c>
      <c r="I511" s="5">
        <v>0</v>
      </c>
    </row>
    <row r="512" spans="1:9" x14ac:dyDescent="0.25">
      <c r="A512" t="s">
        <v>364</v>
      </c>
      <c r="B512" t="s">
        <v>398</v>
      </c>
      <c r="C512">
        <v>0</v>
      </c>
      <c r="E512">
        <v>0</v>
      </c>
      <c r="I512" s="5">
        <v>0</v>
      </c>
    </row>
    <row r="513" spans="1:9" x14ac:dyDescent="0.25">
      <c r="A513" t="s">
        <v>364</v>
      </c>
      <c r="B513" t="s">
        <v>439</v>
      </c>
      <c r="C513">
        <v>0</v>
      </c>
      <c r="E513">
        <v>0</v>
      </c>
      <c r="I513" s="5">
        <v>0</v>
      </c>
    </row>
    <row r="514" spans="1:9" x14ac:dyDescent="0.25">
      <c r="A514" t="s">
        <v>364</v>
      </c>
      <c r="B514" t="s">
        <v>469</v>
      </c>
      <c r="C514">
        <v>0</v>
      </c>
      <c r="E514">
        <v>0</v>
      </c>
      <c r="I514" s="5">
        <v>0</v>
      </c>
    </row>
    <row r="515" spans="1:9" x14ac:dyDescent="0.25">
      <c r="A515" t="s">
        <v>364</v>
      </c>
      <c r="B515" t="s">
        <v>437</v>
      </c>
      <c r="C515">
        <v>0</v>
      </c>
      <c r="E515">
        <v>0</v>
      </c>
      <c r="I515" s="5">
        <v>0</v>
      </c>
    </row>
    <row r="516" spans="1:9" x14ac:dyDescent="0.25">
      <c r="A516" t="s">
        <v>364</v>
      </c>
      <c r="B516" t="s">
        <v>445</v>
      </c>
      <c r="C516">
        <v>0</v>
      </c>
      <c r="E516">
        <v>0</v>
      </c>
      <c r="I516" s="5">
        <v>0</v>
      </c>
    </row>
    <row r="517" spans="1:9" x14ac:dyDescent="0.25">
      <c r="A517" t="s">
        <v>364</v>
      </c>
      <c r="B517" t="s">
        <v>479</v>
      </c>
      <c r="C517">
        <v>0</v>
      </c>
      <c r="E517">
        <v>0</v>
      </c>
      <c r="I517" s="5">
        <v>0</v>
      </c>
    </row>
    <row r="518" spans="1:9" x14ac:dyDescent="0.25">
      <c r="A518" t="s">
        <v>364</v>
      </c>
      <c r="B518" t="s">
        <v>440</v>
      </c>
      <c r="C518">
        <v>0</v>
      </c>
      <c r="E518">
        <v>0</v>
      </c>
      <c r="I518" s="5">
        <v>0</v>
      </c>
    </row>
    <row r="519" spans="1:9" x14ac:dyDescent="0.25">
      <c r="A519" t="s">
        <v>364</v>
      </c>
      <c r="B519" t="s">
        <v>444</v>
      </c>
      <c r="C519">
        <v>0</v>
      </c>
      <c r="E519">
        <v>0</v>
      </c>
      <c r="I519" s="5">
        <v>0</v>
      </c>
    </row>
    <row r="520" spans="1:9" x14ac:dyDescent="0.25">
      <c r="A520" t="s">
        <v>364</v>
      </c>
      <c r="B520" t="s">
        <v>503</v>
      </c>
      <c r="C520">
        <v>0</v>
      </c>
      <c r="E520">
        <v>0</v>
      </c>
      <c r="I520" s="5">
        <v>0</v>
      </c>
    </row>
    <row r="521" spans="1:9" x14ac:dyDescent="0.25">
      <c r="A521" t="s">
        <v>364</v>
      </c>
      <c r="B521" t="s">
        <v>365</v>
      </c>
      <c r="C521">
        <v>0</v>
      </c>
      <c r="E521">
        <v>0</v>
      </c>
      <c r="I521" s="5">
        <v>0</v>
      </c>
    </row>
    <row r="522" spans="1:9" x14ac:dyDescent="0.25">
      <c r="A522" t="s">
        <v>364</v>
      </c>
      <c r="B522" t="s">
        <v>458</v>
      </c>
      <c r="C522">
        <v>0</v>
      </c>
      <c r="E522">
        <v>0</v>
      </c>
      <c r="I522" s="5">
        <v>0</v>
      </c>
    </row>
    <row r="523" spans="1:9" x14ac:dyDescent="0.25">
      <c r="A523" t="s">
        <v>364</v>
      </c>
      <c r="B523" t="s">
        <v>491</v>
      </c>
      <c r="C523">
        <v>0</v>
      </c>
      <c r="E523">
        <v>0</v>
      </c>
      <c r="I523" s="5">
        <v>0</v>
      </c>
    </row>
    <row r="524" spans="1:9" x14ac:dyDescent="0.25">
      <c r="A524" t="s">
        <v>364</v>
      </c>
      <c r="B524" t="s">
        <v>434</v>
      </c>
      <c r="C524">
        <v>0</v>
      </c>
      <c r="E524">
        <v>0</v>
      </c>
      <c r="I524" s="5">
        <v>0</v>
      </c>
    </row>
    <row r="525" spans="1:9" x14ac:dyDescent="0.25">
      <c r="A525" t="s">
        <v>364</v>
      </c>
      <c r="B525" t="s">
        <v>451</v>
      </c>
      <c r="C525">
        <v>0</v>
      </c>
      <c r="E525">
        <v>0</v>
      </c>
      <c r="I525" s="5">
        <v>0</v>
      </c>
    </row>
    <row r="526" spans="1:9" x14ac:dyDescent="0.25">
      <c r="A526" t="s">
        <v>364</v>
      </c>
      <c r="B526" t="s">
        <v>447</v>
      </c>
      <c r="C526">
        <v>0</v>
      </c>
      <c r="E526">
        <v>0</v>
      </c>
      <c r="I526" s="5">
        <v>0</v>
      </c>
    </row>
    <row r="527" spans="1:9" x14ac:dyDescent="0.25">
      <c r="A527" t="s">
        <v>364</v>
      </c>
      <c r="B527" t="s">
        <v>508</v>
      </c>
      <c r="C527">
        <v>0</v>
      </c>
      <c r="E527">
        <v>0</v>
      </c>
      <c r="I527" s="5">
        <v>0</v>
      </c>
    </row>
    <row r="528" spans="1:9" x14ac:dyDescent="0.25">
      <c r="A528" t="s">
        <v>364</v>
      </c>
      <c r="B528" t="s">
        <v>453</v>
      </c>
      <c r="C528">
        <v>0</v>
      </c>
      <c r="E528">
        <v>0</v>
      </c>
      <c r="I528" s="5">
        <v>0</v>
      </c>
    </row>
    <row r="529" spans="1:9" x14ac:dyDescent="0.25">
      <c r="A529" t="s">
        <v>364</v>
      </c>
      <c r="B529" t="s">
        <v>506</v>
      </c>
      <c r="C529">
        <v>0</v>
      </c>
      <c r="E529">
        <v>0</v>
      </c>
      <c r="I529" s="5">
        <v>0</v>
      </c>
    </row>
    <row r="530" spans="1:9" x14ac:dyDescent="0.25">
      <c r="A530" t="s">
        <v>364</v>
      </c>
      <c r="B530" t="s">
        <v>482</v>
      </c>
      <c r="C530">
        <v>0</v>
      </c>
      <c r="E530">
        <v>0</v>
      </c>
      <c r="I530" s="5">
        <v>0</v>
      </c>
    </row>
    <row r="531" spans="1:9" x14ac:dyDescent="0.25">
      <c r="A531" t="s">
        <v>364</v>
      </c>
      <c r="B531" t="s">
        <v>466</v>
      </c>
      <c r="C531">
        <v>0</v>
      </c>
      <c r="E531">
        <v>0</v>
      </c>
      <c r="I531" s="5">
        <v>0</v>
      </c>
    </row>
    <row r="532" spans="1:9" x14ac:dyDescent="0.25">
      <c r="A532" t="s">
        <v>364</v>
      </c>
      <c r="B532" t="s">
        <v>481</v>
      </c>
      <c r="C532">
        <v>0</v>
      </c>
      <c r="E532">
        <v>0</v>
      </c>
      <c r="I532" s="5">
        <v>0</v>
      </c>
    </row>
    <row r="533" spans="1:9" x14ac:dyDescent="0.25">
      <c r="A533" t="s">
        <v>364</v>
      </c>
      <c r="B533" t="s">
        <v>450</v>
      </c>
      <c r="C533">
        <v>0</v>
      </c>
      <c r="E533">
        <v>0</v>
      </c>
      <c r="I533" s="5">
        <v>0</v>
      </c>
    </row>
    <row r="534" spans="1:9" x14ac:dyDescent="0.25">
      <c r="A534" t="s">
        <v>364</v>
      </c>
      <c r="B534" t="s">
        <v>470</v>
      </c>
      <c r="C534">
        <v>0</v>
      </c>
      <c r="E534">
        <v>0</v>
      </c>
      <c r="I534" s="5">
        <v>0</v>
      </c>
    </row>
    <row r="535" spans="1:9" x14ac:dyDescent="0.25">
      <c r="A535" t="s">
        <v>364</v>
      </c>
      <c r="B535" t="s">
        <v>499</v>
      </c>
      <c r="C535">
        <v>0</v>
      </c>
      <c r="E535">
        <v>0</v>
      </c>
      <c r="I535" s="5">
        <v>0</v>
      </c>
    </row>
    <row r="536" spans="1:9" x14ac:dyDescent="0.25">
      <c r="A536" t="s">
        <v>364</v>
      </c>
      <c r="B536" t="s">
        <v>452</v>
      </c>
      <c r="C536">
        <v>0</v>
      </c>
      <c r="E536">
        <v>0</v>
      </c>
      <c r="I536" s="5">
        <v>0</v>
      </c>
    </row>
    <row r="537" spans="1:9" x14ac:dyDescent="0.25">
      <c r="A537" t="s">
        <v>419</v>
      </c>
      <c r="B537" t="s">
        <v>421</v>
      </c>
      <c r="C537">
        <v>0</v>
      </c>
      <c r="E537">
        <v>0</v>
      </c>
      <c r="I537" s="5">
        <v>0</v>
      </c>
    </row>
    <row r="538" spans="1:9" x14ac:dyDescent="0.25">
      <c r="A538" t="s">
        <v>419</v>
      </c>
      <c r="B538" t="s">
        <v>420</v>
      </c>
      <c r="C538">
        <v>0</v>
      </c>
      <c r="E538">
        <v>0</v>
      </c>
      <c r="I538" s="5">
        <v>0</v>
      </c>
    </row>
    <row r="539" spans="1:9" x14ac:dyDescent="0.25">
      <c r="A539" t="s">
        <v>419</v>
      </c>
      <c r="B539" t="s">
        <v>423</v>
      </c>
      <c r="C539">
        <v>0</v>
      </c>
      <c r="E539">
        <v>0</v>
      </c>
      <c r="I539" s="5">
        <v>0</v>
      </c>
    </row>
    <row r="540" spans="1:9" x14ac:dyDescent="0.25">
      <c r="A540" t="s">
        <v>86</v>
      </c>
      <c r="B540" t="s">
        <v>166</v>
      </c>
      <c r="C540">
        <v>0</v>
      </c>
      <c r="E540">
        <v>0</v>
      </c>
      <c r="I540" s="5">
        <v>0</v>
      </c>
    </row>
    <row r="541" spans="1:9" x14ac:dyDescent="0.25">
      <c r="A541" t="s">
        <v>86</v>
      </c>
      <c r="B541" t="s">
        <v>157</v>
      </c>
      <c r="C541">
        <v>0</v>
      </c>
      <c r="E541">
        <v>0</v>
      </c>
      <c r="I541" s="5">
        <v>0</v>
      </c>
    </row>
    <row r="542" spans="1:9" x14ac:dyDescent="0.25">
      <c r="A542" t="s">
        <v>86</v>
      </c>
      <c r="B542" t="s">
        <v>169</v>
      </c>
      <c r="C542">
        <v>0</v>
      </c>
      <c r="E542">
        <v>0</v>
      </c>
      <c r="I542" s="5">
        <v>0</v>
      </c>
    </row>
    <row r="543" spans="1:9" x14ac:dyDescent="0.25">
      <c r="A543" t="s">
        <v>86</v>
      </c>
      <c r="B543" t="s">
        <v>167</v>
      </c>
      <c r="C543">
        <v>0</v>
      </c>
      <c r="E543">
        <v>0</v>
      </c>
      <c r="I543" s="5">
        <v>0</v>
      </c>
    </row>
    <row r="544" spans="1:9" x14ac:dyDescent="0.25">
      <c r="A544" t="s">
        <v>86</v>
      </c>
      <c r="B544" t="s">
        <v>173</v>
      </c>
      <c r="C544">
        <v>0</v>
      </c>
      <c r="E544">
        <v>0</v>
      </c>
      <c r="I544" s="5">
        <v>0</v>
      </c>
    </row>
    <row r="545" spans="1:9" x14ac:dyDescent="0.25">
      <c r="A545" t="s">
        <v>86</v>
      </c>
      <c r="B545" t="s">
        <v>174</v>
      </c>
      <c r="C545">
        <v>0</v>
      </c>
      <c r="E545">
        <v>0</v>
      </c>
      <c r="I545" s="5">
        <v>0</v>
      </c>
    </row>
    <row r="546" spans="1:9" x14ac:dyDescent="0.25">
      <c r="A546" t="s">
        <v>86</v>
      </c>
      <c r="B546" t="s">
        <v>170</v>
      </c>
      <c r="C546">
        <v>0</v>
      </c>
      <c r="E546">
        <v>0</v>
      </c>
      <c r="I546" s="5">
        <v>0</v>
      </c>
    </row>
    <row r="547" spans="1:9" x14ac:dyDescent="0.25">
      <c r="A547" t="s">
        <v>86</v>
      </c>
      <c r="B547" t="s">
        <v>154</v>
      </c>
      <c r="C547">
        <v>0</v>
      </c>
      <c r="E547">
        <v>0</v>
      </c>
      <c r="I547" s="5">
        <v>0</v>
      </c>
    </row>
  </sheetData>
  <sortState xmlns:xlrd2="http://schemas.microsoft.com/office/spreadsheetml/2017/richdata2" ref="A2:I548">
    <sortCondition descending="1" ref="E1:E5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B6D55-51EB-4B11-8698-FCACE68C63DB}">
  <dimension ref="A1:B101"/>
  <sheetViews>
    <sheetView workbookViewId="0">
      <selection activeCell="F28" sqref="F28"/>
    </sheetView>
  </sheetViews>
  <sheetFormatPr defaultRowHeight="15" x14ac:dyDescent="0.25"/>
  <cols>
    <col min="1" max="1" width="20" bestFit="1" customWidth="1"/>
    <col min="2" max="2" width="21.5703125" bestFit="1" customWidth="1"/>
  </cols>
  <sheetData>
    <row r="1" spans="1:2" s="4" customFormat="1" x14ac:dyDescent="0.25">
      <c r="A1" s="4" t="s">
        <v>701</v>
      </c>
      <c r="B1" s="4" t="s">
        <v>751</v>
      </c>
    </row>
    <row r="2" spans="1:2" x14ac:dyDescent="0.25">
      <c r="A2" t="s">
        <v>194</v>
      </c>
      <c r="B2">
        <v>10294.764300000001</v>
      </c>
    </row>
    <row r="3" spans="1:2" x14ac:dyDescent="0.25">
      <c r="A3" t="s">
        <v>88</v>
      </c>
      <c r="B3">
        <v>9984.1631199999993</v>
      </c>
    </row>
    <row r="4" spans="1:2" x14ac:dyDescent="0.25">
      <c r="A4" t="s">
        <v>220</v>
      </c>
      <c r="B4">
        <v>9625.0796499999997</v>
      </c>
    </row>
    <row r="5" spans="1:2" x14ac:dyDescent="0.25">
      <c r="A5" t="s">
        <v>494</v>
      </c>
      <c r="B5">
        <v>9332.3343800000002</v>
      </c>
    </row>
    <row r="6" spans="1:2" x14ac:dyDescent="0.25">
      <c r="A6" t="s">
        <v>46</v>
      </c>
      <c r="B6">
        <v>8492.0969700000005</v>
      </c>
    </row>
    <row r="7" spans="1:2" x14ac:dyDescent="0.25">
      <c r="A7" t="s">
        <v>741</v>
      </c>
      <c r="B7">
        <v>8011.0078299999996</v>
      </c>
    </row>
    <row r="8" spans="1:2" x14ac:dyDescent="0.25">
      <c r="A8" t="s">
        <v>586</v>
      </c>
      <c r="B8">
        <v>5315.2644</v>
      </c>
    </row>
    <row r="9" spans="1:2" x14ac:dyDescent="0.25">
      <c r="A9" t="s">
        <v>486</v>
      </c>
      <c r="B9">
        <v>4303.6369999999997</v>
      </c>
    </row>
    <row r="10" spans="1:2" x14ac:dyDescent="0.25">
      <c r="A10" t="s">
        <v>48</v>
      </c>
      <c r="B10">
        <v>4208.2560000000003</v>
      </c>
    </row>
    <row r="11" spans="1:2" x14ac:dyDescent="0.25">
      <c r="A11" t="s">
        <v>379</v>
      </c>
      <c r="B11">
        <v>3958.7910000000002</v>
      </c>
    </row>
    <row r="12" spans="1:2" x14ac:dyDescent="0.25">
      <c r="A12" t="s">
        <v>51</v>
      </c>
      <c r="B12">
        <v>3764.922</v>
      </c>
    </row>
    <row r="13" spans="1:2" x14ac:dyDescent="0.25">
      <c r="A13" t="s">
        <v>230</v>
      </c>
      <c r="B13">
        <v>3655.5614999999998</v>
      </c>
    </row>
    <row r="14" spans="1:2" x14ac:dyDescent="0.25">
      <c r="A14" t="s">
        <v>332</v>
      </c>
      <c r="B14">
        <v>3427.7617</v>
      </c>
    </row>
    <row r="15" spans="1:2" x14ac:dyDescent="0.25">
      <c r="A15" t="s">
        <v>204</v>
      </c>
      <c r="B15">
        <v>2974.5149999999999</v>
      </c>
    </row>
    <row r="16" spans="1:2" x14ac:dyDescent="0.25">
      <c r="A16" t="s">
        <v>742</v>
      </c>
      <c r="B16">
        <v>2901.22</v>
      </c>
    </row>
    <row r="17" spans="1:2" x14ac:dyDescent="0.25">
      <c r="A17" t="s">
        <v>743</v>
      </c>
      <c r="B17">
        <v>2899.931</v>
      </c>
    </row>
    <row r="18" spans="1:2" x14ac:dyDescent="0.25">
      <c r="A18" t="s">
        <v>53</v>
      </c>
      <c r="B18">
        <v>2695.9549999999999</v>
      </c>
    </row>
    <row r="19" spans="1:2" x14ac:dyDescent="0.25">
      <c r="A19" t="s">
        <v>594</v>
      </c>
      <c r="B19">
        <v>2550.8613999999998</v>
      </c>
    </row>
    <row r="20" spans="1:2" x14ac:dyDescent="0.25">
      <c r="A20" t="s">
        <v>286</v>
      </c>
      <c r="B20">
        <v>2463.0500000000002</v>
      </c>
    </row>
    <row r="21" spans="1:2" x14ac:dyDescent="0.25">
      <c r="A21" t="s">
        <v>606</v>
      </c>
      <c r="B21">
        <v>2346.3840700000001</v>
      </c>
    </row>
    <row r="22" spans="1:2" x14ac:dyDescent="0.25">
      <c r="A22" t="s">
        <v>292</v>
      </c>
      <c r="B22">
        <v>2320.674</v>
      </c>
    </row>
    <row r="23" spans="1:2" x14ac:dyDescent="0.25">
      <c r="A23" t="s">
        <v>57</v>
      </c>
      <c r="B23">
        <v>2282.79</v>
      </c>
    </row>
    <row r="24" spans="1:2" x14ac:dyDescent="0.25">
      <c r="A24" t="s">
        <v>356</v>
      </c>
      <c r="B24">
        <v>2241.0356900000002</v>
      </c>
    </row>
    <row r="25" spans="1:2" x14ac:dyDescent="0.25">
      <c r="A25" t="s">
        <v>236</v>
      </c>
      <c r="B25">
        <v>2230.06666</v>
      </c>
    </row>
    <row r="26" spans="1:2" x14ac:dyDescent="0.25">
      <c r="A26" t="s">
        <v>374</v>
      </c>
      <c r="B26">
        <v>2217.886</v>
      </c>
    </row>
    <row r="27" spans="1:2" x14ac:dyDescent="0.25">
      <c r="A27" t="s">
        <v>744</v>
      </c>
      <c r="B27">
        <v>1966.81</v>
      </c>
    </row>
    <row r="28" spans="1:2" x14ac:dyDescent="0.25">
      <c r="A28" t="s">
        <v>84</v>
      </c>
      <c r="B28">
        <v>1790.4939999999999</v>
      </c>
    </row>
    <row r="29" spans="1:2" x14ac:dyDescent="0.25">
      <c r="A29" t="s">
        <v>745</v>
      </c>
      <c r="B29">
        <v>1647.5160000000001</v>
      </c>
    </row>
    <row r="30" spans="1:2" x14ac:dyDescent="0.25">
      <c r="A30" t="s">
        <v>81</v>
      </c>
      <c r="B30">
        <v>1613.6890000000001</v>
      </c>
    </row>
    <row r="31" spans="1:2" x14ac:dyDescent="0.25">
      <c r="A31" t="s">
        <v>316</v>
      </c>
      <c r="B31">
        <v>1590.5989999999999</v>
      </c>
    </row>
    <row r="32" spans="1:2" x14ac:dyDescent="0.25">
      <c r="A32" t="s">
        <v>456</v>
      </c>
      <c r="B32">
        <v>1456.6838</v>
      </c>
    </row>
    <row r="33" spans="1:2" x14ac:dyDescent="0.25">
      <c r="A33" t="s">
        <v>623</v>
      </c>
      <c r="B33">
        <v>1310.2729999999999</v>
      </c>
    </row>
    <row r="34" spans="1:2" x14ac:dyDescent="0.25">
      <c r="A34" t="s">
        <v>347</v>
      </c>
      <c r="B34">
        <v>1186.51</v>
      </c>
    </row>
    <row r="35" spans="1:2" x14ac:dyDescent="0.25">
      <c r="A35" t="s">
        <v>101</v>
      </c>
      <c r="B35">
        <v>1123.904</v>
      </c>
    </row>
    <row r="36" spans="1:2" x14ac:dyDescent="0.25">
      <c r="A36" t="s">
        <v>746</v>
      </c>
      <c r="B36">
        <v>1098.9939999999999</v>
      </c>
    </row>
    <row r="37" spans="1:2" x14ac:dyDescent="0.25">
      <c r="A37" t="s">
        <v>684</v>
      </c>
      <c r="B37">
        <v>1017.55</v>
      </c>
    </row>
    <row r="38" spans="1:2" x14ac:dyDescent="0.25">
      <c r="A38" t="s">
        <v>64</v>
      </c>
      <c r="B38">
        <v>990</v>
      </c>
    </row>
    <row r="39" spans="1:2" x14ac:dyDescent="0.25">
      <c r="A39" t="s">
        <v>75</v>
      </c>
      <c r="B39">
        <v>882.38499999999999</v>
      </c>
    </row>
    <row r="40" spans="1:2" x14ac:dyDescent="0.25">
      <c r="A40" t="s">
        <v>69</v>
      </c>
      <c r="B40">
        <v>829.00400000000002</v>
      </c>
    </row>
    <row r="41" spans="1:2" x14ac:dyDescent="0.25">
      <c r="A41" t="s">
        <v>71</v>
      </c>
      <c r="B41">
        <v>815.31799999999998</v>
      </c>
    </row>
    <row r="42" spans="1:2" x14ac:dyDescent="0.25">
      <c r="A42" t="s">
        <v>98</v>
      </c>
      <c r="B42">
        <v>787.47500000000002</v>
      </c>
    </row>
    <row r="43" spans="1:2" x14ac:dyDescent="0.25">
      <c r="A43" t="s">
        <v>647</v>
      </c>
      <c r="B43">
        <v>698.59100000000001</v>
      </c>
    </row>
    <row r="44" spans="1:2" x14ac:dyDescent="0.25">
      <c r="A44" t="s">
        <v>747</v>
      </c>
      <c r="B44">
        <v>665.69280000000003</v>
      </c>
    </row>
    <row r="45" spans="1:2" x14ac:dyDescent="0.25">
      <c r="A45" t="s">
        <v>576</v>
      </c>
      <c r="B45">
        <v>630.23</v>
      </c>
    </row>
    <row r="46" spans="1:2" x14ac:dyDescent="0.25">
      <c r="A46" t="s">
        <v>372</v>
      </c>
      <c r="B46">
        <v>560.94150000000002</v>
      </c>
    </row>
    <row r="47" spans="1:2" x14ac:dyDescent="0.25">
      <c r="A47" t="s">
        <v>638</v>
      </c>
      <c r="B47">
        <v>542.17460000000005</v>
      </c>
    </row>
    <row r="48" spans="1:2" x14ac:dyDescent="0.25">
      <c r="A48" t="s">
        <v>127</v>
      </c>
      <c r="B48">
        <v>527.80499999999995</v>
      </c>
    </row>
    <row r="49" spans="1:2" x14ac:dyDescent="0.25">
      <c r="A49" t="s">
        <v>611</v>
      </c>
      <c r="B49">
        <v>507.06799999999998</v>
      </c>
    </row>
    <row r="50" spans="1:2" x14ac:dyDescent="0.25">
      <c r="A50" t="s">
        <v>214</v>
      </c>
      <c r="B50">
        <v>504.06599999999997</v>
      </c>
    </row>
    <row r="51" spans="1:2" x14ac:dyDescent="0.25">
      <c r="A51" t="s">
        <v>335</v>
      </c>
      <c r="B51">
        <v>469.34699999999998</v>
      </c>
    </row>
    <row r="52" spans="1:2" x14ac:dyDescent="0.25">
      <c r="A52" t="s">
        <v>104</v>
      </c>
      <c r="B52">
        <v>427.07569999999998</v>
      </c>
    </row>
    <row r="53" spans="1:2" x14ac:dyDescent="0.25">
      <c r="A53" t="s">
        <v>276</v>
      </c>
      <c r="B53">
        <v>396.2133</v>
      </c>
    </row>
    <row r="54" spans="1:2" x14ac:dyDescent="0.25">
      <c r="A54" t="s">
        <v>240</v>
      </c>
      <c r="B54">
        <v>383.94400000000002</v>
      </c>
    </row>
    <row r="55" spans="1:2" x14ac:dyDescent="0.25">
      <c r="A55" t="s">
        <v>454</v>
      </c>
      <c r="B55">
        <v>374.54930999999999</v>
      </c>
    </row>
    <row r="56" spans="1:2" x14ac:dyDescent="0.25">
      <c r="A56" t="s">
        <v>123</v>
      </c>
      <c r="B56">
        <v>370.67700000000002</v>
      </c>
    </row>
    <row r="57" spans="1:2" x14ac:dyDescent="0.25">
      <c r="A57" t="s">
        <v>681</v>
      </c>
      <c r="B57">
        <v>360.25700000000001</v>
      </c>
    </row>
    <row r="58" spans="1:2" x14ac:dyDescent="0.25">
      <c r="A58" t="s">
        <v>462</v>
      </c>
      <c r="B58">
        <v>332.21559999999999</v>
      </c>
    </row>
    <row r="59" spans="1:2" x14ac:dyDescent="0.25">
      <c r="A59" t="s">
        <v>386</v>
      </c>
      <c r="B59">
        <v>320.721</v>
      </c>
    </row>
    <row r="60" spans="1:2" x14ac:dyDescent="0.25">
      <c r="A60" t="s">
        <v>636</v>
      </c>
      <c r="B60">
        <v>309.14299999999997</v>
      </c>
    </row>
    <row r="61" spans="1:2" x14ac:dyDescent="0.25">
      <c r="A61" t="s">
        <v>652</v>
      </c>
      <c r="B61">
        <v>298.387</v>
      </c>
    </row>
    <row r="62" spans="1:2" x14ac:dyDescent="0.25">
      <c r="A62" t="s">
        <v>520</v>
      </c>
      <c r="B62">
        <v>286.42728</v>
      </c>
    </row>
    <row r="63" spans="1:2" x14ac:dyDescent="0.25">
      <c r="A63" t="s">
        <v>150</v>
      </c>
      <c r="B63">
        <v>265.74400000000003</v>
      </c>
    </row>
    <row r="64" spans="1:2" x14ac:dyDescent="0.25">
      <c r="A64" t="s">
        <v>112</v>
      </c>
      <c r="B64">
        <v>261.09267999999997</v>
      </c>
    </row>
    <row r="65" spans="1:2" x14ac:dyDescent="0.25">
      <c r="A65" t="s">
        <v>192</v>
      </c>
      <c r="B65">
        <v>244.45050000000001</v>
      </c>
    </row>
    <row r="66" spans="1:2" x14ac:dyDescent="0.25">
      <c r="A66" t="s">
        <v>344</v>
      </c>
      <c r="B66">
        <v>238.59800000000001</v>
      </c>
    </row>
    <row r="67" spans="1:2" x14ac:dyDescent="0.25">
      <c r="A67" t="s">
        <v>542</v>
      </c>
      <c r="B67">
        <v>234.9862</v>
      </c>
    </row>
    <row r="68" spans="1:2" x14ac:dyDescent="0.25">
      <c r="A68" t="s">
        <v>650</v>
      </c>
      <c r="B68">
        <v>225.71629999999999</v>
      </c>
    </row>
    <row r="69" spans="1:2" x14ac:dyDescent="0.25">
      <c r="A69" t="s">
        <v>144</v>
      </c>
      <c r="B69">
        <v>220.8673</v>
      </c>
    </row>
    <row r="70" spans="1:2" x14ac:dyDescent="0.25">
      <c r="A70" t="s">
        <v>116</v>
      </c>
      <c r="B70">
        <v>200.44460000000001</v>
      </c>
    </row>
    <row r="71" spans="1:2" x14ac:dyDescent="0.25">
      <c r="A71" t="s">
        <v>484</v>
      </c>
      <c r="B71">
        <v>195.616052</v>
      </c>
    </row>
    <row r="72" spans="1:2" x14ac:dyDescent="0.25">
      <c r="A72" t="s">
        <v>535</v>
      </c>
      <c r="B72">
        <v>182.18039999999999</v>
      </c>
    </row>
    <row r="73" spans="1:2" x14ac:dyDescent="0.25">
      <c r="A73" t="s">
        <v>106</v>
      </c>
      <c r="B73">
        <v>175.12</v>
      </c>
    </row>
    <row r="74" spans="1:2" x14ac:dyDescent="0.25">
      <c r="A74" t="s">
        <v>202</v>
      </c>
      <c r="B74">
        <v>158.96170000000001</v>
      </c>
    </row>
    <row r="75" spans="1:2" x14ac:dyDescent="0.25">
      <c r="A75" t="s">
        <v>405</v>
      </c>
      <c r="B75">
        <v>155.7542</v>
      </c>
    </row>
    <row r="76" spans="1:2" x14ac:dyDescent="0.25">
      <c r="A76" t="s">
        <v>119</v>
      </c>
      <c r="B76">
        <v>142.40039999999999</v>
      </c>
    </row>
    <row r="77" spans="1:2" x14ac:dyDescent="0.25">
      <c r="A77" t="s">
        <v>164</v>
      </c>
      <c r="B77">
        <v>119.5596</v>
      </c>
    </row>
    <row r="78" spans="1:2" x14ac:dyDescent="0.25">
      <c r="A78" t="s">
        <v>390</v>
      </c>
      <c r="B78">
        <v>115.3604</v>
      </c>
    </row>
    <row r="79" spans="1:2" x14ac:dyDescent="0.25">
      <c r="A79" t="s">
        <v>39</v>
      </c>
      <c r="B79">
        <v>85.344800000000006</v>
      </c>
    </row>
    <row r="80" spans="1:2" x14ac:dyDescent="0.25">
      <c r="A80" t="s">
        <v>565</v>
      </c>
      <c r="B80">
        <v>64.114500000000007</v>
      </c>
    </row>
    <row r="81" spans="1:2" x14ac:dyDescent="0.25">
      <c r="A81" t="s">
        <v>314</v>
      </c>
      <c r="B81">
        <v>58.54271</v>
      </c>
    </row>
    <row r="82" spans="1:2" x14ac:dyDescent="0.25">
      <c r="A82" t="s">
        <v>198</v>
      </c>
      <c r="B82">
        <v>52.292200000000001</v>
      </c>
    </row>
    <row r="83" spans="1:2" x14ac:dyDescent="0.25">
      <c r="A83" t="s">
        <v>655</v>
      </c>
      <c r="B83">
        <v>48.417589999999997</v>
      </c>
    </row>
    <row r="84" spans="1:2" x14ac:dyDescent="0.25">
      <c r="A84" t="s">
        <v>148</v>
      </c>
      <c r="B84">
        <v>27.073039999999999</v>
      </c>
    </row>
    <row r="85" spans="1:2" x14ac:dyDescent="0.25">
      <c r="A85" t="s">
        <v>560</v>
      </c>
      <c r="B85">
        <v>23.079000000000001</v>
      </c>
    </row>
    <row r="86" spans="1:2" x14ac:dyDescent="0.25">
      <c r="A86" t="s">
        <v>146</v>
      </c>
      <c r="B86">
        <v>7.3845000000000001</v>
      </c>
    </row>
    <row r="87" spans="1:2" x14ac:dyDescent="0.25">
      <c r="A87" t="s">
        <v>589</v>
      </c>
      <c r="B87">
        <v>6.1462000000000003</v>
      </c>
    </row>
    <row r="88" spans="1:2" x14ac:dyDescent="0.25">
      <c r="A88" t="s">
        <v>158</v>
      </c>
      <c r="B88">
        <v>0</v>
      </c>
    </row>
    <row r="89" spans="1:2" x14ac:dyDescent="0.25">
      <c r="A89" t="s">
        <v>152</v>
      </c>
      <c r="B89">
        <v>0</v>
      </c>
    </row>
    <row r="90" spans="1:2" x14ac:dyDescent="0.25">
      <c r="A90" t="s">
        <v>460</v>
      </c>
      <c r="B90">
        <v>0</v>
      </c>
    </row>
    <row r="91" spans="1:2" x14ac:dyDescent="0.25">
      <c r="A91" t="s">
        <v>748</v>
      </c>
      <c r="B91">
        <v>0</v>
      </c>
    </row>
    <row r="92" spans="1:2" x14ac:dyDescent="0.25">
      <c r="A92" t="s">
        <v>631</v>
      </c>
      <c r="B92">
        <v>0</v>
      </c>
    </row>
    <row r="93" spans="1:2" x14ac:dyDescent="0.25">
      <c r="A93" t="s">
        <v>749</v>
      </c>
      <c r="B93">
        <v>0</v>
      </c>
    </row>
    <row r="94" spans="1:2" x14ac:dyDescent="0.25">
      <c r="A94" t="s">
        <v>425</v>
      </c>
      <c r="B94">
        <v>0</v>
      </c>
    </row>
    <row r="95" spans="1:2" x14ac:dyDescent="0.25">
      <c r="A95" t="s">
        <v>462</v>
      </c>
      <c r="B95">
        <v>0</v>
      </c>
    </row>
    <row r="96" spans="1:2" x14ac:dyDescent="0.25">
      <c r="A96" t="s">
        <v>392</v>
      </c>
      <c r="B96">
        <v>0</v>
      </c>
    </row>
    <row r="97" spans="1:2" x14ac:dyDescent="0.25">
      <c r="A97" t="s">
        <v>750</v>
      </c>
      <c r="B97">
        <v>0</v>
      </c>
    </row>
    <row r="98" spans="1:2" x14ac:dyDescent="0.25">
      <c r="A98" t="s">
        <v>645</v>
      </c>
      <c r="B98">
        <v>0</v>
      </c>
    </row>
    <row r="99" spans="1:2" x14ac:dyDescent="0.25">
      <c r="A99" t="s">
        <v>584</v>
      </c>
      <c r="B99">
        <v>0</v>
      </c>
    </row>
    <row r="100" spans="1:2" x14ac:dyDescent="0.25">
      <c r="A100" t="s">
        <v>290</v>
      </c>
      <c r="B100">
        <v>0</v>
      </c>
    </row>
    <row r="101" spans="1:2" x14ac:dyDescent="0.25">
      <c r="A101" t="s">
        <v>484</v>
      </c>
      <c r="B1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C20A-F871-4E8F-B610-189579E10332}">
  <dimension ref="A1:N222"/>
  <sheetViews>
    <sheetView zoomScale="69" workbookViewId="0">
      <selection activeCell="B8" sqref="B8"/>
    </sheetView>
  </sheetViews>
  <sheetFormatPr defaultRowHeight="15" x14ac:dyDescent="0.25"/>
  <cols>
    <col min="1" max="1" width="37.7109375" bestFit="1" customWidth="1"/>
    <col min="2" max="2" width="16.28515625" bestFit="1" customWidth="1"/>
    <col min="3" max="3" width="12" bestFit="1" customWidth="1"/>
    <col min="5" max="5" width="13.140625" bestFit="1" customWidth="1"/>
    <col min="6" max="6" width="16.28515625" bestFit="1" customWidth="1"/>
    <col min="7" max="7" width="18.5703125" bestFit="1" customWidth="1"/>
    <col min="8" max="8" width="17.42578125" bestFit="1" customWidth="1"/>
    <col min="9" max="9" width="21.7109375" bestFit="1" customWidth="1"/>
    <col min="10" max="10" width="23.28515625" bestFit="1" customWidth="1"/>
    <col min="11" max="11" width="16.7109375" bestFit="1" customWidth="1"/>
  </cols>
  <sheetData>
    <row r="1" spans="1:14" x14ac:dyDescent="0.25">
      <c r="A1" s="13" t="s">
        <v>705</v>
      </c>
    </row>
    <row r="2" spans="1:14" x14ac:dyDescent="0.25">
      <c r="A2" s="4" t="s">
        <v>19</v>
      </c>
      <c r="B2" s="19">
        <v>557557.5</v>
      </c>
      <c r="C2" t="s">
        <v>0</v>
      </c>
      <c r="D2" s="8"/>
      <c r="E2" s="6"/>
      <c r="F2" s="18"/>
      <c r="G2" s="5"/>
    </row>
    <row r="3" spans="1:14" x14ac:dyDescent="0.25">
      <c r="A3" t="s">
        <v>20</v>
      </c>
      <c r="B3" s="34">
        <v>558068.67369999993</v>
      </c>
      <c r="C3" t="s">
        <v>0</v>
      </c>
      <c r="D3" s="50"/>
    </row>
    <row r="4" spans="1:14" x14ac:dyDescent="0.25">
      <c r="A4" s="4" t="s">
        <v>18</v>
      </c>
      <c r="B4" s="22">
        <v>547</v>
      </c>
      <c r="C4" t="s">
        <v>26</v>
      </c>
    </row>
    <row r="5" spans="1:14" x14ac:dyDescent="0.25">
      <c r="A5" s="4" t="s">
        <v>695</v>
      </c>
      <c r="B5" s="19">
        <v>210415.2</v>
      </c>
      <c r="C5" t="s">
        <v>0</v>
      </c>
      <c r="D5" s="11">
        <v>0.37738744434430532</v>
      </c>
      <c r="E5" s="4" t="s">
        <v>21</v>
      </c>
      <c r="F5" s="21">
        <v>3997888800</v>
      </c>
      <c r="G5" t="s">
        <v>27</v>
      </c>
      <c r="H5" s="27">
        <v>210415.2</v>
      </c>
      <c r="I5" t="s">
        <v>37</v>
      </c>
    </row>
    <row r="6" spans="1:14" x14ac:dyDescent="0.25">
      <c r="A6" s="4" t="s">
        <v>696</v>
      </c>
      <c r="B6" s="19">
        <v>143083.65</v>
      </c>
      <c r="C6" t="s">
        <v>0</v>
      </c>
      <c r="D6" s="16">
        <v>0.25662581886173175</v>
      </c>
      <c r="E6" s="4" t="s">
        <v>21</v>
      </c>
      <c r="F6" s="21">
        <v>2718589350</v>
      </c>
      <c r="G6" t="s">
        <v>27</v>
      </c>
      <c r="H6" s="27">
        <v>143083.65</v>
      </c>
      <c r="I6" t="s">
        <v>37</v>
      </c>
    </row>
    <row r="7" spans="1:14" x14ac:dyDescent="0.25">
      <c r="A7" s="15" t="s">
        <v>737</v>
      </c>
      <c r="B7" s="23">
        <v>116737.1</v>
      </c>
      <c r="C7" t="s">
        <v>0</v>
      </c>
      <c r="D7" s="17">
        <v>0.81586610349959632</v>
      </c>
      <c r="E7" s="15" t="s">
        <v>22</v>
      </c>
      <c r="F7" s="21">
        <v>466948.4</v>
      </c>
      <c r="G7" t="s">
        <v>11</v>
      </c>
    </row>
    <row r="8" spans="1:14" x14ac:dyDescent="0.25">
      <c r="A8" s="4" t="s">
        <v>697</v>
      </c>
      <c r="B8" s="19">
        <v>84393.349999999991</v>
      </c>
      <c r="C8" t="s">
        <v>0</v>
      </c>
      <c r="D8" s="16">
        <v>0.15136259488931633</v>
      </c>
      <c r="E8" s="4" t="s">
        <v>21</v>
      </c>
      <c r="F8" s="21">
        <v>1603473650</v>
      </c>
      <c r="G8" t="s">
        <v>27</v>
      </c>
      <c r="H8" s="28">
        <v>84393.349999999991</v>
      </c>
      <c r="I8" t="s">
        <v>37</v>
      </c>
    </row>
    <row r="9" spans="1:14" x14ac:dyDescent="0.25">
      <c r="A9" s="15" t="s">
        <v>737</v>
      </c>
      <c r="B9" s="23">
        <v>65924.899999999994</v>
      </c>
      <c r="C9" t="s">
        <v>0</v>
      </c>
      <c r="D9" s="17">
        <v>0.78116225982260457</v>
      </c>
      <c r="E9" s="15" t="s">
        <v>23</v>
      </c>
      <c r="F9" s="21">
        <v>263699.59999999998</v>
      </c>
      <c r="G9" t="s">
        <v>11</v>
      </c>
    </row>
    <row r="12" spans="1:14" x14ac:dyDescent="0.25">
      <c r="A12" s="13" t="s">
        <v>722</v>
      </c>
    </row>
    <row r="13" spans="1:14" x14ac:dyDescent="0.25">
      <c r="C13" s="4" t="s">
        <v>2</v>
      </c>
      <c r="E13" s="4" t="s">
        <v>723</v>
      </c>
      <c r="F13" s="4" t="s">
        <v>27</v>
      </c>
      <c r="G13" s="4" t="s">
        <v>11</v>
      </c>
      <c r="H13" s="4" t="s">
        <v>724</v>
      </c>
      <c r="I13" s="4" t="s">
        <v>725</v>
      </c>
      <c r="J13" s="4" t="s">
        <v>730</v>
      </c>
      <c r="K13" s="4" t="s">
        <v>729</v>
      </c>
    </row>
    <row r="14" spans="1:14" x14ac:dyDescent="0.25">
      <c r="A14" t="s">
        <v>708</v>
      </c>
      <c r="B14" t="s">
        <v>726</v>
      </c>
    </row>
    <row r="15" spans="1:14" x14ac:dyDescent="0.25">
      <c r="A15" t="s">
        <v>709</v>
      </c>
      <c r="B15">
        <v>0</v>
      </c>
      <c r="C15" s="7">
        <v>31459.200000000001</v>
      </c>
      <c r="D15" s="8">
        <f>C15/C$18</f>
        <v>0.84575765265473712</v>
      </c>
      <c r="E15" s="3">
        <v>0</v>
      </c>
      <c r="F15">
        <v>0</v>
      </c>
      <c r="G15">
        <v>0</v>
      </c>
      <c r="H15">
        <f>E15*2800*2*53</f>
        <v>0</v>
      </c>
      <c r="I15" s="7">
        <f>C16+C17</f>
        <v>5737.2709999999997</v>
      </c>
      <c r="J15" s="8">
        <f>I15/C18</f>
        <v>0.15424234734526293</v>
      </c>
      <c r="K15" s="8">
        <f>I15/C$56</f>
        <v>1.0565726083872956E-2</v>
      </c>
      <c r="N15" s="3"/>
    </row>
    <row r="16" spans="1:14" x14ac:dyDescent="0.25">
      <c r="B16">
        <v>1</v>
      </c>
      <c r="C16" s="7">
        <v>1200.6210000000001</v>
      </c>
      <c r="D16" s="8">
        <f>C16/C$18</f>
        <v>3.2277820119010758E-2</v>
      </c>
      <c r="E16" s="3">
        <f t="shared" ref="E16:E53" si="0">C16</f>
        <v>1200.6210000000001</v>
      </c>
      <c r="F16">
        <f t="shared" ref="F16:F53" si="1">E16*19000</f>
        <v>22811799</v>
      </c>
      <c r="G16">
        <v>0</v>
      </c>
      <c r="H16">
        <f>E16*2800*2*53</f>
        <v>356344312.80000001</v>
      </c>
      <c r="N16" s="8"/>
    </row>
    <row r="17" spans="1:14" x14ac:dyDescent="0.25">
      <c r="B17">
        <v>2</v>
      </c>
      <c r="C17" s="7">
        <v>4536.6499999999996</v>
      </c>
      <c r="D17" s="8">
        <f>C17/C$18</f>
        <v>0.12196452722625219</v>
      </c>
      <c r="E17" s="3">
        <f t="shared" si="0"/>
        <v>4536.6499999999996</v>
      </c>
      <c r="F17">
        <f t="shared" si="1"/>
        <v>86196350</v>
      </c>
      <c r="G17">
        <f>E17*10*2</f>
        <v>90733</v>
      </c>
      <c r="H17">
        <f t="shared" ref="H17:H54" si="2">E17*2800*2*53</f>
        <v>1346477719.9999998</v>
      </c>
    </row>
    <row r="18" spans="1:14" s="4" customFormat="1" x14ac:dyDescent="0.25">
      <c r="B18" s="4" t="s">
        <v>1</v>
      </c>
      <c r="C18" s="10">
        <f>SUM(C15:C17)</f>
        <v>37196.470999999998</v>
      </c>
      <c r="D18" s="11">
        <f>C18/C$18</f>
        <v>1</v>
      </c>
      <c r="E18" s="12">
        <f>SUM(E16:E17)</f>
        <v>5737.2709999999997</v>
      </c>
      <c r="F18" s="4">
        <f>SUM(F15:F17)</f>
        <v>109008149</v>
      </c>
      <c r="G18" s="4">
        <f>G17</f>
        <v>90733</v>
      </c>
      <c r="H18" s="4">
        <f t="shared" si="2"/>
        <v>1702822032.8</v>
      </c>
      <c r="I18"/>
      <c r="J18"/>
      <c r="K18"/>
    </row>
    <row r="19" spans="1:14" x14ac:dyDescent="0.25">
      <c r="A19" t="s">
        <v>710</v>
      </c>
      <c r="B19">
        <v>0</v>
      </c>
      <c r="C19" s="7">
        <v>20563.900000000001</v>
      </c>
      <c r="D19" s="8">
        <f>C19/C$22</f>
        <v>0.71486023779967167</v>
      </c>
      <c r="E19" s="3">
        <v>0</v>
      </c>
      <c r="F19">
        <v>0</v>
      </c>
      <c r="G19">
        <v>0</v>
      </c>
      <c r="H19">
        <f t="shared" si="2"/>
        <v>0</v>
      </c>
      <c r="I19" s="7">
        <f>C21+C20</f>
        <v>8202.4223000000002</v>
      </c>
      <c r="J19" s="8">
        <f>I19/C22</f>
        <v>0.28513976220032822</v>
      </c>
      <c r="K19" s="8">
        <f>I19/C$56</f>
        <v>1.5105534886891559E-2</v>
      </c>
      <c r="N19" s="3"/>
    </row>
    <row r="20" spans="1:14" x14ac:dyDescent="0.25">
      <c r="B20">
        <v>1</v>
      </c>
      <c r="C20">
        <v>213.72229999999999</v>
      </c>
      <c r="D20" s="8">
        <f>C20/C$22</f>
        <v>7.4296011068470842E-3</v>
      </c>
      <c r="E20" s="3">
        <f t="shared" si="0"/>
        <v>213.72229999999999</v>
      </c>
      <c r="F20">
        <f t="shared" si="1"/>
        <v>4060723.6999999997</v>
      </c>
      <c r="G20">
        <v>0</v>
      </c>
      <c r="H20">
        <f t="shared" si="2"/>
        <v>63432778.639999993</v>
      </c>
      <c r="N20" s="8"/>
    </row>
    <row r="21" spans="1:14" x14ac:dyDescent="0.25">
      <c r="B21">
        <v>2</v>
      </c>
      <c r="C21" s="7">
        <v>7988.7</v>
      </c>
      <c r="D21" s="8">
        <f>C21/C$22</f>
        <v>0.27771016109348112</v>
      </c>
      <c r="E21" s="3">
        <f t="shared" si="0"/>
        <v>7988.7</v>
      </c>
      <c r="F21">
        <f t="shared" si="1"/>
        <v>151785300</v>
      </c>
      <c r="G21">
        <f>E21*10*2</f>
        <v>159774</v>
      </c>
      <c r="H21">
        <f t="shared" si="2"/>
        <v>2371046160</v>
      </c>
    </row>
    <row r="22" spans="1:14" s="4" customFormat="1" x14ac:dyDescent="0.25">
      <c r="B22" s="4" t="s">
        <v>1</v>
      </c>
      <c r="C22" s="10">
        <f>SUM(C19:C21)</f>
        <v>28766.322300000003</v>
      </c>
      <c r="D22" s="11">
        <f>C22/C$22</f>
        <v>1</v>
      </c>
      <c r="E22" s="12">
        <f>SUM(E20:E21)</f>
        <v>8202.4223000000002</v>
      </c>
      <c r="F22" s="4">
        <f t="shared" si="1"/>
        <v>155846023.70000002</v>
      </c>
      <c r="G22" s="4">
        <f>G21</f>
        <v>159774</v>
      </c>
      <c r="H22" s="4">
        <f t="shared" si="2"/>
        <v>2434478938.6400003</v>
      </c>
      <c r="I22"/>
      <c r="J22"/>
      <c r="K22"/>
    </row>
    <row r="23" spans="1:14" x14ac:dyDescent="0.25">
      <c r="A23" t="s">
        <v>711</v>
      </c>
      <c r="B23">
        <v>0</v>
      </c>
      <c r="C23" s="7">
        <v>96648.4</v>
      </c>
      <c r="D23" s="8">
        <f>C23/C$26</f>
        <v>0.87942042786709529</v>
      </c>
      <c r="E23" s="3">
        <v>0</v>
      </c>
      <c r="F23">
        <v>0</v>
      </c>
      <c r="G23">
        <v>0</v>
      </c>
      <c r="H23">
        <f t="shared" si="2"/>
        <v>0</v>
      </c>
      <c r="I23" s="7">
        <f>C25+C24</f>
        <v>13251.708000000001</v>
      </c>
      <c r="J23" s="8">
        <f>I23/C26</f>
        <v>0.12057957213290454</v>
      </c>
      <c r="K23" s="8">
        <f>I23/C$56</f>
        <v>2.4404271102318149E-2</v>
      </c>
      <c r="N23" s="3"/>
    </row>
    <row r="24" spans="1:14" x14ac:dyDescent="0.25">
      <c r="B24">
        <v>1</v>
      </c>
      <c r="C24" s="7">
        <v>1243.028</v>
      </c>
      <c r="D24" s="8">
        <f>C24/C$26</f>
        <v>1.1310525736699002E-2</v>
      </c>
      <c r="E24" s="3">
        <f t="shared" si="0"/>
        <v>1243.028</v>
      </c>
      <c r="F24">
        <f t="shared" si="1"/>
        <v>23617532</v>
      </c>
      <c r="G24">
        <v>0</v>
      </c>
      <c r="H24">
        <f t="shared" si="2"/>
        <v>368930710.39999998</v>
      </c>
      <c r="N24" s="8"/>
    </row>
    <row r="25" spans="1:14" x14ac:dyDescent="0.25">
      <c r="B25">
        <v>2</v>
      </c>
      <c r="C25" s="7">
        <v>12008.68</v>
      </c>
      <c r="D25" s="8">
        <f>C25/C$26</f>
        <v>0.10926904639620554</v>
      </c>
      <c r="E25" s="3">
        <f t="shared" si="0"/>
        <v>12008.68</v>
      </c>
      <c r="F25">
        <f t="shared" si="1"/>
        <v>228164920</v>
      </c>
      <c r="G25">
        <f>E25*10*2</f>
        <v>240173.6</v>
      </c>
      <c r="H25">
        <f t="shared" si="2"/>
        <v>3564176224</v>
      </c>
    </row>
    <row r="26" spans="1:14" s="4" customFormat="1" x14ac:dyDescent="0.25">
      <c r="B26" s="4" t="s">
        <v>1</v>
      </c>
      <c r="C26" s="10">
        <f>SUM(C23:C25)</f>
        <v>109900.10800000001</v>
      </c>
      <c r="D26" s="11">
        <f>C26/C$26</f>
        <v>1</v>
      </c>
      <c r="E26" s="12">
        <f>SUM(E24:E25)</f>
        <v>13251.708000000001</v>
      </c>
      <c r="F26" s="4">
        <f t="shared" si="1"/>
        <v>251782452</v>
      </c>
      <c r="G26" s="4">
        <f>G25</f>
        <v>240173.6</v>
      </c>
      <c r="H26" s="4">
        <f t="shared" si="2"/>
        <v>3933106934.3999996</v>
      </c>
      <c r="I26"/>
      <c r="J26"/>
      <c r="K26"/>
    </row>
    <row r="27" spans="1:14" x14ac:dyDescent="0.25">
      <c r="A27" t="s">
        <v>712</v>
      </c>
      <c r="B27">
        <v>0</v>
      </c>
      <c r="C27" s="7">
        <v>76080.399999999994</v>
      </c>
      <c r="D27" s="8">
        <f>C27/C$30</f>
        <v>0.88987312976594413</v>
      </c>
      <c r="E27" s="3">
        <v>0</v>
      </c>
      <c r="F27">
        <f t="shared" si="1"/>
        <v>0</v>
      </c>
      <c r="G27">
        <v>0</v>
      </c>
      <c r="H27">
        <f t="shared" si="2"/>
        <v>0</v>
      </c>
      <c r="I27" s="7">
        <f>C29+C28</f>
        <v>9415.3829999999998</v>
      </c>
      <c r="J27" s="8">
        <f>I27/C30</f>
        <v>0.11012687023405587</v>
      </c>
      <c r="K27" s="8">
        <f>I27/C$56</f>
        <v>1.7339316506533163E-2</v>
      </c>
      <c r="N27" s="3"/>
    </row>
    <row r="28" spans="1:14" x14ac:dyDescent="0.25">
      <c r="B28">
        <v>1</v>
      </c>
      <c r="C28" s="7">
        <v>1203.0429999999999</v>
      </c>
      <c r="D28" s="8">
        <f>C28/C$30</f>
        <v>1.4071372385700005E-2</v>
      </c>
      <c r="E28" s="3">
        <f t="shared" si="0"/>
        <v>1203.0429999999999</v>
      </c>
      <c r="F28">
        <f t="shared" si="1"/>
        <v>22857816.999999996</v>
      </c>
      <c r="G28">
        <v>0</v>
      </c>
      <c r="H28">
        <f t="shared" si="2"/>
        <v>357063162.39999998</v>
      </c>
      <c r="N28" s="8"/>
    </row>
    <row r="29" spans="1:14" x14ac:dyDescent="0.25">
      <c r="B29">
        <v>2</v>
      </c>
      <c r="C29" s="7">
        <v>8212.34</v>
      </c>
      <c r="D29" s="8">
        <f>C29/C$30</f>
        <v>9.6055497848355875E-2</v>
      </c>
      <c r="E29" s="3">
        <f t="shared" si="0"/>
        <v>8212.34</v>
      </c>
      <c r="F29">
        <f t="shared" si="1"/>
        <v>156034460</v>
      </c>
      <c r="G29">
        <f>E29*10*2</f>
        <v>164246.79999999999</v>
      </c>
      <c r="H29">
        <f t="shared" si="2"/>
        <v>2437422512</v>
      </c>
    </row>
    <row r="30" spans="1:14" s="4" customFormat="1" x14ac:dyDescent="0.25">
      <c r="B30" s="4" t="s">
        <v>1</v>
      </c>
      <c r="C30" s="10">
        <f>SUM(C27:C29)</f>
        <v>85495.782999999996</v>
      </c>
      <c r="D30" s="11">
        <f>C30/C$30</f>
        <v>1</v>
      </c>
      <c r="E30" s="12">
        <f>SUM(E28:E29)</f>
        <v>9415.3829999999998</v>
      </c>
      <c r="F30" s="4">
        <f t="shared" si="1"/>
        <v>178892277</v>
      </c>
      <c r="G30" s="4">
        <f>G29</f>
        <v>164246.79999999999</v>
      </c>
      <c r="H30" s="4">
        <f t="shared" si="2"/>
        <v>2794485674.3999996</v>
      </c>
      <c r="I30"/>
      <c r="J30"/>
      <c r="K30"/>
    </row>
    <row r="31" spans="1:14" x14ac:dyDescent="0.25">
      <c r="A31" t="s">
        <v>713</v>
      </c>
      <c r="B31">
        <v>0</v>
      </c>
      <c r="C31" s="7">
        <v>72685.8</v>
      </c>
      <c r="D31" s="8">
        <f>C31/C$34</f>
        <v>0.82158029232722418</v>
      </c>
      <c r="E31" s="3">
        <v>0</v>
      </c>
      <c r="F31">
        <f t="shared" si="1"/>
        <v>0</v>
      </c>
      <c r="G31">
        <v>0</v>
      </c>
      <c r="H31">
        <f t="shared" si="2"/>
        <v>0</v>
      </c>
      <c r="I31" s="7">
        <f>C33+C32</f>
        <v>15784.92</v>
      </c>
      <c r="J31" s="8">
        <f>I31/C34</f>
        <v>0.17841970767277582</v>
      </c>
      <c r="K31" s="8">
        <f>I31/C$56</f>
        <v>2.9069420108593081E-2</v>
      </c>
      <c r="N31" s="3"/>
    </row>
    <row r="32" spans="1:14" x14ac:dyDescent="0.25">
      <c r="B32">
        <v>1</v>
      </c>
      <c r="C32" s="7">
        <v>9506.07</v>
      </c>
      <c r="D32" s="8">
        <f>C32/C$34</f>
        <v>0.10744876949119438</v>
      </c>
      <c r="E32" s="3">
        <f t="shared" si="0"/>
        <v>9506.07</v>
      </c>
      <c r="F32">
        <f t="shared" si="1"/>
        <v>180615330</v>
      </c>
      <c r="G32">
        <v>0</v>
      </c>
      <c r="H32">
        <f t="shared" si="2"/>
        <v>2821401576</v>
      </c>
      <c r="N32" s="8"/>
    </row>
    <row r="33" spans="1:14" x14ac:dyDescent="0.25">
      <c r="B33">
        <v>2</v>
      </c>
      <c r="C33" s="7">
        <v>6278.85</v>
      </c>
      <c r="D33" s="8">
        <f>C33/C$34</f>
        <v>7.0970938181581442E-2</v>
      </c>
      <c r="E33" s="3">
        <f t="shared" si="0"/>
        <v>6278.85</v>
      </c>
      <c r="F33">
        <f t="shared" si="1"/>
        <v>119298150</v>
      </c>
      <c r="G33">
        <f>E33*10*2</f>
        <v>125577</v>
      </c>
      <c r="H33">
        <f t="shared" si="2"/>
        <v>1863562680</v>
      </c>
    </row>
    <row r="34" spans="1:14" s="4" customFormat="1" x14ac:dyDescent="0.25">
      <c r="B34" s="4" t="s">
        <v>1</v>
      </c>
      <c r="C34" s="10">
        <f>SUM(C31:C33)</f>
        <v>88470.720000000001</v>
      </c>
      <c r="D34" s="11">
        <f>C34/C$34</f>
        <v>1</v>
      </c>
      <c r="E34" s="12">
        <f>SUM(E32:E33)</f>
        <v>15784.92</v>
      </c>
      <c r="F34" s="4">
        <f t="shared" si="1"/>
        <v>299913480</v>
      </c>
      <c r="G34" s="4">
        <f>G33</f>
        <v>125577</v>
      </c>
      <c r="H34" s="4">
        <f t="shared" si="2"/>
        <v>4684964256</v>
      </c>
      <c r="I34"/>
      <c r="J34"/>
      <c r="K34"/>
    </row>
    <row r="35" spans="1:14" x14ac:dyDescent="0.25">
      <c r="A35" t="s">
        <v>714</v>
      </c>
      <c r="B35">
        <v>0</v>
      </c>
      <c r="C35" s="7">
        <v>53919.199999999997</v>
      </c>
      <c r="D35" s="8">
        <f>C35/C$38</f>
        <v>0.77031687323284859</v>
      </c>
      <c r="E35" s="3">
        <v>0</v>
      </c>
      <c r="F35">
        <f t="shared" si="1"/>
        <v>0</v>
      </c>
      <c r="G35">
        <v>0</v>
      </c>
      <c r="H35">
        <f t="shared" si="2"/>
        <v>0</v>
      </c>
      <c r="I35" s="7">
        <f>C37+C36</f>
        <v>16076.93</v>
      </c>
      <c r="J35" s="8">
        <f>I35/C38</f>
        <v>0.22968312676715125</v>
      </c>
      <c r="K35" s="8">
        <f>I35/C$56</f>
        <v>2.9607184086231881E-2</v>
      </c>
      <c r="N35" s="3"/>
    </row>
    <row r="36" spans="1:14" x14ac:dyDescent="0.25">
      <c r="B36">
        <v>1</v>
      </c>
      <c r="C36" s="7">
        <v>0</v>
      </c>
      <c r="D36" s="8">
        <f>C36/C$38</f>
        <v>0</v>
      </c>
      <c r="E36" s="3">
        <f t="shared" si="0"/>
        <v>0</v>
      </c>
      <c r="F36">
        <f t="shared" si="1"/>
        <v>0</v>
      </c>
      <c r="G36">
        <v>0</v>
      </c>
      <c r="H36">
        <f t="shared" si="2"/>
        <v>0</v>
      </c>
      <c r="N36" s="8"/>
    </row>
    <row r="37" spans="1:14" x14ac:dyDescent="0.25">
      <c r="B37">
        <v>2</v>
      </c>
      <c r="C37" s="7">
        <v>16076.93</v>
      </c>
      <c r="D37" s="8">
        <f>C37/C$38</f>
        <v>0.22968312676715125</v>
      </c>
      <c r="E37" s="3">
        <f t="shared" si="0"/>
        <v>16076.93</v>
      </c>
      <c r="F37">
        <f t="shared" si="1"/>
        <v>305461670</v>
      </c>
      <c r="G37">
        <f>E37*10*2</f>
        <v>321538.59999999998</v>
      </c>
      <c r="H37">
        <f t="shared" si="2"/>
        <v>4771632824</v>
      </c>
    </row>
    <row r="38" spans="1:14" s="4" customFormat="1" x14ac:dyDescent="0.25">
      <c r="B38" s="4" t="s">
        <v>1</v>
      </c>
      <c r="C38" s="10">
        <f>SUM(C35:C37)</f>
        <v>69996.13</v>
      </c>
      <c r="D38" s="11">
        <f>C38/C$38</f>
        <v>1</v>
      </c>
      <c r="E38" s="12">
        <f>SUM(E36:E37)</f>
        <v>16076.93</v>
      </c>
      <c r="F38" s="4">
        <f t="shared" si="1"/>
        <v>305461670</v>
      </c>
      <c r="G38" s="4">
        <f>G37</f>
        <v>321538.59999999998</v>
      </c>
      <c r="H38" s="4">
        <f t="shared" si="2"/>
        <v>4771632824</v>
      </c>
      <c r="I38"/>
      <c r="J38"/>
      <c r="K38"/>
    </row>
    <row r="39" spans="1:14" x14ac:dyDescent="0.25">
      <c r="A39" t="s">
        <v>715</v>
      </c>
      <c r="B39">
        <v>0</v>
      </c>
      <c r="C39" s="7">
        <v>9215.67</v>
      </c>
      <c r="D39" s="8">
        <f>C39/C$42</f>
        <v>0.94312304869465668</v>
      </c>
      <c r="E39" s="3">
        <v>0</v>
      </c>
      <c r="F39">
        <f t="shared" si="1"/>
        <v>0</v>
      </c>
      <c r="G39">
        <v>0</v>
      </c>
      <c r="H39">
        <f t="shared" si="2"/>
        <v>0</v>
      </c>
      <c r="I39" s="7">
        <f>C41+C40</f>
        <v>555.76969999999994</v>
      </c>
      <c r="J39" s="8">
        <f>I39/C42</f>
        <v>5.6876951305343468E-2</v>
      </c>
      <c r="K39" s="18">
        <f>I39/C$56</f>
        <v>1.0235023612996926E-3</v>
      </c>
      <c r="N39" s="3"/>
    </row>
    <row r="40" spans="1:14" x14ac:dyDescent="0.25">
      <c r="B40">
        <v>1</v>
      </c>
      <c r="C40">
        <v>62.095700000000001</v>
      </c>
      <c r="D40" s="8">
        <f>C40/C$42</f>
        <v>6.3548158619860292E-3</v>
      </c>
      <c r="E40" s="3">
        <f t="shared" si="0"/>
        <v>62.095700000000001</v>
      </c>
      <c r="F40">
        <f t="shared" si="1"/>
        <v>1179818.3</v>
      </c>
      <c r="G40">
        <v>0</v>
      </c>
      <c r="H40">
        <f t="shared" si="2"/>
        <v>18430003.759999998</v>
      </c>
      <c r="N40" s="8"/>
    </row>
    <row r="41" spans="1:14" x14ac:dyDescent="0.25">
      <c r="B41">
        <v>2</v>
      </c>
      <c r="C41" s="7">
        <v>493.67399999999998</v>
      </c>
      <c r="D41" s="8">
        <f>C41/C$42</f>
        <v>5.0522135443357444E-2</v>
      </c>
      <c r="E41" s="3">
        <f t="shared" si="0"/>
        <v>493.67399999999998</v>
      </c>
      <c r="F41">
        <f t="shared" si="1"/>
        <v>9379806</v>
      </c>
      <c r="G41">
        <f>E41*10*2</f>
        <v>9873.48</v>
      </c>
      <c r="H41">
        <f t="shared" si="2"/>
        <v>146522443.19999999</v>
      </c>
    </row>
    <row r="42" spans="1:14" s="4" customFormat="1" x14ac:dyDescent="0.25">
      <c r="B42" s="4" t="s">
        <v>1</v>
      </c>
      <c r="C42" s="10">
        <f>SUM(C39:C41)</f>
        <v>9771.439699999999</v>
      </c>
      <c r="D42" s="11">
        <f>C42/C$42</f>
        <v>1</v>
      </c>
      <c r="E42" s="12">
        <f>SUM(E40:E41)</f>
        <v>555.76969999999994</v>
      </c>
      <c r="F42" s="4">
        <f t="shared" si="1"/>
        <v>10559624.299999999</v>
      </c>
      <c r="G42" s="4">
        <f>G41</f>
        <v>9873.48</v>
      </c>
      <c r="H42" s="4">
        <f t="shared" si="2"/>
        <v>164952446.95999998</v>
      </c>
      <c r="I42"/>
      <c r="J42"/>
      <c r="K42"/>
    </row>
    <row r="43" spans="1:14" x14ac:dyDescent="0.25">
      <c r="A43" t="s">
        <v>716</v>
      </c>
      <c r="B43">
        <v>0</v>
      </c>
      <c r="C43" s="7">
        <f>99857.4-C51</f>
        <v>93111.37</v>
      </c>
      <c r="D43" s="8">
        <f>C43/C$46</f>
        <v>0.87595737929374851</v>
      </c>
      <c r="E43" s="3">
        <v>0</v>
      </c>
      <c r="F43">
        <f t="shared" si="1"/>
        <v>0</v>
      </c>
      <c r="G43">
        <v>0</v>
      </c>
      <c r="H43">
        <f t="shared" si="2"/>
        <v>0</v>
      </c>
      <c r="I43" s="7">
        <f>C45+C44</f>
        <v>13185.32</v>
      </c>
      <c r="J43" s="8">
        <f>I43/C46</f>
        <v>0.12404262070625154</v>
      </c>
      <c r="K43" s="8">
        <f>I43/C$56</f>
        <v>2.4282011333996909E-2</v>
      </c>
      <c r="N43" s="3"/>
    </row>
    <row r="44" spans="1:14" x14ac:dyDescent="0.25">
      <c r="B44">
        <v>1</v>
      </c>
      <c r="C44" s="7">
        <v>5034.3999999999996</v>
      </c>
      <c r="D44" s="8">
        <f>C44/C$46</f>
        <v>4.7361775799415771E-2</v>
      </c>
      <c r="E44" s="3">
        <f t="shared" si="0"/>
        <v>5034.3999999999996</v>
      </c>
      <c r="F44">
        <f t="shared" si="1"/>
        <v>95653600</v>
      </c>
      <c r="G44">
        <v>0</v>
      </c>
      <c r="H44">
        <f t="shared" si="2"/>
        <v>1494209919.9999998</v>
      </c>
      <c r="N44" s="8"/>
    </row>
    <row r="45" spans="1:14" x14ac:dyDescent="0.25">
      <c r="B45">
        <v>2</v>
      </c>
      <c r="C45" s="7">
        <v>8150.92</v>
      </c>
      <c r="D45" s="8">
        <f>C45/C$46</f>
        <v>7.6680844906835771E-2</v>
      </c>
      <c r="E45" s="3">
        <f t="shared" si="0"/>
        <v>8150.92</v>
      </c>
      <c r="F45">
        <f t="shared" si="1"/>
        <v>154867480</v>
      </c>
      <c r="G45">
        <f>E45*10*2</f>
        <v>163018.4</v>
      </c>
      <c r="H45">
        <f t="shared" si="2"/>
        <v>2419193056</v>
      </c>
    </row>
    <row r="46" spans="1:14" s="4" customFormat="1" x14ac:dyDescent="0.25">
      <c r="B46" s="4" t="s">
        <v>1</v>
      </c>
      <c r="C46" s="10">
        <f>SUM(C43:C45)</f>
        <v>106296.68999999999</v>
      </c>
      <c r="D46" s="11">
        <f>C46/C$46</f>
        <v>1</v>
      </c>
      <c r="E46" s="12">
        <f>SUM(E44:E45)</f>
        <v>13185.32</v>
      </c>
      <c r="F46" s="4">
        <f t="shared" si="1"/>
        <v>250521080</v>
      </c>
      <c r="G46" s="4">
        <f>G45</f>
        <v>163018.4</v>
      </c>
      <c r="H46" s="4">
        <f t="shared" si="2"/>
        <v>3913402976</v>
      </c>
      <c r="I46"/>
      <c r="J46"/>
      <c r="K46"/>
    </row>
    <row r="47" spans="1:14" x14ac:dyDescent="0.25">
      <c r="A47" t="s">
        <v>717</v>
      </c>
      <c r="B47">
        <v>0</v>
      </c>
      <c r="C47">
        <v>368.04199999999997</v>
      </c>
      <c r="D47" s="8">
        <f>C47/C$50</f>
        <v>1</v>
      </c>
      <c r="E47" s="3">
        <v>0</v>
      </c>
      <c r="F47">
        <f t="shared" si="1"/>
        <v>0</v>
      </c>
      <c r="G47">
        <v>0</v>
      </c>
      <c r="H47">
        <f t="shared" si="2"/>
        <v>0</v>
      </c>
      <c r="I47" s="3">
        <f>C49+C48</f>
        <v>0</v>
      </c>
      <c r="J47" s="8">
        <f>I47/C50</f>
        <v>0</v>
      </c>
      <c r="K47" s="8">
        <f>I47/C$56</f>
        <v>0</v>
      </c>
    </row>
    <row r="48" spans="1:14" x14ac:dyDescent="0.25">
      <c r="B48">
        <v>1</v>
      </c>
      <c r="C48" s="7">
        <v>0</v>
      </c>
      <c r="D48" s="8">
        <f>C48/C$50</f>
        <v>0</v>
      </c>
      <c r="E48" s="3">
        <f t="shared" si="0"/>
        <v>0</v>
      </c>
      <c r="F48">
        <f t="shared" si="1"/>
        <v>0</v>
      </c>
      <c r="G48">
        <v>0</v>
      </c>
      <c r="H48">
        <f t="shared" si="2"/>
        <v>0</v>
      </c>
    </row>
    <row r="49" spans="1:14" x14ac:dyDescent="0.25">
      <c r="B49">
        <v>2</v>
      </c>
      <c r="C49" s="7">
        <v>0</v>
      </c>
      <c r="D49" s="8">
        <f>C49/C$50</f>
        <v>0</v>
      </c>
      <c r="E49" s="3">
        <f t="shared" si="0"/>
        <v>0</v>
      </c>
      <c r="F49">
        <f t="shared" si="1"/>
        <v>0</v>
      </c>
      <c r="G49">
        <f>E49*10*2</f>
        <v>0</v>
      </c>
      <c r="H49">
        <f t="shared" si="2"/>
        <v>0</v>
      </c>
    </row>
    <row r="50" spans="1:14" s="4" customFormat="1" x14ac:dyDescent="0.25">
      <c r="B50" s="4" t="s">
        <v>1</v>
      </c>
      <c r="C50" s="4">
        <f>SUM(C47:C49)</f>
        <v>368.04199999999997</v>
      </c>
      <c r="D50" s="11">
        <f>C50/C$50</f>
        <v>1</v>
      </c>
      <c r="E50" s="12">
        <f>SUM(E48:E49)</f>
        <v>0</v>
      </c>
      <c r="F50" s="4">
        <f t="shared" si="1"/>
        <v>0</v>
      </c>
      <c r="G50" s="4">
        <f>G49</f>
        <v>0</v>
      </c>
      <c r="H50" s="4">
        <f t="shared" si="2"/>
        <v>0</v>
      </c>
      <c r="I50"/>
      <c r="J50"/>
      <c r="K50"/>
    </row>
    <row r="51" spans="1:14" x14ac:dyDescent="0.25">
      <c r="A51" t="s">
        <v>718</v>
      </c>
      <c r="B51">
        <v>0</v>
      </c>
      <c r="C51" s="7">
        <v>6746.03</v>
      </c>
      <c r="D51" s="8">
        <f>C51/C$54</f>
        <v>1</v>
      </c>
      <c r="E51" s="3">
        <v>0</v>
      </c>
      <c r="F51">
        <f t="shared" si="1"/>
        <v>0</v>
      </c>
      <c r="G51">
        <v>0</v>
      </c>
      <c r="H51">
        <f t="shared" si="2"/>
        <v>0</v>
      </c>
      <c r="I51">
        <f>C53+C52</f>
        <v>0</v>
      </c>
      <c r="J51" s="8">
        <f>I51/C54</f>
        <v>0</v>
      </c>
      <c r="K51" s="6">
        <f>I51/C$56</f>
        <v>0</v>
      </c>
      <c r="N51" s="3"/>
    </row>
    <row r="52" spans="1:14" x14ac:dyDescent="0.25">
      <c r="B52">
        <v>1</v>
      </c>
      <c r="C52" s="7">
        <v>0</v>
      </c>
      <c r="D52" s="8">
        <f>C52/C$54</f>
        <v>0</v>
      </c>
      <c r="E52" s="3">
        <f t="shared" si="0"/>
        <v>0</v>
      </c>
      <c r="F52">
        <f t="shared" si="1"/>
        <v>0</v>
      </c>
      <c r="G52">
        <v>0</v>
      </c>
      <c r="H52">
        <f t="shared" si="2"/>
        <v>0</v>
      </c>
    </row>
    <row r="53" spans="1:14" x14ac:dyDescent="0.25">
      <c r="B53">
        <v>2</v>
      </c>
      <c r="C53" s="7">
        <v>0</v>
      </c>
      <c r="D53" s="8">
        <f>C53/C$54</f>
        <v>0</v>
      </c>
      <c r="E53" s="3">
        <f t="shared" si="0"/>
        <v>0</v>
      </c>
      <c r="F53">
        <f t="shared" si="1"/>
        <v>0</v>
      </c>
      <c r="G53">
        <f>E53*10*2</f>
        <v>0</v>
      </c>
      <c r="H53">
        <f t="shared" si="2"/>
        <v>0</v>
      </c>
    </row>
    <row r="54" spans="1:14" s="4" customFormat="1" x14ac:dyDescent="0.25">
      <c r="B54" s="4" t="s">
        <v>1</v>
      </c>
      <c r="C54" s="10">
        <f>SUM(C51:C53)</f>
        <v>6746.03</v>
      </c>
      <c r="D54" s="11">
        <f>C54/C$54</f>
        <v>1</v>
      </c>
      <c r="E54" s="12">
        <f>SUM(E52:E53)</f>
        <v>0</v>
      </c>
      <c r="F54" s="4">
        <f>E54*19000</f>
        <v>0</v>
      </c>
      <c r="G54" s="4">
        <f>G53</f>
        <v>0</v>
      </c>
      <c r="H54" s="4">
        <f t="shared" si="2"/>
        <v>0</v>
      </c>
    </row>
    <row r="56" spans="1:14" x14ac:dyDescent="0.25">
      <c r="A56" t="s">
        <v>719</v>
      </c>
      <c r="C56" s="10">
        <f>C54+C50+C46+C42+C38+C34+C30+C26+C22+C18</f>
        <v>543007.73599999992</v>
      </c>
      <c r="E56" s="10">
        <f>E54+E50+E46+E42+E38+E34+E30+E26+E22+E18</f>
        <v>82209.724000000002</v>
      </c>
      <c r="F56" s="10">
        <f>F54+F50+F46+F42+F38+F34+F30+F26+F22+F18</f>
        <v>1561984756</v>
      </c>
      <c r="G56" s="10">
        <f>G54+G50+G46+G42+G38+G34+G30+G26+G22+G18</f>
        <v>1274934.8799999999</v>
      </c>
      <c r="H56" s="10">
        <f>H54+H50+H46+H42+H38+H34+H30+H26+H22+H18</f>
        <v>24399846083.199997</v>
      </c>
      <c r="I56" s="10">
        <f>SUM(I15:I51)</f>
        <v>82209.724000000017</v>
      </c>
      <c r="K56" s="11">
        <f>I56/C56</f>
        <v>0.15139696646973741</v>
      </c>
    </row>
    <row r="57" spans="1:14" x14ac:dyDescent="0.25">
      <c r="C57" s="7"/>
    </row>
    <row r="59" spans="1:14" x14ac:dyDescent="0.25">
      <c r="A59" s="13"/>
    </row>
    <row r="61" spans="1:14" x14ac:dyDescent="0.25">
      <c r="C61" s="4"/>
      <c r="D61" s="4"/>
      <c r="E61" s="4"/>
      <c r="F61" s="4"/>
      <c r="G61" s="4"/>
      <c r="H61" s="4"/>
    </row>
    <row r="62" spans="1:14" x14ac:dyDescent="0.25">
      <c r="D62" s="8"/>
    </row>
    <row r="63" spans="1:14" x14ac:dyDescent="0.25">
      <c r="D63" s="8"/>
    </row>
    <row r="64" spans="1:14" x14ac:dyDescent="0.25">
      <c r="D64" s="8"/>
    </row>
    <row r="65" spans="4:4" s="4" customFormat="1" x14ac:dyDescent="0.25">
      <c r="D65" s="11"/>
    </row>
    <row r="66" spans="4:4" x14ac:dyDescent="0.25">
      <c r="D66" s="8"/>
    </row>
    <row r="67" spans="4:4" x14ac:dyDescent="0.25">
      <c r="D67" s="8"/>
    </row>
    <row r="68" spans="4:4" x14ac:dyDescent="0.25">
      <c r="D68" s="8"/>
    </row>
    <row r="69" spans="4:4" x14ac:dyDescent="0.25">
      <c r="D69" s="8"/>
    </row>
    <row r="70" spans="4:4" x14ac:dyDescent="0.25">
      <c r="D70" s="8"/>
    </row>
    <row r="71" spans="4:4" s="4" customFormat="1" x14ac:dyDescent="0.25">
      <c r="D71" s="11"/>
    </row>
    <row r="72" spans="4:4" x14ac:dyDescent="0.25">
      <c r="D72" s="8"/>
    </row>
    <row r="73" spans="4:4" x14ac:dyDescent="0.25">
      <c r="D73" s="8"/>
    </row>
    <row r="74" spans="4:4" x14ac:dyDescent="0.25">
      <c r="D74" s="8"/>
    </row>
    <row r="75" spans="4:4" x14ac:dyDescent="0.25">
      <c r="D75" s="8"/>
    </row>
    <row r="76" spans="4:4" x14ac:dyDescent="0.25">
      <c r="D76" s="8"/>
    </row>
    <row r="77" spans="4:4" s="4" customFormat="1" x14ac:dyDescent="0.25">
      <c r="D77" s="11"/>
    </row>
    <row r="78" spans="4:4" x14ac:dyDescent="0.25">
      <c r="D78" s="8"/>
    </row>
    <row r="79" spans="4:4" x14ac:dyDescent="0.25">
      <c r="D79" s="8"/>
    </row>
    <row r="80" spans="4:4" x14ac:dyDescent="0.25">
      <c r="D80" s="8"/>
    </row>
    <row r="81" spans="4:4" x14ac:dyDescent="0.25">
      <c r="D81" s="8"/>
    </row>
    <row r="82" spans="4:4" x14ac:dyDescent="0.25">
      <c r="D82" s="8"/>
    </row>
    <row r="83" spans="4:4" x14ac:dyDescent="0.25">
      <c r="D83" s="8"/>
    </row>
    <row r="84" spans="4:4" s="4" customFormat="1" x14ac:dyDescent="0.25">
      <c r="D84" s="11"/>
    </row>
    <row r="85" spans="4:4" x14ac:dyDescent="0.25">
      <c r="D85" s="8"/>
    </row>
    <row r="86" spans="4:4" x14ac:dyDescent="0.25">
      <c r="D86" s="8"/>
    </row>
    <row r="87" spans="4:4" x14ac:dyDescent="0.25">
      <c r="D87" s="8"/>
    </row>
    <row r="88" spans="4:4" x14ac:dyDescent="0.25">
      <c r="D88" s="8"/>
    </row>
    <row r="89" spans="4:4" x14ac:dyDescent="0.25">
      <c r="D89" s="8"/>
    </row>
    <row r="90" spans="4:4" s="4" customFormat="1" x14ac:dyDescent="0.25">
      <c r="D90" s="11"/>
    </row>
    <row r="91" spans="4:4" x14ac:dyDescent="0.25">
      <c r="D91" s="8"/>
    </row>
    <row r="92" spans="4:4" x14ac:dyDescent="0.25">
      <c r="D92" s="8"/>
    </row>
    <row r="93" spans="4:4" x14ac:dyDescent="0.25">
      <c r="D93" s="8"/>
    </row>
    <row r="94" spans="4:4" x14ac:dyDescent="0.25">
      <c r="D94" s="8"/>
    </row>
    <row r="95" spans="4:4" x14ac:dyDescent="0.25">
      <c r="D95" s="8"/>
    </row>
    <row r="96" spans="4:4" s="4" customFormat="1" x14ac:dyDescent="0.25">
      <c r="D96" s="11"/>
    </row>
    <row r="97" spans="4:4" x14ac:dyDescent="0.25">
      <c r="D97" s="8"/>
    </row>
    <row r="98" spans="4:4" x14ac:dyDescent="0.25">
      <c r="D98" s="8"/>
    </row>
    <row r="99" spans="4:4" x14ac:dyDescent="0.25">
      <c r="D99" s="8"/>
    </row>
    <row r="100" spans="4:4" x14ac:dyDescent="0.25">
      <c r="D100" s="8"/>
    </row>
    <row r="101" spans="4:4" x14ac:dyDescent="0.25">
      <c r="D101" s="8"/>
    </row>
    <row r="102" spans="4:4" x14ac:dyDescent="0.25">
      <c r="D102" s="8"/>
    </row>
    <row r="103" spans="4:4" x14ac:dyDescent="0.25">
      <c r="D103" s="8"/>
    </row>
    <row r="104" spans="4:4" x14ac:dyDescent="0.25">
      <c r="D104" s="8"/>
    </row>
    <row r="105" spans="4:4" x14ac:dyDescent="0.25">
      <c r="D105" s="8"/>
    </row>
    <row r="106" spans="4:4" x14ac:dyDescent="0.25">
      <c r="D106" s="8"/>
    </row>
    <row r="107" spans="4:4" x14ac:dyDescent="0.25">
      <c r="D107" s="8"/>
    </row>
    <row r="108" spans="4:4" x14ac:dyDescent="0.25">
      <c r="D108" s="8"/>
    </row>
    <row r="109" spans="4:4" x14ac:dyDescent="0.25">
      <c r="D109" s="8"/>
    </row>
    <row r="110" spans="4:4" x14ac:dyDescent="0.25">
      <c r="D110" s="8"/>
    </row>
    <row r="111" spans="4:4" x14ac:dyDescent="0.25">
      <c r="D111" s="8"/>
    </row>
    <row r="112" spans="4:4" x14ac:dyDescent="0.25">
      <c r="D112" s="8"/>
    </row>
    <row r="113" spans="1:12" x14ac:dyDescent="0.25">
      <c r="D113" s="8"/>
    </row>
    <row r="114" spans="1:12" x14ac:dyDescent="0.25">
      <c r="D114" s="8"/>
    </row>
    <row r="115" spans="1:12" x14ac:dyDescent="0.25">
      <c r="D115" s="8"/>
    </row>
    <row r="116" spans="1:12" x14ac:dyDescent="0.25">
      <c r="D116" s="8"/>
    </row>
    <row r="117" spans="1:12" x14ac:dyDescent="0.25">
      <c r="D117" s="8"/>
    </row>
    <row r="118" spans="1:12" x14ac:dyDescent="0.25">
      <c r="D118" s="8"/>
    </row>
    <row r="119" spans="1:12" x14ac:dyDescent="0.25">
      <c r="A119" t="s">
        <v>15</v>
      </c>
      <c r="D119" s="8"/>
    </row>
    <row r="120" spans="1:12" x14ac:dyDescent="0.25">
      <c r="A120" t="s">
        <v>3</v>
      </c>
      <c r="C120" t="s">
        <v>2</v>
      </c>
      <c r="D120" s="8"/>
      <c r="F120" t="s">
        <v>9</v>
      </c>
      <c r="G120" t="s">
        <v>10</v>
      </c>
      <c r="H120" t="s">
        <v>11</v>
      </c>
      <c r="J120" t="s">
        <v>12</v>
      </c>
      <c r="K120" t="s">
        <v>13</v>
      </c>
      <c r="L120" t="s">
        <v>14</v>
      </c>
    </row>
    <row r="121" spans="1:12" x14ac:dyDescent="0.25">
      <c r="A121" t="s">
        <v>4</v>
      </c>
      <c r="B121">
        <v>0</v>
      </c>
      <c r="C121">
        <v>39803.9</v>
      </c>
      <c r="D121" s="8">
        <v>0.53402705684853324</v>
      </c>
      <c r="F121">
        <v>0</v>
      </c>
      <c r="G121">
        <v>0</v>
      </c>
      <c r="H121">
        <v>0</v>
      </c>
      <c r="J121">
        <v>74535.361999999994</v>
      </c>
      <c r="K121">
        <v>34731.462</v>
      </c>
      <c r="L121">
        <v>0.46597294315146687</v>
      </c>
    </row>
    <row r="122" spans="1:12" x14ac:dyDescent="0.25">
      <c r="A122" t="s">
        <v>5</v>
      </c>
      <c r="B122">
        <v>1</v>
      </c>
      <c r="C122">
        <v>34055.74</v>
      </c>
      <c r="D122" s="8">
        <v>0.45690715233931511</v>
      </c>
      <c r="F122">
        <v>34055.74</v>
      </c>
      <c r="G122">
        <v>647059060</v>
      </c>
      <c r="H122">
        <v>0</v>
      </c>
    </row>
    <row r="123" spans="1:12" x14ac:dyDescent="0.25">
      <c r="A123" t="s">
        <v>6</v>
      </c>
      <c r="B123">
        <v>2</v>
      </c>
      <c r="C123">
        <v>675.72199999999998</v>
      </c>
      <c r="D123" s="8">
        <v>9.0657908121516868E-3</v>
      </c>
      <c r="F123">
        <v>675.72199999999998</v>
      </c>
      <c r="G123">
        <v>12838718</v>
      </c>
      <c r="H123">
        <v>0</v>
      </c>
    </row>
    <row r="124" spans="1:12" x14ac:dyDescent="0.25">
      <c r="A124" t="s">
        <v>1</v>
      </c>
      <c r="C124">
        <v>74535.361999999994</v>
      </c>
      <c r="D124" s="8">
        <v>1</v>
      </c>
      <c r="F124">
        <v>34731.462</v>
      </c>
      <c r="G124">
        <v>659897778</v>
      </c>
      <c r="H124">
        <v>0</v>
      </c>
    </row>
    <row r="125" spans="1:12" x14ac:dyDescent="0.25">
      <c r="D125" s="8"/>
      <c r="F125">
        <v>0.16506156399347574</v>
      </c>
      <c r="G125">
        <v>0.16506156399347577</v>
      </c>
      <c r="H125">
        <v>0</v>
      </c>
    </row>
    <row r="126" spans="1:12" x14ac:dyDescent="0.25">
      <c r="A126" t="s">
        <v>692</v>
      </c>
      <c r="D126" s="8"/>
    </row>
    <row r="127" spans="1:12" x14ac:dyDescent="0.25">
      <c r="A127" t="s">
        <v>4</v>
      </c>
      <c r="B127">
        <v>0</v>
      </c>
      <c r="C127">
        <v>50205.1</v>
      </c>
      <c r="D127" s="8">
        <v>0.67357435457712</v>
      </c>
      <c r="F127">
        <v>0</v>
      </c>
      <c r="G127">
        <v>0</v>
      </c>
      <c r="H127">
        <v>0</v>
      </c>
      <c r="J127">
        <v>74535.349600000001</v>
      </c>
      <c r="K127">
        <v>24330.249600000003</v>
      </c>
      <c r="L127">
        <v>0.32642564542288005</v>
      </c>
    </row>
    <row r="128" spans="1:12" x14ac:dyDescent="0.25">
      <c r="A128" t="s">
        <v>7</v>
      </c>
      <c r="B128">
        <v>1</v>
      </c>
      <c r="C128">
        <v>91.119600000000005</v>
      </c>
      <c r="D128" s="8">
        <v>1.222501812750604E-3</v>
      </c>
      <c r="F128">
        <v>91.119600000000005</v>
      </c>
      <c r="G128">
        <v>1731272.4000000001</v>
      </c>
      <c r="H128">
        <v>0</v>
      </c>
    </row>
    <row r="129" spans="1:12" x14ac:dyDescent="0.25">
      <c r="A129" t="s">
        <v>8</v>
      </c>
      <c r="B129">
        <v>2</v>
      </c>
      <c r="C129">
        <v>24239.13</v>
      </c>
      <c r="D129" s="8">
        <v>0.32520314361012942</v>
      </c>
      <c r="F129">
        <v>24239.13</v>
      </c>
      <c r="G129">
        <v>460543470</v>
      </c>
      <c r="H129">
        <v>96956.52</v>
      </c>
    </row>
    <row r="130" spans="1:12" x14ac:dyDescent="0.25">
      <c r="A130" t="s">
        <v>1</v>
      </c>
      <c r="C130">
        <v>74535.349600000001</v>
      </c>
      <c r="D130" s="8">
        <v>1</v>
      </c>
      <c r="F130">
        <v>24330.249600000003</v>
      </c>
      <c r="G130">
        <v>462274742.39999998</v>
      </c>
      <c r="H130">
        <v>96956.52</v>
      </c>
    </row>
    <row r="131" spans="1:12" x14ac:dyDescent="0.25">
      <c r="D131" s="8"/>
      <c r="F131">
        <v>0.17004213688985431</v>
      </c>
      <c r="G131">
        <v>0.17004213688985428</v>
      </c>
      <c r="H131">
        <v>0.20763861702920494</v>
      </c>
    </row>
    <row r="132" spans="1:12" x14ac:dyDescent="0.25">
      <c r="A132" t="s">
        <v>693</v>
      </c>
      <c r="D132" s="8"/>
    </row>
    <row r="133" spans="1:12" x14ac:dyDescent="0.25">
      <c r="A133" t="s">
        <v>4</v>
      </c>
      <c r="B133">
        <v>0</v>
      </c>
      <c r="C133">
        <v>65102.9</v>
      </c>
      <c r="D133" s="8">
        <v>0.87344979646353305</v>
      </c>
      <c r="F133">
        <v>0</v>
      </c>
      <c r="G133">
        <v>0</v>
      </c>
      <c r="H133">
        <v>0</v>
      </c>
      <c r="J133">
        <v>74535.365699999995</v>
      </c>
      <c r="K133">
        <v>9432.4657000000007</v>
      </c>
      <c r="L133">
        <v>0.12655020353646701</v>
      </c>
    </row>
    <row r="134" spans="1:12" x14ac:dyDescent="0.25">
      <c r="A134" t="s">
        <v>7</v>
      </c>
      <c r="B134">
        <v>1</v>
      </c>
      <c r="C134">
        <v>62.095700000000001</v>
      </c>
      <c r="D134" s="8">
        <v>8.3310384831183578E-4</v>
      </c>
      <c r="F134">
        <v>62.095700000000001</v>
      </c>
      <c r="G134">
        <v>1179818.3</v>
      </c>
      <c r="H134">
        <v>0</v>
      </c>
    </row>
    <row r="135" spans="1:12" x14ac:dyDescent="0.25">
      <c r="A135" t="s">
        <v>8</v>
      </c>
      <c r="B135">
        <v>2</v>
      </c>
      <c r="C135">
        <v>9370.3700000000008</v>
      </c>
      <c r="D135" s="8">
        <v>0.12571709968815517</v>
      </c>
      <c r="F135">
        <v>9370.3700000000008</v>
      </c>
      <c r="G135">
        <v>178037030.00000003</v>
      </c>
      <c r="H135">
        <v>37481.480000000003</v>
      </c>
    </row>
    <row r="136" spans="1:12" x14ac:dyDescent="0.25">
      <c r="A136" t="s">
        <v>1</v>
      </c>
      <c r="C136">
        <v>74535.365699999995</v>
      </c>
      <c r="D136" s="8">
        <v>1</v>
      </c>
      <c r="F136">
        <v>9432.4657000000007</v>
      </c>
      <c r="G136">
        <v>179216848.30000004</v>
      </c>
      <c r="H136">
        <v>37481.480000000003</v>
      </c>
    </row>
    <row r="137" spans="1:12" x14ac:dyDescent="0.25">
      <c r="D137" s="8"/>
      <c r="F137">
        <v>0.11176787863024755</v>
      </c>
      <c r="G137">
        <v>0.11176787863024755</v>
      </c>
      <c r="H137">
        <v>0.1421370377505313</v>
      </c>
    </row>
    <row r="138" spans="1:12" x14ac:dyDescent="0.25">
      <c r="D138" s="8"/>
    </row>
    <row r="139" spans="1:12" x14ac:dyDescent="0.25">
      <c r="D139" s="8"/>
    </row>
    <row r="140" spans="1:12" x14ac:dyDescent="0.25">
      <c r="A140" t="s">
        <v>24</v>
      </c>
      <c r="D140" s="8"/>
    </row>
    <row r="141" spans="1:12" x14ac:dyDescent="0.25">
      <c r="A141" t="s">
        <v>3</v>
      </c>
      <c r="C141" t="s">
        <v>2</v>
      </c>
      <c r="D141" s="8"/>
      <c r="F141" t="s">
        <v>9</v>
      </c>
      <c r="G141" t="s">
        <v>10</v>
      </c>
      <c r="H141" t="s">
        <v>11</v>
      </c>
      <c r="J141" t="s">
        <v>12</v>
      </c>
      <c r="K141" t="s">
        <v>13</v>
      </c>
      <c r="L141" t="s">
        <v>14</v>
      </c>
    </row>
    <row r="142" spans="1:12" x14ac:dyDescent="0.25">
      <c r="A142" t="s">
        <v>4</v>
      </c>
      <c r="B142">
        <v>0</v>
      </c>
      <c r="C142">
        <v>21973.13</v>
      </c>
      <c r="D142" s="8">
        <v>0.51220766421120179</v>
      </c>
      <c r="F142">
        <v>0</v>
      </c>
      <c r="G142">
        <v>0</v>
      </c>
      <c r="H142">
        <v>0</v>
      </c>
      <c r="J142">
        <v>42898.87</v>
      </c>
      <c r="K142">
        <v>20925.740000000002</v>
      </c>
      <c r="L142">
        <v>0.48779233578879816</v>
      </c>
    </row>
    <row r="143" spans="1:12" x14ac:dyDescent="0.25">
      <c r="A143" t="s">
        <v>5</v>
      </c>
      <c r="B143">
        <v>1</v>
      </c>
      <c r="C143">
        <v>20925.740000000002</v>
      </c>
      <c r="D143" s="8">
        <v>0.48779233578879816</v>
      </c>
      <c r="F143">
        <v>20925.740000000002</v>
      </c>
      <c r="G143">
        <v>397589060.00000006</v>
      </c>
      <c r="H143">
        <v>0</v>
      </c>
    </row>
    <row r="144" spans="1:12" x14ac:dyDescent="0.25">
      <c r="A144" t="s">
        <v>6</v>
      </c>
      <c r="B144">
        <v>2</v>
      </c>
      <c r="C144">
        <v>0</v>
      </c>
      <c r="D144" s="8">
        <v>0</v>
      </c>
      <c r="F144">
        <v>0</v>
      </c>
      <c r="G144">
        <v>0</v>
      </c>
      <c r="H144">
        <v>0</v>
      </c>
    </row>
    <row r="145" spans="1:12" x14ac:dyDescent="0.25">
      <c r="A145" t="s">
        <v>1</v>
      </c>
      <c r="C145">
        <v>42898.87</v>
      </c>
      <c r="D145" s="8">
        <v>1</v>
      </c>
      <c r="F145">
        <v>20925.740000000002</v>
      </c>
      <c r="G145">
        <v>397589060.00000006</v>
      </c>
      <c r="H145">
        <v>0</v>
      </c>
    </row>
    <row r="146" spans="1:12" x14ac:dyDescent="0.25">
      <c r="D146" s="8"/>
      <c r="F146">
        <v>9.9449754580467578E-2</v>
      </c>
      <c r="G146">
        <v>9.9449754580467592E-2</v>
      </c>
      <c r="H146">
        <v>0</v>
      </c>
    </row>
    <row r="147" spans="1:12" x14ac:dyDescent="0.25">
      <c r="A147" t="s">
        <v>692</v>
      </c>
      <c r="D147" s="8"/>
    </row>
    <row r="148" spans="1:12" x14ac:dyDescent="0.25">
      <c r="A148" t="s">
        <v>4</v>
      </c>
      <c r="B148">
        <v>0</v>
      </c>
      <c r="C148">
        <v>23776.400000000001</v>
      </c>
      <c r="D148" s="8">
        <v>0.55424264957842739</v>
      </c>
      <c r="F148">
        <v>0</v>
      </c>
      <c r="G148">
        <v>0</v>
      </c>
      <c r="H148">
        <v>0</v>
      </c>
      <c r="J148">
        <v>42898.9</v>
      </c>
      <c r="K148">
        <v>19122.5</v>
      </c>
      <c r="L148">
        <v>0.44575735042157255</v>
      </c>
    </row>
    <row r="149" spans="1:12" x14ac:dyDescent="0.25">
      <c r="A149" t="s">
        <v>7</v>
      </c>
      <c r="B149">
        <v>1</v>
      </c>
      <c r="C149">
        <v>5356.3</v>
      </c>
      <c r="D149" s="8">
        <v>0.12485867936007683</v>
      </c>
      <c r="F149">
        <v>5356.3</v>
      </c>
      <c r="G149">
        <v>101769700</v>
      </c>
      <c r="H149">
        <v>0</v>
      </c>
    </row>
    <row r="150" spans="1:12" x14ac:dyDescent="0.25">
      <c r="A150" t="s">
        <v>8</v>
      </c>
      <c r="B150">
        <v>2</v>
      </c>
      <c r="C150">
        <v>13766.2</v>
      </c>
      <c r="D150" s="8">
        <v>0.32089867106149578</v>
      </c>
      <c r="F150">
        <v>13766.2</v>
      </c>
      <c r="G150">
        <v>261557800</v>
      </c>
      <c r="H150">
        <v>55064.800000000003</v>
      </c>
    </row>
    <row r="151" spans="1:12" x14ac:dyDescent="0.25">
      <c r="A151" t="s">
        <v>1</v>
      </c>
      <c r="C151">
        <v>42898.9</v>
      </c>
      <c r="D151" s="8">
        <v>1</v>
      </c>
      <c r="F151">
        <v>19122.5</v>
      </c>
      <c r="G151">
        <v>363327500</v>
      </c>
      <c r="H151">
        <v>55064.800000000003</v>
      </c>
    </row>
    <row r="152" spans="1:12" x14ac:dyDescent="0.25">
      <c r="D152" s="8"/>
      <c r="F152">
        <v>0.13364559822173952</v>
      </c>
      <c r="G152">
        <v>0.13364559822173952</v>
      </c>
      <c r="H152">
        <v>0.11792480710930801</v>
      </c>
    </row>
    <row r="153" spans="1:12" x14ac:dyDescent="0.25">
      <c r="A153" t="s">
        <v>693</v>
      </c>
      <c r="D153" s="8"/>
    </row>
    <row r="154" spans="1:12" x14ac:dyDescent="0.25">
      <c r="A154" t="s">
        <v>4</v>
      </c>
      <c r="B154">
        <v>0</v>
      </c>
      <c r="C154">
        <v>30652.240000000002</v>
      </c>
      <c r="D154" s="8">
        <v>0.71452324968000325</v>
      </c>
      <c r="F154">
        <v>0</v>
      </c>
      <c r="G154">
        <v>0</v>
      </c>
      <c r="H154">
        <v>0</v>
      </c>
      <c r="J154">
        <v>42898.87</v>
      </c>
      <c r="K154">
        <v>12246.63</v>
      </c>
      <c r="L154">
        <v>0.28547675031999675</v>
      </c>
    </row>
    <row r="155" spans="1:12" x14ac:dyDescent="0.25">
      <c r="A155" t="s">
        <v>7</v>
      </c>
      <c r="B155">
        <v>1</v>
      </c>
      <c r="C155">
        <v>4054.49</v>
      </c>
      <c r="D155" s="8">
        <v>9.45127459068269E-2</v>
      </c>
      <c r="F155">
        <v>4054.49</v>
      </c>
      <c r="G155">
        <v>77035310</v>
      </c>
      <c r="H155">
        <v>0</v>
      </c>
    </row>
    <row r="156" spans="1:12" x14ac:dyDescent="0.25">
      <c r="A156" t="s">
        <v>8</v>
      </c>
      <c r="B156">
        <v>2</v>
      </c>
      <c r="C156">
        <v>8192.14</v>
      </c>
      <c r="D156" s="8">
        <v>0.19096400441316982</v>
      </c>
      <c r="F156">
        <v>8192.14</v>
      </c>
      <c r="G156">
        <v>155650660</v>
      </c>
      <c r="H156">
        <v>32768.559999999998</v>
      </c>
    </row>
    <row r="157" spans="1:12" x14ac:dyDescent="0.25">
      <c r="A157" t="s">
        <v>1</v>
      </c>
      <c r="C157">
        <v>42898.87</v>
      </c>
      <c r="D157" s="8">
        <v>1</v>
      </c>
      <c r="F157">
        <v>12246.63</v>
      </c>
      <c r="G157">
        <v>232685970</v>
      </c>
      <c r="H157">
        <v>32768.559999999998</v>
      </c>
    </row>
    <row r="158" spans="1:12" x14ac:dyDescent="0.25">
      <c r="D158" s="8"/>
      <c r="F158">
        <v>0.14511368490526802</v>
      </c>
      <c r="G158">
        <v>0.14511368490526802</v>
      </c>
      <c r="H158">
        <v>0.12426473153542895</v>
      </c>
    </row>
    <row r="159" spans="1:12" x14ac:dyDescent="0.25">
      <c r="D159" s="8"/>
    </row>
    <row r="160" spans="1:12" x14ac:dyDescent="0.25">
      <c r="D160" s="8"/>
    </row>
    <row r="161" spans="1:12" x14ac:dyDescent="0.25">
      <c r="A161" t="s">
        <v>16</v>
      </c>
      <c r="D161" s="8"/>
    </row>
    <row r="162" spans="1:12" x14ac:dyDescent="0.25">
      <c r="A162" t="s">
        <v>3</v>
      </c>
      <c r="C162" t="s">
        <v>2</v>
      </c>
      <c r="D162" s="8"/>
      <c r="F162" t="s">
        <v>9</v>
      </c>
      <c r="G162" t="s">
        <v>10</v>
      </c>
      <c r="H162" t="s">
        <v>11</v>
      </c>
      <c r="J162" t="s">
        <v>12</v>
      </c>
      <c r="K162" t="s">
        <v>13</v>
      </c>
      <c r="L162" t="s">
        <v>14</v>
      </c>
    </row>
    <row r="163" spans="1:12" x14ac:dyDescent="0.25">
      <c r="A163" t="s">
        <v>4</v>
      </c>
      <c r="B163">
        <v>0</v>
      </c>
      <c r="C163">
        <v>10818.32</v>
      </c>
      <c r="D163" s="8">
        <v>0.57361522257022712</v>
      </c>
      <c r="F163">
        <v>0</v>
      </c>
      <c r="G163">
        <v>0</v>
      </c>
      <c r="H163">
        <v>0</v>
      </c>
      <c r="J163">
        <v>18859.89</v>
      </c>
      <c r="K163">
        <v>8041.57</v>
      </c>
      <c r="L163">
        <v>0.42638477742977293</v>
      </c>
    </row>
    <row r="164" spans="1:12" x14ac:dyDescent="0.25">
      <c r="A164" t="s">
        <v>5</v>
      </c>
      <c r="B164">
        <v>1</v>
      </c>
      <c r="C164">
        <v>6325.7</v>
      </c>
      <c r="D164" s="8">
        <v>0.33540492547941692</v>
      </c>
      <c r="F164">
        <v>6325.7</v>
      </c>
      <c r="G164">
        <v>120188300</v>
      </c>
      <c r="H164">
        <v>0</v>
      </c>
    </row>
    <row r="165" spans="1:12" x14ac:dyDescent="0.25">
      <c r="A165" t="s">
        <v>6</v>
      </c>
      <c r="B165">
        <v>2</v>
      </c>
      <c r="C165">
        <v>1715.87</v>
      </c>
      <c r="D165" s="8">
        <v>9.0979851950356017E-2</v>
      </c>
      <c r="F165">
        <v>1715.87</v>
      </c>
      <c r="G165">
        <v>32601529.999999996</v>
      </c>
      <c r="H165">
        <v>0</v>
      </c>
    </row>
    <row r="166" spans="1:12" x14ac:dyDescent="0.25">
      <c r="A166" t="s">
        <v>1</v>
      </c>
      <c r="C166">
        <v>18859.89</v>
      </c>
      <c r="D166" s="8">
        <v>1</v>
      </c>
      <c r="F166">
        <v>8041.57</v>
      </c>
      <c r="G166">
        <v>152789830</v>
      </c>
      <c r="H166">
        <v>0</v>
      </c>
    </row>
    <row r="167" spans="1:12" x14ac:dyDescent="0.25">
      <c r="D167" s="8"/>
      <c r="F167">
        <v>3.8217628764461879E-2</v>
      </c>
      <c r="G167">
        <v>3.8217628764461886E-2</v>
      </c>
      <c r="H167">
        <v>0</v>
      </c>
    </row>
    <row r="168" spans="1:12" x14ac:dyDescent="0.25">
      <c r="A168" t="s">
        <v>692</v>
      </c>
      <c r="D168" s="8"/>
    </row>
    <row r="169" spans="1:12" x14ac:dyDescent="0.25">
      <c r="A169" t="s">
        <v>4</v>
      </c>
      <c r="B169">
        <v>0</v>
      </c>
      <c r="C169">
        <v>17888.43</v>
      </c>
      <c r="D169" s="8">
        <v>0.94849068578872942</v>
      </c>
      <c r="F169">
        <v>0</v>
      </c>
      <c r="G169">
        <v>0</v>
      </c>
      <c r="H169">
        <v>0</v>
      </c>
      <c r="J169">
        <v>18859.89</v>
      </c>
      <c r="K169">
        <v>971.46</v>
      </c>
      <c r="L169">
        <v>5.1509314211270592E-2</v>
      </c>
    </row>
    <row r="170" spans="1:12" x14ac:dyDescent="0.25">
      <c r="A170" t="s">
        <v>7</v>
      </c>
      <c r="B170">
        <v>1</v>
      </c>
      <c r="C170">
        <v>0</v>
      </c>
      <c r="D170" s="8">
        <v>0</v>
      </c>
      <c r="F170">
        <v>0</v>
      </c>
      <c r="G170">
        <v>0</v>
      </c>
      <c r="H170">
        <v>0</v>
      </c>
    </row>
    <row r="171" spans="1:12" x14ac:dyDescent="0.25">
      <c r="A171" t="s">
        <v>8</v>
      </c>
      <c r="B171">
        <v>2</v>
      </c>
      <c r="C171">
        <v>971.46</v>
      </c>
      <c r="D171" s="8">
        <v>5.1509314211270592E-2</v>
      </c>
      <c r="F171">
        <v>971.46</v>
      </c>
      <c r="G171">
        <v>18457740</v>
      </c>
      <c r="H171">
        <v>3885.84</v>
      </c>
    </row>
    <row r="172" spans="1:12" x14ac:dyDescent="0.25">
      <c r="A172" t="s">
        <v>1</v>
      </c>
      <c r="C172">
        <v>18859.89</v>
      </c>
      <c r="D172" s="8">
        <v>1</v>
      </c>
      <c r="F172">
        <v>971.46</v>
      </c>
      <c r="G172">
        <v>18457740</v>
      </c>
      <c r="H172">
        <v>3885.84</v>
      </c>
    </row>
    <row r="173" spans="1:12" x14ac:dyDescent="0.25">
      <c r="D173" s="8"/>
      <c r="F173">
        <v>6.7894549796570051E-3</v>
      </c>
      <c r="G173">
        <v>6.7894549796570051E-3</v>
      </c>
      <c r="H173">
        <v>8.3217760249312336E-3</v>
      </c>
    </row>
    <row r="174" spans="1:12" x14ac:dyDescent="0.25">
      <c r="A174" t="s">
        <v>693</v>
      </c>
      <c r="D174" s="8"/>
    </row>
    <row r="175" spans="1:12" x14ac:dyDescent="0.25">
      <c r="A175" t="s">
        <v>4</v>
      </c>
      <c r="B175">
        <v>0</v>
      </c>
      <c r="C175">
        <v>18029.48</v>
      </c>
      <c r="D175" s="8">
        <v>0.95596962187686374</v>
      </c>
      <c r="F175">
        <v>0</v>
      </c>
      <c r="G175">
        <v>0</v>
      </c>
      <c r="H175">
        <v>0</v>
      </c>
      <c r="J175">
        <v>18859.887999999999</v>
      </c>
      <c r="K175">
        <v>830.40800000000002</v>
      </c>
      <c r="L175">
        <v>4.403037812313626E-2</v>
      </c>
    </row>
    <row r="176" spans="1:12" x14ac:dyDescent="0.25">
      <c r="A176" t="s">
        <v>7</v>
      </c>
      <c r="B176">
        <v>1</v>
      </c>
      <c r="C176">
        <v>0</v>
      </c>
      <c r="D176" s="8">
        <v>0</v>
      </c>
      <c r="F176">
        <v>0</v>
      </c>
      <c r="G176">
        <v>0</v>
      </c>
      <c r="H176">
        <v>0</v>
      </c>
    </row>
    <row r="177" spans="1:12" x14ac:dyDescent="0.25">
      <c r="A177" t="s">
        <v>8</v>
      </c>
      <c r="B177">
        <v>2</v>
      </c>
      <c r="C177">
        <v>830.40800000000002</v>
      </c>
      <c r="D177" s="8">
        <v>4.403037812313626E-2</v>
      </c>
      <c r="F177">
        <v>830.40800000000002</v>
      </c>
      <c r="G177">
        <v>15777752</v>
      </c>
      <c r="H177">
        <v>3321.6320000000001</v>
      </c>
    </row>
    <row r="178" spans="1:12" x14ac:dyDescent="0.25">
      <c r="A178" t="s">
        <v>1</v>
      </c>
      <c r="C178">
        <v>18859.887999999999</v>
      </c>
      <c r="D178" s="8">
        <v>1</v>
      </c>
      <c r="F178">
        <v>830.40800000000002</v>
      </c>
      <c r="G178">
        <v>15777752</v>
      </c>
      <c r="H178">
        <v>3321.6320000000001</v>
      </c>
    </row>
    <row r="179" spans="1:12" x14ac:dyDescent="0.25">
      <c r="D179" s="8"/>
      <c r="F179">
        <v>9.8397326329621951E-3</v>
      </c>
      <c r="G179">
        <v>9.8397326329621951E-3</v>
      </c>
      <c r="H179">
        <v>1.2596272425138303E-2</v>
      </c>
    </row>
    <row r="180" spans="1:12" x14ac:dyDescent="0.25">
      <c r="D180" s="8"/>
    </row>
    <row r="181" spans="1:12" x14ac:dyDescent="0.25">
      <c r="D181" s="8"/>
    </row>
    <row r="182" spans="1:12" x14ac:dyDescent="0.25">
      <c r="A182" t="s">
        <v>17</v>
      </c>
      <c r="D182" s="8"/>
    </row>
    <row r="183" spans="1:12" x14ac:dyDescent="0.25">
      <c r="A183" t="s">
        <v>3</v>
      </c>
      <c r="C183" t="s">
        <v>2</v>
      </c>
      <c r="D183" s="8"/>
      <c r="F183" t="s">
        <v>9</v>
      </c>
      <c r="G183" t="s">
        <v>10</v>
      </c>
      <c r="H183" t="s">
        <v>11</v>
      </c>
      <c r="J183" t="s">
        <v>12</v>
      </c>
      <c r="K183" t="s">
        <v>13</v>
      </c>
      <c r="L183" t="s">
        <v>14</v>
      </c>
    </row>
    <row r="184" spans="1:12" x14ac:dyDescent="0.25">
      <c r="A184" t="s">
        <v>4</v>
      </c>
      <c r="B184">
        <v>0</v>
      </c>
      <c r="C184">
        <v>30669.5</v>
      </c>
      <c r="D184" s="8">
        <v>0.74127892397513251</v>
      </c>
      <c r="F184">
        <v>0</v>
      </c>
      <c r="G184">
        <v>0</v>
      </c>
      <c r="H184">
        <v>0</v>
      </c>
      <c r="J184">
        <v>41373.764999999999</v>
      </c>
      <c r="K184">
        <v>10704.265000000001</v>
      </c>
      <c r="L184">
        <v>0.25872107602486749</v>
      </c>
    </row>
    <row r="185" spans="1:12" x14ac:dyDescent="0.25">
      <c r="A185" t="s">
        <v>5</v>
      </c>
      <c r="B185">
        <v>1</v>
      </c>
      <c r="C185">
        <v>8845.2000000000007</v>
      </c>
      <c r="D185" s="8">
        <v>0.21378765021747478</v>
      </c>
      <c r="F185">
        <v>8845.2000000000007</v>
      </c>
      <c r="G185">
        <v>168058800</v>
      </c>
      <c r="H185">
        <v>0</v>
      </c>
    </row>
    <row r="186" spans="1:12" x14ac:dyDescent="0.25">
      <c r="A186" t="s">
        <v>6</v>
      </c>
      <c r="B186">
        <v>2</v>
      </c>
      <c r="C186">
        <v>1859.0650000000001</v>
      </c>
      <c r="D186" s="8">
        <v>4.493342580739268E-2</v>
      </c>
      <c r="F186">
        <v>1859.0650000000001</v>
      </c>
      <c r="G186">
        <v>35322235</v>
      </c>
      <c r="H186">
        <v>0</v>
      </c>
    </row>
    <row r="187" spans="1:12" x14ac:dyDescent="0.25">
      <c r="A187" t="s">
        <v>1</v>
      </c>
      <c r="C187">
        <v>41373.764999999999</v>
      </c>
      <c r="D187" s="8">
        <v>1</v>
      </c>
      <c r="F187">
        <v>10704.265000000001</v>
      </c>
      <c r="G187">
        <v>203381035</v>
      </c>
      <c r="H187">
        <v>0</v>
      </c>
    </row>
    <row r="188" spans="1:12" x14ac:dyDescent="0.25">
      <c r="D188" s="8"/>
      <c r="F188">
        <v>5.087210904915615E-2</v>
      </c>
      <c r="G188">
        <v>5.0872109049156143E-2</v>
      </c>
      <c r="H188">
        <v>0</v>
      </c>
    </row>
    <row r="189" spans="1:12" x14ac:dyDescent="0.25">
      <c r="A189" t="s">
        <v>692</v>
      </c>
      <c r="D189" s="8"/>
    </row>
    <row r="190" spans="1:12" x14ac:dyDescent="0.25">
      <c r="A190" t="s">
        <v>4</v>
      </c>
      <c r="B190">
        <v>0</v>
      </c>
      <c r="C190">
        <v>35056</v>
      </c>
      <c r="D190" s="8">
        <v>0.85245413706283635</v>
      </c>
      <c r="F190">
        <v>0</v>
      </c>
      <c r="G190">
        <v>0</v>
      </c>
      <c r="H190">
        <v>0</v>
      </c>
      <c r="J190">
        <v>41123.620000000003</v>
      </c>
      <c r="K190">
        <v>6067.62</v>
      </c>
      <c r="L190">
        <v>0.1475458629371636</v>
      </c>
    </row>
    <row r="191" spans="1:12" x14ac:dyDescent="0.25">
      <c r="A191" t="s">
        <v>7</v>
      </c>
      <c r="B191">
        <v>1</v>
      </c>
      <c r="C191">
        <v>0</v>
      </c>
      <c r="D191" s="8">
        <v>0</v>
      </c>
      <c r="F191">
        <v>0</v>
      </c>
      <c r="G191">
        <v>0</v>
      </c>
      <c r="H191">
        <v>0</v>
      </c>
    </row>
    <row r="192" spans="1:12" x14ac:dyDescent="0.25">
      <c r="A192" t="s">
        <v>8</v>
      </c>
      <c r="B192">
        <v>2</v>
      </c>
      <c r="C192">
        <v>6067.62</v>
      </c>
      <c r="D192" s="8">
        <v>0.1475458629371636</v>
      </c>
      <c r="F192">
        <v>6067.62</v>
      </c>
      <c r="G192">
        <v>115284780</v>
      </c>
      <c r="H192">
        <v>24270.479999999996</v>
      </c>
    </row>
    <row r="193" spans="1:12" x14ac:dyDescent="0.25">
      <c r="A193" t="s">
        <v>1</v>
      </c>
      <c r="C193">
        <v>41123.620000000003</v>
      </c>
      <c r="D193" s="8">
        <v>1</v>
      </c>
      <c r="F193">
        <v>6067.62</v>
      </c>
      <c r="G193">
        <v>115284780</v>
      </c>
      <c r="H193">
        <v>24270.479999999996</v>
      </c>
    </row>
    <row r="194" spans="1:12" x14ac:dyDescent="0.25">
      <c r="D194" s="8"/>
      <c r="F194">
        <v>4.2406103003382989E-2</v>
      </c>
      <c r="G194">
        <v>4.2406103003382989E-2</v>
      </c>
      <c r="H194">
        <v>5.1976792296536393E-2</v>
      </c>
    </row>
    <row r="195" spans="1:12" x14ac:dyDescent="0.25">
      <c r="A195" t="s">
        <v>693</v>
      </c>
      <c r="D195" s="8"/>
    </row>
    <row r="196" spans="1:12" x14ac:dyDescent="0.25">
      <c r="A196" t="s">
        <v>4</v>
      </c>
      <c r="B196">
        <v>0</v>
      </c>
      <c r="C196">
        <v>36734.339999999997</v>
      </c>
      <c r="D196" s="8">
        <v>0.89326577122064088</v>
      </c>
      <c r="F196">
        <v>0</v>
      </c>
      <c r="G196">
        <v>0</v>
      </c>
      <c r="H196">
        <v>0</v>
      </c>
      <c r="J196">
        <v>41123.64</v>
      </c>
      <c r="K196">
        <v>4389.3</v>
      </c>
      <c r="L196">
        <v>0.10673422877935904</v>
      </c>
    </row>
    <row r="197" spans="1:12" x14ac:dyDescent="0.25">
      <c r="A197" t="s">
        <v>7</v>
      </c>
      <c r="B197">
        <v>1</v>
      </c>
      <c r="C197">
        <v>0</v>
      </c>
      <c r="D197" s="8">
        <v>0</v>
      </c>
      <c r="F197">
        <v>0</v>
      </c>
      <c r="G197">
        <v>0</v>
      </c>
      <c r="H197">
        <v>0</v>
      </c>
    </row>
    <row r="198" spans="1:12" x14ac:dyDescent="0.25">
      <c r="A198" t="s">
        <v>8</v>
      </c>
      <c r="B198">
        <v>2</v>
      </c>
      <c r="C198">
        <v>4389.3</v>
      </c>
      <c r="D198" s="8">
        <v>0.10673422877935904</v>
      </c>
      <c r="F198">
        <v>4389.3</v>
      </c>
      <c r="G198">
        <v>83396700</v>
      </c>
      <c r="H198">
        <v>17557.2</v>
      </c>
    </row>
    <row r="199" spans="1:12" x14ac:dyDescent="0.25">
      <c r="A199" t="s">
        <v>1</v>
      </c>
      <c r="C199">
        <v>41123.64</v>
      </c>
      <c r="D199" s="8">
        <v>0.99999999999999989</v>
      </c>
      <c r="F199">
        <v>4389.3</v>
      </c>
      <c r="G199">
        <v>83396700</v>
      </c>
      <c r="H199">
        <v>17557.2</v>
      </c>
    </row>
    <row r="200" spans="1:12" x14ac:dyDescent="0.25">
      <c r="D200" s="8"/>
      <c r="F200">
        <v>5.2010022116671523E-2</v>
      </c>
      <c r="G200">
        <v>5.2010022116671516E-2</v>
      </c>
      <c r="H200">
        <v>6.6580305772174109E-2</v>
      </c>
    </row>
    <row r="201" spans="1:12" x14ac:dyDescent="0.25">
      <c r="D201" s="8"/>
    </row>
    <row r="202" spans="1:12" x14ac:dyDescent="0.25">
      <c r="D202" s="8"/>
    </row>
    <row r="203" spans="1:12" x14ac:dyDescent="0.25">
      <c r="A203" t="s">
        <v>25</v>
      </c>
      <c r="D203" s="8"/>
    </row>
    <row r="204" spans="1:12" x14ac:dyDescent="0.25">
      <c r="A204" t="s">
        <v>3</v>
      </c>
      <c r="C204" t="s">
        <v>2</v>
      </c>
      <c r="D204" s="8"/>
      <c r="F204" t="s">
        <v>9</v>
      </c>
      <c r="G204" t="s">
        <v>10</v>
      </c>
      <c r="H204" t="s">
        <v>11</v>
      </c>
      <c r="J204" t="s">
        <v>12</v>
      </c>
      <c r="K204" t="s">
        <v>13</v>
      </c>
      <c r="L204" t="s">
        <v>14</v>
      </c>
    </row>
    <row r="205" spans="1:12" x14ac:dyDescent="0.25">
      <c r="A205" t="s">
        <v>4</v>
      </c>
      <c r="B205">
        <v>0</v>
      </c>
      <c r="C205">
        <v>76663.100000000006</v>
      </c>
      <c r="D205" s="8">
        <v>0.71356042172005363</v>
      </c>
      <c r="F205">
        <v>0</v>
      </c>
      <c r="G205">
        <v>0</v>
      </c>
      <c r="H205">
        <v>0</v>
      </c>
      <c r="J205">
        <v>107437.433</v>
      </c>
      <c r="K205">
        <v>30774.333000000002</v>
      </c>
      <c r="L205">
        <v>0.28643957827994643</v>
      </c>
    </row>
    <row r="206" spans="1:12" x14ac:dyDescent="0.25">
      <c r="A206" t="s">
        <v>5</v>
      </c>
      <c r="B206">
        <v>1</v>
      </c>
      <c r="C206">
        <v>1094.0930000000001</v>
      </c>
      <c r="D206" s="8">
        <v>1.0183536309919096E-2</v>
      </c>
      <c r="F206">
        <v>1094.0930000000001</v>
      </c>
      <c r="G206">
        <v>20787767</v>
      </c>
      <c r="H206">
        <v>0</v>
      </c>
    </row>
    <row r="207" spans="1:12" x14ac:dyDescent="0.25">
      <c r="A207" t="s">
        <v>6</v>
      </c>
      <c r="B207">
        <v>2</v>
      </c>
      <c r="C207">
        <v>29680.240000000002</v>
      </c>
      <c r="D207" s="8">
        <v>0.27625604197002734</v>
      </c>
      <c r="F207">
        <v>29680.240000000002</v>
      </c>
      <c r="G207">
        <v>563924560</v>
      </c>
      <c r="H207">
        <v>0</v>
      </c>
    </row>
    <row r="208" spans="1:12" x14ac:dyDescent="0.25">
      <c r="A208" t="s">
        <v>1</v>
      </c>
      <c r="C208">
        <v>107437.433</v>
      </c>
      <c r="D208" s="8">
        <v>1</v>
      </c>
      <c r="F208">
        <v>30774.333000000002</v>
      </c>
      <c r="G208">
        <v>584712327</v>
      </c>
      <c r="H208">
        <v>0</v>
      </c>
    </row>
    <row r="209" spans="1:12" x14ac:dyDescent="0.25">
      <c r="D209" s="8"/>
      <c r="F209">
        <v>0.14625527528429505</v>
      </c>
      <c r="G209">
        <v>0.14625527528429505</v>
      </c>
      <c r="H209">
        <v>0</v>
      </c>
    </row>
    <row r="210" spans="1:12" x14ac:dyDescent="0.25">
      <c r="A210" t="s">
        <v>692</v>
      </c>
      <c r="D210" s="8"/>
    </row>
    <row r="211" spans="1:12" x14ac:dyDescent="0.25">
      <c r="A211" t="s">
        <v>4</v>
      </c>
      <c r="B211">
        <v>0</v>
      </c>
      <c r="C211">
        <v>96603.7</v>
      </c>
      <c r="D211" s="8">
        <v>0.89916183827806861</v>
      </c>
      <c r="F211">
        <v>0</v>
      </c>
      <c r="G211">
        <v>0</v>
      </c>
      <c r="H211">
        <v>0</v>
      </c>
      <c r="J211">
        <v>107437.5</v>
      </c>
      <c r="K211">
        <v>10833.8</v>
      </c>
      <c r="L211">
        <v>0.10083816172193134</v>
      </c>
    </row>
    <row r="212" spans="1:12" x14ac:dyDescent="0.25">
      <c r="A212" t="s">
        <v>7</v>
      </c>
      <c r="B212">
        <v>1</v>
      </c>
      <c r="C212">
        <v>0</v>
      </c>
      <c r="D212" s="8">
        <v>0</v>
      </c>
      <c r="F212">
        <v>0</v>
      </c>
      <c r="G212">
        <v>0</v>
      </c>
      <c r="H212">
        <v>0</v>
      </c>
    </row>
    <row r="213" spans="1:12" x14ac:dyDescent="0.25">
      <c r="A213" t="s">
        <v>8</v>
      </c>
      <c r="B213">
        <v>2</v>
      </c>
      <c r="C213">
        <v>10833.8</v>
      </c>
      <c r="D213" s="8">
        <v>0.10083816172193134</v>
      </c>
      <c r="F213">
        <v>10833.8</v>
      </c>
      <c r="G213">
        <v>205842200</v>
      </c>
      <c r="H213">
        <v>43335.199999999997</v>
      </c>
    </row>
    <row r="214" spans="1:12" x14ac:dyDescent="0.25">
      <c r="A214" t="s">
        <v>1</v>
      </c>
      <c r="C214">
        <v>107437.5</v>
      </c>
      <c r="D214" s="8">
        <v>1</v>
      </c>
      <c r="F214">
        <v>10833.8</v>
      </c>
      <c r="G214">
        <v>205842200</v>
      </c>
      <c r="H214">
        <v>43335.199999999997</v>
      </c>
    </row>
    <row r="215" spans="1:12" x14ac:dyDescent="0.25">
      <c r="D215" s="8"/>
      <c r="F215">
        <v>7.5716547627908568E-2</v>
      </c>
      <c r="G215">
        <v>7.5716547627908568E-2</v>
      </c>
      <c r="H215">
        <v>9.2805115083379658E-2</v>
      </c>
    </row>
    <row r="216" spans="1:12" x14ac:dyDescent="0.25">
      <c r="A216" t="s">
        <v>693</v>
      </c>
      <c r="D216" s="8"/>
    </row>
    <row r="217" spans="1:12" x14ac:dyDescent="0.25">
      <c r="A217" t="s">
        <v>4</v>
      </c>
      <c r="B217">
        <v>0</v>
      </c>
      <c r="C217">
        <v>104209.8</v>
      </c>
      <c r="D217" s="8">
        <v>0.96995804907098016</v>
      </c>
      <c r="F217">
        <v>0</v>
      </c>
      <c r="G217">
        <v>0</v>
      </c>
      <c r="H217">
        <v>0</v>
      </c>
      <c r="J217">
        <v>107437.43000000001</v>
      </c>
      <c r="K217">
        <v>3227.63</v>
      </c>
      <c r="L217">
        <v>3.00419509290198E-2</v>
      </c>
    </row>
    <row r="218" spans="1:12" x14ac:dyDescent="0.25">
      <c r="A218" t="s">
        <v>7</v>
      </c>
      <c r="B218">
        <v>1</v>
      </c>
      <c r="C218">
        <v>0</v>
      </c>
      <c r="D218" s="8">
        <v>0</v>
      </c>
      <c r="F218">
        <v>0</v>
      </c>
      <c r="G218">
        <v>0</v>
      </c>
      <c r="H218">
        <v>0</v>
      </c>
    </row>
    <row r="219" spans="1:12" x14ac:dyDescent="0.25">
      <c r="A219" t="s">
        <v>8</v>
      </c>
      <c r="B219">
        <v>2</v>
      </c>
      <c r="C219">
        <v>3227.63</v>
      </c>
      <c r="D219" s="8">
        <v>3.00419509290198E-2</v>
      </c>
      <c r="F219">
        <v>3227.63</v>
      </c>
      <c r="G219">
        <v>61324970</v>
      </c>
      <c r="H219">
        <v>12910.52</v>
      </c>
    </row>
    <row r="220" spans="1:12" x14ac:dyDescent="0.25">
      <c r="A220" t="s">
        <v>1</v>
      </c>
      <c r="C220">
        <v>107437.43000000001</v>
      </c>
      <c r="D220" s="8">
        <v>1</v>
      </c>
      <c r="F220">
        <v>3227.63</v>
      </c>
      <c r="G220">
        <v>61324970</v>
      </c>
      <c r="H220">
        <v>12910.52</v>
      </c>
    </row>
    <row r="221" spans="1:12" x14ac:dyDescent="0.25">
      <c r="D221" s="8"/>
      <c r="F221">
        <v>3.8245074997022878E-2</v>
      </c>
      <c r="G221">
        <v>3.8245074997022871E-2</v>
      </c>
      <c r="H221">
        <v>4.8959194477352266E-2</v>
      </c>
    </row>
    <row r="222" spans="1:12" x14ac:dyDescent="0.25">
      <c r="D2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General</vt:lpstr>
      <vt:lpstr>results_global</vt:lpstr>
      <vt:lpstr>raw_data</vt:lpstr>
      <vt:lpstr>cities</vt:lpstr>
      <vt:lpstr>cities_ranking</vt:lpstr>
      <vt:lpstr>country_ranking</vt:lpstr>
      <vt:lpstr>-35m analysis</vt:lpstr>
    </vt:vector>
  </TitlesOfParts>
  <Company>Universiteit Leiden ISSC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Bikker, L.M.P.</dc:creator>
  <cp:lastModifiedBy>Lieke Bikker</cp:lastModifiedBy>
  <dcterms:created xsi:type="dcterms:W3CDTF">2023-09-13T09:34:24Z</dcterms:created>
  <dcterms:modified xsi:type="dcterms:W3CDTF">2024-10-11T10:58:27Z</dcterms:modified>
</cp:coreProperties>
</file>