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10" windowHeight="9150"/>
  </bookViews>
  <sheets>
    <sheet name="DT" sheetId="1" r:id="rId1"/>
  </sheets>
  <calcPr calcId="144525" concurrentCalc="0"/>
</workbook>
</file>

<file path=xl/sharedStrings.xml><?xml version="1.0" encoding="utf-8"?>
<sst xmlns="http://schemas.openxmlformats.org/spreadsheetml/2006/main" count="37">
  <si>
    <t>Cross-border (KR-HK case)</t>
  </si>
  <si>
    <t>Domestic (CN-CN case)</t>
  </si>
  <si>
    <t>Country</t>
  </si>
  <si>
    <t>VAT Rates</t>
  </si>
  <si>
    <t>A</t>
  </si>
  <si>
    <r>
      <t>Purchasing Price incl. VAT</t>
    </r>
    <r>
      <rPr>
        <sz val="11"/>
        <color theme="1"/>
        <charset val="134"/>
      </rPr>
      <t>（商品含税成本）</t>
    </r>
  </si>
  <si>
    <t>Korea</t>
  </si>
  <si>
    <t>B</t>
  </si>
  <si>
    <r>
      <t>Purchasing VAT Rate</t>
    </r>
    <r>
      <rPr>
        <sz val="11"/>
        <color theme="1"/>
        <charset val="134"/>
      </rPr>
      <t>（税率）</t>
    </r>
  </si>
  <si>
    <t>Rates vary by market</t>
  </si>
  <si>
    <t>Japan</t>
  </si>
  <si>
    <t>C</t>
  </si>
  <si>
    <r>
      <t>Purchasing VAT Amount</t>
    </r>
    <r>
      <rPr>
        <sz val="11"/>
        <color theme="1"/>
        <charset val="134"/>
      </rPr>
      <t>（退税）</t>
    </r>
  </si>
  <si>
    <t>=A-A/(1+B)</t>
  </si>
  <si>
    <t>China</t>
  </si>
  <si>
    <t>D</t>
  </si>
  <si>
    <r>
      <t>COGS</t>
    </r>
    <r>
      <rPr>
        <sz val="11"/>
        <color theme="1"/>
        <charset val="134"/>
      </rPr>
      <t>（不含税成本）</t>
    </r>
  </si>
  <si>
    <t>=A-C, with VAT Return</t>
  </si>
  <si>
    <t>=A, without VAT return</t>
  </si>
  <si>
    <t>Hong Kong</t>
  </si>
  <si>
    <t>E</t>
  </si>
  <si>
    <r>
      <t>Sales Price incl. VAT on PO</t>
    </r>
    <r>
      <rPr>
        <sz val="11"/>
        <color theme="1"/>
        <charset val="134"/>
      </rPr>
      <t>（</t>
    </r>
    <r>
      <rPr>
        <sz val="11"/>
        <color theme="1"/>
        <rFont val="Calibri"/>
        <charset val="134"/>
      </rPr>
      <t>PO</t>
    </r>
    <r>
      <rPr>
        <sz val="11"/>
        <color theme="1"/>
        <charset val="134"/>
      </rPr>
      <t>金额）</t>
    </r>
  </si>
  <si>
    <t>F</t>
  </si>
  <si>
    <r>
      <t>Sales VAT Rate</t>
    </r>
    <r>
      <rPr>
        <sz val="11"/>
        <color theme="1"/>
        <charset val="134"/>
      </rPr>
      <t>（税率）</t>
    </r>
  </si>
  <si>
    <t>G</t>
  </si>
  <si>
    <r>
      <t>Sales VAT Amount</t>
    </r>
    <r>
      <rPr>
        <sz val="11"/>
        <color theme="1"/>
        <charset val="134"/>
      </rPr>
      <t>（销售端应缴税）</t>
    </r>
  </si>
  <si>
    <t>=E-E/(1+F)</t>
  </si>
  <si>
    <t>H</t>
  </si>
  <si>
    <r>
      <t>Revenue (KPI)</t>
    </r>
    <r>
      <rPr>
        <b/>
        <sz val="11"/>
        <color theme="1"/>
        <charset val="134"/>
      </rPr>
      <t>（收入）</t>
    </r>
  </si>
  <si>
    <t>=E-G</t>
  </si>
  <si>
    <t>I</t>
  </si>
  <si>
    <r>
      <t>Gross Margin(</t>
    </r>
    <r>
      <rPr>
        <sz val="11"/>
        <color theme="1"/>
        <charset val="134"/>
      </rPr>
      <t>毛利</t>
    </r>
    <r>
      <rPr>
        <sz val="11"/>
        <color theme="1"/>
        <rFont val="Calibri"/>
        <charset val="134"/>
      </rPr>
      <t>)</t>
    </r>
  </si>
  <si>
    <t>=H-D</t>
  </si>
  <si>
    <t>=H-D+C, with purchasing VAT deduction</t>
  </si>
  <si>
    <t>J</t>
  </si>
  <si>
    <r>
      <t>Gross Margin %</t>
    </r>
    <r>
      <rPr>
        <b/>
        <sz val="11"/>
        <color theme="1"/>
        <charset val="134"/>
      </rPr>
      <t>（毛利率）</t>
    </r>
  </si>
  <si>
    <t>=I/H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</si>
</sst>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26" formatCode="\$#,##0.00_);[Red]\(\$#,##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Calibri"/>
      <charset val="134"/>
    </font>
    <font>
      <sz val="11"/>
      <color theme="0"/>
      <name val="Calibri"/>
      <charset val="134"/>
    </font>
    <font>
      <b/>
      <sz val="11"/>
      <color theme="1"/>
      <name val="Calibri"/>
      <charset val="134"/>
    </font>
    <font>
      <b/>
      <sz val="11"/>
      <color theme="0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charset val="134"/>
    </font>
    <font>
      <b/>
      <sz val="11"/>
      <color theme="1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0" fillId="18" borderId="15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2" fillId="9" borderId="15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6" borderId="9" applyNumberFormat="0" applyAlignment="0" applyProtection="0">
      <alignment vertical="center"/>
    </xf>
    <xf numFmtId="0" fontId="10" fillId="9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7" borderId="10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26" fontId="0" fillId="0" borderId="3" xfId="0" applyNumberFormat="1" applyFont="1" applyBorder="1" applyAlignment="1">
      <alignment horizontal="right" vertical="center"/>
    </xf>
    <xf numFmtId="9" fontId="0" fillId="0" borderId="3" xfId="0" applyNumberFormat="1" applyFont="1" applyBorder="1" applyAlignment="1">
      <alignment horizontal="right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26" fontId="2" fillId="0" borderId="3" xfId="0" applyNumberFormat="1" applyFont="1" applyBorder="1" applyAlignment="1">
      <alignment horizontal="right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10" fontId="2" fillId="0" borderId="5" xfId="0" applyNumberFormat="1" applyFont="1" applyBorder="1" applyAlignment="1">
      <alignment horizontal="right" vertical="center"/>
    </xf>
    <xf numFmtId="0" fontId="0" fillId="2" borderId="0" xfId="0" applyFont="1" applyFill="1">
      <alignment vertical="center"/>
    </xf>
    <xf numFmtId="0" fontId="3" fillId="3" borderId="7" xfId="0" applyFont="1" applyFill="1" applyBorder="1">
      <alignment vertical="center"/>
    </xf>
    <xf numFmtId="0" fontId="0" fillId="0" borderId="7" xfId="0" applyBorder="1">
      <alignment vertical="center"/>
    </xf>
    <xf numFmtId="9" fontId="0" fillId="0" borderId="7" xfId="0" applyNumberFormat="1" applyBorder="1">
      <alignment vertical="center"/>
    </xf>
    <xf numFmtId="0" fontId="0" fillId="0" borderId="4" xfId="0" applyFont="1" applyBorder="1" quotePrefix="1">
      <alignment vertical="center"/>
    </xf>
    <xf numFmtId="0" fontId="2" fillId="0" borderId="4" xfId="0" applyFont="1" applyBorder="1" quotePrefix="1">
      <alignment vertical="center"/>
    </xf>
    <xf numFmtId="0" fontId="2" fillId="0" borderId="6" xfId="0" applyFont="1" applyBorder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14"/>
  <sheetViews>
    <sheetView tabSelected="1" workbookViewId="0">
      <selection activeCell="I12" sqref="I12"/>
    </sheetView>
  </sheetViews>
  <sheetFormatPr defaultColWidth="0" defaultRowHeight="15" zeroHeight="1"/>
  <cols>
    <col min="1" max="1" width="2.71666666666667" style="1" customWidth="1"/>
    <col min="2" max="2" width="9.14166666666667" customWidth="1"/>
    <col min="3" max="3" width="25.425" customWidth="1"/>
    <col min="4" max="4" width="9.28333333333333" customWidth="1"/>
    <col min="5" max="5" width="22.7166666666667" customWidth="1"/>
    <col min="6" max="6" width="9.14166666666667" customWidth="1"/>
    <col min="7" max="7" width="39.575" customWidth="1"/>
    <col min="8" max="8" width="2.71666666666667" style="1" customWidth="1"/>
    <col min="9" max="9" width="11.2833333333333" customWidth="1"/>
    <col min="10" max="10" width="10.575" customWidth="1"/>
    <col min="11" max="11" width="2.71666666666667" style="1" customWidth="1"/>
    <col min="12" max="16384" width="9.14166666666667" hidden="1"/>
  </cols>
  <sheetData>
    <row r="1" s="1" customFormat="1" ht="14.25"/>
    <row r="2" spans="2:10">
      <c r="B2" s="2"/>
      <c r="C2" s="3"/>
      <c r="D2" s="2" t="s">
        <v>0</v>
      </c>
      <c r="E2" s="3"/>
      <c r="F2" s="2" t="s">
        <v>1</v>
      </c>
      <c r="G2" s="3"/>
      <c r="I2" s="15" t="s">
        <v>2</v>
      </c>
      <c r="J2" s="15" t="s">
        <v>3</v>
      </c>
    </row>
    <row r="3" spans="2:10">
      <c r="B3" s="4" t="s">
        <v>4</v>
      </c>
      <c r="C3" s="5" t="s">
        <v>5</v>
      </c>
      <c r="D3" s="6">
        <v>100</v>
      </c>
      <c r="E3" s="5"/>
      <c r="F3" s="6">
        <v>100</v>
      </c>
      <c r="G3" s="5"/>
      <c r="I3" s="16" t="s">
        <v>6</v>
      </c>
      <c r="J3" s="17">
        <v>0.1</v>
      </c>
    </row>
    <row r="4" spans="2:10">
      <c r="B4" s="4" t="s">
        <v>7</v>
      </c>
      <c r="C4" s="5" t="s">
        <v>8</v>
      </c>
      <c r="D4" s="7">
        <f>J3</f>
        <v>0.1</v>
      </c>
      <c r="E4" s="5" t="s">
        <v>9</v>
      </c>
      <c r="F4" s="7">
        <f>J5</f>
        <v>0.17</v>
      </c>
      <c r="G4" s="5" t="s">
        <v>9</v>
      </c>
      <c r="I4" s="16" t="s">
        <v>10</v>
      </c>
      <c r="J4" s="17">
        <v>0.08</v>
      </c>
    </row>
    <row r="5" spans="2:10">
      <c r="B5" s="4" t="s">
        <v>11</v>
      </c>
      <c r="C5" s="5" t="s">
        <v>12</v>
      </c>
      <c r="D5" s="6">
        <f>D3-D3/(1+D4)</f>
        <v>9.09090909090909</v>
      </c>
      <c r="E5" s="18" t="s">
        <v>13</v>
      </c>
      <c r="F5" s="6">
        <f>F3-F3/(1+F4)</f>
        <v>14.5299145299145</v>
      </c>
      <c r="G5" s="5"/>
      <c r="I5" s="16" t="s">
        <v>14</v>
      </c>
      <c r="J5" s="17">
        <v>0.17</v>
      </c>
    </row>
    <row r="6" spans="2:10">
      <c r="B6" s="4" t="s">
        <v>15</v>
      </c>
      <c r="C6" s="5" t="s">
        <v>16</v>
      </c>
      <c r="D6" s="6">
        <f>D3-D5</f>
        <v>90.9090909090909</v>
      </c>
      <c r="E6" s="18" t="s">
        <v>17</v>
      </c>
      <c r="F6" s="6">
        <f>F3</f>
        <v>100</v>
      </c>
      <c r="G6" s="18" t="s">
        <v>18</v>
      </c>
      <c r="I6" s="16" t="s">
        <v>19</v>
      </c>
      <c r="J6" s="17">
        <v>0</v>
      </c>
    </row>
    <row r="7" spans="2:10">
      <c r="B7" s="4" t="s">
        <v>20</v>
      </c>
      <c r="C7" s="5" t="s">
        <v>21</v>
      </c>
      <c r="D7" s="6">
        <v>98</v>
      </c>
      <c r="E7" s="5"/>
      <c r="F7" s="6">
        <v>104</v>
      </c>
      <c r="G7" s="5"/>
      <c r="I7" s="1"/>
      <c r="J7" s="1"/>
    </row>
    <row r="8" spans="2:10">
      <c r="B8" s="4" t="s">
        <v>22</v>
      </c>
      <c r="C8" s="5" t="s">
        <v>23</v>
      </c>
      <c r="D8" s="7">
        <f>J6</f>
        <v>0</v>
      </c>
      <c r="E8" s="5" t="s">
        <v>9</v>
      </c>
      <c r="F8" s="7">
        <v>0.17</v>
      </c>
      <c r="G8" s="5" t="s">
        <v>9</v>
      </c>
      <c r="I8" s="1"/>
      <c r="J8" s="1"/>
    </row>
    <row r="9" spans="2:10">
      <c r="B9" s="4" t="s">
        <v>24</v>
      </c>
      <c r="C9" s="5" t="s">
        <v>25</v>
      </c>
      <c r="D9" s="6">
        <f>D7-D7/(1+D8)</f>
        <v>0</v>
      </c>
      <c r="E9" s="18" t="s">
        <v>26</v>
      </c>
      <c r="F9" s="6">
        <f>F7-F7/(1+F8)</f>
        <v>15.1111111111111</v>
      </c>
      <c r="G9" s="18" t="s">
        <v>26</v>
      </c>
      <c r="I9" s="1"/>
      <c r="J9" s="1"/>
    </row>
    <row r="10" spans="2:10">
      <c r="B10" s="8" t="s">
        <v>27</v>
      </c>
      <c r="C10" s="9" t="s">
        <v>28</v>
      </c>
      <c r="D10" s="10">
        <f>D7-D9</f>
        <v>98</v>
      </c>
      <c r="E10" s="19" t="s">
        <v>29</v>
      </c>
      <c r="F10" s="10">
        <f>F7-F9</f>
        <v>88.8888888888889</v>
      </c>
      <c r="G10" s="19" t="s">
        <v>29</v>
      </c>
      <c r="I10" s="1"/>
      <c r="J10" s="1"/>
    </row>
    <row r="11" spans="2:10">
      <c r="B11" s="4" t="s">
        <v>30</v>
      </c>
      <c r="C11" s="5" t="s">
        <v>31</v>
      </c>
      <c r="D11" s="6">
        <f>D10-D6</f>
        <v>7.09090909090909</v>
      </c>
      <c r="E11" s="18" t="s">
        <v>32</v>
      </c>
      <c r="F11" s="6">
        <f>F10-F6+F5</f>
        <v>3.41880341880342</v>
      </c>
      <c r="G11" s="18" t="s">
        <v>33</v>
      </c>
      <c r="I11" s="1"/>
      <c r="J11" s="1"/>
    </row>
    <row r="12" spans="2:10">
      <c r="B12" s="11" t="s">
        <v>34</v>
      </c>
      <c r="C12" s="12" t="s">
        <v>35</v>
      </c>
      <c r="D12" s="13">
        <f>D11/D10</f>
        <v>0.0723562152133581</v>
      </c>
      <c r="E12" s="20" t="s">
        <v>36</v>
      </c>
      <c r="F12" s="13">
        <f>F11/F10</f>
        <v>0.0384615384615385</v>
      </c>
      <c r="G12" s="20" t="s">
        <v>36</v>
      </c>
      <c r="I12" s="1"/>
      <c r="J12" s="1"/>
    </row>
    <row r="13" s="1" customFormat="1" ht="13.5" spans="7:7">
      <c r="G13" s="14"/>
    </row>
    <row r="14" ht="13.5" hidden="1"/>
  </sheetData>
  <mergeCells count="3">
    <mergeCell ref="B2:C2"/>
    <mergeCell ref="D2:E2"/>
    <mergeCell ref="F2:G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Xinfan</dc:creator>
  <cp:lastModifiedBy>Maxwell&amp;华黎</cp:lastModifiedBy>
  <dcterms:created xsi:type="dcterms:W3CDTF">2017-11-23T13:54:00Z</dcterms:created>
  <dcterms:modified xsi:type="dcterms:W3CDTF">2017-12-06T17:47:00Z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