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odelica-buildings\Buildings\Resources\Data\Fluid\ZoneEquipment\WindowAC\"/>
    </mc:Choice>
  </mc:AlternateContent>
  <xr:revisionPtr revIDLastSave="0" documentId="13_ncr:1_{A1B5B344-F013-4A70-A354-A06D4D5CF901}" xr6:coauthVersionLast="47" xr6:coauthVersionMax="47" xr10:uidLastSave="{00000000-0000-0000-0000-000000000000}"/>
  <bookViews>
    <workbookView xWindow="28680" yWindow="-120" windowWidth="29040" windowHeight="15840" xr2:uid="{394E563C-5E41-4DF9-8874-6D3AA803DB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A17" i="1" s="1"/>
  <c r="B17" i="1" s="1"/>
  <c r="C17" i="1" s="1"/>
  <c r="A8" i="1"/>
  <c r="A18" i="1" l="1"/>
  <c r="B18" i="1" s="1"/>
  <c r="B8" i="1"/>
  <c r="C8" i="1" s="1"/>
  <c r="A10" i="1"/>
  <c r="B10" i="1" s="1"/>
  <c r="C10" i="1" s="1"/>
  <c r="A11" i="1"/>
  <c r="B11" i="1" s="1"/>
  <c r="C11" i="1" s="1"/>
  <c r="A12" i="1"/>
  <c r="B12" i="1" s="1"/>
  <c r="C12" i="1" s="1"/>
  <c r="A9" i="1"/>
  <c r="B9" i="1" s="1"/>
  <c r="C9" i="1" s="1"/>
  <c r="A13" i="1"/>
  <c r="B13" i="1" s="1"/>
  <c r="C13" i="1" s="1"/>
  <c r="D13" i="1" s="1"/>
  <c r="A14" i="1"/>
  <c r="B14" i="1" s="1"/>
  <c r="C14" i="1" s="1"/>
  <c r="A15" i="1"/>
  <c r="B15" i="1" s="1"/>
  <c r="C15" i="1" s="1"/>
  <c r="A16" i="1"/>
  <c r="B16" i="1" s="1"/>
  <c r="C16" i="1" s="1"/>
  <c r="E2" i="1"/>
  <c r="D17" i="1" s="1"/>
  <c r="D16" i="1" l="1"/>
  <c r="C18" i="1"/>
  <c r="D18" i="1" s="1"/>
  <c r="E16" i="1"/>
  <c r="E9" i="1"/>
  <c r="E17" i="1"/>
  <c r="E10" i="1"/>
  <c r="E11" i="1"/>
  <c r="E12" i="1"/>
  <c r="E13" i="1"/>
  <c r="E18" i="1"/>
  <c r="E14" i="1"/>
  <c r="E15" i="1"/>
  <c r="D14" i="1"/>
  <c r="D12" i="1"/>
  <c r="D8" i="1"/>
  <c r="D10" i="1"/>
  <c r="D15" i="1"/>
  <c r="D9" i="1"/>
  <c r="D11" i="1"/>
</calcChain>
</file>

<file path=xl/sharedStrings.xml><?xml version="1.0" encoding="utf-8"?>
<sst xmlns="http://schemas.openxmlformats.org/spreadsheetml/2006/main" count="13" uniqueCount="13">
  <si>
    <t>C1</t>
  </si>
  <si>
    <t>C2</t>
  </si>
  <si>
    <t>C3</t>
  </si>
  <si>
    <t>C4</t>
  </si>
  <si>
    <t>C5</t>
  </si>
  <si>
    <t>Flow rate</t>
  </si>
  <si>
    <t>FF</t>
  </si>
  <si>
    <t>PLF</t>
  </si>
  <si>
    <t>Power</t>
  </si>
  <si>
    <t>Max flowrate</t>
  </si>
  <si>
    <t>Max power</t>
  </si>
  <si>
    <t>Max pressure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</si>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</sst>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10AF-90B6-4F8D-82A0-2B238E4FDE5C}">
  <dimension ref="A1:E18"/>
  <sheetViews>
    <sheetView tabSelected="1" zoomScale="175" zoomScaleNormal="175" workbookViewId="0">
      <selection activeCell="D8" sqref="D8:D18"/>
    </sheetView>
  </sheetViews>
  <sheetFormatPr defaultRowHeight="14.6" x14ac:dyDescent="0.4"/>
  <cols>
    <col min="4" max="4" width="12.69140625" bestFit="1" customWidth="1"/>
    <col min="5" max="5" width="18.3046875" bestFit="1" customWidth="1"/>
  </cols>
  <sheetData>
    <row r="1" spans="1:5" x14ac:dyDescent="0.4">
      <c r="A1" t="s">
        <v>0</v>
      </c>
      <c r="B1">
        <v>7.0430000000000006E-2</v>
      </c>
      <c r="D1" t="s">
        <v>9</v>
      </c>
      <c r="E1">
        <f>0.43157</f>
        <v>0.43157000000000001</v>
      </c>
    </row>
    <row r="2" spans="1:5" x14ac:dyDescent="0.4">
      <c r="A2" t="s">
        <v>1</v>
      </c>
      <c r="B2">
        <v>0.38533000000000001</v>
      </c>
      <c r="D2" t="s">
        <v>10</v>
      </c>
      <c r="E2">
        <f>E3*E1</f>
        <v>32.367750000000001</v>
      </c>
    </row>
    <row r="3" spans="1:5" x14ac:dyDescent="0.4">
      <c r="A3" t="s">
        <v>2</v>
      </c>
      <c r="B3">
        <v>-0.46085999999999999</v>
      </c>
      <c r="D3" t="s">
        <v>11</v>
      </c>
      <c r="E3">
        <v>75</v>
      </c>
    </row>
    <row r="4" spans="1:5" x14ac:dyDescent="0.4">
      <c r="A4" t="s">
        <v>3</v>
      </c>
      <c r="B4">
        <v>1.0092000000000001</v>
      </c>
    </row>
    <row r="5" spans="1:5" x14ac:dyDescent="0.4">
      <c r="A5" t="s">
        <v>4</v>
      </c>
      <c r="B5">
        <v>0</v>
      </c>
    </row>
    <row r="7" spans="1:5" x14ac:dyDescent="0.4">
      <c r="A7" t="s">
        <v>5</v>
      </c>
      <c r="B7" t="s">
        <v>6</v>
      </c>
      <c r="C7" t="s">
        <v>7</v>
      </c>
      <c r="D7" t="s">
        <v>8</v>
      </c>
      <c r="E7" t="s">
        <v>12</v>
      </c>
    </row>
    <row r="8" spans="1:5" x14ac:dyDescent="0.4">
      <c r="A8">
        <f>0</f>
        <v>0</v>
      </c>
      <c r="B8">
        <f>A8/$E$1</f>
        <v>0</v>
      </c>
      <c r="C8">
        <f>$B$1 + $B$2*B8 + $B$3*B8^2 + $B$4*B8^3 + $B$5*B8^4</f>
        <v>7.0430000000000006E-2</v>
      </c>
      <c r="D8" s="1">
        <f>C8*$E$2</f>
        <v>2.2796606325000002</v>
      </c>
    </row>
    <row r="9" spans="1:5" x14ac:dyDescent="0.4">
      <c r="A9">
        <f>0.1*$E$1</f>
        <v>4.3157000000000001E-2</v>
      </c>
      <c r="B9">
        <f t="shared" ref="B9:B18" si="0">A9/$E$1</f>
        <v>0.1</v>
      </c>
      <c r="C9">
        <f t="shared" ref="C9:C18" si="1">$B$1 + $B$2*B9 + $B$3*B9^2 + $B$4*B9^3 + $B$5*B9^4</f>
        <v>0.1053636</v>
      </c>
      <c r="D9" s="1">
        <f t="shared" ref="D9:D18" si="2">C9*$E$2</f>
        <v>3.4103826639000001</v>
      </c>
      <c r="E9">
        <f t="shared" ref="E9:E17" si="3">$E$3*($B$18^2)/(B9^2)</f>
        <v>7499.9999999999982</v>
      </c>
    </row>
    <row r="10" spans="1:5" x14ac:dyDescent="0.4">
      <c r="A10">
        <f>0.2*$E$1</f>
        <v>8.6314000000000002E-2</v>
      </c>
      <c r="B10">
        <f t="shared" si="0"/>
        <v>0.2</v>
      </c>
      <c r="C10">
        <f t="shared" si="1"/>
        <v>0.13713520000000001</v>
      </c>
      <c r="D10" s="1">
        <f t="shared" si="2"/>
        <v>4.4387578698000008</v>
      </c>
      <c r="E10">
        <f t="shared" si="3"/>
        <v>1874.9999999999995</v>
      </c>
    </row>
    <row r="11" spans="1:5" x14ac:dyDescent="0.4">
      <c r="A11">
        <f>0.3*$E$1</f>
        <v>0.129471</v>
      </c>
      <c r="B11">
        <f t="shared" si="0"/>
        <v>0.3</v>
      </c>
      <c r="C11">
        <f t="shared" si="1"/>
        <v>0.17180000000000001</v>
      </c>
      <c r="D11" s="1">
        <f t="shared" si="2"/>
        <v>5.5607794500000001</v>
      </c>
      <c r="E11">
        <f t="shared" si="3"/>
        <v>833.33333333333337</v>
      </c>
    </row>
    <row r="12" spans="1:5" x14ac:dyDescent="0.4">
      <c r="A12">
        <f>0.4*$E$1</f>
        <v>0.172628</v>
      </c>
      <c r="B12">
        <f t="shared" si="0"/>
        <v>0.4</v>
      </c>
      <c r="C12">
        <f t="shared" si="1"/>
        <v>0.21541320000000003</v>
      </c>
      <c r="D12" s="1">
        <f t="shared" si="2"/>
        <v>6.9724406043000009</v>
      </c>
      <c r="E12">
        <f t="shared" si="3"/>
        <v>468.74999999999989</v>
      </c>
    </row>
    <row r="13" spans="1:5" x14ac:dyDescent="0.4">
      <c r="A13">
        <f>0.5*$E$1</f>
        <v>0.215785</v>
      </c>
      <c r="B13">
        <f t="shared" si="0"/>
        <v>0.5</v>
      </c>
      <c r="C13">
        <f t="shared" si="1"/>
        <v>0.27403</v>
      </c>
      <c r="D13" s="1">
        <f t="shared" si="2"/>
        <v>8.8697345325000008</v>
      </c>
      <c r="E13">
        <f t="shared" si="3"/>
        <v>300</v>
      </c>
    </row>
    <row r="14" spans="1:5" x14ac:dyDescent="0.4">
      <c r="A14">
        <f>0.6*$E$1</f>
        <v>0.25894200000000001</v>
      </c>
      <c r="B14">
        <f t="shared" si="0"/>
        <v>0.6</v>
      </c>
      <c r="C14">
        <f t="shared" si="1"/>
        <v>0.35370560000000006</v>
      </c>
      <c r="D14" s="1">
        <f t="shared" si="2"/>
        <v>11.448654434400002</v>
      </c>
      <c r="E14">
        <f t="shared" si="3"/>
        <v>208.33333333333334</v>
      </c>
    </row>
    <row r="15" spans="1:5" x14ac:dyDescent="0.4">
      <c r="A15">
        <f>0.7*$E$1</f>
        <v>0.30209900000000001</v>
      </c>
      <c r="B15">
        <f t="shared" si="0"/>
        <v>0.7</v>
      </c>
      <c r="C15">
        <f t="shared" si="1"/>
        <v>0.46049519999999999</v>
      </c>
      <c r="D15" s="1">
        <f t="shared" si="2"/>
        <v>14.9051935098</v>
      </c>
      <c r="E15">
        <f t="shared" si="3"/>
        <v>153.06122448979593</v>
      </c>
    </row>
    <row r="16" spans="1:5" x14ac:dyDescent="0.4">
      <c r="A16">
        <f>0.8*$E$1</f>
        <v>0.34525600000000001</v>
      </c>
      <c r="B16">
        <f t="shared" si="0"/>
        <v>0.8</v>
      </c>
      <c r="C16">
        <f t="shared" si="1"/>
        <v>0.60045400000000004</v>
      </c>
      <c r="D16" s="1">
        <f t="shared" si="2"/>
        <v>19.435344958500004</v>
      </c>
      <c r="E16">
        <f t="shared" si="3"/>
        <v>117.18749999999997</v>
      </c>
    </row>
    <row r="17" spans="1:5" x14ac:dyDescent="0.4">
      <c r="A17">
        <f>0.9*$E$1</f>
        <v>0.38841300000000001</v>
      </c>
      <c r="B17">
        <f t="shared" si="0"/>
        <v>0.9</v>
      </c>
      <c r="C17">
        <f t="shared" si="1"/>
        <v>0.77963720000000025</v>
      </c>
      <c r="D17" s="1">
        <f t="shared" si="2"/>
        <v>25.235101980300009</v>
      </c>
      <c r="E17">
        <f t="shared" si="3"/>
        <v>92.592592592592581</v>
      </c>
    </row>
    <row r="18" spans="1:5" x14ac:dyDescent="0.4">
      <c r="A18">
        <f>1*$E$1</f>
        <v>0.43157000000000001</v>
      </c>
      <c r="B18">
        <f t="shared" si="0"/>
        <v>1</v>
      </c>
      <c r="C18">
        <f t="shared" si="1"/>
        <v>1.0041000000000002</v>
      </c>
      <c r="D18" s="1">
        <f t="shared" si="2"/>
        <v>32.500457775000008</v>
      </c>
      <c r="E18">
        <f>$E$3*($B$18^2)/(B18^2)</f>
        <v>75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Devaprasad, Karthikeya</dc:creator>
  <cp:lastModifiedBy>Lu, Xing</cp:lastModifiedBy>
  <dcterms:created xsi:type="dcterms:W3CDTF">2022-06-29T20:47:20Z</dcterms:created>
  <dcterms:modified xsi:type="dcterms:W3CDTF">2023-05-07T07:07:58Z</dcterms:modified>
</cp:coreProperties>
</file>