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AG and AL Results and Ratings" sheetId="1" state="visible" r:id="rId1"/>
    <sheet name="QA-ID-1 - Date_Activity_Require" sheetId="2" state="visible" r:id="rId2"/>
    <sheet name="QA-ID-2 - Attendees_Required" sheetId="3" state="visible" r:id="rId3"/>
    <sheet name="QA-ID-3 - Summary_Results_Requi" sheetId="4" state="visible" r:id="rId4"/>
    <sheet name="QA-ID-4 - DDAP_Indicator_Requir" sheetId="5" state="visible" r:id="rId5"/>
    <sheet name="QA-ID-5 - DDAP_Type_If_Used" sheetId="6" state="visible" r:id="rId6"/>
    <sheet name="QA-ID-6 - Impact_Description_If" sheetId="7" state="visible" r:id="rId7"/>
    <sheet name="QA-ID-7 - Followup_Fields_If_Im" sheetId="8" state="visible" r:id="rId8"/>
  </sheets>
  <externalReferences>
    <externalReference r:id="rId9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yyyy-mm-dd h:mm:ss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iri bold"/>
      <b val="1"/>
      <color theme="1"/>
      <sz val="20"/>
    </font>
    <font>
      <name val="Calibri"/>
      <family val="2"/>
      <color theme="1"/>
      <sz val="10"/>
    </font>
    <font>
      <name val="Calibiri bold"/>
      <b val="1"/>
      <color theme="1"/>
      <sz val="14"/>
    </font>
    <font>
      <name val="Calibri"/>
      <family val="2"/>
      <b val="1"/>
      <color theme="0"/>
      <sz val="10"/>
    </font>
    <font>
      <name val="Calibri"/>
      <family val="2"/>
      <b val="1"/>
      <color theme="1"/>
      <sz val="10"/>
    </font>
    <font>
      <name val="Calibiri bold"/>
      <b val="1"/>
      <color theme="1"/>
      <sz val="10"/>
    </font>
    <font>
      <name val="Calibri Bold"/>
      <color theme="1"/>
      <sz val="10"/>
    </font>
    <font>
      <name val="Calibiri bold"/>
      <color theme="1"/>
      <sz val="10"/>
    </font>
    <font>
      <name val="Calibri"/>
      <family val="2"/>
      <color theme="0"/>
      <sz val="10"/>
    </font>
    <font>
      <b val="1"/>
      <sz val="11"/>
    </font>
    <font>
      <sz val="10"/>
    </font>
    <font>
      <color rgb="00FFFFFF"/>
    </font>
    <font>
      <name val="Calibri Bold"/>
      <b val="1"/>
      <color theme="3" tint="0.249977111117893"/>
      <sz val="20"/>
    </font>
    <font>
      <name val="Calibri"/>
      <family val="2"/>
      <color theme="1"/>
      <sz val="11"/>
    </font>
    <font>
      <name val="Calibri Bold"/>
      <b val="1"/>
      <color theme="1"/>
      <sz val="11"/>
    </font>
    <font>
      <name val="Calibri Bold"/>
      <b val="1"/>
      <color theme="1"/>
      <sz val="14"/>
    </font>
    <font>
      <b val="1"/>
      <sz val="12"/>
    </font>
    <font>
      <name val="Aptos Narrow"/>
      <family val="2"/>
      <color theme="0"/>
      <sz val="11"/>
      <scheme val="minor"/>
    </font>
    <font>
      <b val="1"/>
      <sz val="10"/>
    </font>
  </fonts>
  <fills count="13">
    <fill>
      <patternFill/>
    </fill>
    <fill>
      <patternFill patternType="gray125"/>
    </fill>
    <fill>
      <patternFill patternType="solid">
        <fgColor theme="3" tint="0.0999786370433668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004472C4"/>
        <bgColor rgb="004472C4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D9E2F3"/>
        <bgColor rgb="00D9E2F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9" fontId="1" fillId="0" borderId="0"/>
  </cellStyleXfs>
  <cellXfs count="101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0">
      <alignment horizontal="center" vertical="top" wrapText="1"/>
    </xf>
    <xf numFmtId="0" fontId="7" fillId="0" borderId="2" pivotButton="0" quotePrefix="0" xfId="0"/>
    <xf numFmtId="0" fontId="3" fillId="0" borderId="3" pivotButton="0" quotePrefix="0" xfId="0"/>
    <xf numFmtId="0" fontId="8" fillId="0" borderId="3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4" pivotButton="0" quotePrefix="0" xfId="0"/>
    <xf numFmtId="0" fontId="3" fillId="0" borderId="5" pivotButton="0" quotePrefix="0" xfId="0"/>
    <xf numFmtId="0" fontId="3" fillId="0" borderId="6" pivotButton="0" quotePrefix="0" xfId="0"/>
    <xf numFmtId="0" fontId="9" fillId="0" borderId="2" pivotButton="0" quotePrefix="0" xfId="0"/>
    <xf numFmtId="0" fontId="3" fillId="0" borderId="1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3" fillId="0" borderId="11" pivotButton="0" quotePrefix="0" xfId="0"/>
    <xf numFmtId="0" fontId="3" fillId="0" borderId="1" pivotButton="0" quotePrefix="0" xfId="0"/>
    <xf numFmtId="0" fontId="9" fillId="0" borderId="1" pivotButton="0" quotePrefix="0" xfId="0"/>
    <xf numFmtId="0" fontId="10" fillId="4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 vertical="top"/>
    </xf>
    <xf numFmtId="3" fontId="3" fillId="0" borderId="1" applyAlignment="1" pivotButton="0" quotePrefix="0" xfId="0">
      <alignment horizontal="right"/>
    </xf>
    <xf numFmtId="0" fontId="7" fillId="0" borderId="0" applyAlignment="1" pivotButton="0" quotePrefix="0" xfId="0">
      <alignment horizontal="right" vertical="top"/>
    </xf>
    <xf numFmtId="0" fontId="10" fillId="5" borderId="0" applyAlignment="1" pivotButton="0" quotePrefix="0" xfId="0">
      <alignment horizontal="center" vertical="top"/>
    </xf>
    <xf numFmtId="9" fontId="10" fillId="5" borderId="0" applyAlignment="1" pivotButton="0" quotePrefix="0" xfId="0">
      <alignment horizontal="center" vertical="top"/>
    </xf>
    <xf numFmtId="0" fontId="6" fillId="3" borderId="2" applyAlignment="1" pivotButton="0" quotePrefix="0" xfId="0">
      <alignment horizontal="center" vertical="top" wrapText="1"/>
    </xf>
    <xf numFmtId="0" fontId="6" fillId="3" borderId="3" applyAlignment="1" pivotButton="0" quotePrefix="0" xfId="0">
      <alignment horizontal="center" vertical="top" wrapText="1"/>
    </xf>
    <xf numFmtId="0" fontId="9" fillId="0" borderId="9" pivotButton="0" quotePrefix="0" xfId="0"/>
    <xf numFmtId="9" fontId="3" fillId="0" borderId="1" pivotButton="0" quotePrefix="0" xfId="1"/>
    <xf numFmtId="0" fontId="5" fillId="2" borderId="1" applyAlignment="1" pivotButton="0" quotePrefix="0" xfId="0">
      <alignment horizontal="center" vertical="top" wrapText="1"/>
    </xf>
    <xf numFmtId="0" fontId="0" fillId="0" borderId="3" pivotButton="0" quotePrefix="0" xfId="0"/>
    <xf numFmtId="0" fontId="11" fillId="0" borderId="14" applyAlignment="1" pivotButton="0" quotePrefix="0" xfId="0">
      <alignment horizontal="center" vertical="center"/>
    </xf>
    <xf numFmtId="3" fontId="3" fillId="0" borderId="14" applyAlignment="1" pivotButton="0" quotePrefix="0" xfId="0">
      <alignment horizontal="center"/>
    </xf>
    <xf numFmtId="3" fontId="3" fillId="0" borderId="14" pivotButton="0" quotePrefix="0" xfId="0"/>
    <xf numFmtId="2" fontId="3" fillId="0" borderId="14" applyAlignment="1" pivotButton="0" quotePrefix="0" xfId="0">
      <alignment horizontal="center"/>
    </xf>
    <xf numFmtId="2" fontId="3" fillId="0" borderId="14" pivotButton="0" quotePrefix="0" xfId="0"/>
    <xf numFmtId="2" fontId="9" fillId="0" borderId="14" pivotButton="0" quotePrefix="0" xfId="0"/>
    <xf numFmtId="0" fontId="3" fillId="0" borderId="14" applyAlignment="1" pivotButton="0" quotePrefix="0" xfId="0">
      <alignment horizontal="center" vertical="center"/>
    </xf>
    <xf numFmtId="0" fontId="10" fillId="4" borderId="14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0" fontId="12" fillId="0" borderId="14" pivotButton="0" quotePrefix="0" xfId="0"/>
    <xf numFmtId="3" fontId="12" fillId="0" borderId="14" applyAlignment="1" pivotButton="0" quotePrefix="0" xfId="0">
      <alignment horizontal="center" vertical="top"/>
    </xf>
    <xf numFmtId="3" fontId="12" fillId="0" borderId="14" applyAlignment="1" pivotButton="0" quotePrefix="0" xfId="0">
      <alignment horizontal="right"/>
    </xf>
    <xf numFmtId="3" fontId="12" fillId="0" borderId="14" applyAlignment="1" pivotButton="0" quotePrefix="0" xfId="0">
      <alignment horizontal="center"/>
    </xf>
    <xf numFmtId="3" fontId="12" fillId="0" borderId="14" pivotButton="0" quotePrefix="0" xfId="0"/>
    <xf numFmtId="2" fontId="0" fillId="0" borderId="14" pivotButton="0" quotePrefix="0" xfId="0"/>
    <xf numFmtId="0" fontId="13" fillId="6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/>
    </xf>
    <xf numFmtId="0" fontId="13" fillId="6" borderId="1" pivotButton="0" quotePrefix="0" xfId="0"/>
    <xf numFmtId="0" fontId="13" fillId="6" borderId="0" applyAlignment="1" pivotButton="0" quotePrefix="0" xfId="0">
      <alignment horizontal="center" vertical="center"/>
    </xf>
    <xf numFmtId="0" fontId="11" fillId="0" borderId="0" pivotButton="0" quotePrefix="0" xfId="0"/>
    <xf numFmtId="0" fontId="0" fillId="0" borderId="14" pivotButton="0" quotePrefix="0" xfId="0"/>
    <xf numFmtId="0" fontId="0" fillId="7" borderId="14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9" borderId="14" applyAlignment="1" pivotButton="0" quotePrefix="0" xfId="0">
      <alignment horizontal="center" vertical="center"/>
    </xf>
    <xf numFmtId="2" fontId="0" fillId="0" borderId="14" applyAlignment="1" pivotButton="0" quotePrefix="0" xfId="0">
      <alignment horizontal="center" vertical="center"/>
    </xf>
    <xf numFmtId="0" fontId="14" fillId="0" borderId="0" pivotButton="0" quotePrefix="0" xfId="0"/>
    <xf numFmtId="0" fontId="15" fillId="0" borderId="0" pivotButton="0" quotePrefix="0" xfId="0"/>
    <xf numFmtId="0" fontId="16" fillId="0" borderId="1" applyAlignment="1" pivotButton="0" quotePrefix="0" xfId="0">
      <alignment horizontal="left" vertical="top"/>
    </xf>
    <xf numFmtId="0" fontId="15" fillId="0" borderId="15" pivotButton="0" quotePrefix="0" xfId="0"/>
    <xf numFmtId="0" fontId="15" fillId="0" borderId="1" applyAlignment="1" pivotButton="0" quotePrefix="0" xfId="0">
      <alignment horizontal="left" vertical="top" wrapText="1"/>
    </xf>
    <xf numFmtId="9" fontId="15" fillId="0" borderId="1" pivotButton="0" quotePrefix="0" xfId="0"/>
    <xf numFmtId="0" fontId="16" fillId="0" borderId="0" pivotButton="0" quotePrefix="0" xfId="0"/>
    <xf numFmtId="0" fontId="17" fillId="0" borderId="0" pivotButton="0" quotePrefix="0" xfId="0"/>
    <xf numFmtId="0" fontId="15" fillId="0" borderId="14" applyAlignment="1" pivotButton="0" quotePrefix="0" xfId="0">
      <alignment horizontal="center"/>
    </xf>
    <xf numFmtId="164" fontId="15" fillId="0" borderId="14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0" fontId="3" fillId="8" borderId="14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4" fontId="15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3" fillId="7" borderId="1" applyAlignment="1" pivotButton="0" quotePrefix="0" xfId="0">
      <alignment horizontal="center"/>
    </xf>
    <xf numFmtId="0" fontId="3" fillId="8" borderId="1" applyAlignment="1" pivotButton="0" quotePrefix="0" xfId="0">
      <alignment horizontal="center"/>
    </xf>
    <xf numFmtId="164" fontId="12" fillId="0" borderId="14" pivotButton="0" quotePrefix="0" xfId="0"/>
    <xf numFmtId="0" fontId="12" fillId="7" borderId="14" pivotButton="0" quotePrefix="0" xfId="0"/>
    <xf numFmtId="0" fontId="18" fillId="0" borderId="0" pivotButton="0" quotePrefix="0" xfId="0"/>
    <xf numFmtId="0" fontId="19" fillId="10" borderId="10" applyAlignment="1" pivotButton="0" quotePrefix="0" xfId="0">
      <alignment horizontal="center"/>
    </xf>
    <xf numFmtId="0" fontId="1" fillId="0" borderId="10" pivotButton="0" quotePrefix="0" xfId="0"/>
    <xf numFmtId="0" fontId="19" fillId="11" borderId="10" applyAlignment="1" pivotButton="0" quotePrefix="0" xfId="0">
      <alignment horizontal="center"/>
    </xf>
    <xf numFmtId="0" fontId="20" fillId="12" borderId="14" applyAlignment="1" pivotButton="0" quotePrefix="0" xfId="0">
      <alignment horizontal="center" vertical="center" wrapText="1"/>
    </xf>
    <xf numFmtId="0" fontId="20" fillId="12" borderId="14" applyAlignment="1" pivotButton="0" quotePrefix="0" xfId="0">
      <alignment horizontal="center" vertical="top" wrapText="1"/>
    </xf>
    <xf numFmtId="0" fontId="12" fillId="0" borderId="14" applyAlignment="1" pivotButton="0" quotePrefix="0" xfId="0">
      <alignment wrapText="1"/>
    </xf>
    <xf numFmtId="0" fontId="12" fillId="0" borderId="14" applyAlignment="1" pivotButton="0" quotePrefix="0" xfId="0">
      <alignment horizontal="center"/>
    </xf>
    <xf numFmtId="0" fontId="12" fillId="9" borderId="14" applyAlignment="1" pivotButton="0" quotePrefix="0" xfId="0">
      <alignment horizontal="center"/>
    </xf>
    <xf numFmtId="0" fontId="1" fillId="0" borderId="1" pivotButton="0" quotePrefix="0" xfId="0"/>
    <xf numFmtId="165" fontId="12" fillId="0" borderId="14" pivotButton="0" quotePrefix="0" xfId="0"/>
    <xf numFmtId="0" fontId="12" fillId="8" borderId="14" applyAlignment="1" pivotButton="0" quotePrefix="0" xfId="0">
      <alignment horizontal="center"/>
    </xf>
    <xf numFmtId="0" fontId="12" fillId="8" borderId="14" pivotButton="0" quotePrefix="0" xfId="0"/>
    <xf numFmtId="0" fontId="12" fillId="9" borderId="14" pivotButton="0" quotePrefix="0" xfId="0"/>
    <xf numFmtId="0" fontId="3" fillId="7" borderId="14" applyAlignment="1" pivotButton="0" quotePrefix="0" xfId="0">
      <alignment horizontal="center"/>
    </xf>
    <xf numFmtId="0" fontId="3" fillId="9" borderId="1" applyAlignment="1" pivotButton="0" quotePrefix="0" xfId="0">
      <alignment horizontal="center"/>
    </xf>
    <xf numFmtId="0" fontId="3" fillId="9" borderId="14" applyAlignment="1" pivotButton="0" quotePrefix="0" xfId="0">
      <alignment horizontal="center"/>
    </xf>
  </cellXfs>
  <cellStyles count="2">
    <cellStyle name="Normal" xfId="0" builtinId="0"/>
    <cellStyle name="Percent" xfId="1" builtinId="5"/>
  </cellStyles>
  <dxfs count="2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luria\PycharmProjects\QAStudiov3\Example%20Summary%20-%20IAG%20and%20AL%20Results%20and%20Ratings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AG and AL Results and Ratings"/>
      <sheetName val="EXAMPLE Test Summary - QA-ID-70"/>
      <sheetName val="Configuration"/>
    </sheetNames>
    <sheetDataSet>
      <sheetData sheetId="0"/>
      <sheetData sheetId="1"/>
      <sheetData sheetId="2">
        <row r="3">
          <cell r="B3" t="str">
            <v>GC</v>
          </cell>
          <cell r="D3">
            <v>0.8</v>
          </cell>
        </row>
        <row r="4">
          <cell r="B4" t="str">
            <v>PC</v>
          </cell>
          <cell r="D4">
            <v>0.5</v>
          </cell>
        </row>
        <row r="5">
          <cell r="B5" t="str">
            <v>DNC</v>
          </cell>
        </row>
        <row r="6">
          <cell r="B6" t="str">
            <v>N/A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9"/>
  <sheetViews>
    <sheetView showGridLines="0" tabSelected="1" topLeftCell="A12" zoomScale="85" zoomScaleNormal="85" workbookViewId="0">
      <selection activeCell="D24" sqref="D24"/>
    </sheetView>
  </sheetViews>
  <sheetFormatPr baseColWidth="8" defaultRowHeight="12.75"/>
  <cols>
    <col width="2.140625" customWidth="1" style="2" min="1" max="1"/>
    <col width="25.42578125" customWidth="1" style="2" min="2" max="2"/>
    <col width="21.7109375" customWidth="1" style="2" min="3" max="3"/>
    <col width="20" customWidth="1" style="2" min="4" max="4"/>
    <col width="20" customWidth="1" style="2" min="5" max="5"/>
    <col width="20" customWidth="1" style="2" min="6" max="7"/>
    <col width="20" customWidth="1" min="7" max="7"/>
    <col width="20" customWidth="1" style="2" min="8" max="8"/>
    <col width="20" customWidth="1" style="2" min="9" max="9"/>
    <col width="20" customWidth="1" style="2" min="10" max="10"/>
    <col width="15" customWidth="1" style="2" min="11" max="13"/>
    <col width="15" customWidth="1" min="12" max="12"/>
    <col width="15" customWidth="1" min="13" max="13"/>
    <col width="15" customWidth="1" style="2" min="14" max="14"/>
    <col width="15" customWidth="1" style="2" min="15" max="16384"/>
    <col width="15" customWidth="1" min="16" max="16"/>
  </cols>
  <sheetData>
    <row r="1"/>
    <row r="2" ht="26.25" customHeight="1">
      <c r="B2" s="1" t="inlineStr">
        <is>
          <t>QA 2025 QA Review and {{Review Name}}</t>
        </is>
      </c>
    </row>
    <row r="3"/>
    <row r="4" ht="27" customHeight="1">
      <c r="B4" s="3" t="inlineStr">
        <is>
          <t xml:space="preserve">IAG Overall Results and Rating </t>
        </is>
      </c>
      <c r="H4" s="35" t="inlineStr">
        <is>
          <t>Overall IAG Score and Rating</t>
        </is>
      </c>
      <c r="I4" s="36" t="n"/>
      <c r="J4" s="4" t="inlineStr">
        <is>
          <t>Volume of Sampled Audit Entities for IAG</t>
        </is>
      </c>
      <c r="K4" s="4" t="inlineStr">
        <is>
          <t>Overridden IAG Rating, Where Applicable</t>
        </is>
      </c>
      <c r="L4" s="4" t="inlineStr">
        <is>
          <t>Rating Override Rationale, Where Applicable</t>
        </is>
      </c>
    </row>
    <row r="5" ht="28.5" customHeight="1">
      <c r="B5" s="5" t="inlineStr">
        <is>
          <t>Total Score</t>
        </is>
      </c>
      <c r="C5" s="6" t="inlineStr"/>
      <c r="D5" s="37" t="inlineStr">
        <is>
          <t>QA-ID-1</t>
        </is>
      </c>
      <c r="E5" s="37" t="inlineStr">
        <is>
          <t>QA-ID-2</t>
        </is>
      </c>
      <c r="F5" s="37" t="inlineStr">
        <is>
          <t>QA-ID-3</t>
        </is>
      </c>
      <c r="G5" s="37" t="inlineStr">
        <is>
          <t>QA-ID-4</t>
        </is>
      </c>
      <c r="H5" s="37" t="inlineStr">
        <is>
          <t>QA-ID-5</t>
        </is>
      </c>
      <c r="I5" s="37" t="inlineStr">
        <is>
          <t>QA-ID-6</t>
        </is>
      </c>
      <c r="J5" s="37" t="inlineStr">
        <is>
          <t>QA-ID-7</t>
        </is>
      </c>
      <c r="K5" s="37" t="inlineStr">
        <is>
          <t>Weighted Score across Audit Leaders</t>
        </is>
      </c>
      <c r="L5" s="37" t="inlineStr">
        <is>
          <t>Weighted Average Rating: 4 Point Scale</t>
        </is>
      </c>
      <c r="M5" s="37" t="inlineStr">
        <is>
          <t>Volume of Sampled Audit Entities for IAG</t>
        </is>
      </c>
      <c r="N5" s="37" t="inlineStr">
        <is>
          <t>Overridden IAG Rating, Where Applicable</t>
        </is>
      </c>
      <c r="O5" s="37" t="inlineStr">
        <is>
          <t>Rating Override Rationale, Where Applicable</t>
        </is>
      </c>
    </row>
    <row r="6">
      <c r="B6" s="15" t="inlineStr">
        <is>
          <t>GC Score</t>
        </is>
      </c>
      <c r="C6" s="6" t="inlineStr"/>
      <c r="D6" s="38">
        <f>COUNTIF(D$31:D$35,"GC")*5</f>
        <v/>
      </c>
      <c r="E6" s="38">
        <f>COUNTIF(E$31:E$35,"GC")*5</f>
        <v/>
      </c>
      <c r="F6" s="38">
        <f>COUNTIF(F$31:F$35,"GC")*5</f>
        <v/>
      </c>
      <c r="G6" s="38">
        <f>COUNTIF(G$31:G$35,"GC")*5</f>
        <v/>
      </c>
      <c r="H6" s="38">
        <f>COUNTIF(H$31:H$35,"GC")*5</f>
        <v/>
      </c>
      <c r="I6" s="38">
        <f>COUNTIF(I$31:I$35,"GC")*5</f>
        <v/>
      </c>
      <c r="J6" s="39">
        <f>COUNTIF(J$31:J$35,"GC")*5</f>
        <v/>
      </c>
      <c r="L6" s="18" t="inlineStr"/>
    </row>
    <row r="7">
      <c r="B7" s="15" t="inlineStr">
        <is>
          <t>PC Score</t>
        </is>
      </c>
      <c r="C7" s="6" t="inlineStr"/>
      <c r="D7" s="38">
        <f>COUNTIF(D$31:D$35,"PC")*3</f>
        <v/>
      </c>
      <c r="E7" s="38">
        <f>COUNTIF(E$31:E$35,"PC")*3</f>
        <v/>
      </c>
      <c r="F7" s="38">
        <f>COUNTIF(F$31:F$35,"PC")*3</f>
        <v/>
      </c>
      <c r="G7" s="38">
        <f>COUNTIF(G$31:G$35,"PC")*3</f>
        <v/>
      </c>
      <c r="H7" s="38">
        <f>COUNTIF(H$31:H$35,"PC")*3</f>
        <v/>
      </c>
      <c r="I7" s="38">
        <f>COUNTIF(I$31:I$35,"PC")*3</f>
        <v/>
      </c>
      <c r="J7" s="39">
        <f>COUNTIF(J$31:J$35,"PC")*3</f>
        <v/>
      </c>
      <c r="L7" s="18" t="inlineStr"/>
    </row>
    <row r="8">
      <c r="B8" s="15" t="inlineStr">
        <is>
          <t>DNC Score</t>
        </is>
      </c>
      <c r="C8" s="6" t="inlineStr"/>
      <c r="D8" s="38">
        <f>COUNTIF(D$31:D$35,"DNC")*1</f>
        <v/>
      </c>
      <c r="E8" s="38">
        <f>COUNTIF(E$31:E$35,"DNC")*1</f>
        <v/>
      </c>
      <c r="F8" s="38">
        <f>COUNTIF(F$31:F$35,"DNC")*1</f>
        <v/>
      </c>
      <c r="G8" s="38">
        <f>COUNTIF(G$31:G$35,"DNC")*1</f>
        <v/>
      </c>
      <c r="H8" s="38">
        <f>COUNTIF(H$31:H$35,"DNC")*1</f>
        <v/>
      </c>
      <c r="I8" s="38">
        <f>COUNTIF(I$31:I$35,"DNC")*1</f>
        <v/>
      </c>
      <c r="J8" s="39">
        <f>COUNTIF(J$31:J$35,"DNC")*1</f>
        <v/>
      </c>
      <c r="L8" s="18" t="inlineStr"/>
    </row>
    <row r="9">
      <c r="B9" s="15" t="inlineStr">
        <is>
          <t>Total Count of Applicable Tests Across Audit Leaders</t>
        </is>
      </c>
      <c r="C9" s="6" t="inlineStr"/>
      <c r="D9" s="38">
        <f>COUNTIF(D31:D35,"&lt;&gt;N/A")</f>
        <v/>
      </c>
      <c r="E9" s="38">
        <f>COUNTIF(E31:E35,"&lt;&gt;N/A")</f>
        <v/>
      </c>
      <c r="F9" s="38">
        <f>COUNTIF(F31:F35,"&lt;&gt;N/A")</f>
        <v/>
      </c>
      <c r="G9" s="38">
        <f>COUNTIF(G31:G35,"&lt;&gt;N/A")</f>
        <v/>
      </c>
      <c r="H9" s="38">
        <f>COUNTIF(H31:H35,"&lt;&gt;N/A")</f>
        <v/>
      </c>
      <c r="I9" s="38">
        <f>COUNTIF(I31:I35,"&lt;&gt;N/A")</f>
        <v/>
      </c>
      <c r="J9" s="39">
        <f>COUNTIF(J31:J35,"&lt;&gt;N/A")</f>
        <v/>
      </c>
      <c r="K9" s="20" t="inlineStr"/>
      <c r="L9" s="21" t="inlineStr"/>
    </row>
    <row r="10">
      <c r="B10" s="5" t="inlineStr">
        <is>
          <t>Weighted Score Across Audit Leaders</t>
        </is>
      </c>
      <c r="C10" s="6" t="inlineStr"/>
      <c r="D10" s="40">
        <f>IF(D9=0,"N/A",(D6+D7+D8)/(D9*5))</f>
        <v/>
      </c>
      <c r="E10" s="40">
        <f>IF(E9=0,"N/A",(E6+E7+E8)/(E9*5))</f>
        <v/>
      </c>
      <c r="F10" s="40">
        <f>IF(F9=0,"N/A",(F6+F7+F8)/(F9*5))</f>
        <v/>
      </c>
      <c r="G10" s="40">
        <f>IF(G9=0,"N/A",(G6+G7+G8)/(G9*5))</f>
        <v/>
      </c>
      <c r="H10" s="41">
        <f>IF(H9=0,"N/A",(H6+H7+H8)/(H9*5))</f>
        <v/>
      </c>
      <c r="I10" s="40">
        <f>IF(I9=0,"N/A",(I6+I7+I8)/(I9*5))</f>
        <v/>
      </c>
      <c r="J10" s="42">
        <f>IF(J9=0,"N/A",(J6+J7+J8)/(J9*5))</f>
        <v/>
      </c>
      <c r="K10" s="40">
        <f>IFERROR(SUM(D10:J10)/COUNT(D10:J10),"N/A")</f>
        <v/>
      </c>
      <c r="L10" s="43">
        <f>IF(K10="N/A", "N/A", IF(K10&gt;=4, "GC", IF(K10&lt;2.5, "DNC", "PC")))</f>
        <v/>
      </c>
    </row>
    <row r="11">
      <c r="B11" s="5" t="inlineStr">
        <is>
          <t>Weighted Rating Across Audit Leaders</t>
        </is>
      </c>
      <c r="C11" s="6" t="inlineStr"/>
      <c r="D11" s="44">
        <f>IF(D10="N/A","N/A",IF(D10&gt;=4,"GC",IF(D10&gt;=2.5,"PC","DNC")))</f>
        <v/>
      </c>
      <c r="E11" s="43">
        <f>IF(E10="N/A","N/A",IF(E10&gt;=4,"GC",IF(E10&gt;=2.5,"PC","DNC")))</f>
        <v/>
      </c>
      <c r="F11" s="45">
        <f>IF(F10="N/A","N/A",IF(F10&gt;=4,"GC",IF(F10&gt;=2.5,"PC","DNC")))</f>
        <v/>
      </c>
      <c r="G11" s="45">
        <f>IF(G10="N/A","N/A",IF(G10&gt;=4,"GC",IF(G10&gt;=2.5,"PC","DNC")))</f>
        <v/>
      </c>
      <c r="H11" s="46">
        <f>IF(H10="N/A","N/A",IF(H10&gt;=4,"GC",IF(H10&gt;=2.5,"PC","DNC")))</f>
        <v/>
      </c>
      <c r="I11" s="46">
        <f>IF(I10="N/A","N/A",IF(I10&gt;=4,"GC",IF(I10&gt;=2.5,"PC","DNC")))</f>
        <v/>
      </c>
      <c r="J11" s="46">
        <f>IF(J10="N/A","N/A",IF(J10&gt;=4,"GC",IF(J10&gt;=2.5,"PC","DNC")))</f>
        <v/>
      </c>
    </row>
    <row r="12"/>
    <row r="13" ht="18" customHeight="1">
      <c r="B13" s="3" t="inlineStr">
        <is>
          <t>Audit Leader Overall Results and Ratings</t>
        </is>
      </c>
      <c r="H13" s="35" t="inlineStr">
        <is>
          <t>Overall Audit Leader Rating</t>
        </is>
      </c>
      <c r="I13" s="36" t="n"/>
    </row>
    <row r="14" ht="31.5" customHeight="1">
      <c r="B14" s="4" t="inlineStr">
        <is>
          <t>Audit Leader</t>
        </is>
      </c>
      <c r="C14" s="4" t="inlineStr">
        <is>
          <t>Measurement Description</t>
        </is>
      </c>
      <c r="D14" s="47" t="inlineStr">
        <is>
          <t>QA-ID-1</t>
        </is>
      </c>
      <c r="E14" s="47" t="inlineStr">
        <is>
          <t>QA-ID-2</t>
        </is>
      </c>
      <c r="F14" s="47" t="inlineStr">
        <is>
          <t>QA-ID-3</t>
        </is>
      </c>
      <c r="G14" s="47" t="inlineStr">
        <is>
          <t>QA-ID-4</t>
        </is>
      </c>
      <c r="H14" s="47" t="inlineStr">
        <is>
          <t>QA-ID-5</t>
        </is>
      </c>
      <c r="I14" s="47" t="inlineStr">
        <is>
          <t>QA-ID-6</t>
        </is>
      </c>
      <c r="J14" s="47" t="inlineStr">
        <is>
          <t>QA-ID-7</t>
        </is>
      </c>
      <c r="K14" s="47" t="inlineStr">
        <is>
          <t>Weighted Score</t>
        </is>
      </c>
      <c r="L14" s="47" t="inlineStr">
        <is>
          <t>Weighted Average Rating: 4 Point Scale</t>
        </is>
      </c>
      <c r="M14" s="37" t="inlineStr">
        <is>
          <t>Volume of Sampled Audit Entities by AL</t>
        </is>
      </c>
      <c r="N14" s="37" t="inlineStr">
        <is>
          <t>Overridden AL Rating, Where Applicable</t>
        </is>
      </c>
      <c r="O14" s="37" t="inlineStr">
        <is>
          <t>Rating Override Rationale, Where Applicable</t>
        </is>
      </c>
    </row>
    <row r="15">
      <c r="B15" s="48" t="inlineStr">
        <is>
          <t>Angela Wilson</t>
        </is>
      </c>
      <c r="C15" s="48" t="inlineStr">
        <is>
          <t>Total Weighted Score</t>
        </is>
      </c>
      <c r="D15" s="49" t="n">
        <v>21</v>
      </c>
      <c r="E15" s="49" t="n">
        <v>25</v>
      </c>
      <c r="F15" s="50" t="n">
        <v>25</v>
      </c>
      <c r="G15" s="50" t="n">
        <v>17</v>
      </c>
      <c r="H15" s="51" t="n">
        <v>25</v>
      </c>
      <c r="I15" s="51" t="n">
        <v>25</v>
      </c>
      <c r="J15" s="52" t="n">
        <v>17</v>
      </c>
      <c r="K15" s="40">
        <f>SUM(D15:J15)</f>
        <v/>
      </c>
      <c r="L15" s="42">
        <f>IF(=COUNTIFS($B$31:$B$35,$B15,D$31:D$35,"&lt;&gt;N/A")=0,"N/A",K15/(=COUNTIFS($B$31:$B$35,$B15,D$31:D$35,"&lt;&gt;N/A")*5))</f>
        <v/>
      </c>
    </row>
    <row r="16">
      <c r="B16" s="48" t="inlineStr">
        <is>
          <t>Jonathan Johnson</t>
        </is>
      </c>
      <c r="C16" s="48" t="inlineStr">
        <is>
          <t>Total Weighted Score</t>
        </is>
      </c>
      <c r="D16" s="49" t="n">
        <v>26</v>
      </c>
      <c r="E16" s="49" t="n">
        <v>30</v>
      </c>
      <c r="F16" s="50" t="n">
        <v>30</v>
      </c>
      <c r="G16" s="50" t="n">
        <v>30</v>
      </c>
      <c r="H16" s="51" t="n">
        <v>30</v>
      </c>
      <c r="I16" s="51" t="n">
        <v>30</v>
      </c>
      <c r="J16" s="52" t="n">
        <v>26</v>
      </c>
      <c r="K16" s="40">
        <f>SUM(D16:J16)</f>
        <v/>
      </c>
      <c r="L16" s="42">
        <f>IF(=COUNTIFS($B$31:$B$35,$B16,D$31:D$35,"&lt;&gt;N/A")=0,"N/A",K16/(=COUNTIFS($B$31:$B$35,$B16,D$31:D$35,"&lt;&gt;N/A")*5))</f>
        <v/>
      </c>
    </row>
    <row r="17">
      <c r="B17" s="48" t="inlineStr">
        <is>
          <t>Kevin Nicholson</t>
        </is>
      </c>
      <c r="C17" s="48" t="inlineStr">
        <is>
          <t>Total Weighted Score</t>
        </is>
      </c>
      <c r="D17" s="49" t="n">
        <v>40</v>
      </c>
      <c r="E17" s="49" t="n">
        <v>40</v>
      </c>
      <c r="F17" s="50" t="n">
        <v>28</v>
      </c>
      <c r="G17" s="50" t="n">
        <v>36</v>
      </c>
      <c r="H17" s="51" t="n">
        <v>36</v>
      </c>
      <c r="I17" s="51" t="n">
        <v>40</v>
      </c>
      <c r="J17" s="52" t="n">
        <v>36</v>
      </c>
      <c r="K17" s="40">
        <f>SUM(D17:J17)</f>
        <v/>
      </c>
      <c r="L17" s="42">
        <f>IF(=COUNTIFS($B$31:$B$35,$B17,D$31:D$35,"&lt;&gt;N/A")=0,"N/A",K17/(=COUNTIFS($B$31:$B$35,$B17,D$31:D$35,"&lt;&gt;N/A")*5))</f>
        <v/>
      </c>
    </row>
    <row r="18">
      <c r="B18" s="48" t="inlineStr">
        <is>
          <t>Kristen Walker</t>
        </is>
      </c>
      <c r="C18" s="48" t="inlineStr">
        <is>
          <t>Total Weighted Score</t>
        </is>
      </c>
      <c r="D18" s="49" t="n">
        <v>25</v>
      </c>
      <c r="E18" s="49" t="n">
        <v>13</v>
      </c>
      <c r="F18" s="50" t="n">
        <v>21</v>
      </c>
      <c r="G18" s="50" t="n">
        <v>13</v>
      </c>
      <c r="H18" s="51" t="n">
        <v>25</v>
      </c>
      <c r="I18" s="51" t="n">
        <v>25</v>
      </c>
      <c r="J18" s="52" t="n">
        <v>21</v>
      </c>
      <c r="K18" s="40">
        <f>SUM(D18:J18)</f>
        <v/>
      </c>
      <c r="L18" s="42">
        <f>IF(=COUNTIFS($B$31:$B$35,$B18,D$31:D$35,"&lt;&gt;N/A")=0,"N/A",K18/(=COUNTIFS($B$31:$B$35,$B18,D$31:D$35,"&lt;&gt;N/A")*5))</f>
        <v/>
      </c>
    </row>
    <row r="19">
      <c r="B19" s="48" t="inlineStr">
        <is>
          <t>Michelle Ware</t>
        </is>
      </c>
      <c r="C19" s="48" t="inlineStr">
        <is>
          <t>Total Weighted Score</t>
        </is>
      </c>
      <c r="D19" s="52" t="n">
        <v>26</v>
      </c>
      <c r="E19" s="52" t="n">
        <v>30</v>
      </c>
      <c r="F19" s="52" t="n">
        <v>30</v>
      </c>
      <c r="G19" s="52" t="n">
        <v>22</v>
      </c>
      <c r="H19" s="52" t="n">
        <v>26</v>
      </c>
      <c r="I19" s="52" t="n">
        <v>30</v>
      </c>
      <c r="J19" s="52" t="n">
        <v>22</v>
      </c>
      <c r="K19" s="53">
        <f>SUM(D19:J19)</f>
        <v/>
      </c>
      <c r="L19" s="53">
        <f>IF(=COUNTIFS($B$31:$B$35,$B19,D$31:D$35,"&lt;&gt;N/A")=0,"N/A",K19/(=COUNTIFS($B$31:$B$35,$B19,D$31:D$35,"&lt;&gt;N/A")*5))</f>
        <v/>
      </c>
    </row>
    <row r="20"/>
    <row r="21" ht="18" customHeight="1">
      <c r="B21" s="3" t="inlineStr"/>
    </row>
    <row r="22" ht="18" customHeight="1">
      <c r="B22" s="3" t="inlineStr"/>
      <c r="C22" s="28" t="inlineStr"/>
      <c r="D22" s="29" t="inlineStr"/>
      <c r="E22" s="29" t="inlineStr"/>
      <c r="F22" s="29" t="inlineStr"/>
      <c r="G22" s="29" t="inlineStr"/>
      <c r="H22" s="29" t="inlineStr"/>
    </row>
    <row r="23" ht="18" customHeight="1">
      <c r="B23" s="3" t="inlineStr"/>
      <c r="C23" s="28" t="inlineStr"/>
      <c r="D23" s="29" t="inlineStr"/>
      <c r="E23" s="29" t="inlineStr"/>
      <c r="F23" s="29" t="inlineStr"/>
      <c r="G23" s="29" t="inlineStr"/>
      <c r="H23" s="29" t="inlineStr"/>
    </row>
    <row r="24" ht="18" customHeight="1">
      <c r="B24" s="3" t="inlineStr"/>
      <c r="C24" s="28" t="inlineStr"/>
      <c r="D24" s="30" t="inlineStr"/>
      <c r="E24" s="30" t="inlineStr"/>
      <c r="F24" s="30" t="inlineStr"/>
      <c r="G24" s="30" t="inlineStr"/>
      <c r="H24" s="29" t="inlineStr"/>
    </row>
    <row r="25" ht="18" customHeight="1">
      <c r="B25" s="3" t="inlineStr"/>
      <c r="C25" s="28" t="inlineStr"/>
      <c r="D25" s="29" t="inlineStr"/>
      <c r="E25" s="29" t="inlineStr"/>
      <c r="F25" s="29" t="inlineStr"/>
      <c r="G25" s="29" t="inlineStr"/>
      <c r="H25" s="29" t="inlineStr"/>
    </row>
    <row r="26">
      <c r="C26" s="28" t="inlineStr">
        <is>
          <t>Rationale if out of scope within this review</t>
        </is>
      </c>
      <c r="D26" s="29" t="inlineStr"/>
      <c r="E26" s="29" t="inlineStr"/>
      <c r="F26" s="29" t="inlineStr"/>
      <c r="G26" s="29" t="inlineStr"/>
      <c r="H26" s="29" t="inlineStr"/>
    </row>
    <row r="27">
      <c r="C27" s="28" t="inlineStr"/>
      <c r="D27" s="29" t="inlineStr"/>
      <c r="E27" s="29" t="inlineStr"/>
      <c r="F27" s="29" t="inlineStr"/>
      <c r="G27" s="29" t="inlineStr"/>
      <c r="H27" s="29" t="inlineStr"/>
    </row>
    <row r="28">
      <c r="C28" s="28" t="inlineStr"/>
      <c r="D28" s="29" t="inlineStr"/>
      <c r="E28" s="29" t="inlineStr"/>
      <c r="F28" s="29" t="inlineStr"/>
      <c r="G28" s="29" t="inlineStr"/>
      <c r="H28" s="29" t="inlineStr"/>
    </row>
    <row r="29">
      <c r="C29" s="28" t="inlineStr"/>
      <c r="D29" s="29" t="inlineStr"/>
      <c r="E29" s="29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</row>
    <row r="30" ht="38.25" customHeight="1">
      <c r="B30" s="31" t="inlineStr">
        <is>
          <t>Audit Leader</t>
        </is>
      </c>
      <c r="C30" s="4" t="inlineStr"/>
      <c r="D30" s="32" t="inlineStr"/>
      <c r="E30" s="4" t="inlineStr"/>
      <c r="F30" s="4" t="inlineStr"/>
      <c r="G30" s="4" t="inlineStr"/>
      <c r="H30" s="4" t="inlineStr"/>
      <c r="I30" s="4" t="inlineStr">
        <is>
          <t>GC Count</t>
        </is>
      </c>
      <c r="J30" s="4" t="inlineStr">
        <is>
          <t>PC Count</t>
        </is>
      </c>
      <c r="K30" s="4" t="inlineStr">
        <is>
          <t>DNC Count</t>
        </is>
      </c>
      <c r="L30" s="32" t="inlineStr">
        <is>
          <t>Total Applicable Count</t>
        </is>
      </c>
      <c r="M30" s="32" t="inlineStr">
        <is>
          <t>Average Score</t>
        </is>
      </c>
      <c r="N30" s="32" t="inlineStr">
        <is>
          <t>Average Rating: 4 Point Scale</t>
        </is>
      </c>
    </row>
    <row r="31">
      <c r="B31" s="15" t="inlineStr"/>
      <c r="C31" s="33" t="inlineStr"/>
      <c r="D31" s="16" t="inlineStr"/>
      <c r="E31" s="16" t="inlineStr"/>
      <c r="F31" s="16" t="inlineStr"/>
      <c r="G31" s="16" t="inlineStr"/>
      <c r="H31" s="16" t="inlineStr"/>
      <c r="I31" s="22" t="inlineStr"/>
      <c r="J31" s="22" t="inlineStr"/>
      <c r="K31" s="22" t="inlineStr"/>
      <c r="L31" s="22" t="inlineStr"/>
      <c r="M31" s="34" t="inlineStr"/>
      <c r="N31" s="16" t="inlineStr"/>
    </row>
    <row r="32">
      <c r="B32" s="15" t="inlineStr"/>
      <c r="C32" s="15" t="inlineStr"/>
      <c r="D32" s="16" t="inlineStr"/>
      <c r="E32" s="16" t="inlineStr"/>
      <c r="F32" s="16" t="inlineStr"/>
      <c r="G32" s="16" t="inlineStr"/>
      <c r="H32" s="16" t="inlineStr"/>
      <c r="I32" s="22" t="inlineStr"/>
      <c r="J32" s="22" t="inlineStr"/>
      <c r="K32" s="22" t="inlineStr"/>
      <c r="L32" s="22" t="inlineStr"/>
      <c r="M32" s="34" t="inlineStr"/>
      <c r="N32" s="16" t="inlineStr"/>
    </row>
    <row r="33">
      <c r="B33" s="15" t="inlineStr"/>
      <c r="C33" s="15" t="inlineStr"/>
      <c r="D33" s="54" t="inlineStr">
        <is>
          <t>Analytics</t>
        </is>
      </c>
      <c r="E33" s="54" t="inlineStr">
        <is>
          <t>Analytics</t>
        </is>
      </c>
      <c r="F33" s="54" t="inlineStr">
        <is>
          <t>Analytics</t>
        </is>
      </c>
      <c r="G33" s="54" t="inlineStr">
        <is>
          <t>Analytics</t>
        </is>
      </c>
      <c r="H33" s="54" t="inlineStr">
        <is>
          <t>Analytics</t>
        </is>
      </c>
      <c r="I33" s="54" t="inlineStr">
        <is>
          <t>Analytics</t>
        </is>
      </c>
      <c r="J33" s="54" t="inlineStr">
        <is>
          <t>Analytics</t>
        </is>
      </c>
      <c r="K33" s="22" t="inlineStr"/>
      <c r="L33" s="22" t="inlineStr"/>
      <c r="M33" s="34" t="inlineStr"/>
      <c r="N33" s="16" t="inlineStr"/>
    </row>
    <row r="34">
      <c r="B34" s="15" t="inlineStr"/>
      <c r="C34" s="15" t="inlineStr"/>
      <c r="D34" s="55" t="inlineStr"/>
      <c r="E34" s="55" t="inlineStr"/>
      <c r="F34" s="55" t="inlineStr"/>
      <c r="G34" s="55" t="inlineStr"/>
      <c r="H34" s="55" t="inlineStr"/>
      <c r="I34" s="56" t="inlineStr"/>
      <c r="J34" s="56" t="inlineStr"/>
      <c r="K34" s="22" t="inlineStr"/>
      <c r="L34" s="22" t="inlineStr"/>
      <c r="M34" s="34" t="inlineStr"/>
      <c r="N34" s="16" t="inlineStr"/>
    </row>
    <row r="35">
      <c r="D35" s="57" t="inlineStr">
        <is>
          <t>2%</t>
        </is>
      </c>
      <c r="E35" s="57" t="inlineStr">
        <is>
          <t>2%</t>
        </is>
      </c>
      <c r="F35" s="57" t="inlineStr">
        <is>
          <t>2%</t>
        </is>
      </c>
      <c r="G35" s="57" t="inlineStr">
        <is>
          <t>2%</t>
        </is>
      </c>
      <c r="H35" s="57" t="inlineStr">
        <is>
          <t>2%</t>
        </is>
      </c>
      <c r="I35" s="57" t="inlineStr">
        <is>
          <t>2%</t>
        </is>
      </c>
      <c r="J35" s="57" t="inlineStr">
        <is>
          <t>2%</t>
        </is>
      </c>
    </row>
    <row r="36">
      <c r="D36" s="57" t="inlineStr">
        <is>
          <t>3</t>
        </is>
      </c>
      <c r="E36" s="57" t="inlineStr">
        <is>
          <t>3</t>
        </is>
      </c>
      <c r="F36" s="57" t="inlineStr">
        <is>
          <t>3</t>
        </is>
      </c>
      <c r="G36" s="57" t="inlineStr">
        <is>
          <t>3</t>
        </is>
      </c>
      <c r="H36" s="57" t="inlineStr">
        <is>
          <t>3</t>
        </is>
      </c>
      <c r="I36" s="57" t="inlineStr">
        <is>
          <t>3</t>
        </is>
      </c>
      <c r="J36" s="57" t="inlineStr">
        <is>
          <t>3</t>
        </is>
      </c>
    </row>
    <row r="37">
      <c r="D37" s="57" t="inlineStr">
        <is>
          <t>Not Applicable</t>
        </is>
      </c>
      <c r="E37" s="57" t="inlineStr">
        <is>
          <t>Not Applicable</t>
        </is>
      </c>
      <c r="F37" s="57" t="inlineStr">
        <is>
          <t>Not Applicable</t>
        </is>
      </c>
      <c r="G37" s="57" t="inlineStr">
        <is>
          <t>Not Applicable</t>
        </is>
      </c>
      <c r="H37" s="57" t="inlineStr">
        <is>
          <t>Not Applicable</t>
        </is>
      </c>
      <c r="I37" s="57" t="inlineStr">
        <is>
          <t>Not Applicable</t>
        </is>
      </c>
      <c r="J37" s="57" t="inlineStr">
        <is>
          <t>Not Applicable</t>
        </is>
      </c>
    </row>
    <row r="38">
      <c r="D38" s="57" t="inlineStr">
        <is>
          <t>Not Applicable</t>
        </is>
      </c>
      <c r="E38" s="57" t="inlineStr">
        <is>
          <t>Not Applicable</t>
        </is>
      </c>
      <c r="F38" s="57" t="inlineStr">
        <is>
          <t>Not Applicable</t>
        </is>
      </c>
      <c r="G38" s="57" t="inlineStr">
        <is>
          <t>Not Applicable</t>
        </is>
      </c>
      <c r="H38" s="57" t="inlineStr">
        <is>
          <t>Not Applicable</t>
        </is>
      </c>
      <c r="I38" s="57" t="inlineStr">
        <is>
          <t>Not Applicable</t>
        </is>
      </c>
      <c r="J38" s="57" t="inlineStr">
        <is>
          <t>Not Applicable</t>
        </is>
      </c>
    </row>
    <row r="39">
      <c r="D39" s="57" t="inlineStr">
        <is>
          <t>Not Applicable</t>
        </is>
      </c>
      <c r="E39" s="57" t="inlineStr">
        <is>
          <t>Not Applicable</t>
        </is>
      </c>
      <c r="F39" s="57" t="inlineStr">
        <is>
          <t>Not Applicable</t>
        </is>
      </c>
      <c r="G39" s="57" t="inlineStr">
        <is>
          <t>Not Applicable</t>
        </is>
      </c>
      <c r="H39" s="57" t="inlineStr">
        <is>
          <t>Not Applicable</t>
        </is>
      </c>
      <c r="I39" s="57" t="inlineStr">
        <is>
          <t>Not Applicable</t>
        </is>
      </c>
      <c r="J39" s="57" t="inlineStr">
        <is>
          <t>Not Applicable</t>
        </is>
      </c>
    </row>
    <row r="40">
      <c r="A40" s="58" t="inlineStr">
        <is>
          <t>Audit Leader Average Test Results</t>
        </is>
      </c>
      <c r="D40" s="57" t="inlineStr">
        <is>
          <t>QA-ID-1</t>
        </is>
      </c>
      <c r="E40" s="57" t="inlineStr">
        <is>
          <t>QA-ID-2</t>
        </is>
      </c>
      <c r="F40" s="57" t="inlineStr">
        <is>
          <t>QA-ID-3</t>
        </is>
      </c>
      <c r="G40" s="57" t="inlineStr">
        <is>
          <t>QA-ID-4</t>
        </is>
      </c>
      <c r="H40" s="57" t="inlineStr">
        <is>
          <t>QA-ID-5</t>
        </is>
      </c>
      <c r="I40" s="57" t="inlineStr">
        <is>
          <t>QA-ID-6</t>
        </is>
      </c>
      <c r="J40" s="57" t="inlineStr">
        <is>
          <t>QA-ID-7</t>
        </is>
      </c>
    </row>
    <row r="41"/>
    <row r="42">
      <c r="B42" t="inlineStr">
        <is>
          <t>Audit Leader</t>
        </is>
      </c>
      <c r="C42" t="inlineStr">
        <is>
          <t>Samples Tested for Audit Leader</t>
        </is>
      </c>
      <c r="D42" s="37" t="inlineStr">
        <is>
          <t>QA-ID-1</t>
        </is>
      </c>
      <c r="E42" s="37" t="inlineStr">
        <is>
          <t>QA-ID-2</t>
        </is>
      </c>
      <c r="F42" s="37" t="inlineStr">
        <is>
          <t>QA-ID-3</t>
        </is>
      </c>
      <c r="G42" s="37" t="inlineStr">
        <is>
          <t>QA-ID-4</t>
        </is>
      </c>
      <c r="H42" s="37" t="inlineStr">
        <is>
          <t>QA-ID-5</t>
        </is>
      </c>
      <c r="I42" s="37" t="inlineStr">
        <is>
          <t>QA-ID-6</t>
        </is>
      </c>
      <c r="J42" s="37" t="inlineStr">
        <is>
          <t>QA-ID-7</t>
        </is>
      </c>
      <c r="K42" s="37" t="inlineStr">
        <is>
          <t>GC Count</t>
        </is>
      </c>
      <c r="L42" s="37" t="inlineStr">
        <is>
          <t>PC Count</t>
        </is>
      </c>
      <c r="M42" s="37" t="inlineStr">
        <is>
          <t>DNC Count</t>
        </is>
      </c>
      <c r="N42" s="37" t="inlineStr">
        <is>
          <t>Total Applicable Count</t>
        </is>
      </c>
      <c r="O42" s="37" t="inlineStr">
        <is>
          <t>Average Score</t>
        </is>
      </c>
      <c r="P42" s="37" t="inlineStr">
        <is>
          <t>Average Rating: 4 Point Scale</t>
        </is>
      </c>
    </row>
    <row r="43">
      <c r="B43" s="59" t="inlineStr">
        <is>
          <t>Angela Wilson</t>
        </is>
      </c>
      <c r="C43" s="59" t="inlineStr"/>
      <c r="D43" s="60" t="inlineStr">
        <is>
          <t>PC</t>
        </is>
      </c>
      <c r="E43" s="61" t="inlineStr">
        <is>
          <t>GC</t>
        </is>
      </c>
      <c r="F43" s="61" t="inlineStr">
        <is>
          <t>GC</t>
        </is>
      </c>
      <c r="G43" s="62" t="inlineStr">
        <is>
          <t>DNC</t>
        </is>
      </c>
      <c r="H43" s="61" t="inlineStr">
        <is>
          <t>GC</t>
        </is>
      </c>
      <c r="I43" s="61" t="inlineStr">
        <is>
          <t>GC</t>
        </is>
      </c>
      <c r="J43" s="62" t="inlineStr">
        <is>
          <t>DNC</t>
        </is>
      </c>
      <c r="K43" s="46" t="n">
        <v>30</v>
      </c>
      <c r="L43" s="46" t="n">
        <v>0</v>
      </c>
      <c r="M43" s="46" t="n">
        <v>5</v>
      </c>
      <c r="N43" s="46" t="n">
        <v>35</v>
      </c>
      <c r="O43" s="63" t="n">
        <v>4.428571428571429</v>
      </c>
      <c r="P43" s="61" t="inlineStr">
        <is>
          <t>GC</t>
        </is>
      </c>
    </row>
    <row r="44">
      <c r="B44" s="59" t="inlineStr">
        <is>
          <t>Jonathan Johnson</t>
        </is>
      </c>
      <c r="C44" s="59" t="inlineStr"/>
      <c r="D44" s="60" t="inlineStr">
        <is>
          <t>PC</t>
        </is>
      </c>
      <c r="E44" s="61" t="inlineStr">
        <is>
          <t>GC</t>
        </is>
      </c>
      <c r="F44" s="61" t="inlineStr">
        <is>
          <t>GC</t>
        </is>
      </c>
      <c r="G44" s="61" t="inlineStr">
        <is>
          <t>GC</t>
        </is>
      </c>
      <c r="H44" s="61" t="inlineStr">
        <is>
          <t>GC</t>
        </is>
      </c>
      <c r="I44" s="61" t="inlineStr">
        <is>
          <t>GC</t>
        </is>
      </c>
      <c r="J44" s="60" t="inlineStr">
        <is>
          <t>PC</t>
        </is>
      </c>
      <c r="K44" s="46" t="n">
        <v>40</v>
      </c>
      <c r="L44" s="46" t="n">
        <v>0</v>
      </c>
      <c r="M44" s="46" t="n">
        <v>2</v>
      </c>
      <c r="N44" s="46" t="n">
        <v>42</v>
      </c>
      <c r="O44" s="63" t="n">
        <v>4.809523809523809</v>
      </c>
      <c r="P44" s="61" t="inlineStr">
        <is>
          <t>GC</t>
        </is>
      </c>
    </row>
    <row r="45">
      <c r="B45" s="59" t="inlineStr">
        <is>
          <t>Kevin Nicholson</t>
        </is>
      </c>
      <c r="C45" s="59" t="inlineStr"/>
      <c r="D45" s="61" t="inlineStr">
        <is>
          <t>GC</t>
        </is>
      </c>
      <c r="E45" s="61" t="inlineStr">
        <is>
          <t>GC</t>
        </is>
      </c>
      <c r="F45" s="62" t="inlineStr">
        <is>
          <t>DNC</t>
        </is>
      </c>
      <c r="G45" s="60" t="inlineStr">
        <is>
          <t>PC</t>
        </is>
      </c>
      <c r="H45" s="60" t="inlineStr">
        <is>
          <t>PC</t>
        </is>
      </c>
      <c r="I45" s="61" t="inlineStr">
        <is>
          <t>GC</t>
        </is>
      </c>
      <c r="J45" s="60" t="inlineStr">
        <is>
          <t>PC</t>
        </is>
      </c>
      <c r="K45" s="46" t="n">
        <v>50</v>
      </c>
      <c r="L45" s="46" t="n">
        <v>0</v>
      </c>
      <c r="M45" s="46" t="n">
        <v>6</v>
      </c>
      <c r="N45" s="46" t="n">
        <v>56</v>
      </c>
      <c r="O45" s="63" t="n">
        <v>4.571428571428571</v>
      </c>
      <c r="P45" s="61" t="inlineStr">
        <is>
          <t>GC</t>
        </is>
      </c>
    </row>
    <row r="46">
      <c r="B46" s="59" t="inlineStr">
        <is>
          <t>Kristen Walker</t>
        </is>
      </c>
      <c r="C46" s="59" t="inlineStr"/>
      <c r="D46" s="61" t="inlineStr">
        <is>
          <t>GC</t>
        </is>
      </c>
      <c r="E46" s="62" t="inlineStr">
        <is>
          <t>DNC</t>
        </is>
      </c>
      <c r="F46" s="60" t="inlineStr">
        <is>
          <t>PC</t>
        </is>
      </c>
      <c r="G46" s="62" t="inlineStr">
        <is>
          <t>DNC</t>
        </is>
      </c>
      <c r="H46" s="61" t="inlineStr">
        <is>
          <t>GC</t>
        </is>
      </c>
      <c r="I46" s="61" t="inlineStr">
        <is>
          <t>GC</t>
        </is>
      </c>
      <c r="J46" s="60" t="inlineStr">
        <is>
          <t>PC</t>
        </is>
      </c>
      <c r="K46" s="46" t="n">
        <v>27</v>
      </c>
      <c r="L46" s="46" t="n">
        <v>0</v>
      </c>
      <c r="M46" s="46" t="n">
        <v>8</v>
      </c>
      <c r="N46" s="46" t="n">
        <v>35</v>
      </c>
      <c r="O46" s="63" t="n">
        <v>4.085714285714285</v>
      </c>
      <c r="P46" s="61" t="inlineStr">
        <is>
          <t>GC</t>
        </is>
      </c>
    </row>
    <row r="47">
      <c r="B47" s="59" t="inlineStr">
        <is>
          <t>Michelle Ware</t>
        </is>
      </c>
      <c r="C47" s="59" t="inlineStr"/>
      <c r="D47" s="60" t="inlineStr">
        <is>
          <t>PC</t>
        </is>
      </c>
      <c r="E47" s="61" t="inlineStr">
        <is>
          <t>GC</t>
        </is>
      </c>
      <c r="F47" s="61" t="inlineStr">
        <is>
          <t>GC</t>
        </is>
      </c>
      <c r="G47" s="62" t="inlineStr">
        <is>
          <t>DNC</t>
        </is>
      </c>
      <c r="H47" s="60" t="inlineStr">
        <is>
          <t>PC</t>
        </is>
      </c>
      <c r="I47" s="61" t="inlineStr">
        <is>
          <t>GC</t>
        </is>
      </c>
      <c r="J47" s="62" t="inlineStr">
        <is>
          <t>DNC</t>
        </is>
      </c>
      <c r="K47" s="46" t="n">
        <v>36</v>
      </c>
      <c r="L47" s="46" t="n">
        <v>0</v>
      </c>
      <c r="M47" s="46" t="n">
        <v>6</v>
      </c>
      <c r="N47" s="46" t="n">
        <v>42</v>
      </c>
      <c r="O47" s="63" t="n">
        <v>4.428571428571429</v>
      </c>
      <c r="P47" s="61" t="inlineStr">
        <is>
          <t>GC</t>
        </is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H13:I13"/>
    <mergeCell ref="H4:I4"/>
  </mergeCells>
  <conditionalFormatting sqref="D22:H28 D29:N29 D35:I36 D41:I1048576 F37:I40">
    <cfRule type="containsText" priority="25" operator="containsText" dxfId="3" text="PC">
      <formula>NOT(ISERROR(SEARCH("PC",D22)))</formula>
    </cfRule>
    <cfRule type="containsText" priority="26" operator="containsText" dxfId="2" text="DNC">
      <formula>NOT(ISERROR(SEARCH("DNC",D22)))</formula>
    </cfRule>
    <cfRule type="containsText" priority="27" operator="containsText" dxfId="1" text="GC">
      <formula>NOT(ISERROR(SEARCH("GC",D22)))</formula>
    </cfRule>
    <cfRule type="containsText" priority="28" operator="containsText" dxfId="0" text="N/A">
      <formula>NOT(ISERROR(SEARCH("N/A",D22)))</formula>
    </cfRule>
  </conditionalFormatting>
  <conditionalFormatting sqref="D1:I5 D10:I13 E6:I9">
    <cfRule type="containsText" priority="13" operator="containsText" dxfId="3" text="PC">
      <formula>NOT(ISERROR(SEARCH("PC",D1)))</formula>
    </cfRule>
    <cfRule type="containsText" priority="14" operator="containsText" dxfId="2" text="DNC">
      <formula>NOT(ISERROR(SEARCH("DNC",D1)))</formula>
    </cfRule>
    <cfRule type="containsText" priority="15" operator="containsText" dxfId="1" text="GC">
      <formula>NOT(ISERROR(SEARCH("GC",D1)))</formula>
    </cfRule>
    <cfRule type="containsText" priority="16" operator="containsText" dxfId="0" text="N/A">
      <formula>NOT(ISERROR(SEARCH("N/A",D1)))</formula>
    </cfRule>
  </conditionalFormatting>
  <conditionalFormatting sqref="D15:I21">
    <cfRule type="containsText" priority="17" operator="containsText" dxfId="3" text="PC">
      <formula>NOT(ISERROR(SEARCH("PC",D15)))</formula>
    </cfRule>
    <cfRule type="containsText" priority="18" operator="containsText" dxfId="2" text="DNC">
      <formula>NOT(ISERROR(SEARCH("DNC",D15)))</formula>
    </cfRule>
    <cfRule type="containsText" priority="19" operator="containsText" dxfId="1" text="GC">
      <formula>NOT(ISERROR(SEARCH("GC",D15)))</formula>
    </cfRule>
    <cfRule type="containsText" priority="20" operator="containsText" dxfId="0" text="N/A">
      <formula>NOT(ISERROR(SEARCH("N/A",D15)))</formula>
    </cfRule>
  </conditionalFormatting>
  <conditionalFormatting sqref="D31:N34">
    <cfRule type="containsText" priority="1" operator="containsText" dxfId="3" text="PC">
      <formula>NOT(ISERROR(SEARCH("PC",D31)))</formula>
    </cfRule>
    <cfRule type="containsText" priority="2" operator="containsText" dxfId="2" text="DNC">
      <formula>NOT(ISERROR(SEARCH("DNC",D31)))</formula>
    </cfRule>
    <cfRule type="containsText" priority="3" operator="containsText" dxfId="1" text="GC">
      <formula>NOT(ISERROR(SEARCH("GC",D31)))</formula>
    </cfRule>
    <cfRule type="containsText" priority="4" operator="containsText" dxfId="0" text="N/A">
      <formula>NOT(ISERROR(SEARCH("N/A",D31)))</formula>
    </cfRule>
  </conditionalFormatting>
  <conditionalFormatting sqref="K10">
    <cfRule type="containsText" priority="9" operator="containsText" dxfId="3" text="PC">
      <formula>NOT(ISERROR(SEARCH("PC",K10)))</formula>
    </cfRule>
    <cfRule type="containsText" priority="10" operator="containsText" dxfId="2" text="DNC">
      <formula>NOT(ISERROR(SEARCH("DNC",K10)))</formula>
    </cfRule>
    <cfRule type="containsText" priority="11" operator="containsText" dxfId="1" text="GC">
      <formula>NOT(ISERROR(SEARCH("GC",K10)))</formula>
    </cfRule>
    <cfRule type="containsText" priority="12" operator="containsText" dxfId="0" text="N/A">
      <formula>NOT(ISERROR(SEARCH("N/A",K10)))</formula>
    </cfRule>
  </conditionalFormatting>
  <conditionalFormatting sqref="K15:K18">
    <cfRule type="containsText" priority="5" operator="containsText" dxfId="3" text="PC">
      <formula>NOT(ISERROR(SEARCH("PC",K15)))</formula>
    </cfRule>
    <cfRule type="containsText" priority="6" operator="containsText" dxfId="2" text="DNC">
      <formula>NOT(ISERROR(SEARCH("DNC",K15)))</formula>
    </cfRule>
    <cfRule type="containsText" priority="7" operator="containsText" dxfId="1" text="GC">
      <formula>NOT(ISERROR(SEARCH("GC",K15)))</formula>
    </cfRule>
    <cfRule type="containsText" priority="8" operator="containsText" dxfId="0" text="N/A">
      <formula>NOT(ISERROR(SEARCH("N/A",K15)))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Date_Activity_Required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QA-ID-1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the date of activity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=NOT(ISBLANK([DateActivityOccurred]))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11.0%</t>
        </is>
      </c>
    </row>
    <row r="10">
      <c r="B10" s="66" t="inlineStr">
        <is>
          <t>Threshold:</t>
        </is>
      </c>
      <c r="C10" s="69" t="n">
        <v>0.11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0.11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4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1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0.2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0.11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0" t="inlineStr">
        <is>
          <t>PC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0.11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0" t="inlineStr">
        <is>
          <t>PC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0.11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0.11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83" t="inlineStr">
        <is>
          <t>PC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7" t="inlineStr">
        <is>
          <t>DNC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7" t="inlineStr">
        <is>
          <t>DNC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Attendees_Required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QA-ID-2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attendees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=NOT(ISBLANK([Attendees]))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98" t="inlineStr">
        <is>
          <t>PC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7" t="inlineStr">
        <is>
          <t>DNC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7" t="inlineStr">
        <is>
          <t>DNC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Summary_Results_Required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QA-ID-3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summary of results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=NOT(ISBLANK([SummaryOfResults]))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26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4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5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3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0.375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7" t="inlineStr">
        <is>
          <t>DNC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7" t="inlineStr">
        <is>
          <t>DNC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DDAP_Indicator_Required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QA-ID-4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DDAP usage indicator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=NOT(ISBLANK([WasADataDrivenAuditingProcedureUtilized]))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22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8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2" t="inlineStr">
        <is>
          <t>DNC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7" t="inlineStr">
        <is>
          <t>DNC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7" t="inlineStr">
        <is>
          <t>DNC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7" t="inlineStr">
        <is>
          <t>DNC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7" t="inlineStr">
        <is>
          <t>DNC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DDAP_Type_If_Used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QA-ID-5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DDAP was used, then DDAP type must be specified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=IF([WasADataDrivenAuditingProcedureUtilized]="Yes",NOT(ISBLANK([DDAPTypeUtilized])),TRUE)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28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2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0.06666666666666667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7" t="inlineStr">
        <is>
          <t>DNC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Impact_Description_If_Impact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QA-ID-6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then impact description must be provided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=IF(LEFT([ImpactOccurred],3)="Yes",LEN(TRIM([ImpactDescription]))&gt;0,TRUE)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30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0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Followup_Fields_If_Impact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QA-ID-7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all follow-up action fields must be completed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=IF(LEFT([ImpactOccurred],3)="Yes",AND(NOT(ISBLANK([CaseSource])),NOT(ISBLANK([BusinessMonitoringCase])),NOT(ISBLANK([ResponsibleForAction])),NOT(ISBLANK([ActionItemDescription]))),TRUE)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23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7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99" t="inlineStr">
        <is>
          <t>DNC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7" t="inlineStr">
        <is>
          <t>DNC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7" t="inlineStr">
        <is>
          <t>DNC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7" t="inlineStr">
        <is>
          <t>DNC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Lurian Blanes</dc:creator>
  <dcterms:created xsi:type="dcterms:W3CDTF">2025-05-28T12:10:51Z</dcterms:created>
  <dcterms:modified xsi:type="dcterms:W3CDTF">2025-06-12T16:41:51Z</dcterms:modified>
  <cp:lastModifiedBy>Lurian Blanes</cp:lastModifiedBy>
</cp:coreProperties>
</file>