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lex\Licor Data\new measurements 2023\"/>
    </mc:Choice>
  </mc:AlternateContent>
  <xr:revisionPtr revIDLastSave="0" documentId="13_ncr:1_{78BB33C4-4C24-4454-AB83-C1CD972A2FCB}" xr6:coauthVersionLast="47" xr6:coauthVersionMax="47" xr10:uidLastSave="{00000000-0000-0000-0000-000000000000}"/>
  <bookViews>
    <workbookView xWindow="384" yWindow="384" windowWidth="15060" windowHeight="1218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L93" i="1" l="1"/>
  <c r="BK93" i="1"/>
  <c r="BI93" i="1"/>
  <c r="BJ93" i="1" s="1"/>
  <c r="Q93" i="1" s="1"/>
  <c r="BH93" i="1"/>
  <c r="BG93" i="1"/>
  <c r="BF93" i="1"/>
  <c r="BE93" i="1"/>
  <c r="BD93" i="1"/>
  <c r="AY93" i="1" s="1"/>
  <c r="BA93" i="1"/>
  <c r="AV93" i="1"/>
  <c r="AX93" i="1" s="1"/>
  <c r="AT93" i="1"/>
  <c r="AN93" i="1"/>
  <c r="AO93" i="1" s="1"/>
  <c r="AJ93" i="1"/>
  <c r="AH93" i="1"/>
  <c r="I93" i="1" s="1"/>
  <c r="W93" i="1"/>
  <c r="V93" i="1"/>
  <c r="U93" i="1"/>
  <c r="N93" i="1"/>
  <c r="BL92" i="1"/>
  <c r="BK92" i="1"/>
  <c r="BI92" i="1"/>
  <c r="BJ92" i="1" s="1"/>
  <c r="BH92" i="1"/>
  <c r="BG92" i="1"/>
  <c r="BF92" i="1"/>
  <c r="BE92" i="1"/>
  <c r="BD92" i="1"/>
  <c r="BA92" i="1"/>
  <c r="AY92" i="1"/>
  <c r="AT92" i="1"/>
  <c r="AN92" i="1"/>
  <c r="AO92" i="1" s="1"/>
  <c r="AJ92" i="1"/>
  <c r="AI92" i="1"/>
  <c r="AH92" i="1"/>
  <c r="L92" i="1" s="1"/>
  <c r="W92" i="1"/>
  <c r="V92" i="1"/>
  <c r="U92" i="1" s="1"/>
  <c r="N92" i="1"/>
  <c r="H92" i="1"/>
  <c r="AW92" i="1" s="1"/>
  <c r="BL91" i="1"/>
  <c r="BK91" i="1"/>
  <c r="BI91" i="1"/>
  <c r="BJ91" i="1" s="1"/>
  <c r="AV91" i="1" s="1"/>
  <c r="BH91" i="1"/>
  <c r="BG91" i="1"/>
  <c r="BF91" i="1"/>
  <c r="BE91" i="1"/>
  <c r="BD91" i="1"/>
  <c r="AY91" i="1" s="1"/>
  <c r="BA91" i="1"/>
  <c r="AT91" i="1"/>
  <c r="AX91" i="1" s="1"/>
  <c r="AO91" i="1"/>
  <c r="AN91" i="1"/>
  <c r="AJ91" i="1"/>
  <c r="AH91" i="1"/>
  <c r="AI91" i="1" s="1"/>
  <c r="W91" i="1"/>
  <c r="V91" i="1"/>
  <c r="U91" i="1"/>
  <c r="Q91" i="1"/>
  <c r="N91" i="1"/>
  <c r="L91" i="1"/>
  <c r="I91" i="1"/>
  <c r="H91" i="1"/>
  <c r="AW91" i="1" s="1"/>
  <c r="AZ91" i="1" s="1"/>
  <c r="G91" i="1"/>
  <c r="Y91" i="1" s="1"/>
  <c r="BL90" i="1"/>
  <c r="BK90" i="1"/>
  <c r="BI90" i="1"/>
  <c r="BJ90" i="1" s="1"/>
  <c r="BH90" i="1"/>
  <c r="BG90" i="1"/>
  <c r="BF90" i="1"/>
  <c r="BE90" i="1"/>
  <c r="BD90" i="1"/>
  <c r="BA90" i="1"/>
  <c r="AY90" i="1"/>
  <c r="AT90" i="1"/>
  <c r="AN90" i="1"/>
  <c r="AO90" i="1" s="1"/>
  <c r="AJ90" i="1"/>
  <c r="AH90" i="1" s="1"/>
  <c r="W90" i="1"/>
  <c r="V90" i="1"/>
  <c r="U90" i="1" s="1"/>
  <c r="N90" i="1"/>
  <c r="BL89" i="1"/>
  <c r="BK89" i="1"/>
  <c r="BJ89" i="1"/>
  <c r="BI89" i="1"/>
  <c r="BH89" i="1"/>
  <c r="BG89" i="1"/>
  <c r="BF89" i="1"/>
  <c r="BE89" i="1"/>
  <c r="BD89" i="1"/>
  <c r="AY89" i="1" s="1"/>
  <c r="BA89" i="1"/>
  <c r="AT89" i="1"/>
  <c r="AO89" i="1"/>
  <c r="AN89" i="1"/>
  <c r="AJ89" i="1"/>
  <c r="AH89" i="1" s="1"/>
  <c r="W89" i="1"/>
  <c r="V89" i="1"/>
  <c r="U89" i="1" s="1"/>
  <c r="N89" i="1"/>
  <c r="G89" i="1"/>
  <c r="BL88" i="1"/>
  <c r="BK88" i="1"/>
  <c r="BI88" i="1"/>
  <c r="BJ88" i="1" s="1"/>
  <c r="BH88" i="1"/>
  <c r="BG88" i="1"/>
  <c r="BF88" i="1"/>
  <c r="BE88" i="1"/>
  <c r="BD88" i="1"/>
  <c r="AY88" i="1" s="1"/>
  <c r="BA88" i="1"/>
  <c r="AT88" i="1"/>
  <c r="AO88" i="1"/>
  <c r="AN88" i="1"/>
  <c r="AJ88" i="1"/>
  <c r="AH88" i="1"/>
  <c r="G88" i="1" s="1"/>
  <c r="W88" i="1"/>
  <c r="V88" i="1"/>
  <c r="U88" i="1" s="1"/>
  <c r="N88" i="1"/>
  <c r="L88" i="1"/>
  <c r="I88" i="1"/>
  <c r="H88" i="1"/>
  <c r="AW88" i="1" s="1"/>
  <c r="BL87" i="1"/>
  <c r="BK87" i="1"/>
  <c r="BJ87" i="1"/>
  <c r="AV87" i="1" s="1"/>
  <c r="BI87" i="1"/>
  <c r="BH87" i="1"/>
  <c r="BG87" i="1"/>
  <c r="BF87" i="1"/>
  <c r="BE87" i="1"/>
  <c r="BD87" i="1"/>
  <c r="AY87" i="1" s="1"/>
  <c r="BA87" i="1"/>
  <c r="AX87" i="1"/>
  <c r="AT87" i="1"/>
  <c r="AO87" i="1"/>
  <c r="AN87" i="1"/>
  <c r="AJ87" i="1"/>
  <c r="AH87" i="1"/>
  <c r="W87" i="1"/>
  <c r="V87" i="1"/>
  <c r="U87" i="1"/>
  <c r="N87" i="1"/>
  <c r="BL86" i="1"/>
  <c r="BK86" i="1"/>
  <c r="BJ86" i="1" s="1"/>
  <c r="BI86" i="1"/>
  <c r="BH86" i="1"/>
  <c r="BG86" i="1"/>
  <c r="BF86" i="1"/>
  <c r="BE86" i="1"/>
  <c r="BD86" i="1"/>
  <c r="AY86" i="1" s="1"/>
  <c r="BA86" i="1"/>
  <c r="AT86" i="1"/>
  <c r="AN86" i="1"/>
  <c r="AO86" i="1" s="1"/>
  <c r="AJ86" i="1"/>
  <c r="AH86" i="1" s="1"/>
  <c r="W86" i="1"/>
  <c r="V86" i="1"/>
  <c r="U86" i="1" s="1"/>
  <c r="N86" i="1"/>
  <c r="H86" i="1"/>
  <c r="AW86" i="1" s="1"/>
  <c r="BL85" i="1"/>
  <c r="BK85" i="1"/>
  <c r="BI85" i="1"/>
  <c r="BJ85" i="1" s="1"/>
  <c r="Q85" i="1" s="1"/>
  <c r="BH85" i="1"/>
  <c r="BG85" i="1"/>
  <c r="BF85" i="1"/>
  <c r="BE85" i="1"/>
  <c r="BD85" i="1"/>
  <c r="AY85" i="1" s="1"/>
  <c r="BA85" i="1"/>
  <c r="AV85" i="1"/>
  <c r="AX85" i="1" s="1"/>
  <c r="AT85" i="1"/>
  <c r="AO85" i="1"/>
  <c r="AN85" i="1"/>
  <c r="AJ85" i="1"/>
  <c r="AH85" i="1"/>
  <c r="I85" i="1" s="1"/>
  <c r="W85" i="1"/>
  <c r="V85" i="1"/>
  <c r="U85" i="1"/>
  <c r="N85" i="1"/>
  <c r="BL84" i="1"/>
  <c r="BK84" i="1"/>
  <c r="BI84" i="1"/>
  <c r="BJ84" i="1" s="1"/>
  <c r="BH84" i="1"/>
  <c r="BG84" i="1"/>
  <c r="BF84" i="1"/>
  <c r="BE84" i="1"/>
  <c r="BD84" i="1"/>
  <c r="BA84" i="1"/>
  <c r="AY84" i="1"/>
  <c r="AT84" i="1"/>
  <c r="AN84" i="1"/>
  <c r="AO84" i="1" s="1"/>
  <c r="AJ84" i="1"/>
  <c r="AI84" i="1"/>
  <c r="AH84" i="1"/>
  <c r="L84" i="1" s="1"/>
  <c r="W84" i="1"/>
  <c r="V84" i="1"/>
  <c r="U84" i="1" s="1"/>
  <c r="N84" i="1"/>
  <c r="H84" i="1"/>
  <c r="AW84" i="1" s="1"/>
  <c r="BL83" i="1"/>
  <c r="BK83" i="1"/>
  <c r="BJ83" i="1" s="1"/>
  <c r="AV83" i="1" s="1"/>
  <c r="AX83" i="1" s="1"/>
  <c r="BI83" i="1"/>
  <c r="BH83" i="1"/>
  <c r="BG83" i="1"/>
  <c r="BF83" i="1"/>
  <c r="BE83" i="1"/>
  <c r="BD83" i="1"/>
  <c r="AY83" i="1" s="1"/>
  <c r="BA83" i="1"/>
  <c r="AT83" i="1"/>
  <c r="AO83" i="1"/>
  <c r="AN83" i="1"/>
  <c r="AJ83" i="1"/>
  <c r="AH83" i="1" s="1"/>
  <c r="W83" i="1"/>
  <c r="U83" i="1" s="1"/>
  <c r="V83" i="1"/>
  <c r="Q83" i="1"/>
  <c r="N83" i="1"/>
  <c r="BL82" i="1"/>
  <c r="BK82" i="1"/>
  <c r="BI82" i="1"/>
  <c r="BJ82" i="1" s="1"/>
  <c r="BH82" i="1"/>
  <c r="BG82" i="1"/>
  <c r="BF82" i="1"/>
  <c r="BE82" i="1"/>
  <c r="BD82" i="1"/>
  <c r="BA82" i="1"/>
  <c r="AY82" i="1"/>
  <c r="AT82" i="1"/>
  <c r="AN82" i="1"/>
  <c r="AO82" i="1" s="1"/>
  <c r="AJ82" i="1"/>
  <c r="AH82" i="1" s="1"/>
  <c r="W82" i="1"/>
  <c r="V82" i="1"/>
  <c r="U82" i="1" s="1"/>
  <c r="N82" i="1"/>
  <c r="L82" i="1"/>
  <c r="BL81" i="1"/>
  <c r="BK81" i="1"/>
  <c r="BJ81" i="1"/>
  <c r="BI81" i="1"/>
  <c r="BH81" i="1"/>
  <c r="BG81" i="1"/>
  <c r="BF81" i="1"/>
  <c r="BE81" i="1"/>
  <c r="BD81" i="1"/>
  <c r="AY81" i="1" s="1"/>
  <c r="BA81" i="1"/>
  <c r="AT81" i="1"/>
  <c r="AO81" i="1"/>
  <c r="AN81" i="1"/>
  <c r="AJ81" i="1"/>
  <c r="AH81" i="1" s="1"/>
  <c r="W81" i="1"/>
  <c r="V81" i="1"/>
  <c r="U81" i="1" s="1"/>
  <c r="N81" i="1"/>
  <c r="BL80" i="1"/>
  <c r="BK80" i="1"/>
  <c r="BI80" i="1"/>
  <c r="BJ80" i="1" s="1"/>
  <c r="BH80" i="1"/>
  <c r="BG80" i="1"/>
  <c r="BF80" i="1"/>
  <c r="BE80" i="1"/>
  <c r="BD80" i="1"/>
  <c r="AY80" i="1" s="1"/>
  <c r="BA80" i="1"/>
  <c r="AW80" i="1"/>
  <c r="AT80" i="1"/>
  <c r="AO80" i="1"/>
  <c r="AN80" i="1"/>
  <c r="AJ80" i="1"/>
  <c r="AI80" i="1"/>
  <c r="AH80" i="1"/>
  <c r="Y80" i="1"/>
  <c r="W80" i="1"/>
  <c r="V80" i="1"/>
  <c r="U80" i="1" s="1"/>
  <c r="N80" i="1"/>
  <c r="L80" i="1"/>
  <c r="I80" i="1"/>
  <c r="H80" i="1"/>
  <c r="G80" i="1"/>
  <c r="BL79" i="1"/>
  <c r="BK79" i="1"/>
  <c r="BJ79" i="1"/>
  <c r="AV79" i="1" s="1"/>
  <c r="BI79" i="1"/>
  <c r="BH79" i="1"/>
  <c r="BG79" i="1"/>
  <c r="BF79" i="1"/>
  <c r="BE79" i="1"/>
  <c r="BD79" i="1"/>
  <c r="AY79" i="1" s="1"/>
  <c r="BA79" i="1"/>
  <c r="AX79" i="1"/>
  <c r="AT79" i="1"/>
  <c r="AO79" i="1"/>
  <c r="AN79" i="1"/>
  <c r="AJ79" i="1"/>
  <c r="AH79" i="1"/>
  <c r="W79" i="1"/>
  <c r="V79" i="1"/>
  <c r="U79" i="1"/>
  <c r="N79" i="1"/>
  <c r="BL78" i="1"/>
  <c r="BK78" i="1"/>
  <c r="BJ78" i="1" s="1"/>
  <c r="BI78" i="1"/>
  <c r="BH78" i="1"/>
  <c r="BG78" i="1"/>
  <c r="BF78" i="1"/>
  <c r="BE78" i="1"/>
  <c r="BD78" i="1"/>
  <c r="AY78" i="1" s="1"/>
  <c r="BA78" i="1"/>
  <c r="AT78" i="1"/>
  <c r="AN78" i="1"/>
  <c r="AO78" i="1" s="1"/>
  <c r="AJ78" i="1"/>
  <c r="AH78" i="1" s="1"/>
  <c r="W78" i="1"/>
  <c r="V78" i="1"/>
  <c r="U78" i="1" s="1"/>
  <c r="N78" i="1"/>
  <c r="BL77" i="1"/>
  <c r="BK77" i="1"/>
  <c r="BJ77" i="1" s="1"/>
  <c r="Q77" i="1" s="1"/>
  <c r="BI77" i="1"/>
  <c r="BH77" i="1"/>
  <c r="BG77" i="1"/>
  <c r="BF77" i="1"/>
  <c r="BE77" i="1"/>
  <c r="BD77" i="1"/>
  <c r="AY77" i="1" s="1"/>
  <c r="BA77" i="1"/>
  <c r="AV77" i="1"/>
  <c r="AX77" i="1" s="1"/>
  <c r="AT77" i="1"/>
  <c r="AO77" i="1"/>
  <c r="AN77" i="1"/>
  <c r="AJ77" i="1"/>
  <c r="AH77" i="1"/>
  <c r="I77" i="1" s="1"/>
  <c r="W77" i="1"/>
  <c r="V77" i="1"/>
  <c r="U77" i="1"/>
  <c r="N77" i="1"/>
  <c r="BL76" i="1"/>
  <c r="BK76" i="1"/>
  <c r="BI76" i="1"/>
  <c r="BJ76" i="1" s="1"/>
  <c r="BH76" i="1"/>
  <c r="BG76" i="1"/>
  <c r="BF76" i="1"/>
  <c r="BE76" i="1"/>
  <c r="BD76" i="1"/>
  <c r="BA76" i="1"/>
  <c r="AY76" i="1"/>
  <c r="AT76" i="1"/>
  <c r="AN76" i="1"/>
  <c r="AO76" i="1" s="1"/>
  <c r="AJ76" i="1"/>
  <c r="AI76" i="1"/>
  <c r="AH76" i="1"/>
  <c r="L76" i="1" s="1"/>
  <c r="W76" i="1"/>
  <c r="V76" i="1"/>
  <c r="U76" i="1" s="1"/>
  <c r="N76" i="1"/>
  <c r="H76" i="1"/>
  <c r="AW76" i="1" s="1"/>
  <c r="BL75" i="1"/>
  <c r="Q75" i="1" s="1"/>
  <c r="BK75" i="1"/>
  <c r="BI75" i="1"/>
  <c r="BJ75" i="1" s="1"/>
  <c r="AV75" i="1" s="1"/>
  <c r="AX75" i="1" s="1"/>
  <c r="BH75" i="1"/>
  <c r="BG75" i="1"/>
  <c r="BF75" i="1"/>
  <c r="BE75" i="1"/>
  <c r="BD75" i="1"/>
  <c r="AY75" i="1" s="1"/>
  <c r="BA75" i="1"/>
  <c r="AT75" i="1"/>
  <c r="AO75" i="1"/>
  <c r="AN75" i="1"/>
  <c r="AJ75" i="1"/>
  <c r="AH75" i="1"/>
  <c r="G75" i="1" s="1"/>
  <c r="Y75" i="1" s="1"/>
  <c r="W75" i="1"/>
  <c r="V75" i="1"/>
  <c r="U75" i="1"/>
  <c r="N75" i="1"/>
  <c r="I75" i="1"/>
  <c r="H75" i="1"/>
  <c r="AW75" i="1" s="1"/>
  <c r="AZ75" i="1" s="1"/>
  <c r="BL74" i="1"/>
  <c r="BK74" i="1"/>
  <c r="BI74" i="1"/>
  <c r="BJ74" i="1" s="1"/>
  <c r="BH74" i="1"/>
  <c r="BG74" i="1"/>
  <c r="BF74" i="1"/>
  <c r="BE74" i="1"/>
  <c r="BD74" i="1"/>
  <c r="BA74" i="1"/>
  <c r="AY74" i="1"/>
  <c r="AT74" i="1"/>
  <c r="AN74" i="1"/>
  <c r="AO74" i="1" s="1"/>
  <c r="AJ74" i="1"/>
  <c r="AH74" i="1" s="1"/>
  <c r="W74" i="1"/>
  <c r="V74" i="1"/>
  <c r="U74" i="1" s="1"/>
  <c r="N74" i="1"/>
  <c r="L74" i="1"/>
  <c r="BL73" i="1"/>
  <c r="BK73" i="1"/>
  <c r="BJ73" i="1"/>
  <c r="BI73" i="1"/>
  <c r="BH73" i="1"/>
  <c r="BG73" i="1"/>
  <c r="BF73" i="1"/>
  <c r="BE73" i="1"/>
  <c r="BD73" i="1"/>
  <c r="AY73" i="1" s="1"/>
  <c r="BA73" i="1"/>
  <c r="AT73" i="1"/>
  <c r="AO73" i="1"/>
  <c r="AN73" i="1"/>
  <c r="AJ73" i="1"/>
  <c r="AH73" i="1" s="1"/>
  <c r="W73" i="1"/>
  <c r="V73" i="1"/>
  <c r="N73" i="1"/>
  <c r="BL72" i="1"/>
  <c r="BK72" i="1"/>
  <c r="BI72" i="1"/>
  <c r="BJ72" i="1" s="1"/>
  <c r="BH72" i="1"/>
  <c r="BG72" i="1"/>
  <c r="BF72" i="1"/>
  <c r="BE72" i="1"/>
  <c r="BD72" i="1"/>
  <c r="AY72" i="1" s="1"/>
  <c r="BA72" i="1"/>
  <c r="AT72" i="1"/>
  <c r="AO72" i="1"/>
  <c r="AN72" i="1"/>
  <c r="AJ72" i="1"/>
  <c r="AH72" i="1" s="1"/>
  <c r="W72" i="1"/>
  <c r="V72" i="1"/>
  <c r="U72" i="1" s="1"/>
  <c r="N72" i="1"/>
  <c r="L72" i="1"/>
  <c r="BL71" i="1"/>
  <c r="BK71" i="1"/>
  <c r="BJ71" i="1"/>
  <c r="BI71" i="1"/>
  <c r="BH71" i="1"/>
  <c r="BG71" i="1"/>
  <c r="BF71" i="1"/>
  <c r="BE71" i="1"/>
  <c r="BD71" i="1"/>
  <c r="AY71" i="1" s="1"/>
  <c r="BA71" i="1"/>
  <c r="AT71" i="1"/>
  <c r="AO71" i="1"/>
  <c r="AN71" i="1"/>
  <c r="AJ71" i="1"/>
  <c r="AH71" i="1" s="1"/>
  <c r="W71" i="1"/>
  <c r="V71" i="1"/>
  <c r="U71" i="1"/>
  <c r="N71" i="1"/>
  <c r="BL70" i="1"/>
  <c r="BK70" i="1"/>
  <c r="BJ70" i="1" s="1"/>
  <c r="BI70" i="1"/>
  <c r="BH70" i="1"/>
  <c r="BG70" i="1"/>
  <c r="BF70" i="1"/>
  <c r="BE70" i="1"/>
  <c r="BD70" i="1"/>
  <c r="AY70" i="1" s="1"/>
  <c r="BA70" i="1"/>
  <c r="AT70" i="1"/>
  <c r="AN70" i="1"/>
  <c r="AO70" i="1" s="1"/>
  <c r="AJ70" i="1"/>
  <c r="AH70" i="1" s="1"/>
  <c r="W70" i="1"/>
  <c r="V70" i="1"/>
  <c r="U70" i="1" s="1"/>
  <c r="N70" i="1"/>
  <c r="BL69" i="1"/>
  <c r="BK69" i="1"/>
  <c r="BJ69" i="1"/>
  <c r="BI69" i="1"/>
  <c r="BH69" i="1"/>
  <c r="BG69" i="1"/>
  <c r="BF69" i="1"/>
  <c r="BE69" i="1"/>
  <c r="BD69" i="1"/>
  <c r="AY69" i="1" s="1"/>
  <c r="BA69" i="1"/>
  <c r="AV69" i="1"/>
  <c r="AT69" i="1"/>
  <c r="AX69" i="1" s="1"/>
  <c r="AO69" i="1"/>
  <c r="AN69" i="1"/>
  <c r="AJ69" i="1"/>
  <c r="AH69" i="1" s="1"/>
  <c r="W69" i="1"/>
  <c r="V69" i="1"/>
  <c r="U69" i="1"/>
  <c r="Q69" i="1"/>
  <c r="N69" i="1"/>
  <c r="BL68" i="1"/>
  <c r="Q68" i="1" s="1"/>
  <c r="BK68" i="1"/>
  <c r="BI68" i="1"/>
  <c r="BJ68" i="1" s="1"/>
  <c r="AV68" i="1" s="1"/>
  <c r="BH68" i="1"/>
  <c r="BG68" i="1"/>
  <c r="BF68" i="1"/>
  <c r="BE68" i="1"/>
  <c r="BD68" i="1"/>
  <c r="AY68" i="1" s="1"/>
  <c r="BA68" i="1"/>
  <c r="AT68" i="1"/>
  <c r="AO68" i="1"/>
  <c r="AN68" i="1"/>
  <c r="AJ68" i="1"/>
  <c r="AH68" i="1"/>
  <c r="AI68" i="1" s="1"/>
  <c r="W68" i="1"/>
  <c r="V68" i="1"/>
  <c r="U68" i="1"/>
  <c r="N68" i="1"/>
  <c r="I68" i="1"/>
  <c r="H68" i="1"/>
  <c r="AW68" i="1" s="1"/>
  <c r="AZ68" i="1" s="1"/>
  <c r="G68" i="1"/>
  <c r="Y68" i="1" s="1"/>
  <c r="BL67" i="1"/>
  <c r="BK67" i="1"/>
  <c r="BI67" i="1"/>
  <c r="BJ67" i="1" s="1"/>
  <c r="Q67" i="1" s="1"/>
  <c r="BH67" i="1"/>
  <c r="BG67" i="1"/>
  <c r="BF67" i="1"/>
  <c r="BE67" i="1"/>
  <c r="BD67" i="1"/>
  <c r="BA67" i="1"/>
  <c r="AY67" i="1"/>
  <c r="AV67" i="1"/>
  <c r="AX67" i="1" s="1"/>
  <c r="AT67" i="1"/>
  <c r="AN67" i="1"/>
  <c r="AO67" i="1" s="1"/>
  <c r="AJ67" i="1"/>
  <c r="AI67" i="1"/>
  <c r="AH67" i="1"/>
  <c r="I67" i="1" s="1"/>
  <c r="W67" i="1"/>
  <c r="V67" i="1"/>
  <c r="U67" i="1" s="1"/>
  <c r="N67" i="1"/>
  <c r="L67" i="1"/>
  <c r="BL66" i="1"/>
  <c r="BK66" i="1"/>
  <c r="BJ66" i="1"/>
  <c r="BI66" i="1"/>
  <c r="BH66" i="1"/>
  <c r="BG66" i="1"/>
  <c r="BF66" i="1"/>
  <c r="BE66" i="1"/>
  <c r="BD66" i="1"/>
  <c r="BA66" i="1"/>
  <c r="AY66" i="1"/>
  <c r="AT66" i="1"/>
  <c r="AO66" i="1"/>
  <c r="AN66" i="1"/>
  <c r="AJ66" i="1"/>
  <c r="AH66" i="1" s="1"/>
  <c r="AI66" i="1" s="1"/>
  <c r="W66" i="1"/>
  <c r="V66" i="1"/>
  <c r="U66" i="1" s="1"/>
  <c r="N66" i="1"/>
  <c r="G66" i="1"/>
  <c r="BL65" i="1"/>
  <c r="BK65" i="1"/>
  <c r="BI65" i="1"/>
  <c r="BJ65" i="1" s="1"/>
  <c r="AV65" i="1" s="1"/>
  <c r="BH65" i="1"/>
  <c r="BG65" i="1"/>
  <c r="BF65" i="1"/>
  <c r="BE65" i="1"/>
  <c r="BD65" i="1"/>
  <c r="AY65" i="1" s="1"/>
  <c r="BA65" i="1"/>
  <c r="AT65" i="1"/>
  <c r="AX65" i="1" s="1"/>
  <c r="AO65" i="1"/>
  <c r="AN65" i="1"/>
  <c r="AJ65" i="1"/>
  <c r="AH65" i="1"/>
  <c r="AI65" i="1" s="1"/>
  <c r="W65" i="1"/>
  <c r="V65" i="1"/>
  <c r="U65" i="1"/>
  <c r="Q65" i="1"/>
  <c r="N65" i="1"/>
  <c r="L65" i="1"/>
  <c r="I65" i="1"/>
  <c r="H65" i="1"/>
  <c r="AW65" i="1" s="1"/>
  <c r="AZ65" i="1" s="1"/>
  <c r="G65" i="1"/>
  <c r="Y65" i="1" s="1"/>
  <c r="BL64" i="1"/>
  <c r="BK64" i="1"/>
  <c r="BJ64" i="1"/>
  <c r="AV64" i="1" s="1"/>
  <c r="BI64" i="1"/>
  <c r="BH64" i="1"/>
  <c r="BG64" i="1"/>
  <c r="BF64" i="1"/>
  <c r="BE64" i="1"/>
  <c r="BD64" i="1"/>
  <c r="BA64" i="1"/>
  <c r="AY64" i="1"/>
  <c r="AX64" i="1"/>
  <c r="AT64" i="1"/>
  <c r="AN64" i="1"/>
  <c r="AO64" i="1" s="1"/>
  <c r="AJ64" i="1"/>
  <c r="AH64" i="1"/>
  <c r="W64" i="1"/>
  <c r="V64" i="1"/>
  <c r="U64" i="1"/>
  <c r="N64" i="1"/>
  <c r="L64" i="1"/>
  <c r="BL63" i="1"/>
  <c r="BK63" i="1"/>
  <c r="BJ63" i="1"/>
  <c r="BI63" i="1"/>
  <c r="BH63" i="1"/>
  <c r="BG63" i="1"/>
  <c r="BF63" i="1"/>
  <c r="BE63" i="1"/>
  <c r="BD63" i="1"/>
  <c r="AY63" i="1" s="1"/>
  <c r="BA63" i="1"/>
  <c r="AT63" i="1"/>
  <c r="AN63" i="1"/>
  <c r="AO63" i="1" s="1"/>
  <c r="AJ63" i="1"/>
  <c r="AH63" i="1" s="1"/>
  <c r="W63" i="1"/>
  <c r="V63" i="1"/>
  <c r="N63" i="1"/>
  <c r="G63" i="1"/>
  <c r="Y63" i="1" s="1"/>
  <c r="BL62" i="1"/>
  <c r="BK62" i="1"/>
  <c r="BI62" i="1"/>
  <c r="BJ62" i="1" s="1"/>
  <c r="Q62" i="1" s="1"/>
  <c r="BH62" i="1"/>
  <c r="BG62" i="1"/>
  <c r="BF62" i="1"/>
  <c r="BE62" i="1"/>
  <c r="BD62" i="1"/>
  <c r="AY62" i="1" s="1"/>
  <c r="BA62" i="1"/>
  <c r="AV62" i="1"/>
  <c r="AT62" i="1"/>
  <c r="AO62" i="1"/>
  <c r="AN62" i="1"/>
  <c r="AJ62" i="1"/>
  <c r="AH62" i="1"/>
  <c r="I62" i="1" s="1"/>
  <c r="W62" i="1"/>
  <c r="V62" i="1"/>
  <c r="U62" i="1"/>
  <c r="N62" i="1"/>
  <c r="BL61" i="1"/>
  <c r="BK61" i="1"/>
  <c r="BI61" i="1"/>
  <c r="BJ61" i="1" s="1"/>
  <c r="BH61" i="1"/>
  <c r="BG61" i="1"/>
  <c r="BF61" i="1"/>
  <c r="BE61" i="1"/>
  <c r="BD61" i="1"/>
  <c r="BA61" i="1"/>
  <c r="AY61" i="1"/>
  <c r="AT61" i="1"/>
  <c r="AN61" i="1"/>
  <c r="AO61" i="1" s="1"/>
  <c r="AJ61" i="1"/>
  <c r="AH61" i="1"/>
  <c r="W61" i="1"/>
  <c r="V61" i="1"/>
  <c r="U61" i="1" s="1"/>
  <c r="N61" i="1"/>
  <c r="BL60" i="1"/>
  <c r="BK60" i="1"/>
  <c r="BJ60" i="1" s="1"/>
  <c r="AV60" i="1" s="1"/>
  <c r="BI60" i="1"/>
  <c r="BH60" i="1"/>
  <c r="BG60" i="1"/>
  <c r="BF60" i="1"/>
  <c r="BE60" i="1"/>
  <c r="BD60" i="1"/>
  <c r="AY60" i="1" s="1"/>
  <c r="BA60" i="1"/>
  <c r="AT60" i="1"/>
  <c r="AX60" i="1" s="1"/>
  <c r="AN60" i="1"/>
  <c r="AO60" i="1" s="1"/>
  <c r="AJ60" i="1"/>
  <c r="AH60" i="1" s="1"/>
  <c r="H60" i="1" s="1"/>
  <c r="AW60" i="1" s="1"/>
  <c r="AZ60" i="1" s="1"/>
  <c r="W60" i="1"/>
  <c r="V60" i="1"/>
  <c r="U60" i="1" s="1"/>
  <c r="Q60" i="1"/>
  <c r="N60" i="1"/>
  <c r="I60" i="1"/>
  <c r="BL59" i="1"/>
  <c r="BK59" i="1"/>
  <c r="BI59" i="1"/>
  <c r="BJ59" i="1" s="1"/>
  <c r="Q59" i="1" s="1"/>
  <c r="BH59" i="1"/>
  <c r="BG59" i="1"/>
  <c r="BF59" i="1"/>
  <c r="BE59" i="1"/>
  <c r="BD59" i="1"/>
  <c r="BA59" i="1"/>
  <c r="AY59" i="1"/>
  <c r="AV59" i="1"/>
  <c r="AX59" i="1" s="1"/>
  <c r="AT59" i="1"/>
  <c r="AN59" i="1"/>
  <c r="AO59" i="1" s="1"/>
  <c r="AJ59" i="1"/>
  <c r="AI59" i="1"/>
  <c r="AH59" i="1"/>
  <c r="I59" i="1" s="1"/>
  <c r="W59" i="1"/>
  <c r="V59" i="1"/>
  <c r="U59" i="1" s="1"/>
  <c r="N59" i="1"/>
  <c r="L59" i="1"/>
  <c r="BL58" i="1"/>
  <c r="BK58" i="1"/>
  <c r="BI58" i="1"/>
  <c r="BJ58" i="1" s="1"/>
  <c r="BH58" i="1"/>
  <c r="BG58" i="1"/>
  <c r="BF58" i="1"/>
  <c r="BE58" i="1"/>
  <c r="BD58" i="1"/>
  <c r="BA58" i="1"/>
  <c r="AY58" i="1"/>
  <c r="AT58" i="1"/>
  <c r="AO58" i="1"/>
  <c r="AN58" i="1"/>
  <c r="AJ58" i="1"/>
  <c r="AH58" i="1" s="1"/>
  <c r="G58" i="1" s="1"/>
  <c r="Y58" i="1" s="1"/>
  <c r="AI58" i="1"/>
  <c r="W58" i="1"/>
  <c r="V58" i="1"/>
  <c r="U58" i="1" s="1"/>
  <c r="N58" i="1"/>
  <c r="BL57" i="1"/>
  <c r="Q57" i="1" s="1"/>
  <c r="BK57" i="1"/>
  <c r="BI57" i="1"/>
  <c r="BJ57" i="1" s="1"/>
  <c r="AV57" i="1" s="1"/>
  <c r="BH57" i="1"/>
  <c r="BG57" i="1"/>
  <c r="BF57" i="1"/>
  <c r="BE57" i="1"/>
  <c r="BD57" i="1"/>
  <c r="BA57" i="1"/>
  <c r="AY57" i="1"/>
  <c r="AT57" i="1"/>
  <c r="AX57" i="1" s="1"/>
  <c r="AO57" i="1"/>
  <c r="AN57" i="1"/>
  <c r="AJ57" i="1"/>
  <c r="AH57" i="1" s="1"/>
  <c r="W57" i="1"/>
  <c r="V57" i="1"/>
  <c r="U57" i="1" s="1"/>
  <c r="N57" i="1"/>
  <c r="BL56" i="1"/>
  <c r="Q56" i="1" s="1"/>
  <c r="BK56" i="1"/>
  <c r="BI56" i="1"/>
  <c r="BJ56" i="1" s="1"/>
  <c r="AV56" i="1" s="1"/>
  <c r="AX56" i="1" s="1"/>
  <c r="BH56" i="1"/>
  <c r="BG56" i="1"/>
  <c r="BF56" i="1"/>
  <c r="BE56" i="1"/>
  <c r="BD56" i="1"/>
  <c r="AY56" i="1" s="1"/>
  <c r="BA56" i="1"/>
  <c r="AT56" i="1"/>
  <c r="AO56" i="1"/>
  <c r="AN56" i="1"/>
  <c r="AJ56" i="1"/>
  <c r="AH56" i="1"/>
  <c r="W56" i="1"/>
  <c r="V56" i="1"/>
  <c r="U56" i="1"/>
  <c r="N56" i="1"/>
  <c r="I56" i="1"/>
  <c r="BL55" i="1"/>
  <c r="BK55" i="1"/>
  <c r="BJ55" i="1"/>
  <c r="BI55" i="1"/>
  <c r="BH55" i="1"/>
  <c r="BG55" i="1"/>
  <c r="BF55" i="1"/>
  <c r="BE55" i="1"/>
  <c r="BD55" i="1"/>
  <c r="AY55" i="1" s="1"/>
  <c r="BA55" i="1"/>
  <c r="AT55" i="1"/>
  <c r="AN55" i="1"/>
  <c r="AO55" i="1" s="1"/>
  <c r="AJ55" i="1"/>
  <c r="AH55" i="1" s="1"/>
  <c r="W55" i="1"/>
  <c r="V55" i="1"/>
  <c r="U55" i="1" s="1"/>
  <c r="N55" i="1"/>
  <c r="L55" i="1"/>
  <c r="H55" i="1"/>
  <c r="AW55" i="1" s="1"/>
  <c r="G55" i="1"/>
  <c r="Y55" i="1" s="1"/>
  <c r="BL54" i="1"/>
  <c r="BK54" i="1"/>
  <c r="BJ54" i="1"/>
  <c r="Q54" i="1" s="1"/>
  <c r="BI54" i="1"/>
  <c r="BH54" i="1"/>
  <c r="BG54" i="1"/>
  <c r="BF54" i="1"/>
  <c r="BE54" i="1"/>
  <c r="BD54" i="1"/>
  <c r="AY54" i="1" s="1"/>
  <c r="BA54" i="1"/>
  <c r="AV54" i="1"/>
  <c r="AT54" i="1"/>
  <c r="AO54" i="1"/>
  <c r="AN54" i="1"/>
  <c r="AJ54" i="1"/>
  <c r="AH54" i="1" s="1"/>
  <c r="G54" i="1" s="1"/>
  <c r="W54" i="1"/>
  <c r="U54" i="1" s="1"/>
  <c r="V54" i="1"/>
  <c r="N54" i="1"/>
  <c r="BL53" i="1"/>
  <c r="BK53" i="1"/>
  <c r="BI53" i="1"/>
  <c r="BJ53" i="1" s="1"/>
  <c r="BH53" i="1"/>
  <c r="BG53" i="1"/>
  <c r="BF53" i="1"/>
  <c r="BE53" i="1"/>
  <c r="BD53" i="1"/>
  <c r="BA53" i="1"/>
  <c r="AY53" i="1"/>
  <c r="AT53" i="1"/>
  <c r="AN53" i="1"/>
  <c r="AO53" i="1" s="1"/>
  <c r="AJ53" i="1"/>
  <c r="AI53" i="1"/>
  <c r="AH53" i="1"/>
  <c r="W53" i="1"/>
  <c r="V53" i="1"/>
  <c r="U53" i="1"/>
  <c r="N53" i="1"/>
  <c r="BL52" i="1"/>
  <c r="Q52" i="1" s="1"/>
  <c r="BK52" i="1"/>
  <c r="BI52" i="1"/>
  <c r="BJ52" i="1" s="1"/>
  <c r="AV52" i="1" s="1"/>
  <c r="AX52" i="1" s="1"/>
  <c r="BH52" i="1"/>
  <c r="BG52" i="1"/>
  <c r="BF52" i="1"/>
  <c r="BE52" i="1"/>
  <c r="BD52" i="1"/>
  <c r="AY52" i="1" s="1"/>
  <c r="BA52" i="1"/>
  <c r="AT52" i="1"/>
  <c r="AN52" i="1"/>
  <c r="AO52" i="1" s="1"/>
  <c r="AJ52" i="1"/>
  <c r="AH52" i="1"/>
  <c r="W52" i="1"/>
  <c r="V52" i="1"/>
  <c r="U52" i="1"/>
  <c r="N52" i="1"/>
  <c r="I52" i="1"/>
  <c r="BL51" i="1"/>
  <c r="BK51" i="1"/>
  <c r="BI51" i="1"/>
  <c r="BJ51" i="1" s="1"/>
  <c r="Q51" i="1" s="1"/>
  <c r="BH51" i="1"/>
  <c r="BG51" i="1"/>
  <c r="BF51" i="1"/>
  <c r="BE51" i="1"/>
  <c r="BD51" i="1"/>
  <c r="AY51" i="1" s="1"/>
  <c r="BA51" i="1"/>
  <c r="AV51" i="1"/>
  <c r="AT51" i="1"/>
  <c r="AX51" i="1" s="1"/>
  <c r="AO51" i="1"/>
  <c r="AN51" i="1"/>
  <c r="AJ51" i="1"/>
  <c r="AH51" i="1" s="1"/>
  <c r="W51" i="1"/>
  <c r="V51" i="1"/>
  <c r="U51" i="1" s="1"/>
  <c r="N51" i="1"/>
  <c r="BL50" i="1"/>
  <c r="BK50" i="1"/>
  <c r="BI50" i="1"/>
  <c r="BJ50" i="1" s="1"/>
  <c r="Q50" i="1" s="1"/>
  <c r="BH50" i="1"/>
  <c r="BG50" i="1"/>
  <c r="BF50" i="1"/>
  <c r="BE50" i="1"/>
  <c r="BD50" i="1"/>
  <c r="BA50" i="1"/>
  <c r="AY50" i="1"/>
  <c r="AV50" i="1"/>
  <c r="AT50" i="1"/>
  <c r="AN50" i="1"/>
  <c r="AO50" i="1" s="1"/>
  <c r="AJ50" i="1"/>
  <c r="AH50" i="1" s="1"/>
  <c r="W50" i="1"/>
  <c r="V50" i="1"/>
  <c r="U50" i="1" s="1"/>
  <c r="N50" i="1"/>
  <c r="BL49" i="1"/>
  <c r="BK49" i="1"/>
  <c r="BI49" i="1"/>
  <c r="BJ49" i="1" s="1"/>
  <c r="BH49" i="1"/>
  <c r="BG49" i="1"/>
  <c r="BF49" i="1"/>
  <c r="BE49" i="1"/>
  <c r="BD49" i="1"/>
  <c r="AY49" i="1" s="1"/>
  <c r="BA49" i="1"/>
  <c r="AT49" i="1"/>
  <c r="AO49" i="1"/>
  <c r="AN49" i="1"/>
  <c r="AJ49" i="1"/>
  <c r="AH49" i="1" s="1"/>
  <c r="I49" i="1" s="1"/>
  <c r="AI49" i="1"/>
  <c r="W49" i="1"/>
  <c r="V49" i="1"/>
  <c r="N49" i="1"/>
  <c r="G49" i="1"/>
  <c r="BL48" i="1"/>
  <c r="BK48" i="1"/>
  <c r="BI48" i="1"/>
  <c r="BJ48" i="1" s="1"/>
  <c r="AV48" i="1" s="1"/>
  <c r="BH48" i="1"/>
  <c r="BG48" i="1"/>
  <c r="BF48" i="1"/>
  <c r="BE48" i="1"/>
  <c r="BD48" i="1"/>
  <c r="AY48" i="1" s="1"/>
  <c r="BA48" i="1"/>
  <c r="AT48" i="1"/>
  <c r="AX48" i="1" s="1"/>
  <c r="AO48" i="1"/>
  <c r="AN48" i="1"/>
  <c r="AJ48" i="1"/>
  <c r="AH48" i="1"/>
  <c r="W48" i="1"/>
  <c r="V48" i="1"/>
  <c r="U48" i="1"/>
  <c r="N48" i="1"/>
  <c r="BL47" i="1"/>
  <c r="BK47" i="1"/>
  <c r="BJ47" i="1" s="1"/>
  <c r="BI47" i="1"/>
  <c r="BH47" i="1"/>
  <c r="BG47" i="1"/>
  <c r="BF47" i="1"/>
  <c r="BE47" i="1"/>
  <c r="BD47" i="1"/>
  <c r="AY47" i="1" s="1"/>
  <c r="BA47" i="1"/>
  <c r="AT47" i="1"/>
  <c r="AO47" i="1"/>
  <c r="AN47" i="1"/>
  <c r="AJ47" i="1"/>
  <c r="AH47" i="1"/>
  <c r="W47" i="1"/>
  <c r="U47" i="1" s="1"/>
  <c r="V47" i="1"/>
  <c r="N47" i="1"/>
  <c r="BL46" i="1"/>
  <c r="BK46" i="1"/>
  <c r="BJ46" i="1"/>
  <c r="Q46" i="1" s="1"/>
  <c r="BI46" i="1"/>
  <c r="BH46" i="1"/>
  <c r="BG46" i="1"/>
  <c r="BF46" i="1"/>
  <c r="BE46" i="1"/>
  <c r="BD46" i="1"/>
  <c r="BA46" i="1"/>
  <c r="AY46" i="1"/>
  <c r="AV46" i="1"/>
  <c r="AT46" i="1"/>
  <c r="AN46" i="1"/>
  <c r="AO46" i="1" s="1"/>
  <c r="AJ46" i="1"/>
  <c r="AH46" i="1" s="1"/>
  <c r="G46" i="1" s="1"/>
  <c r="W46" i="1"/>
  <c r="V46" i="1"/>
  <c r="U46" i="1" s="1"/>
  <c r="N46" i="1"/>
  <c r="BL45" i="1"/>
  <c r="BK45" i="1"/>
  <c r="BI45" i="1"/>
  <c r="BJ45" i="1" s="1"/>
  <c r="BH45" i="1"/>
  <c r="BG45" i="1"/>
  <c r="BF45" i="1"/>
  <c r="BE45" i="1"/>
  <c r="BD45" i="1"/>
  <c r="BA45" i="1"/>
  <c r="AY45" i="1"/>
  <c r="AT45" i="1"/>
  <c r="AO45" i="1"/>
  <c r="AN45" i="1"/>
  <c r="AJ45" i="1"/>
  <c r="AH45" i="1"/>
  <c r="W45" i="1"/>
  <c r="V45" i="1"/>
  <c r="U45" i="1" s="1"/>
  <c r="N45" i="1"/>
  <c r="BL44" i="1"/>
  <c r="Q44" i="1" s="1"/>
  <c r="BK44" i="1"/>
  <c r="BI44" i="1"/>
  <c r="BJ44" i="1" s="1"/>
  <c r="AV44" i="1" s="1"/>
  <c r="AX44" i="1" s="1"/>
  <c r="BH44" i="1"/>
  <c r="BG44" i="1"/>
  <c r="BF44" i="1"/>
  <c r="BE44" i="1"/>
  <c r="BD44" i="1"/>
  <c r="AY44" i="1" s="1"/>
  <c r="BA44" i="1"/>
  <c r="AT44" i="1"/>
  <c r="AN44" i="1"/>
  <c r="AO44" i="1" s="1"/>
  <c r="AJ44" i="1"/>
  <c r="AH44" i="1"/>
  <c r="W44" i="1"/>
  <c r="V44" i="1"/>
  <c r="U44" i="1"/>
  <c r="N44" i="1"/>
  <c r="I44" i="1"/>
  <c r="BL43" i="1"/>
  <c r="BK43" i="1"/>
  <c r="BJ43" i="1" s="1"/>
  <c r="Q43" i="1" s="1"/>
  <c r="BI43" i="1"/>
  <c r="BH43" i="1"/>
  <c r="BG43" i="1"/>
  <c r="BF43" i="1"/>
  <c r="BE43" i="1"/>
  <c r="BD43" i="1"/>
  <c r="AY43" i="1" s="1"/>
  <c r="BA43" i="1"/>
  <c r="AV43" i="1"/>
  <c r="AX43" i="1" s="1"/>
  <c r="AT43" i="1"/>
  <c r="AN43" i="1"/>
  <c r="AO43" i="1" s="1"/>
  <c r="AJ43" i="1"/>
  <c r="AH43" i="1"/>
  <c r="AI43" i="1" s="1"/>
  <c r="W43" i="1"/>
  <c r="V43" i="1"/>
  <c r="U43" i="1"/>
  <c r="N43" i="1"/>
  <c r="L43" i="1"/>
  <c r="H43" i="1"/>
  <c r="AW43" i="1" s="1"/>
  <c r="G43" i="1"/>
  <c r="BL42" i="1"/>
  <c r="BK42" i="1"/>
  <c r="BI42" i="1"/>
  <c r="BJ42" i="1" s="1"/>
  <c r="BH42" i="1"/>
  <c r="BG42" i="1"/>
  <c r="BF42" i="1"/>
  <c r="BE42" i="1"/>
  <c r="BD42" i="1"/>
  <c r="BA42" i="1"/>
  <c r="AY42" i="1"/>
  <c r="AT42" i="1"/>
  <c r="AN42" i="1"/>
  <c r="AO42" i="1" s="1"/>
  <c r="AJ42" i="1"/>
  <c r="AH42" i="1" s="1"/>
  <c r="AI42" i="1"/>
  <c r="W42" i="1"/>
  <c r="V42" i="1"/>
  <c r="U42" i="1" s="1"/>
  <c r="N42" i="1"/>
  <c r="G42" i="1"/>
  <c r="Y42" i="1" s="1"/>
  <c r="BL41" i="1"/>
  <c r="BK41" i="1"/>
  <c r="BI41" i="1"/>
  <c r="BJ41" i="1" s="1"/>
  <c r="AV41" i="1" s="1"/>
  <c r="BH41" i="1"/>
  <c r="BG41" i="1"/>
  <c r="BF41" i="1"/>
  <c r="BE41" i="1"/>
  <c r="BD41" i="1"/>
  <c r="AY41" i="1" s="1"/>
  <c r="BA41" i="1"/>
  <c r="AT41" i="1"/>
  <c r="AX41" i="1" s="1"/>
  <c r="AO41" i="1"/>
  <c r="AN41" i="1"/>
  <c r="AJ41" i="1"/>
  <c r="AI41" i="1"/>
  <c r="AH41" i="1"/>
  <c r="L41" i="1" s="1"/>
  <c r="W41" i="1"/>
  <c r="V41" i="1"/>
  <c r="U41" i="1" s="1"/>
  <c r="N41" i="1"/>
  <c r="I41" i="1"/>
  <c r="BL40" i="1"/>
  <c r="BK40" i="1"/>
  <c r="BI40" i="1"/>
  <c r="BJ40" i="1" s="1"/>
  <c r="AV40" i="1" s="1"/>
  <c r="AX40" i="1" s="1"/>
  <c r="BH40" i="1"/>
  <c r="BG40" i="1"/>
  <c r="BF40" i="1"/>
  <c r="BE40" i="1"/>
  <c r="BD40" i="1"/>
  <c r="AY40" i="1" s="1"/>
  <c r="BA40" i="1"/>
  <c r="AT40" i="1"/>
  <c r="AO40" i="1"/>
  <c r="AN40" i="1"/>
  <c r="AJ40" i="1"/>
  <c r="AH40" i="1"/>
  <c r="W40" i="1"/>
  <c r="V40" i="1"/>
  <c r="U40" i="1"/>
  <c r="Q40" i="1"/>
  <c r="N40" i="1"/>
  <c r="BL39" i="1"/>
  <c r="BK39" i="1"/>
  <c r="BJ39" i="1"/>
  <c r="BI39" i="1"/>
  <c r="BH39" i="1"/>
  <c r="BG39" i="1"/>
  <c r="BF39" i="1"/>
  <c r="BE39" i="1"/>
  <c r="BD39" i="1"/>
  <c r="AY39" i="1" s="1"/>
  <c r="BA39" i="1"/>
  <c r="AT39" i="1"/>
  <c r="AN39" i="1"/>
  <c r="AO39" i="1" s="1"/>
  <c r="AJ39" i="1"/>
  <c r="AH39" i="1" s="1"/>
  <c r="G39" i="1" s="1"/>
  <c r="W39" i="1"/>
  <c r="V39" i="1"/>
  <c r="U39" i="1" s="1"/>
  <c r="N39" i="1"/>
  <c r="L39" i="1"/>
  <c r="H39" i="1"/>
  <c r="AW39" i="1" s="1"/>
  <c r="BL38" i="1"/>
  <c r="BK38" i="1"/>
  <c r="BJ38" i="1"/>
  <c r="Q38" i="1" s="1"/>
  <c r="BI38" i="1"/>
  <c r="BH38" i="1"/>
  <c r="BG38" i="1"/>
  <c r="BF38" i="1"/>
  <c r="BE38" i="1"/>
  <c r="BD38" i="1"/>
  <c r="BA38" i="1"/>
  <c r="AY38" i="1"/>
  <c r="AT38" i="1"/>
  <c r="AO38" i="1"/>
  <c r="AN38" i="1"/>
  <c r="AJ38" i="1"/>
  <c r="AH38" i="1" s="1"/>
  <c r="W38" i="1"/>
  <c r="V38" i="1"/>
  <c r="U38" i="1" s="1"/>
  <c r="N38" i="1"/>
  <c r="BL37" i="1"/>
  <c r="BK37" i="1"/>
  <c r="BI37" i="1"/>
  <c r="BJ37" i="1" s="1"/>
  <c r="BH37" i="1"/>
  <c r="BG37" i="1"/>
  <c r="BF37" i="1"/>
  <c r="BE37" i="1"/>
  <c r="BD37" i="1"/>
  <c r="BA37" i="1"/>
  <c r="AY37" i="1"/>
  <c r="AT37" i="1"/>
  <c r="AO37" i="1"/>
  <c r="AN37" i="1"/>
  <c r="AJ37" i="1"/>
  <c r="AH37" i="1"/>
  <c r="W37" i="1"/>
  <c r="V37" i="1"/>
  <c r="U37" i="1"/>
  <c r="N37" i="1"/>
  <c r="BL36" i="1"/>
  <c r="BK36" i="1"/>
  <c r="BJ36" i="1" s="1"/>
  <c r="AV36" i="1" s="1"/>
  <c r="BI36" i="1"/>
  <c r="BH36" i="1"/>
  <c r="BG36" i="1"/>
  <c r="BF36" i="1"/>
  <c r="BE36" i="1"/>
  <c r="BD36" i="1"/>
  <c r="AY36" i="1" s="1"/>
  <c r="BA36" i="1"/>
  <c r="AX36" i="1"/>
  <c r="AT36" i="1"/>
  <c r="AN36" i="1"/>
  <c r="AO36" i="1" s="1"/>
  <c r="AJ36" i="1"/>
  <c r="AH36" i="1"/>
  <c r="W36" i="1"/>
  <c r="V36" i="1"/>
  <c r="U36" i="1"/>
  <c r="Q36" i="1"/>
  <c r="N36" i="1"/>
  <c r="I36" i="1"/>
  <c r="H36" i="1"/>
  <c r="AW36" i="1" s="1"/>
  <c r="AZ36" i="1" s="1"/>
  <c r="BL35" i="1"/>
  <c r="BK35" i="1"/>
  <c r="BJ35" i="1" s="1"/>
  <c r="Q35" i="1" s="1"/>
  <c r="BI35" i="1"/>
  <c r="BH35" i="1"/>
  <c r="BG35" i="1"/>
  <c r="BF35" i="1"/>
  <c r="BE35" i="1"/>
  <c r="BD35" i="1"/>
  <c r="AY35" i="1" s="1"/>
  <c r="BA35" i="1"/>
  <c r="AV35" i="1"/>
  <c r="AX35" i="1" s="1"/>
  <c r="AT35" i="1"/>
  <c r="AN35" i="1"/>
  <c r="AO35" i="1" s="1"/>
  <c r="AJ35" i="1"/>
  <c r="AH35" i="1" s="1"/>
  <c r="L35" i="1" s="1"/>
  <c r="W35" i="1"/>
  <c r="U35" i="1" s="1"/>
  <c r="V35" i="1"/>
  <c r="N35" i="1"/>
  <c r="H35" i="1"/>
  <c r="AW35" i="1" s="1"/>
  <c r="AZ35" i="1" s="1"/>
  <c r="G35" i="1"/>
  <c r="Y35" i="1" s="1"/>
  <c r="BL34" i="1"/>
  <c r="BK34" i="1"/>
  <c r="BI34" i="1"/>
  <c r="BJ34" i="1" s="1"/>
  <c r="BH34" i="1"/>
  <c r="BG34" i="1"/>
  <c r="BF34" i="1"/>
  <c r="BE34" i="1"/>
  <c r="BD34" i="1"/>
  <c r="BA34" i="1"/>
  <c r="AY34" i="1"/>
  <c r="AT34" i="1"/>
  <c r="AN34" i="1"/>
  <c r="AO34" i="1" s="1"/>
  <c r="AJ34" i="1"/>
  <c r="AH34" i="1" s="1"/>
  <c r="L34" i="1" s="1"/>
  <c r="W34" i="1"/>
  <c r="V34" i="1"/>
  <c r="U34" i="1" s="1"/>
  <c r="N34" i="1"/>
  <c r="H34" i="1"/>
  <c r="AW34" i="1" s="1"/>
  <c r="BL33" i="1"/>
  <c r="BK33" i="1"/>
  <c r="BJ33" i="1"/>
  <c r="Q33" i="1" s="1"/>
  <c r="BI33" i="1"/>
  <c r="BH33" i="1"/>
  <c r="BG33" i="1"/>
  <c r="BF33" i="1"/>
  <c r="BE33" i="1"/>
  <c r="BD33" i="1"/>
  <c r="AY33" i="1" s="1"/>
  <c r="BA33" i="1"/>
  <c r="AV33" i="1"/>
  <c r="AX33" i="1" s="1"/>
  <c r="AT33" i="1"/>
  <c r="AN33" i="1"/>
  <c r="AO33" i="1" s="1"/>
  <c r="AJ33" i="1"/>
  <c r="AH33" i="1" s="1"/>
  <c r="W33" i="1"/>
  <c r="U33" i="1" s="1"/>
  <c r="V33" i="1"/>
  <c r="N33" i="1"/>
  <c r="BL32" i="1"/>
  <c r="BK32" i="1"/>
  <c r="BI32" i="1"/>
  <c r="BJ32" i="1" s="1"/>
  <c r="BH32" i="1"/>
  <c r="BG32" i="1"/>
  <c r="BF32" i="1"/>
  <c r="BE32" i="1"/>
  <c r="BD32" i="1"/>
  <c r="BA32" i="1"/>
  <c r="AY32" i="1"/>
  <c r="AT32" i="1"/>
  <c r="AN32" i="1"/>
  <c r="AO32" i="1" s="1"/>
  <c r="AJ32" i="1"/>
  <c r="AH32" i="1" s="1"/>
  <c r="W32" i="1"/>
  <c r="V32" i="1"/>
  <c r="U32" i="1" s="1"/>
  <c r="N32" i="1"/>
  <c r="BL31" i="1"/>
  <c r="BK31" i="1"/>
  <c r="BI31" i="1"/>
  <c r="BJ31" i="1" s="1"/>
  <c r="BH31" i="1"/>
  <c r="BG31" i="1"/>
  <c r="BF31" i="1"/>
  <c r="BE31" i="1"/>
  <c r="BD31" i="1"/>
  <c r="AY31" i="1" s="1"/>
  <c r="BA31" i="1"/>
  <c r="AT31" i="1"/>
  <c r="AO31" i="1"/>
  <c r="AN31" i="1"/>
  <c r="AJ31" i="1"/>
  <c r="AH31" i="1"/>
  <c r="H31" i="1" s="1"/>
  <c r="AW31" i="1" s="1"/>
  <c r="W31" i="1"/>
  <c r="V31" i="1"/>
  <c r="U31" i="1"/>
  <c r="N31" i="1"/>
  <c r="I31" i="1"/>
  <c r="BL30" i="1"/>
  <c r="BK30" i="1"/>
  <c r="BI30" i="1"/>
  <c r="BJ30" i="1" s="1"/>
  <c r="BH30" i="1"/>
  <c r="BG30" i="1"/>
  <c r="BF30" i="1"/>
  <c r="BE30" i="1"/>
  <c r="BD30" i="1"/>
  <c r="AY30" i="1" s="1"/>
  <c r="BA30" i="1"/>
  <c r="AT30" i="1"/>
  <c r="AN30" i="1"/>
  <c r="AO30" i="1" s="1"/>
  <c r="AJ30" i="1"/>
  <c r="AH30" i="1"/>
  <c r="I30" i="1" s="1"/>
  <c r="W30" i="1"/>
  <c r="V30" i="1"/>
  <c r="U30" i="1"/>
  <c r="N30" i="1"/>
  <c r="L30" i="1"/>
  <c r="BL29" i="1"/>
  <c r="BK29" i="1"/>
  <c r="BJ29" i="1"/>
  <c r="AV29" i="1" s="1"/>
  <c r="AX29" i="1" s="1"/>
  <c r="BI29" i="1"/>
  <c r="BH29" i="1"/>
  <c r="BG29" i="1"/>
  <c r="BF29" i="1"/>
  <c r="BE29" i="1"/>
  <c r="BD29" i="1"/>
  <c r="AY29" i="1" s="1"/>
  <c r="BA29" i="1"/>
  <c r="AT29" i="1"/>
  <c r="AN29" i="1"/>
  <c r="AO29" i="1" s="1"/>
  <c r="AJ29" i="1"/>
  <c r="AH29" i="1" s="1"/>
  <c r="W29" i="1"/>
  <c r="U29" i="1" s="1"/>
  <c r="V29" i="1"/>
  <c r="N29" i="1"/>
  <c r="BL28" i="1"/>
  <c r="BK28" i="1"/>
  <c r="BI28" i="1"/>
  <c r="BJ28" i="1" s="1"/>
  <c r="BH28" i="1"/>
  <c r="BG28" i="1"/>
  <c r="BF28" i="1"/>
  <c r="BE28" i="1"/>
  <c r="BD28" i="1"/>
  <c r="BA28" i="1"/>
  <c r="AY28" i="1"/>
  <c r="AT28" i="1"/>
  <c r="AN28" i="1"/>
  <c r="AO28" i="1" s="1"/>
  <c r="AJ28" i="1"/>
  <c r="AH28" i="1" s="1"/>
  <c r="W28" i="1"/>
  <c r="V28" i="1"/>
  <c r="U28" i="1" s="1"/>
  <c r="N28" i="1"/>
  <c r="BL27" i="1"/>
  <c r="BK27" i="1"/>
  <c r="BI27" i="1"/>
  <c r="BJ27" i="1" s="1"/>
  <c r="BH27" i="1"/>
  <c r="BG27" i="1"/>
  <c r="BF27" i="1"/>
  <c r="BE27" i="1"/>
  <c r="BD27" i="1"/>
  <c r="BA27" i="1"/>
  <c r="AY27" i="1"/>
  <c r="AT27" i="1"/>
  <c r="AO27" i="1"/>
  <c r="AN27" i="1"/>
  <c r="AJ27" i="1"/>
  <c r="AH27" i="1"/>
  <c r="L27" i="1" s="1"/>
  <c r="W27" i="1"/>
  <c r="V27" i="1"/>
  <c r="U27" i="1"/>
  <c r="N27" i="1"/>
  <c r="BL26" i="1"/>
  <c r="BK26" i="1"/>
  <c r="BI26" i="1"/>
  <c r="BJ26" i="1" s="1"/>
  <c r="BH26" i="1"/>
  <c r="BG26" i="1"/>
  <c r="BF26" i="1"/>
  <c r="BE26" i="1"/>
  <c r="BD26" i="1"/>
  <c r="AY26" i="1" s="1"/>
  <c r="BA26" i="1"/>
  <c r="AT26" i="1"/>
  <c r="AN26" i="1"/>
  <c r="AO26" i="1" s="1"/>
  <c r="AJ26" i="1"/>
  <c r="AH26" i="1"/>
  <c r="G26" i="1" s="1"/>
  <c r="W26" i="1"/>
  <c r="V26" i="1"/>
  <c r="U26" i="1"/>
  <c r="N26" i="1"/>
  <c r="L26" i="1"/>
  <c r="I26" i="1"/>
  <c r="H26" i="1"/>
  <c r="AW26" i="1" s="1"/>
  <c r="BL25" i="1"/>
  <c r="BK25" i="1"/>
  <c r="BJ25" i="1"/>
  <c r="Q25" i="1" s="1"/>
  <c r="BI25" i="1"/>
  <c r="BH25" i="1"/>
  <c r="BG25" i="1"/>
  <c r="BF25" i="1"/>
  <c r="BE25" i="1"/>
  <c r="BD25" i="1"/>
  <c r="AY25" i="1" s="1"/>
  <c r="BA25" i="1"/>
  <c r="AV25" i="1"/>
  <c r="AX25" i="1" s="1"/>
  <c r="AT25" i="1"/>
  <c r="AN25" i="1"/>
  <c r="AO25" i="1" s="1"/>
  <c r="AJ25" i="1"/>
  <c r="AH25" i="1" s="1"/>
  <c r="W25" i="1"/>
  <c r="U25" i="1" s="1"/>
  <c r="V25" i="1"/>
  <c r="N25" i="1"/>
  <c r="BL24" i="1"/>
  <c r="BK24" i="1"/>
  <c r="BI24" i="1"/>
  <c r="BJ24" i="1" s="1"/>
  <c r="BH24" i="1"/>
  <c r="BG24" i="1"/>
  <c r="BF24" i="1"/>
  <c r="BE24" i="1"/>
  <c r="BD24" i="1"/>
  <c r="BA24" i="1"/>
  <c r="AY24" i="1"/>
  <c r="AT24" i="1"/>
  <c r="AN24" i="1"/>
  <c r="AO24" i="1" s="1"/>
  <c r="AJ24" i="1"/>
  <c r="AH24" i="1" s="1"/>
  <c r="W24" i="1"/>
  <c r="V24" i="1"/>
  <c r="U24" i="1" s="1"/>
  <c r="N24" i="1"/>
  <c r="BL23" i="1"/>
  <c r="BK23" i="1"/>
  <c r="BI23" i="1"/>
  <c r="BJ23" i="1" s="1"/>
  <c r="BH23" i="1"/>
  <c r="BG23" i="1"/>
  <c r="BF23" i="1"/>
  <c r="BE23" i="1"/>
  <c r="BD23" i="1"/>
  <c r="AY23" i="1" s="1"/>
  <c r="BA23" i="1"/>
  <c r="AT23" i="1"/>
  <c r="AO23" i="1"/>
  <c r="AN23" i="1"/>
  <c r="AJ23" i="1"/>
  <c r="AH23" i="1"/>
  <c r="H23" i="1" s="1"/>
  <c r="AW23" i="1" s="1"/>
  <c r="W23" i="1"/>
  <c r="V23" i="1"/>
  <c r="U23" i="1"/>
  <c r="N23" i="1"/>
  <c r="I23" i="1"/>
  <c r="BL22" i="1"/>
  <c r="BK22" i="1"/>
  <c r="BI22" i="1"/>
  <c r="BJ22" i="1" s="1"/>
  <c r="BH22" i="1"/>
  <c r="BG22" i="1"/>
  <c r="BF22" i="1"/>
  <c r="BE22" i="1"/>
  <c r="BD22" i="1"/>
  <c r="AY22" i="1" s="1"/>
  <c r="BA22" i="1"/>
  <c r="AT22" i="1"/>
  <c r="AN22" i="1"/>
  <c r="AO22" i="1" s="1"/>
  <c r="AJ22" i="1"/>
  <c r="AH22" i="1"/>
  <c r="I22" i="1" s="1"/>
  <c r="W22" i="1"/>
  <c r="V22" i="1"/>
  <c r="U22" i="1"/>
  <c r="N22" i="1"/>
  <c r="L22" i="1"/>
  <c r="BL21" i="1"/>
  <c r="BK21" i="1"/>
  <c r="BJ21" i="1"/>
  <c r="AV21" i="1" s="1"/>
  <c r="AX21" i="1" s="1"/>
  <c r="BI21" i="1"/>
  <c r="BH21" i="1"/>
  <c r="BG21" i="1"/>
  <c r="BF21" i="1"/>
  <c r="BE21" i="1"/>
  <c r="BD21" i="1"/>
  <c r="AY21" i="1" s="1"/>
  <c r="BA21" i="1"/>
  <c r="AT21" i="1"/>
  <c r="AN21" i="1"/>
  <c r="AO21" i="1" s="1"/>
  <c r="AJ21" i="1"/>
  <c r="AH21" i="1" s="1"/>
  <c r="W21" i="1"/>
  <c r="U21" i="1" s="1"/>
  <c r="V21" i="1"/>
  <c r="N21" i="1"/>
  <c r="BL20" i="1"/>
  <c r="BK20" i="1"/>
  <c r="BI20" i="1"/>
  <c r="BJ20" i="1" s="1"/>
  <c r="BH20" i="1"/>
  <c r="BG20" i="1"/>
  <c r="BF20" i="1"/>
  <c r="BE20" i="1"/>
  <c r="BD20" i="1"/>
  <c r="BA20" i="1"/>
  <c r="AY20" i="1"/>
  <c r="AT20" i="1"/>
  <c r="AN20" i="1"/>
  <c r="AO20" i="1" s="1"/>
  <c r="AJ20" i="1"/>
  <c r="AH20" i="1" s="1"/>
  <c r="W20" i="1"/>
  <c r="V20" i="1"/>
  <c r="U20" i="1" s="1"/>
  <c r="N20" i="1"/>
  <c r="BL19" i="1"/>
  <c r="BK19" i="1"/>
  <c r="BI19" i="1"/>
  <c r="BJ19" i="1" s="1"/>
  <c r="BH19" i="1"/>
  <c r="BG19" i="1"/>
  <c r="BF19" i="1"/>
  <c r="BE19" i="1"/>
  <c r="BD19" i="1"/>
  <c r="BA19" i="1"/>
  <c r="AY19" i="1"/>
  <c r="AT19" i="1"/>
  <c r="AO19" i="1"/>
  <c r="AN19" i="1"/>
  <c r="AJ19" i="1"/>
  <c r="AH19" i="1"/>
  <c r="L19" i="1" s="1"/>
  <c r="W19" i="1"/>
  <c r="V19" i="1"/>
  <c r="U19" i="1"/>
  <c r="N19" i="1"/>
  <c r="BL18" i="1"/>
  <c r="BK18" i="1"/>
  <c r="BI18" i="1"/>
  <c r="BJ18" i="1" s="1"/>
  <c r="BH18" i="1"/>
  <c r="BG18" i="1"/>
  <c r="BF18" i="1"/>
  <c r="BE18" i="1"/>
  <c r="BD18" i="1"/>
  <c r="AY18" i="1" s="1"/>
  <c r="BA18" i="1"/>
  <c r="AT18" i="1"/>
  <c r="AN18" i="1"/>
  <c r="AO18" i="1" s="1"/>
  <c r="AJ18" i="1"/>
  <c r="AH18" i="1"/>
  <c r="G18" i="1" s="1"/>
  <c r="W18" i="1"/>
  <c r="V18" i="1"/>
  <c r="U18" i="1"/>
  <c r="N18" i="1"/>
  <c r="L18" i="1"/>
  <c r="I18" i="1"/>
  <c r="H18" i="1"/>
  <c r="AW18" i="1" s="1"/>
  <c r="BL17" i="1"/>
  <c r="BK17" i="1"/>
  <c r="BJ17" i="1"/>
  <c r="Q17" i="1" s="1"/>
  <c r="BI17" i="1"/>
  <c r="BH17" i="1"/>
  <c r="BG17" i="1"/>
  <c r="BF17" i="1"/>
  <c r="BE17" i="1"/>
  <c r="BD17" i="1"/>
  <c r="AY17" i="1" s="1"/>
  <c r="BA17" i="1"/>
  <c r="AV17" i="1"/>
  <c r="AX17" i="1" s="1"/>
  <c r="AT17" i="1"/>
  <c r="AN17" i="1"/>
  <c r="AO17" i="1" s="1"/>
  <c r="AJ17" i="1"/>
  <c r="AH17" i="1" s="1"/>
  <c r="W17" i="1"/>
  <c r="U17" i="1" s="1"/>
  <c r="V17" i="1"/>
  <c r="N17" i="1"/>
  <c r="R65" i="1" l="1"/>
  <c r="S65" i="1" s="1"/>
  <c r="Z65" i="1" s="1"/>
  <c r="AB65" i="1" s="1"/>
  <c r="R43" i="1"/>
  <c r="S43" i="1" s="1"/>
  <c r="Z43" i="1" s="1"/>
  <c r="AV19" i="1"/>
  <c r="AX19" i="1" s="1"/>
  <c r="Q19" i="1"/>
  <c r="AX20" i="1"/>
  <c r="Q20" i="1"/>
  <c r="AV20" i="1"/>
  <c r="Y26" i="1"/>
  <c r="L32" i="1"/>
  <c r="I32" i="1"/>
  <c r="H32" i="1"/>
  <c r="AW32" i="1" s="1"/>
  <c r="G32" i="1"/>
  <c r="AI32" i="1"/>
  <c r="I33" i="1"/>
  <c r="H33" i="1"/>
  <c r="AW33" i="1" s="1"/>
  <c r="AZ33" i="1" s="1"/>
  <c r="G33" i="1"/>
  <c r="AI33" i="1"/>
  <c r="L33" i="1"/>
  <c r="Y39" i="1"/>
  <c r="AV22" i="1"/>
  <c r="AX22" i="1" s="1"/>
  <c r="Q22" i="1"/>
  <c r="AV26" i="1"/>
  <c r="AX26" i="1" s="1"/>
  <c r="Q26" i="1"/>
  <c r="AV31" i="1"/>
  <c r="Q31" i="1"/>
  <c r="AV32" i="1"/>
  <c r="AX32" i="1" s="1"/>
  <c r="Q32" i="1"/>
  <c r="AZ26" i="1"/>
  <c r="Y18" i="1"/>
  <c r="L24" i="1"/>
  <c r="I24" i="1"/>
  <c r="H24" i="1"/>
  <c r="AW24" i="1" s="1"/>
  <c r="G24" i="1"/>
  <c r="AI24" i="1"/>
  <c r="I25" i="1"/>
  <c r="H25" i="1"/>
  <c r="AW25" i="1" s="1"/>
  <c r="AZ25" i="1" s="1"/>
  <c r="G25" i="1"/>
  <c r="AI25" i="1"/>
  <c r="L25" i="1"/>
  <c r="I28" i="1"/>
  <c r="H28" i="1"/>
  <c r="AW28" i="1" s="1"/>
  <c r="G28" i="1"/>
  <c r="AI28" i="1"/>
  <c r="L28" i="1"/>
  <c r="AI29" i="1"/>
  <c r="L29" i="1"/>
  <c r="I29" i="1"/>
  <c r="H29" i="1"/>
  <c r="AW29" i="1" s="1"/>
  <c r="AZ29" i="1" s="1"/>
  <c r="G29" i="1"/>
  <c r="AX31" i="1"/>
  <c r="R33" i="1"/>
  <c r="S33" i="1" s="1"/>
  <c r="Z33" i="1" s="1"/>
  <c r="AZ39" i="1"/>
  <c r="Q42" i="1"/>
  <c r="AV42" i="1"/>
  <c r="Q34" i="1"/>
  <c r="AV34" i="1"/>
  <c r="AZ34" i="1" s="1"/>
  <c r="Y46" i="1"/>
  <c r="AV18" i="1"/>
  <c r="AX18" i="1" s="1"/>
  <c r="Q18" i="1"/>
  <c r="AV23" i="1"/>
  <c r="AZ23" i="1" s="1"/>
  <c r="Q23" i="1"/>
  <c r="AV24" i="1"/>
  <c r="AX24" i="1" s="1"/>
  <c r="Q24" i="1"/>
  <c r="AV27" i="1"/>
  <c r="AX27" i="1" s="1"/>
  <c r="Q27" i="1"/>
  <c r="AX28" i="1"/>
  <c r="Q28" i="1"/>
  <c r="AV28" i="1"/>
  <c r="I17" i="1"/>
  <c r="H17" i="1"/>
  <c r="AW17" i="1" s="1"/>
  <c r="AZ17" i="1" s="1"/>
  <c r="G17" i="1"/>
  <c r="AI17" i="1"/>
  <c r="L17" i="1"/>
  <c r="I20" i="1"/>
  <c r="H20" i="1"/>
  <c r="AW20" i="1" s="1"/>
  <c r="AZ20" i="1" s="1"/>
  <c r="G20" i="1"/>
  <c r="AI20" i="1"/>
  <c r="L20" i="1"/>
  <c r="AI21" i="1"/>
  <c r="L21" i="1"/>
  <c r="I21" i="1"/>
  <c r="H21" i="1"/>
  <c r="AW21" i="1" s="1"/>
  <c r="AZ21" i="1" s="1"/>
  <c r="G21" i="1"/>
  <c r="AX23" i="1"/>
  <c r="AX45" i="1"/>
  <c r="AV30" i="1"/>
  <c r="AX30" i="1" s="1"/>
  <c r="Q30" i="1"/>
  <c r="AZ31" i="1"/>
  <c r="H40" i="1"/>
  <c r="AW40" i="1" s="1"/>
  <c r="AZ40" i="1" s="1"/>
  <c r="G40" i="1"/>
  <c r="AI40" i="1"/>
  <c r="AV47" i="1"/>
  <c r="AX47" i="1" s="1"/>
  <c r="Q47" i="1"/>
  <c r="H48" i="1"/>
  <c r="AW48" i="1" s="1"/>
  <c r="AZ48" i="1" s="1"/>
  <c r="G48" i="1"/>
  <c r="AI48" i="1"/>
  <c r="L48" i="1"/>
  <c r="I48" i="1"/>
  <c r="G51" i="1"/>
  <c r="R51" i="1" s="1"/>
  <c r="S51" i="1" s="1"/>
  <c r="Z51" i="1" s="1"/>
  <c r="AI51" i="1"/>
  <c r="L51" i="1"/>
  <c r="I51" i="1"/>
  <c r="H51" i="1"/>
  <c r="AW51" i="1" s="1"/>
  <c r="AZ51" i="1" s="1"/>
  <c r="AI19" i="1"/>
  <c r="AI27" i="1"/>
  <c r="I34" i="1"/>
  <c r="R40" i="1"/>
  <c r="S40" i="1" s="1"/>
  <c r="T43" i="1"/>
  <c r="X43" i="1" s="1"/>
  <c r="I45" i="1"/>
  <c r="H45" i="1"/>
  <c r="AW45" i="1" s="1"/>
  <c r="G45" i="1"/>
  <c r="L45" i="1"/>
  <c r="H57" i="1"/>
  <c r="AW57" i="1" s="1"/>
  <c r="AZ57" i="1" s="1"/>
  <c r="G57" i="1"/>
  <c r="L57" i="1"/>
  <c r="AI57" i="1"/>
  <c r="I57" i="1"/>
  <c r="Y66" i="1"/>
  <c r="G19" i="1"/>
  <c r="Q21" i="1"/>
  <c r="AI22" i="1"/>
  <c r="G27" i="1"/>
  <c r="Q29" i="1"/>
  <c r="AI30" i="1"/>
  <c r="R35" i="1"/>
  <c r="S35" i="1" s="1"/>
  <c r="AI38" i="1"/>
  <c r="L38" i="1"/>
  <c r="I38" i="1"/>
  <c r="H38" i="1"/>
  <c r="AW38" i="1" s="1"/>
  <c r="AV39" i="1"/>
  <c r="AX39" i="1" s="1"/>
  <c r="Q39" i="1"/>
  <c r="I42" i="1"/>
  <c r="H42" i="1"/>
  <c r="AW42" i="1" s="1"/>
  <c r="AZ42" i="1" s="1"/>
  <c r="L42" i="1"/>
  <c r="O43" i="1"/>
  <c r="M43" i="1" s="1"/>
  <c r="P43" i="1" s="1"/>
  <c r="L44" i="1"/>
  <c r="G44" i="1"/>
  <c r="R44" i="1" s="1"/>
  <c r="S44" i="1" s="1"/>
  <c r="AI44" i="1"/>
  <c r="AI45" i="1"/>
  <c r="AV66" i="1"/>
  <c r="Q66" i="1"/>
  <c r="H19" i="1"/>
  <c r="AW19" i="1" s="1"/>
  <c r="AZ19" i="1" s="1"/>
  <c r="G22" i="1"/>
  <c r="L23" i="1"/>
  <c r="H27" i="1"/>
  <c r="AW27" i="1" s="1"/>
  <c r="AZ27" i="1" s="1"/>
  <c r="G30" i="1"/>
  <c r="L31" i="1"/>
  <c r="Q41" i="1"/>
  <c r="Y54" i="1"/>
  <c r="R54" i="1"/>
  <c r="S54" i="1" s="1"/>
  <c r="O54" i="1" s="1"/>
  <c r="M54" i="1" s="1"/>
  <c r="P54" i="1" s="1"/>
  <c r="I19" i="1"/>
  <c r="H22" i="1"/>
  <c r="AW22" i="1" s="1"/>
  <c r="I27" i="1"/>
  <c r="H30" i="1"/>
  <c r="AW30" i="1" s="1"/>
  <c r="AZ30" i="1" s="1"/>
  <c r="Z35" i="1"/>
  <c r="Q37" i="1"/>
  <c r="AV37" i="1"/>
  <c r="AX37" i="1" s="1"/>
  <c r="R38" i="1"/>
  <c r="S38" i="1" s="1"/>
  <c r="AX42" i="1"/>
  <c r="AI47" i="1"/>
  <c r="I47" i="1"/>
  <c r="H47" i="1"/>
  <c r="AW47" i="1" s="1"/>
  <c r="AZ47" i="1" s="1"/>
  <c r="AV55" i="1"/>
  <c r="AZ55" i="1" s="1"/>
  <c r="Q55" i="1"/>
  <c r="T65" i="1"/>
  <c r="X65" i="1" s="1"/>
  <c r="AA65" i="1"/>
  <c r="AI69" i="1"/>
  <c r="L69" i="1"/>
  <c r="I69" i="1"/>
  <c r="H69" i="1"/>
  <c r="AW69" i="1" s="1"/>
  <c r="AZ69" i="1" s="1"/>
  <c r="G69" i="1"/>
  <c r="I87" i="1"/>
  <c r="H87" i="1"/>
  <c r="AW87" i="1" s="1"/>
  <c r="AZ87" i="1" s="1"/>
  <c r="G87" i="1"/>
  <c r="AI87" i="1"/>
  <c r="L87" i="1"/>
  <c r="AI23" i="1"/>
  <c r="AI31" i="1"/>
  <c r="O35" i="1"/>
  <c r="M35" i="1" s="1"/>
  <c r="P35" i="1" s="1"/>
  <c r="I40" i="1"/>
  <c r="AZ43" i="1"/>
  <c r="AI46" i="1"/>
  <c r="L46" i="1"/>
  <c r="I46" i="1"/>
  <c r="H46" i="1"/>
  <c r="AW46" i="1" s="1"/>
  <c r="AZ46" i="1" s="1"/>
  <c r="G47" i="1"/>
  <c r="I50" i="1"/>
  <c r="H50" i="1"/>
  <c r="AW50" i="1" s="1"/>
  <c r="AZ50" i="1" s="1"/>
  <c r="AI50" i="1"/>
  <c r="L50" i="1"/>
  <c r="G50" i="1"/>
  <c r="AI18" i="1"/>
  <c r="G23" i="1"/>
  <c r="AI26" i="1"/>
  <c r="G31" i="1"/>
  <c r="AI35" i="1"/>
  <c r="I35" i="1"/>
  <c r="I37" i="1"/>
  <c r="H37" i="1"/>
  <c r="AW37" i="1" s="1"/>
  <c r="G37" i="1"/>
  <c r="L37" i="1"/>
  <c r="AV38" i="1"/>
  <c r="AX38" i="1" s="1"/>
  <c r="I39" i="1"/>
  <c r="AI39" i="1"/>
  <c r="L40" i="1"/>
  <c r="AA43" i="1"/>
  <c r="AB43" i="1" s="1"/>
  <c r="L47" i="1"/>
  <c r="Y49" i="1"/>
  <c r="AV49" i="1"/>
  <c r="Q49" i="1"/>
  <c r="AV63" i="1"/>
  <c r="AX63" i="1" s="1"/>
  <c r="Q63" i="1"/>
  <c r="I64" i="1"/>
  <c r="H64" i="1"/>
  <c r="AW64" i="1" s="1"/>
  <c r="AZ64" i="1" s="1"/>
  <c r="G64" i="1"/>
  <c r="AI64" i="1"/>
  <c r="R68" i="1"/>
  <c r="S68" i="1" s="1"/>
  <c r="G34" i="1"/>
  <c r="AI34" i="1"/>
  <c r="L36" i="1"/>
  <c r="G36" i="1"/>
  <c r="R36" i="1" s="1"/>
  <c r="S36" i="1" s="1"/>
  <c r="AI36" i="1"/>
  <c r="AI37" i="1"/>
  <c r="G38" i="1"/>
  <c r="H44" i="1"/>
  <c r="AW44" i="1" s="1"/>
  <c r="AZ44" i="1" s="1"/>
  <c r="Q45" i="1"/>
  <c r="AV45" i="1"/>
  <c r="R46" i="1"/>
  <c r="S46" i="1" s="1"/>
  <c r="AX46" i="1"/>
  <c r="AV58" i="1"/>
  <c r="AX58" i="1" s="1"/>
  <c r="Q58" i="1"/>
  <c r="G41" i="1"/>
  <c r="I43" i="1"/>
  <c r="Y43" i="1"/>
  <c r="L53" i="1"/>
  <c r="I53" i="1"/>
  <c r="H53" i="1"/>
  <c r="AW53" i="1" s="1"/>
  <c r="G53" i="1"/>
  <c r="AX55" i="1"/>
  <c r="H56" i="1"/>
  <c r="AW56" i="1" s="1"/>
  <c r="AZ56" i="1" s="1"/>
  <c r="G56" i="1"/>
  <c r="R56" i="1" s="1"/>
  <c r="S56" i="1" s="1"/>
  <c r="AI56" i="1"/>
  <c r="AV61" i="1"/>
  <c r="AX61" i="1" s="1"/>
  <c r="Q61" i="1"/>
  <c r="AX66" i="1"/>
  <c r="AI78" i="1"/>
  <c r="L78" i="1"/>
  <c r="I78" i="1"/>
  <c r="G78" i="1"/>
  <c r="H78" i="1"/>
  <c r="AW78" i="1" s="1"/>
  <c r="AZ78" i="1" s="1"/>
  <c r="H41" i="1"/>
  <c r="AW41" i="1" s="1"/>
  <c r="AZ41" i="1" s="1"/>
  <c r="AX50" i="1"/>
  <c r="G52" i="1"/>
  <c r="AI52" i="1"/>
  <c r="L52" i="1"/>
  <c r="G60" i="1"/>
  <c r="AI60" i="1"/>
  <c r="L60" i="1"/>
  <c r="AX62" i="1"/>
  <c r="U63" i="1"/>
  <c r="L73" i="1"/>
  <c r="I73" i="1"/>
  <c r="H73" i="1"/>
  <c r="AW73" i="1" s="1"/>
  <c r="AI73" i="1"/>
  <c r="G73" i="1"/>
  <c r="AX86" i="1"/>
  <c r="AV86" i="1"/>
  <c r="Q86" i="1"/>
  <c r="AZ92" i="1"/>
  <c r="AV92" i="1"/>
  <c r="AX92" i="1" s="1"/>
  <c r="Q92" i="1"/>
  <c r="H49" i="1"/>
  <c r="AW49" i="1" s="1"/>
  <c r="AZ49" i="1" s="1"/>
  <c r="L49" i="1"/>
  <c r="I54" i="1"/>
  <c r="H54" i="1"/>
  <c r="AW54" i="1" s="1"/>
  <c r="AZ54" i="1" s="1"/>
  <c r="AI54" i="1"/>
  <c r="L54" i="1"/>
  <c r="L61" i="1"/>
  <c r="I61" i="1"/>
  <c r="H61" i="1"/>
  <c r="AW61" i="1" s="1"/>
  <c r="AZ61" i="1" s="1"/>
  <c r="G61" i="1"/>
  <c r="O65" i="1"/>
  <c r="M65" i="1" s="1"/>
  <c r="P65" i="1" s="1"/>
  <c r="J65" i="1" s="1"/>
  <c r="K65" i="1" s="1"/>
  <c r="AI70" i="1"/>
  <c r="I70" i="1"/>
  <c r="L70" i="1"/>
  <c r="H70" i="1"/>
  <c r="AW70" i="1" s="1"/>
  <c r="G70" i="1"/>
  <c r="AV72" i="1"/>
  <c r="AX72" i="1" s="1"/>
  <c r="Q72" i="1"/>
  <c r="AZ86" i="1"/>
  <c r="R60" i="1"/>
  <c r="S60" i="1" s="1"/>
  <c r="AI61" i="1"/>
  <c r="AI63" i="1"/>
  <c r="L63" i="1"/>
  <c r="I63" i="1"/>
  <c r="I71" i="1"/>
  <c r="H71" i="1"/>
  <c r="AW71" i="1" s="1"/>
  <c r="AI71" i="1"/>
  <c r="L71" i="1"/>
  <c r="G71" i="1"/>
  <c r="AZ84" i="1"/>
  <c r="AV84" i="1"/>
  <c r="AX84" i="1" s="1"/>
  <c r="Q84" i="1"/>
  <c r="AX89" i="1"/>
  <c r="AV53" i="1"/>
  <c r="AX53" i="1" s="1"/>
  <c r="Q53" i="1"/>
  <c r="H63" i="1"/>
  <c r="AW63" i="1" s="1"/>
  <c r="L66" i="1"/>
  <c r="I66" i="1"/>
  <c r="H66" i="1"/>
  <c r="AW66" i="1" s="1"/>
  <c r="AZ66" i="1" s="1"/>
  <c r="R75" i="1"/>
  <c r="S75" i="1" s="1"/>
  <c r="Y89" i="1"/>
  <c r="AV89" i="1"/>
  <c r="Q89" i="1"/>
  <c r="Q48" i="1"/>
  <c r="U49" i="1"/>
  <c r="AX49" i="1"/>
  <c r="H52" i="1"/>
  <c r="AW52" i="1" s="1"/>
  <c r="AZ52" i="1" s="1"/>
  <c r="AX54" i="1"/>
  <c r="AI55" i="1"/>
  <c r="I55" i="1"/>
  <c r="L56" i="1"/>
  <c r="L58" i="1"/>
  <c r="I58" i="1"/>
  <c r="H58" i="1"/>
  <c r="AW58" i="1" s="1"/>
  <c r="AX68" i="1"/>
  <c r="Q74" i="1"/>
  <c r="AV74" i="1"/>
  <c r="AX74" i="1" s="1"/>
  <c r="Y88" i="1"/>
  <c r="L62" i="1"/>
  <c r="AV71" i="1"/>
  <c r="AX71" i="1" s="1"/>
  <c r="Q71" i="1"/>
  <c r="AV76" i="1"/>
  <c r="AX76" i="1" s="1"/>
  <c r="Q76" i="1"/>
  <c r="I79" i="1"/>
  <c r="H79" i="1"/>
  <c r="AW79" i="1" s="1"/>
  <c r="AZ79" i="1" s="1"/>
  <c r="G79" i="1"/>
  <c r="AI79" i="1"/>
  <c r="L79" i="1"/>
  <c r="AX80" i="1"/>
  <c r="AV80" i="1"/>
  <c r="AZ80" i="1" s="1"/>
  <c r="Q80" i="1"/>
  <c r="L81" i="1"/>
  <c r="I81" i="1"/>
  <c r="H81" i="1"/>
  <c r="AW81" i="1" s="1"/>
  <c r="AI81" i="1"/>
  <c r="Q82" i="1"/>
  <c r="AV82" i="1"/>
  <c r="AX82" i="1" s="1"/>
  <c r="I90" i="1"/>
  <c r="H90" i="1"/>
  <c r="AW90" i="1" s="1"/>
  <c r="G90" i="1"/>
  <c r="AI90" i="1"/>
  <c r="AV70" i="1"/>
  <c r="AX70" i="1" s="1"/>
  <c r="Q70" i="1"/>
  <c r="AX78" i="1"/>
  <c r="AV78" i="1"/>
  <c r="Q78" i="1"/>
  <c r="G83" i="1"/>
  <c r="AI83" i="1"/>
  <c r="L83" i="1"/>
  <c r="H83" i="1"/>
  <c r="AW83" i="1" s="1"/>
  <c r="AZ83" i="1" s="1"/>
  <c r="G59" i="1"/>
  <c r="R59" i="1" s="1"/>
  <c r="S59" i="1" s="1"/>
  <c r="AI62" i="1"/>
  <c r="G67" i="1"/>
  <c r="L68" i="1"/>
  <c r="AX73" i="1"/>
  <c r="L90" i="1"/>
  <c r="H59" i="1"/>
  <c r="AW59" i="1" s="1"/>
  <c r="AZ59" i="1" s="1"/>
  <c r="G62" i="1"/>
  <c r="Q64" i="1"/>
  <c r="H67" i="1"/>
  <c r="AW67" i="1" s="1"/>
  <c r="AZ67" i="1" s="1"/>
  <c r="AV73" i="1"/>
  <c r="Q73" i="1"/>
  <c r="G81" i="1"/>
  <c r="I83" i="1"/>
  <c r="AV88" i="1"/>
  <c r="AX88" i="1" s="1"/>
  <c r="Q88" i="1"/>
  <c r="L89" i="1"/>
  <c r="I89" i="1"/>
  <c r="H89" i="1"/>
  <c r="AW89" i="1" s="1"/>
  <c r="AZ89" i="1" s="1"/>
  <c r="AI89" i="1"/>
  <c r="Q90" i="1"/>
  <c r="AV90" i="1"/>
  <c r="AX90" i="1" s="1"/>
  <c r="R91" i="1"/>
  <c r="S91" i="1" s="1"/>
  <c r="H62" i="1"/>
  <c r="AW62" i="1" s="1"/>
  <c r="AZ62" i="1" s="1"/>
  <c r="H72" i="1"/>
  <c r="AW72" i="1" s="1"/>
  <c r="G72" i="1"/>
  <c r="AI72" i="1"/>
  <c r="I72" i="1"/>
  <c r="I74" i="1"/>
  <c r="H74" i="1"/>
  <c r="AW74" i="1" s="1"/>
  <c r="AZ74" i="1" s="1"/>
  <c r="G74" i="1"/>
  <c r="AI74" i="1"/>
  <c r="AV81" i="1"/>
  <c r="AX81" i="1" s="1"/>
  <c r="Q81" i="1"/>
  <c r="U73" i="1"/>
  <c r="I82" i="1"/>
  <c r="H82" i="1"/>
  <c r="AW82" i="1" s="1"/>
  <c r="AZ82" i="1" s="1"/>
  <c r="G82" i="1"/>
  <c r="AI82" i="1"/>
  <c r="AI86" i="1"/>
  <c r="L86" i="1"/>
  <c r="I86" i="1"/>
  <c r="G86" i="1"/>
  <c r="G76" i="1"/>
  <c r="L77" i="1"/>
  <c r="G84" i="1"/>
  <c r="L85" i="1"/>
  <c r="G92" i="1"/>
  <c r="L93" i="1"/>
  <c r="L75" i="1"/>
  <c r="I76" i="1"/>
  <c r="AI77" i="1"/>
  <c r="I84" i="1"/>
  <c r="AI85" i="1"/>
  <c r="I92" i="1"/>
  <c r="AI93" i="1"/>
  <c r="G77" i="1"/>
  <c r="Q79" i="1"/>
  <c r="G85" i="1"/>
  <c r="R85" i="1" s="1"/>
  <c r="S85" i="1" s="1"/>
  <c r="Q87" i="1"/>
  <c r="AI88" i="1"/>
  <c r="G93" i="1"/>
  <c r="R93" i="1" s="1"/>
  <c r="S93" i="1" s="1"/>
  <c r="AI75" i="1"/>
  <c r="H77" i="1"/>
  <c r="AW77" i="1" s="1"/>
  <c r="AZ77" i="1" s="1"/>
  <c r="H85" i="1"/>
  <c r="AW85" i="1" s="1"/>
  <c r="AZ85" i="1" s="1"/>
  <c r="H93" i="1"/>
  <c r="AW93" i="1" s="1"/>
  <c r="AZ93" i="1" s="1"/>
  <c r="J54" i="1" l="1"/>
  <c r="K54" i="1" s="1"/>
  <c r="T36" i="1"/>
  <c r="X36" i="1" s="1"/>
  <c r="AA36" i="1"/>
  <c r="Z36" i="1"/>
  <c r="T93" i="1"/>
  <c r="X93" i="1" s="1"/>
  <c r="Z93" i="1"/>
  <c r="AA93" i="1"/>
  <c r="AA56" i="1"/>
  <c r="T56" i="1"/>
  <c r="X56" i="1" s="1"/>
  <c r="Z56" i="1"/>
  <c r="T44" i="1"/>
  <c r="X44" i="1" s="1"/>
  <c r="AA44" i="1"/>
  <c r="Z44" i="1"/>
  <c r="Y83" i="1"/>
  <c r="T60" i="1"/>
  <c r="X60" i="1" s="1"/>
  <c r="AA60" i="1"/>
  <c r="Z60" i="1"/>
  <c r="R83" i="1"/>
  <c r="S83" i="1" s="1"/>
  <c r="O83" i="1" s="1"/>
  <c r="M83" i="1" s="1"/>
  <c r="P83" i="1" s="1"/>
  <c r="J83" i="1" s="1"/>
  <c r="K83" i="1" s="1"/>
  <c r="AZ88" i="1"/>
  <c r="Y74" i="1"/>
  <c r="Y81" i="1"/>
  <c r="Y59" i="1"/>
  <c r="O59" i="1"/>
  <c r="M59" i="1" s="1"/>
  <c r="P59" i="1" s="1"/>
  <c r="J59" i="1" s="1"/>
  <c r="K59" i="1" s="1"/>
  <c r="R76" i="1"/>
  <c r="S76" i="1" s="1"/>
  <c r="AZ58" i="1"/>
  <c r="AZ63" i="1"/>
  <c r="R72" i="1"/>
  <c r="S72" i="1" s="1"/>
  <c r="Y61" i="1"/>
  <c r="R61" i="1"/>
  <c r="S61" i="1" s="1"/>
  <c r="R58" i="1"/>
  <c r="S58" i="1" s="1"/>
  <c r="Y34" i="1"/>
  <c r="R63" i="1"/>
  <c r="S63" i="1" s="1"/>
  <c r="Y23" i="1"/>
  <c r="Y47" i="1"/>
  <c r="J35" i="1"/>
  <c r="K35" i="1" s="1"/>
  <c r="T38" i="1"/>
  <c r="X38" i="1" s="1"/>
  <c r="AA38" i="1"/>
  <c r="Z38" i="1"/>
  <c r="AX34" i="1"/>
  <c r="Y57" i="1"/>
  <c r="Y20" i="1"/>
  <c r="R24" i="1"/>
  <c r="S24" i="1" s="1"/>
  <c r="R42" i="1"/>
  <c r="S42" i="1" s="1"/>
  <c r="R32" i="1"/>
  <c r="S32" i="1" s="1"/>
  <c r="R22" i="1"/>
  <c r="S22" i="1" s="1"/>
  <c r="O22" i="1" s="1"/>
  <c r="M22" i="1" s="1"/>
  <c r="P22" i="1" s="1"/>
  <c r="J22" i="1" s="1"/>
  <c r="K22" i="1" s="1"/>
  <c r="R73" i="1"/>
  <c r="S73" i="1" s="1"/>
  <c r="AA59" i="1"/>
  <c r="T59" i="1"/>
  <c r="X59" i="1" s="1"/>
  <c r="Y73" i="1"/>
  <c r="T68" i="1"/>
  <c r="X68" i="1" s="1"/>
  <c r="AA68" i="1"/>
  <c r="Z68" i="1"/>
  <c r="Y37" i="1"/>
  <c r="R69" i="1"/>
  <c r="S69" i="1" s="1"/>
  <c r="O69" i="1" s="1"/>
  <c r="M69" i="1" s="1"/>
  <c r="P69" i="1" s="1"/>
  <c r="J69" i="1" s="1"/>
  <c r="K69" i="1" s="1"/>
  <c r="Y69" i="1"/>
  <c r="T54" i="1"/>
  <c r="X54" i="1" s="1"/>
  <c r="Z54" i="1"/>
  <c r="AA54" i="1"/>
  <c r="AB54" i="1" s="1"/>
  <c r="R39" i="1"/>
  <c r="S39" i="1" s="1"/>
  <c r="O68" i="1"/>
  <c r="M68" i="1" s="1"/>
  <c r="P68" i="1" s="1"/>
  <c r="J68" i="1" s="1"/>
  <c r="K68" i="1" s="1"/>
  <c r="AA40" i="1"/>
  <c r="T40" i="1"/>
  <c r="X40" i="1" s="1"/>
  <c r="Z40" i="1"/>
  <c r="Y21" i="1"/>
  <c r="Y25" i="1"/>
  <c r="T91" i="1"/>
  <c r="X91" i="1" s="1"/>
  <c r="AA91" i="1"/>
  <c r="Z91" i="1"/>
  <c r="R70" i="1"/>
  <c r="S70" i="1" s="1"/>
  <c r="O70" i="1" s="1"/>
  <c r="M70" i="1" s="1"/>
  <c r="P70" i="1" s="1"/>
  <c r="J70" i="1" s="1"/>
  <c r="K70" i="1" s="1"/>
  <c r="AZ76" i="1"/>
  <c r="R53" i="1"/>
  <c r="S53" i="1" s="1"/>
  <c r="O53" i="1" s="1"/>
  <c r="M53" i="1" s="1"/>
  <c r="P53" i="1" s="1"/>
  <c r="J53" i="1" s="1"/>
  <c r="K53" i="1" s="1"/>
  <c r="Y70" i="1"/>
  <c r="R92" i="1"/>
  <c r="S92" i="1" s="1"/>
  <c r="O52" i="1"/>
  <c r="M52" i="1" s="1"/>
  <c r="P52" i="1" s="1"/>
  <c r="J52" i="1" s="1"/>
  <c r="K52" i="1" s="1"/>
  <c r="Y52" i="1"/>
  <c r="Z59" i="1"/>
  <c r="AZ53" i="1"/>
  <c r="Y38" i="1"/>
  <c r="O38" i="1"/>
  <c r="M38" i="1" s="1"/>
  <c r="P38" i="1" s="1"/>
  <c r="J38" i="1" s="1"/>
  <c r="K38" i="1" s="1"/>
  <c r="R57" i="1"/>
  <c r="S57" i="1" s="1"/>
  <c r="O57" i="1" s="1"/>
  <c r="M57" i="1" s="1"/>
  <c r="P57" i="1" s="1"/>
  <c r="J57" i="1" s="1"/>
  <c r="K57" i="1" s="1"/>
  <c r="AZ37" i="1"/>
  <c r="R37" i="1"/>
  <c r="S37" i="1" s="1"/>
  <c r="R29" i="1"/>
  <c r="S29" i="1" s="1"/>
  <c r="O29" i="1" s="1"/>
  <c r="M29" i="1" s="1"/>
  <c r="P29" i="1" s="1"/>
  <c r="J29" i="1" s="1"/>
  <c r="K29" i="1" s="1"/>
  <c r="R52" i="1"/>
  <c r="S52" i="1" s="1"/>
  <c r="Y48" i="1"/>
  <c r="R34" i="1"/>
  <c r="S34" i="1" s="1"/>
  <c r="O34" i="1" s="1"/>
  <c r="M34" i="1" s="1"/>
  <c r="P34" i="1" s="1"/>
  <c r="J34" i="1" s="1"/>
  <c r="K34" i="1" s="1"/>
  <c r="Y32" i="1"/>
  <c r="O32" i="1"/>
  <c r="M32" i="1" s="1"/>
  <c r="P32" i="1" s="1"/>
  <c r="J32" i="1" s="1"/>
  <c r="K32" i="1" s="1"/>
  <c r="T85" i="1"/>
  <c r="X85" i="1" s="1"/>
  <c r="Z85" i="1"/>
  <c r="AA85" i="1"/>
  <c r="R82" i="1"/>
  <c r="S82" i="1" s="1"/>
  <c r="T75" i="1"/>
  <c r="X75" i="1" s="1"/>
  <c r="AA75" i="1"/>
  <c r="Y71" i="1"/>
  <c r="O71" i="1"/>
  <c r="M71" i="1" s="1"/>
  <c r="P71" i="1" s="1"/>
  <c r="J71" i="1" s="1"/>
  <c r="K71" i="1" s="1"/>
  <c r="Y78" i="1"/>
  <c r="Y53" i="1"/>
  <c r="R55" i="1"/>
  <c r="S55" i="1" s="1"/>
  <c r="Y30" i="1"/>
  <c r="R87" i="1"/>
  <c r="S87" i="1" s="1"/>
  <c r="Y76" i="1"/>
  <c r="Y82" i="1"/>
  <c r="O82" i="1"/>
  <c r="M82" i="1" s="1"/>
  <c r="P82" i="1" s="1"/>
  <c r="J82" i="1" s="1"/>
  <c r="K82" i="1" s="1"/>
  <c r="R81" i="1"/>
  <c r="S81" i="1" s="1"/>
  <c r="O81" i="1" s="1"/>
  <c r="M81" i="1" s="1"/>
  <c r="P81" i="1" s="1"/>
  <c r="J81" i="1" s="1"/>
  <c r="K81" i="1" s="1"/>
  <c r="R88" i="1"/>
  <c r="S88" i="1" s="1"/>
  <c r="O75" i="1"/>
  <c r="M75" i="1" s="1"/>
  <c r="P75" i="1" s="1"/>
  <c r="J75" i="1" s="1"/>
  <c r="K75" i="1" s="1"/>
  <c r="R71" i="1"/>
  <c r="S71" i="1" s="1"/>
  <c r="R74" i="1"/>
  <c r="S74" i="1" s="1"/>
  <c r="R48" i="1"/>
  <c r="S48" i="1" s="1"/>
  <c r="O48" i="1" s="1"/>
  <c r="M48" i="1" s="1"/>
  <c r="P48" i="1" s="1"/>
  <c r="J48" i="1" s="1"/>
  <c r="K48" i="1" s="1"/>
  <c r="AZ70" i="1"/>
  <c r="AZ73" i="1"/>
  <c r="Y50" i="1"/>
  <c r="O44" i="1"/>
  <c r="M44" i="1" s="1"/>
  <c r="P44" i="1" s="1"/>
  <c r="J44" i="1" s="1"/>
  <c r="K44" i="1" s="1"/>
  <c r="Y44" i="1"/>
  <c r="AZ38" i="1"/>
  <c r="Y27" i="1"/>
  <c r="R28" i="1"/>
  <c r="S28" i="1" s="1"/>
  <c r="O28" i="1" s="1"/>
  <c r="M28" i="1" s="1"/>
  <c r="P28" i="1" s="1"/>
  <c r="J28" i="1" s="1"/>
  <c r="K28" i="1" s="1"/>
  <c r="R23" i="1"/>
  <c r="S23" i="1" s="1"/>
  <c r="T33" i="1"/>
  <c r="X33" i="1" s="1"/>
  <c r="AA33" i="1"/>
  <c r="R31" i="1"/>
  <c r="S31" i="1" s="1"/>
  <c r="AZ32" i="1"/>
  <c r="R20" i="1"/>
  <c r="S20" i="1" s="1"/>
  <c r="O51" i="1"/>
  <c r="M51" i="1" s="1"/>
  <c r="P51" i="1" s="1"/>
  <c r="J51" i="1" s="1"/>
  <c r="K51" i="1" s="1"/>
  <c r="Y51" i="1"/>
  <c r="R47" i="1"/>
  <c r="S47" i="1" s="1"/>
  <c r="O47" i="1" s="1"/>
  <c r="M47" i="1" s="1"/>
  <c r="P47" i="1" s="1"/>
  <c r="J47" i="1" s="1"/>
  <c r="K47" i="1" s="1"/>
  <c r="Y28" i="1"/>
  <c r="Y93" i="1"/>
  <c r="O93" i="1"/>
  <c r="M93" i="1" s="1"/>
  <c r="P93" i="1" s="1"/>
  <c r="J93" i="1" s="1"/>
  <c r="K93" i="1" s="1"/>
  <c r="Y85" i="1"/>
  <c r="O85" i="1"/>
  <c r="M85" i="1" s="1"/>
  <c r="P85" i="1" s="1"/>
  <c r="J85" i="1" s="1"/>
  <c r="K85" i="1" s="1"/>
  <c r="AZ81" i="1"/>
  <c r="Y22" i="1"/>
  <c r="R79" i="1"/>
  <c r="S79" i="1" s="1"/>
  <c r="O79" i="1" s="1"/>
  <c r="M79" i="1" s="1"/>
  <c r="P79" i="1" s="1"/>
  <c r="J79" i="1" s="1"/>
  <c r="K79" i="1" s="1"/>
  <c r="Y72" i="1"/>
  <c r="R90" i="1"/>
  <c r="S90" i="1" s="1"/>
  <c r="R64" i="1"/>
  <c r="S64" i="1" s="1"/>
  <c r="O64" i="1" s="1"/>
  <c r="M64" i="1" s="1"/>
  <c r="P64" i="1" s="1"/>
  <c r="J64" i="1" s="1"/>
  <c r="K64" i="1" s="1"/>
  <c r="Y90" i="1"/>
  <c r="Y79" i="1"/>
  <c r="R84" i="1"/>
  <c r="S84" i="1" s="1"/>
  <c r="O91" i="1"/>
  <c r="M91" i="1" s="1"/>
  <c r="P91" i="1" s="1"/>
  <c r="J91" i="1" s="1"/>
  <c r="K91" i="1" s="1"/>
  <c r="O60" i="1"/>
  <c r="M60" i="1" s="1"/>
  <c r="P60" i="1" s="1"/>
  <c r="J60" i="1" s="1"/>
  <c r="K60" i="1" s="1"/>
  <c r="Y60" i="1"/>
  <c r="O36" i="1"/>
  <c r="M36" i="1" s="1"/>
  <c r="P36" i="1" s="1"/>
  <c r="J36" i="1" s="1"/>
  <c r="K36" i="1" s="1"/>
  <c r="Y36" i="1"/>
  <c r="Y64" i="1"/>
  <c r="R49" i="1"/>
  <c r="S49" i="1" s="1"/>
  <c r="AA51" i="1"/>
  <c r="T51" i="1"/>
  <c r="X51" i="1" s="1"/>
  <c r="J43" i="1"/>
  <c r="K43" i="1" s="1"/>
  <c r="R21" i="1"/>
  <c r="S21" i="1" s="1"/>
  <c r="Y45" i="1"/>
  <c r="Y17" i="1"/>
  <c r="O17" i="1"/>
  <c r="M17" i="1" s="1"/>
  <c r="P17" i="1" s="1"/>
  <c r="J17" i="1" s="1"/>
  <c r="K17" i="1" s="1"/>
  <c r="R27" i="1"/>
  <c r="S27" i="1" s="1"/>
  <c r="O27" i="1" s="1"/>
  <c r="M27" i="1" s="1"/>
  <c r="P27" i="1" s="1"/>
  <c r="J27" i="1" s="1"/>
  <c r="K27" i="1" s="1"/>
  <c r="R18" i="1"/>
  <c r="S18" i="1" s="1"/>
  <c r="AZ18" i="1"/>
  <c r="Y29" i="1"/>
  <c r="AZ28" i="1"/>
  <c r="Y24" i="1"/>
  <c r="O24" i="1"/>
  <c r="M24" i="1" s="1"/>
  <c r="P24" i="1" s="1"/>
  <c r="J24" i="1" s="1"/>
  <c r="K24" i="1" s="1"/>
  <c r="R26" i="1"/>
  <c r="S26" i="1" s="1"/>
  <c r="R19" i="1"/>
  <c r="S19" i="1" s="1"/>
  <c r="O19" i="1" s="1"/>
  <c r="M19" i="1" s="1"/>
  <c r="P19" i="1" s="1"/>
  <c r="J19" i="1" s="1"/>
  <c r="K19" i="1" s="1"/>
  <c r="Y84" i="1"/>
  <c r="O84" i="1"/>
  <c r="M84" i="1" s="1"/>
  <c r="P84" i="1" s="1"/>
  <c r="J84" i="1" s="1"/>
  <c r="K84" i="1" s="1"/>
  <c r="R89" i="1"/>
  <c r="S89" i="1" s="1"/>
  <c r="AZ71" i="1"/>
  <c r="O56" i="1"/>
  <c r="M56" i="1" s="1"/>
  <c r="P56" i="1" s="1"/>
  <c r="J56" i="1" s="1"/>
  <c r="K56" i="1" s="1"/>
  <c r="Y56" i="1"/>
  <c r="Y77" i="1"/>
  <c r="Z75" i="1"/>
  <c r="AZ72" i="1"/>
  <c r="Y62" i="1"/>
  <c r="Y67" i="1"/>
  <c r="R78" i="1"/>
  <c r="S78" i="1" s="1"/>
  <c r="O78" i="1" s="1"/>
  <c r="M78" i="1" s="1"/>
  <c r="P78" i="1" s="1"/>
  <c r="J78" i="1" s="1"/>
  <c r="K78" i="1" s="1"/>
  <c r="AZ90" i="1"/>
  <c r="R62" i="1"/>
  <c r="S62" i="1" s="1"/>
  <c r="O62" i="1" s="1"/>
  <c r="M62" i="1" s="1"/>
  <c r="P62" i="1" s="1"/>
  <c r="J62" i="1" s="1"/>
  <c r="K62" i="1" s="1"/>
  <c r="R67" i="1"/>
  <c r="S67" i="1" s="1"/>
  <c r="O67" i="1" s="1"/>
  <c r="M67" i="1" s="1"/>
  <c r="P67" i="1" s="1"/>
  <c r="J67" i="1" s="1"/>
  <c r="K67" i="1" s="1"/>
  <c r="R86" i="1"/>
  <c r="S86" i="1" s="1"/>
  <c r="R45" i="1"/>
  <c r="S45" i="1" s="1"/>
  <c r="Y31" i="1"/>
  <c r="Y87" i="1"/>
  <c r="O87" i="1"/>
  <c r="M87" i="1" s="1"/>
  <c r="P87" i="1" s="1"/>
  <c r="J87" i="1" s="1"/>
  <c r="K87" i="1" s="1"/>
  <c r="AZ22" i="1"/>
  <c r="R66" i="1"/>
  <c r="S66" i="1" s="1"/>
  <c r="Y19" i="1"/>
  <c r="AZ45" i="1"/>
  <c r="R50" i="1"/>
  <c r="S50" i="1" s="1"/>
  <c r="O50" i="1" s="1"/>
  <c r="M50" i="1" s="1"/>
  <c r="P50" i="1" s="1"/>
  <c r="J50" i="1" s="1"/>
  <c r="K50" i="1" s="1"/>
  <c r="R30" i="1"/>
  <c r="S30" i="1" s="1"/>
  <c r="O30" i="1" s="1"/>
  <c r="M30" i="1" s="1"/>
  <c r="P30" i="1" s="1"/>
  <c r="J30" i="1" s="1"/>
  <c r="K30" i="1" s="1"/>
  <c r="AZ24" i="1"/>
  <c r="Y33" i="1"/>
  <c r="O33" i="1"/>
  <c r="M33" i="1" s="1"/>
  <c r="P33" i="1" s="1"/>
  <c r="J33" i="1" s="1"/>
  <c r="K33" i="1" s="1"/>
  <c r="Y86" i="1"/>
  <c r="T46" i="1"/>
  <c r="X46" i="1" s="1"/>
  <c r="AA46" i="1"/>
  <c r="Z46" i="1"/>
  <c r="Y92" i="1"/>
  <c r="O92" i="1"/>
  <c r="M92" i="1" s="1"/>
  <c r="P92" i="1" s="1"/>
  <c r="J92" i="1" s="1"/>
  <c r="K92" i="1" s="1"/>
  <c r="R80" i="1"/>
  <c r="S80" i="1" s="1"/>
  <c r="Y41" i="1"/>
  <c r="R41" i="1"/>
  <c r="S41" i="1" s="1"/>
  <c r="O41" i="1" s="1"/>
  <c r="M41" i="1" s="1"/>
  <c r="P41" i="1" s="1"/>
  <c r="J41" i="1" s="1"/>
  <c r="K41" i="1" s="1"/>
  <c r="AA35" i="1"/>
  <c r="AB35" i="1" s="1"/>
  <c r="T35" i="1"/>
  <c r="X35" i="1" s="1"/>
  <c r="R77" i="1"/>
  <c r="S77" i="1" s="1"/>
  <c r="O77" i="1" s="1"/>
  <c r="M77" i="1" s="1"/>
  <c r="P77" i="1" s="1"/>
  <c r="J77" i="1" s="1"/>
  <c r="K77" i="1" s="1"/>
  <c r="O40" i="1"/>
  <c r="M40" i="1" s="1"/>
  <c r="P40" i="1" s="1"/>
  <c r="J40" i="1" s="1"/>
  <c r="K40" i="1" s="1"/>
  <c r="Y40" i="1"/>
  <c r="R25" i="1"/>
  <c r="S25" i="1" s="1"/>
  <c r="O25" i="1" s="1"/>
  <c r="M25" i="1" s="1"/>
  <c r="P25" i="1" s="1"/>
  <c r="J25" i="1" s="1"/>
  <c r="K25" i="1" s="1"/>
  <c r="O46" i="1"/>
  <c r="M46" i="1" s="1"/>
  <c r="P46" i="1" s="1"/>
  <c r="J46" i="1" s="1"/>
  <c r="K46" i="1" s="1"/>
  <c r="R17" i="1"/>
  <c r="S17" i="1" s="1"/>
  <c r="AB91" i="1" l="1"/>
  <c r="AB93" i="1"/>
  <c r="AB44" i="1"/>
  <c r="AB51" i="1"/>
  <c r="AB33" i="1"/>
  <c r="AB59" i="1"/>
  <c r="AB56" i="1"/>
  <c r="T31" i="1"/>
  <c r="X31" i="1" s="1"/>
  <c r="AA31" i="1"/>
  <c r="Z31" i="1"/>
  <c r="T88" i="1"/>
  <c r="X88" i="1" s="1"/>
  <c r="AA88" i="1"/>
  <c r="Z88" i="1"/>
  <c r="O88" i="1"/>
  <c r="M88" i="1" s="1"/>
  <c r="P88" i="1" s="1"/>
  <c r="J88" i="1" s="1"/>
  <c r="K88" i="1" s="1"/>
  <c r="AB40" i="1"/>
  <c r="T61" i="1"/>
  <c r="X61" i="1" s="1"/>
  <c r="AA61" i="1"/>
  <c r="AB61" i="1" s="1"/>
  <c r="Z61" i="1"/>
  <c r="T76" i="1"/>
  <c r="X76" i="1" s="1"/>
  <c r="AA76" i="1"/>
  <c r="Z76" i="1"/>
  <c r="T66" i="1"/>
  <c r="X66" i="1" s="1"/>
  <c r="AA66" i="1"/>
  <c r="Z66" i="1"/>
  <c r="O66" i="1"/>
  <c r="M66" i="1" s="1"/>
  <c r="P66" i="1" s="1"/>
  <c r="J66" i="1" s="1"/>
  <c r="K66" i="1" s="1"/>
  <c r="AA90" i="1"/>
  <c r="T90" i="1"/>
  <c r="X90" i="1" s="1"/>
  <c r="Z90" i="1"/>
  <c r="AA39" i="1"/>
  <c r="T39" i="1"/>
  <c r="X39" i="1" s="1"/>
  <c r="Z39" i="1"/>
  <c r="O39" i="1"/>
  <c r="M39" i="1" s="1"/>
  <c r="P39" i="1" s="1"/>
  <c r="J39" i="1" s="1"/>
  <c r="K39" i="1" s="1"/>
  <c r="T73" i="1"/>
  <c r="X73" i="1" s="1"/>
  <c r="AA73" i="1"/>
  <c r="Z73" i="1"/>
  <c r="T24" i="1"/>
  <c r="X24" i="1" s="1"/>
  <c r="AA24" i="1"/>
  <c r="Z24" i="1"/>
  <c r="AB38" i="1"/>
  <c r="AB60" i="1"/>
  <c r="T18" i="1"/>
  <c r="X18" i="1" s="1"/>
  <c r="AA18" i="1"/>
  <c r="O18" i="1"/>
  <c r="M18" i="1" s="1"/>
  <c r="P18" i="1" s="1"/>
  <c r="J18" i="1" s="1"/>
  <c r="K18" i="1" s="1"/>
  <c r="Z18" i="1"/>
  <c r="AA74" i="1"/>
  <c r="AB74" i="1" s="1"/>
  <c r="T74" i="1"/>
  <c r="X74" i="1" s="1"/>
  <c r="Z74" i="1"/>
  <c r="T37" i="1"/>
  <c r="X37" i="1" s="1"/>
  <c r="AA37" i="1"/>
  <c r="AB37" i="1" s="1"/>
  <c r="Z37" i="1"/>
  <c r="T17" i="1"/>
  <c r="X17" i="1" s="1"/>
  <c r="AA17" i="1"/>
  <c r="Z17" i="1"/>
  <c r="T41" i="1"/>
  <c r="X41" i="1" s="1"/>
  <c r="AA41" i="1"/>
  <c r="Z41" i="1"/>
  <c r="T20" i="1"/>
  <c r="X20" i="1" s="1"/>
  <c r="AA20" i="1"/>
  <c r="Z20" i="1"/>
  <c r="AA55" i="1"/>
  <c r="Z55" i="1"/>
  <c r="T55" i="1"/>
  <c r="X55" i="1" s="1"/>
  <c r="O55" i="1"/>
  <c r="M55" i="1" s="1"/>
  <c r="P55" i="1" s="1"/>
  <c r="J55" i="1" s="1"/>
  <c r="K55" i="1" s="1"/>
  <c r="AA70" i="1"/>
  <c r="Z70" i="1"/>
  <c r="T70" i="1"/>
  <c r="X70" i="1" s="1"/>
  <c r="AB68" i="1"/>
  <c r="O20" i="1"/>
  <c r="M20" i="1" s="1"/>
  <c r="P20" i="1" s="1"/>
  <c r="J20" i="1" s="1"/>
  <c r="K20" i="1" s="1"/>
  <c r="AB46" i="1"/>
  <c r="AA30" i="1"/>
  <c r="T30" i="1"/>
  <c r="X30" i="1" s="1"/>
  <c r="Z30" i="1"/>
  <c r="AA67" i="1"/>
  <c r="T67" i="1"/>
  <c r="X67" i="1" s="1"/>
  <c r="Z67" i="1"/>
  <c r="T89" i="1"/>
  <c r="X89" i="1" s="1"/>
  <c r="AA89" i="1"/>
  <c r="Z89" i="1"/>
  <c r="O89" i="1"/>
  <c r="M89" i="1" s="1"/>
  <c r="P89" i="1" s="1"/>
  <c r="J89" i="1" s="1"/>
  <c r="K89" i="1" s="1"/>
  <c r="T27" i="1"/>
  <c r="X27" i="1" s="1"/>
  <c r="AA27" i="1"/>
  <c r="AB27" i="1" s="1"/>
  <c r="Z27" i="1"/>
  <c r="O90" i="1"/>
  <c r="M90" i="1" s="1"/>
  <c r="P90" i="1" s="1"/>
  <c r="J90" i="1" s="1"/>
  <c r="K90" i="1" s="1"/>
  <c r="T28" i="1"/>
  <c r="X28" i="1" s="1"/>
  <c r="AA28" i="1"/>
  <c r="Z28" i="1"/>
  <c r="AA71" i="1"/>
  <c r="AB71" i="1" s="1"/>
  <c r="T71" i="1"/>
  <c r="X71" i="1" s="1"/>
  <c r="Z71" i="1"/>
  <c r="O76" i="1"/>
  <c r="M76" i="1" s="1"/>
  <c r="P76" i="1" s="1"/>
  <c r="J76" i="1" s="1"/>
  <c r="K76" i="1" s="1"/>
  <c r="T92" i="1"/>
  <c r="X92" i="1" s="1"/>
  <c r="AA92" i="1"/>
  <c r="Z92" i="1"/>
  <c r="AA22" i="1"/>
  <c r="T22" i="1"/>
  <c r="X22" i="1" s="1"/>
  <c r="Z22" i="1"/>
  <c r="T58" i="1"/>
  <c r="X58" i="1" s="1"/>
  <c r="AA58" i="1"/>
  <c r="O58" i="1"/>
  <c r="M58" i="1" s="1"/>
  <c r="P58" i="1" s="1"/>
  <c r="J58" i="1" s="1"/>
  <c r="K58" i="1" s="1"/>
  <c r="Z58" i="1"/>
  <c r="O74" i="1"/>
  <c r="M74" i="1" s="1"/>
  <c r="P74" i="1" s="1"/>
  <c r="J74" i="1" s="1"/>
  <c r="K74" i="1" s="1"/>
  <c r="T86" i="1"/>
  <c r="X86" i="1" s="1"/>
  <c r="AA86" i="1"/>
  <c r="Z86" i="1"/>
  <c r="T26" i="1"/>
  <c r="X26" i="1" s="1"/>
  <c r="AA26" i="1"/>
  <c r="O26" i="1"/>
  <c r="M26" i="1" s="1"/>
  <c r="P26" i="1" s="1"/>
  <c r="J26" i="1" s="1"/>
  <c r="K26" i="1" s="1"/>
  <c r="Z26" i="1"/>
  <c r="T21" i="1"/>
  <c r="X21" i="1" s="1"/>
  <c r="AA21" i="1"/>
  <c r="Z21" i="1"/>
  <c r="T23" i="1"/>
  <c r="X23" i="1" s="1"/>
  <c r="AA23" i="1"/>
  <c r="Z23" i="1"/>
  <c r="AB75" i="1"/>
  <c r="O21" i="1"/>
  <c r="M21" i="1" s="1"/>
  <c r="P21" i="1" s="1"/>
  <c r="J21" i="1" s="1"/>
  <c r="K21" i="1" s="1"/>
  <c r="AA72" i="1"/>
  <c r="Z72" i="1"/>
  <c r="T72" i="1"/>
  <c r="X72" i="1" s="1"/>
  <c r="O72" i="1"/>
  <c r="M72" i="1" s="1"/>
  <c r="P72" i="1" s="1"/>
  <c r="J72" i="1" s="1"/>
  <c r="K72" i="1" s="1"/>
  <c r="T34" i="1"/>
  <c r="X34" i="1" s="1"/>
  <c r="AA34" i="1"/>
  <c r="Z34" i="1"/>
  <c r="T25" i="1"/>
  <c r="X25" i="1" s="1"/>
  <c r="AA25" i="1"/>
  <c r="Z25" i="1"/>
  <c r="AA50" i="1"/>
  <c r="AB50" i="1" s="1"/>
  <c r="T50" i="1"/>
  <c r="X50" i="1" s="1"/>
  <c r="Z50" i="1"/>
  <c r="T62" i="1"/>
  <c r="X62" i="1" s="1"/>
  <c r="AA62" i="1"/>
  <c r="AB62" i="1" s="1"/>
  <c r="Z62" i="1"/>
  <c r="AA79" i="1"/>
  <c r="Z79" i="1"/>
  <c r="T79" i="1"/>
  <c r="X79" i="1" s="1"/>
  <c r="AA82" i="1"/>
  <c r="T82" i="1"/>
  <c r="X82" i="1" s="1"/>
  <c r="Z82" i="1"/>
  <c r="T57" i="1"/>
  <c r="X57" i="1" s="1"/>
  <c r="AA57" i="1"/>
  <c r="Z57" i="1"/>
  <c r="O73" i="1"/>
  <c r="M73" i="1" s="1"/>
  <c r="P73" i="1" s="1"/>
  <c r="J73" i="1" s="1"/>
  <c r="K73" i="1" s="1"/>
  <c r="T32" i="1"/>
  <c r="X32" i="1" s="1"/>
  <c r="AA32" i="1"/>
  <c r="AB32" i="1" s="1"/>
  <c r="Z32" i="1"/>
  <c r="T80" i="1"/>
  <c r="X80" i="1" s="1"/>
  <c r="AA80" i="1"/>
  <c r="AB80" i="1" s="1"/>
  <c r="Z80" i="1"/>
  <c r="O80" i="1"/>
  <c r="M80" i="1" s="1"/>
  <c r="P80" i="1" s="1"/>
  <c r="J80" i="1" s="1"/>
  <c r="K80" i="1" s="1"/>
  <c r="O31" i="1"/>
  <c r="M31" i="1" s="1"/>
  <c r="P31" i="1" s="1"/>
  <c r="J31" i="1" s="1"/>
  <c r="K31" i="1" s="1"/>
  <c r="T78" i="1"/>
  <c r="X78" i="1" s="1"/>
  <c r="AA78" i="1"/>
  <c r="AB78" i="1" s="1"/>
  <c r="Z78" i="1"/>
  <c r="T49" i="1"/>
  <c r="X49" i="1" s="1"/>
  <c r="AA49" i="1"/>
  <c r="AB49" i="1" s="1"/>
  <c r="Z49" i="1"/>
  <c r="O49" i="1"/>
  <c r="M49" i="1" s="1"/>
  <c r="P49" i="1" s="1"/>
  <c r="J49" i="1" s="1"/>
  <c r="K49" i="1" s="1"/>
  <c r="AA64" i="1"/>
  <c r="T64" i="1"/>
  <c r="X64" i="1" s="1"/>
  <c r="Z64" i="1"/>
  <c r="AA47" i="1"/>
  <c r="T47" i="1"/>
  <c r="X47" i="1" s="1"/>
  <c r="Z47" i="1"/>
  <c r="AA48" i="1"/>
  <c r="Z48" i="1"/>
  <c r="T48" i="1"/>
  <c r="X48" i="1" s="1"/>
  <c r="AA87" i="1"/>
  <c r="AB87" i="1" s="1"/>
  <c r="T87" i="1"/>
  <c r="X87" i="1" s="1"/>
  <c r="Z87" i="1"/>
  <c r="T52" i="1"/>
  <c r="X52" i="1" s="1"/>
  <c r="AA52" i="1"/>
  <c r="AB52" i="1" s="1"/>
  <c r="Z52" i="1"/>
  <c r="T69" i="1"/>
  <c r="X69" i="1" s="1"/>
  <c r="AA69" i="1"/>
  <c r="AB69" i="1" s="1"/>
  <c r="Z69" i="1"/>
  <c r="O23" i="1"/>
  <c r="M23" i="1" s="1"/>
  <c r="P23" i="1" s="1"/>
  <c r="J23" i="1" s="1"/>
  <c r="K23" i="1" s="1"/>
  <c r="T83" i="1"/>
  <c r="X83" i="1" s="1"/>
  <c r="AA83" i="1"/>
  <c r="Z83" i="1"/>
  <c r="AB36" i="1"/>
  <c r="O86" i="1"/>
  <c r="M86" i="1" s="1"/>
  <c r="P86" i="1" s="1"/>
  <c r="J86" i="1" s="1"/>
  <c r="K86" i="1" s="1"/>
  <c r="AB85" i="1"/>
  <c r="T77" i="1"/>
  <c r="X77" i="1" s="1"/>
  <c r="Z77" i="1"/>
  <c r="AA77" i="1"/>
  <c r="T45" i="1"/>
  <c r="X45" i="1" s="1"/>
  <c r="AA45" i="1"/>
  <c r="AB45" i="1" s="1"/>
  <c r="Z45" i="1"/>
  <c r="T19" i="1"/>
  <c r="X19" i="1" s="1"/>
  <c r="AA19" i="1"/>
  <c r="AB19" i="1" s="1"/>
  <c r="Z19" i="1"/>
  <c r="O45" i="1"/>
  <c r="M45" i="1" s="1"/>
  <c r="P45" i="1" s="1"/>
  <c r="J45" i="1" s="1"/>
  <c r="K45" i="1" s="1"/>
  <c r="T84" i="1"/>
  <c r="X84" i="1" s="1"/>
  <c r="AA84" i="1"/>
  <c r="Z84" i="1"/>
  <c r="T81" i="1"/>
  <c r="X81" i="1" s="1"/>
  <c r="AA81" i="1"/>
  <c r="Z81" i="1"/>
  <c r="T29" i="1"/>
  <c r="X29" i="1" s="1"/>
  <c r="AA29" i="1"/>
  <c r="AB29" i="1" s="1"/>
  <c r="Z29" i="1"/>
  <c r="T53" i="1"/>
  <c r="X53" i="1" s="1"/>
  <c r="AA53" i="1"/>
  <c r="AB53" i="1" s="1"/>
  <c r="Z53" i="1"/>
  <c r="O37" i="1"/>
  <c r="M37" i="1" s="1"/>
  <c r="P37" i="1" s="1"/>
  <c r="J37" i="1" s="1"/>
  <c r="K37" i="1" s="1"/>
  <c r="T42" i="1"/>
  <c r="X42" i="1" s="1"/>
  <c r="AA42" i="1"/>
  <c r="AB42" i="1" s="1"/>
  <c r="O42" i="1"/>
  <c r="M42" i="1" s="1"/>
  <c r="P42" i="1" s="1"/>
  <c r="J42" i="1" s="1"/>
  <c r="K42" i="1" s="1"/>
  <c r="Z42" i="1"/>
  <c r="T63" i="1"/>
  <c r="X63" i="1" s="1"/>
  <c r="AA63" i="1"/>
  <c r="AB63" i="1" s="1"/>
  <c r="Z63" i="1"/>
  <c r="O63" i="1"/>
  <c r="M63" i="1" s="1"/>
  <c r="P63" i="1" s="1"/>
  <c r="J63" i="1" s="1"/>
  <c r="K63" i="1" s="1"/>
  <c r="O61" i="1"/>
  <c r="M61" i="1" s="1"/>
  <c r="P61" i="1" s="1"/>
  <c r="J61" i="1" s="1"/>
  <c r="K61" i="1" s="1"/>
  <c r="AB86" i="1" l="1"/>
  <c r="AB66" i="1"/>
  <c r="AB21" i="1"/>
  <c r="AB22" i="1"/>
  <c r="AB30" i="1"/>
  <c r="AB39" i="1"/>
  <c r="AB64" i="1"/>
  <c r="AB26" i="1"/>
  <c r="AB58" i="1"/>
  <c r="AB41" i="1"/>
  <c r="AB81" i="1"/>
  <c r="AB79" i="1"/>
  <c r="AB25" i="1"/>
  <c r="AB72" i="1"/>
  <c r="AB28" i="1"/>
  <c r="AB89" i="1"/>
  <c r="AB24" i="1"/>
  <c r="AB48" i="1"/>
  <c r="AB57" i="1"/>
  <c r="AB92" i="1"/>
  <c r="AB55" i="1"/>
  <c r="AB17" i="1"/>
  <c r="AB76" i="1"/>
  <c r="AB88" i="1"/>
  <c r="AB84" i="1"/>
  <c r="AB83" i="1"/>
  <c r="AB34" i="1"/>
  <c r="AB20" i="1"/>
  <c r="AB18" i="1"/>
  <c r="AB73" i="1"/>
  <c r="AB90" i="1"/>
  <c r="AB77" i="1"/>
  <c r="AB47" i="1"/>
  <c r="AB23" i="1"/>
  <c r="AB67" i="1"/>
  <c r="AB31" i="1"/>
  <c r="AB82" i="1"/>
  <c r="AB70" i="1"/>
</calcChain>
</file>

<file path=xl/sharedStrings.xml><?xml version="1.0" encoding="utf-8"?>
<sst xmlns="http://schemas.openxmlformats.org/spreadsheetml/2006/main" count="1028" uniqueCount="486">
  <si>
    <t>File opened</t>
  </si>
  <si>
    <t>2023-01-05 10:49:55</t>
  </si>
  <si>
    <t>Console s/n</t>
  </si>
  <si>
    <t>68C-831546</t>
  </si>
  <si>
    <t>Console ver</t>
  </si>
  <si>
    <t>Bluestem v.1.3.4</t>
  </si>
  <si>
    <t>Scripts ver</t>
  </si>
  <si>
    <t>2018.05  1.3.4, Mar 2018</t>
  </si>
  <si>
    <t>Head s/n</t>
  </si>
  <si>
    <t>68H-891546</t>
  </si>
  <si>
    <t>Head ver</t>
  </si>
  <si>
    <t>1.3.0</t>
  </si>
  <si>
    <t>Head cal</t>
  </si>
  <si>
    <t>{"co2bspanconc1": "2500", "co2bspan2b": "0.287104", "ssb_ref": "34260.8", "co2azero": "0.956047", "co2aspan2b": "0.285496", "h2obspanconc1": "12.27", "h2oaspan2a": "0.0688822", "h2oaspan1": "1.00238", "tbzero": "0.305447", "h2oaspanconc2": "0", "h2obspanconc2": "0", "co2bspan2": "-0.0282607", "co2aspan2a": "0.288024", "oxygen": "21", "flowbzero": "0.28845", "h2obspan1": "0.998622", "h2obzero": "1.10204", "chamberpressurezero": "2.51199", "flowmeterzero": "0.987779", "h2oaspan2b": "0.0690461", "h2oaspanconc1": "12.27", "co2bzero": "0.956083", "h2obspan2b": "0.0691233", "ssa_ref": "34202.9", "h2oaspan2": "0", "flowazero": "0.31195", "co2aspanconc1": "2500", "co2bspan1": "0.999307", "co2aspan2": "-0.0280352", "h2oazero": "1.09778", "tazero": "0.200024", "co2bspanconc2": "301.5", "h2obspan2a": "0.0692186", "co2aspanconc2": "301.5", "h2obspan2": "0", "co2bspan2a": "0.289677", "co2aspan1": "0.999297"}</t>
  </si>
  <si>
    <t>Chamber type</t>
  </si>
  <si>
    <t>6800-01A</t>
  </si>
  <si>
    <t>Chamber s/n</t>
  </si>
  <si>
    <t>MPF-651423</t>
  </si>
  <si>
    <t>Chamber rev</t>
  </si>
  <si>
    <t>0</t>
  </si>
  <si>
    <t>Chamber cal</t>
  </si>
  <si>
    <t>Fluorometer</t>
  </si>
  <si>
    <t>Flr. Version</t>
  </si>
  <si>
    <t>1.3.1</t>
  </si>
  <si>
    <t>10:49:55</t>
  </si>
  <si>
    <t>Stability Definition:	ΔCO2 (Meas2): Slp&lt;0.5	ΔH2O (Meas2): Slp&lt;0.1	F (FlrLS): Slp&lt;1</t>
  </si>
  <si>
    <t>SysConst</t>
  </si>
  <si>
    <t>AvgTime</t>
  </si>
  <si>
    <t>Oxygen</t>
  </si>
  <si>
    <t>21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</si>
  <si>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</si>
  <si>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</si>
  <si>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</si>
  <si>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</si>
  <si>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</si>
  <si>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</si>
  <si>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</si>
  <si>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</si>
  <si>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</si>
  <si>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</si>
  <si>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</si>
  <si>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</si>
  <si>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</si>
  <si>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</si>
  <si>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</si>
  <si>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</si>
  <si>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</si>
  <si>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</si>
  <si>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</si>
  <si>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</si>
  <si>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</si>
  <si>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</si>
  <si>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</si>
  <si>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</si>
  <si>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</si>
  <si>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</si>
  <si>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</si>
  <si>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</si>
  <si>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</si>
  <si>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</si>
  <si>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</si>
  <si>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</si>
  <si>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</si>
  <si>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</si>
  <si>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</si>
  <si>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</si>
  <si>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</si>
  <si>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</si>
  <si>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</si>
  <si>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</si>
  <si>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3.21083 83.9047 387.127 627.539 870.703 1067.81 1253.45 1432.42</t>
  </si>
  <si>
    <t>Fs_true</t>
  </si>
  <si>
    <t>0.3572 100.903 401.896 601.131 800.531 1001.69 1199.96 1401.42</t>
  </si>
  <si>
    <t>leak_wt</t>
  </si>
  <si>
    <t>Sys</t>
  </si>
  <si>
    <t>GasEx</t>
  </si>
  <si>
    <t>Leak</t>
  </si>
  <si>
    <t>FLR</t>
  </si>
  <si>
    <t>LeafQ</t>
  </si>
  <si>
    <t>Meas</t>
  </si>
  <si>
    <t>FlrLS</t>
  </si>
  <si>
    <t>FlrStats</t>
  </si>
  <si>
    <t>Match</t>
  </si>
  <si>
    <t>Stability</t>
  </si>
  <si>
    <t>Status</t>
  </si>
  <si>
    <t>obs</t>
  </si>
  <si>
    <t>time</t>
  </si>
  <si>
    <t>elapsed</t>
  </si>
  <si>
    <t>date</t>
  </si>
  <si>
    <t>hhmmss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</si>
  <si>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</si>
  <si>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</si>
  <si>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</si>
  <si>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</si>
  <si>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</si>
  <si>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</si>
  <si>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</si>
  <si>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</si>
  <si>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</si>
  <si>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</si>
  <si>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</si>
  <si>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</si>
  <si>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</si>
  <si>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</si>
  <si>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</si>
  <si>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</si>
  <si>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</si>
  <si>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</si>
  <si>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</si>
  <si>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</si>
  <si>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</si>
  <si>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</si>
  <si>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</si>
  <si>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</si>
  <si>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</si>
  <si>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</si>
  <si>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</si>
  <si>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</si>
  <si>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</si>
  <si>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</si>
  <si>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</si>
  <si>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</si>
  <si>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</si>
  <si>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</si>
  <si>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</si>
  <si>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</si>
  <si>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</si>
  <si>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</si>
  <si>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</si>
  <si>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</si>
  <si>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</si>
  <si>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</si>
  <si>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</si>
  <si>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</si>
  <si>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</si>
  <si>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</si>
  <si>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</si>
  <si>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</si>
  <si>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</si>
  <si>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</si>
  <si>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</si>
  <si>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</si>
  <si>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</si>
  <si>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</si>
  <si>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</si>
  <si>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</si>
  <si>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</si>
  <si>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</si>
  <si>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</si>
  <si>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</si>
  <si>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</si>
  <si>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</si>
  <si>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</si>
  <si>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</si>
  <si>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</si>
  <si>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</si>
  <si>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</si>
  <si>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</si>
  <si>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</si>
  <si>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</si>
  <si>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</si>
  <si>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</si>
  <si>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</si>
  <si>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</si>
  <si>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</si>
  <si>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</si>
  <si>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</si>
  <si>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</si>
  <si>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</si>
  <si>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</si>
  <si>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</si>
  <si>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</si>
  <si>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</si>
  <si>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</si>
  <si>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</si>
  <si>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</si>
  <si>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</si>
  <si>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</si>
  <si>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</si>
  <si>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</si>
  <si>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</si>
  <si>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</si>
  <si>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</si>
  <si>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</si>
  <si>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</si>
  <si>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</si>
  <si>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</si>
  <si>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</si>
  <si>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</si>
  <si>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</si>
  <si>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</si>
  <si>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</si>
  <si>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</si>
  <si>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</si>
  <si>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</si>
  <si>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</si>
  <si>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</si>
  <si>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</si>
  <si>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</si>
  <si>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</si>
  <si>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</si>
  <si>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</si>
  <si>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</si>
  <si>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</si>
  <si>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</si>
  <si>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</si>
  <si>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</si>
  <si>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</si>
  <si>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</si>
  <si>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</si>
  <si>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</si>
  <si>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</si>
  <si>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</si>
  <si>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</si>
  <si>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</si>
  <si>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</si>
  <si>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</si>
  <si>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</si>
  <si>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</si>
  <si>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</si>
  <si>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</si>
  <si>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</si>
  <si>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</si>
  <si>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</si>
  <si>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</si>
  <si>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</si>
  <si>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</si>
  <si>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</si>
  <si>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</si>
  <si>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</si>
  <si>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</si>
  <si>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</si>
  <si>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</si>
  <si>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</si>
  <si>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</si>
  <si>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</si>
  <si>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</si>
  <si>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</si>
  <si>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</si>
  <si>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</si>
  <si>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</si>
  <si>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</si>
  <si>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</si>
  <si>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</si>
  <si>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</si>
  <si>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</si>
  <si>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</si>
  <si>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</si>
  <si>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</si>
  <si>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20230105 10:54:18</t>
  </si>
  <si>
    <t>10:54:18</t>
  </si>
  <si>
    <t>MPF-5776-20230105-10_54_20</t>
  </si>
  <si>
    <t>-</t>
  </si>
  <si>
    <t>0: Broadleaf</t>
  </si>
  <si>
    <t>10:52:52</t>
  </si>
  <si>
    <t>1/3</t>
  </si>
  <si>
    <t>20230105 10:55:18</t>
  </si>
  <si>
    <t>10:55:18</t>
  </si>
  <si>
    <t>MPF-5777-20230105-10_55_20</t>
  </si>
  <si>
    <t>2/3</t>
  </si>
  <si>
    <t>20230105 10:56:18</t>
  </si>
  <si>
    <t>10:56:18</t>
  </si>
  <si>
    <t>MPF-5778-20230105-10_56_20</t>
  </si>
  <si>
    <t>20230105 10:57:18</t>
  </si>
  <si>
    <t>10:57:18</t>
  </si>
  <si>
    <t>MPF-5779-20230105-10_57_20</t>
  </si>
  <si>
    <t>20230105 10:58:18</t>
  </si>
  <si>
    <t>10:58:18</t>
  </si>
  <si>
    <t>MPF-5780-20230105-10_58_20</t>
  </si>
  <si>
    <t>20230105 10:59:19</t>
  </si>
  <si>
    <t>10:59:19</t>
  </si>
  <si>
    <t>MPF-5781-20230105-10_59_20</t>
  </si>
  <si>
    <t>20230105 11:00:19</t>
  </si>
  <si>
    <t>11:00:19</t>
  </si>
  <si>
    <t>MPF-5782-20230105-11_00_20</t>
  </si>
  <si>
    <t>20230105 11:01:19</t>
  </si>
  <si>
    <t>11:01:19</t>
  </si>
  <si>
    <t>MPF-5783-20230105-11_01_20</t>
  </si>
  <si>
    <t>20230105 11:02:19</t>
  </si>
  <si>
    <t>11:02:19</t>
  </si>
  <si>
    <t>MPF-5784-20230105-11_02_20</t>
  </si>
  <si>
    <t>20230105 11:03:19</t>
  </si>
  <si>
    <t>11:03:19</t>
  </si>
  <si>
    <t>MPF-5785-20230105-11_03_20</t>
  </si>
  <si>
    <t>20230105 11:04:19</t>
  </si>
  <si>
    <t>11:04:19</t>
  </si>
  <si>
    <t>MPF-5786-20230105-11_04_20</t>
  </si>
  <si>
    <t>20230105 11:05:19</t>
  </si>
  <si>
    <t>11:05:19</t>
  </si>
  <si>
    <t>MPF-5787-20230105-11_05_20</t>
  </si>
  <si>
    <t>20230105 11:06:19</t>
  </si>
  <si>
    <t>11:06:19</t>
  </si>
  <si>
    <t>MPF-5788-20230105-11_06_20</t>
  </si>
  <si>
    <t>20230105 11:07:19</t>
  </si>
  <si>
    <t>11:07:19</t>
  </si>
  <si>
    <t>MPF-5789-20230105-11_07_20</t>
  </si>
  <si>
    <t>20230105 11:08:19</t>
  </si>
  <si>
    <t>11:08:19</t>
  </si>
  <si>
    <t>MPF-5790-20230105-11_08_20</t>
  </si>
  <si>
    <t>20230105 11:09:19</t>
  </si>
  <si>
    <t>11:09:19</t>
  </si>
  <si>
    <t>MPF-5791-20230105-11_09_20</t>
  </si>
  <si>
    <t>20230105 11:10:19</t>
  </si>
  <si>
    <t>11:10:19</t>
  </si>
  <si>
    <t>MPF-5792-20230105-11_10_20</t>
  </si>
  <si>
    <t>20230105 11:11:19</t>
  </si>
  <si>
    <t>11:11:19</t>
  </si>
  <si>
    <t>MPF-5793-20230105-11_11_20</t>
  </si>
  <si>
    <t>20230105 11:12:19</t>
  </si>
  <si>
    <t>11:12:19</t>
  </si>
  <si>
    <t>MPF-5794-20230105-11_12_20</t>
  </si>
  <si>
    <t>20230105 11:14:18</t>
  </si>
  <si>
    <t>11:14:18</t>
  </si>
  <si>
    <t>MPF-5795-20230105-11_14_20</t>
  </si>
  <si>
    <t>20230105 11:15:18</t>
  </si>
  <si>
    <t>11:15:18</t>
  </si>
  <si>
    <t>MPF-5796-20230105-11_15_20</t>
  </si>
  <si>
    <t>0/3</t>
  </si>
  <si>
    <t>20230105 11:16:18</t>
  </si>
  <si>
    <t>11:16:18</t>
  </si>
  <si>
    <t>MPF-5797-20230105-11_16_20</t>
  </si>
  <si>
    <t>20230105 11:17:18</t>
  </si>
  <si>
    <t>11:17:18</t>
  </si>
  <si>
    <t>MPF-5798-20230105-11_17_20</t>
  </si>
  <si>
    <t>20230105 11:18:18</t>
  </si>
  <si>
    <t>11:18:18</t>
  </si>
  <si>
    <t>MPF-5799-20230105-11_18_20</t>
  </si>
  <si>
    <t>20230105 11:19:18</t>
  </si>
  <si>
    <t>11:19:18</t>
  </si>
  <si>
    <t>MPF-5800-20230105-11_19_20</t>
  </si>
  <si>
    <t>20230105 11:20:18</t>
  </si>
  <si>
    <t>11:20:18</t>
  </si>
  <si>
    <t>MPF-5801-20230105-11_20_20</t>
  </si>
  <si>
    <t>20230105 11:21:18</t>
  </si>
  <si>
    <t>11:21:18</t>
  </si>
  <si>
    <t>MPF-5802-20230105-11_21_20</t>
  </si>
  <si>
    <t>20230105 11:22:18</t>
  </si>
  <si>
    <t>11:22:18</t>
  </si>
  <si>
    <t>MPF-5803-20230105-11_22_20</t>
  </si>
  <si>
    <t>20230105 11:23:18</t>
  </si>
  <si>
    <t>11:23:18</t>
  </si>
  <si>
    <t>MPF-5804-20230105-11_23_20</t>
  </si>
  <si>
    <t>20230105 11:24:18</t>
  </si>
  <si>
    <t>11:24:18</t>
  </si>
  <si>
    <t>MPF-5805-20230105-11_24_20</t>
  </si>
  <si>
    <t>20230105 11:25:18</t>
  </si>
  <si>
    <t>11:25:18</t>
  </si>
  <si>
    <t>MPF-5806-20230105-11_25_20</t>
  </si>
  <si>
    <t>20230105 11:26:18</t>
  </si>
  <si>
    <t>11:26:18</t>
  </si>
  <si>
    <t>MPF-5807-20230105-11_26_20</t>
  </si>
  <si>
    <t>20230105 11:27:18</t>
  </si>
  <si>
    <t>11:27:18</t>
  </si>
  <si>
    <t>MPF-5808-20230105-11_27_20</t>
  </si>
  <si>
    <t>20230105 11:28:18</t>
  </si>
  <si>
    <t>11:28:18</t>
  </si>
  <si>
    <t>MPF-5809-20230105-11_28_20</t>
  </si>
  <si>
    <t>20230105 11:29:18</t>
  </si>
  <si>
    <t>11:29:18</t>
  </si>
  <si>
    <t>MPF-5810-20230105-11_29_20</t>
  </si>
  <si>
    <t>20230105 11:30:18</t>
  </si>
  <si>
    <t>11:30:18</t>
  </si>
  <si>
    <t>MPF-5811-20230105-11_30_20</t>
  </si>
  <si>
    <t>20230105 11:31:18</t>
  </si>
  <si>
    <t>11:31:18</t>
  </si>
  <si>
    <t>MPF-5812-20230105-11_31_20</t>
  </si>
  <si>
    <t>20230105 11:32:18</t>
  </si>
  <si>
    <t>11:32:18</t>
  </si>
  <si>
    <t>MPF-5813-20230105-11_32_20</t>
  </si>
  <si>
    <t>20230105 11:33:18</t>
  </si>
  <si>
    <t>11:33:18</t>
  </si>
  <si>
    <t>MPF-5814-20230105-11_33_20</t>
  </si>
  <si>
    <t>20230105 11:34:19</t>
  </si>
  <si>
    <t>11:34:19</t>
  </si>
  <si>
    <t>MPF-5815-20230105-11_34_20</t>
  </si>
  <si>
    <t>20230105 11:35:19</t>
  </si>
  <si>
    <t>11:35:19</t>
  </si>
  <si>
    <t>MPF-5816-20230105-11_35_20</t>
  </si>
  <si>
    <t>20230105 11:36:19</t>
  </si>
  <si>
    <t>11:36:19</t>
  </si>
  <si>
    <t>MPF-5817-20230105-11_36_20</t>
  </si>
  <si>
    <t>20230105 11:37:19</t>
  </si>
  <si>
    <t>11:37:19</t>
  </si>
  <si>
    <t>MPF-5818-20230105-11_37_20</t>
  </si>
  <si>
    <t>20230105 11:38:19</t>
  </si>
  <si>
    <t>11:38:19</t>
  </si>
  <si>
    <t>MPF-5819-20230105-11_38_20</t>
  </si>
  <si>
    <t>20230105 11:39:19</t>
  </si>
  <si>
    <t>11:39:19</t>
  </si>
  <si>
    <t>MPF-5820-20230105-11_39_20</t>
  </si>
  <si>
    <t>20230105 11:40:19</t>
  </si>
  <si>
    <t>11:40:19</t>
  </si>
  <si>
    <t>MPF-5821-20230105-11_40_20</t>
  </si>
  <si>
    <t>20230105 11:41:19</t>
  </si>
  <si>
    <t>11:41:19</t>
  </si>
  <si>
    <t>MPF-5822-20230105-11_41_20</t>
  </si>
  <si>
    <t>20230105 11:42:19</t>
  </si>
  <si>
    <t>11:42:19</t>
  </si>
  <si>
    <t>MPF-5823-20230105-11_42_21</t>
  </si>
  <si>
    <t>20230105 11:43:19</t>
  </si>
  <si>
    <t>11:43:19</t>
  </si>
  <si>
    <t>MPF-5824-20230105-11_43_20</t>
  </si>
  <si>
    <t>20230105 11:44:19</t>
  </si>
  <si>
    <t>11:44:19</t>
  </si>
  <si>
    <t>MPF-5825-20230105-11_44_20</t>
  </si>
  <si>
    <t>20230105 11:45:19</t>
  </si>
  <si>
    <t>11:45:19</t>
  </si>
  <si>
    <t>MPF-5826-20230105-11_45_20</t>
  </si>
  <si>
    <t>20230105 11:46:19</t>
  </si>
  <si>
    <t>11:46:19</t>
  </si>
  <si>
    <t>MPF-5827-20230105-11_46_20</t>
  </si>
  <si>
    <t>20230105 11:47:19</t>
  </si>
  <si>
    <t>11:47:19</t>
  </si>
  <si>
    <t>MPF-5828-20230105-11_47_20</t>
  </si>
  <si>
    <t>20230105 11:48:19</t>
  </si>
  <si>
    <t>11:48:19</t>
  </si>
  <si>
    <t>MPF-5829-20230105-11_48_20</t>
  </si>
  <si>
    <t>20230105 11:49:19</t>
  </si>
  <si>
    <t>11:49:19</t>
  </si>
  <si>
    <t>MPF-5830-20230105-11_49_20</t>
  </si>
  <si>
    <t>20230105 11:50:19</t>
  </si>
  <si>
    <t>11:50:19</t>
  </si>
  <si>
    <t>MPF-5831-20230105-11_50_20</t>
  </si>
  <si>
    <t>20230105 11:51:19</t>
  </si>
  <si>
    <t>11:51:19</t>
  </si>
  <si>
    <t>MPF-5832-20230105-11_51_20</t>
  </si>
  <si>
    <t>20230105 11:52:19</t>
  </si>
  <si>
    <t>11:52:19</t>
  </si>
  <si>
    <t>MPF-5833-20230105-11_52_20</t>
  </si>
  <si>
    <t>20230105 11:54:18</t>
  </si>
  <si>
    <t>11:54:18</t>
  </si>
  <si>
    <t>MPF-5834-20230105-11_54_20</t>
  </si>
  <si>
    <t>20230105 11:55:18</t>
  </si>
  <si>
    <t>11:55:18</t>
  </si>
  <si>
    <t>MPF-5835-20230105-11_55_20</t>
  </si>
  <si>
    <t>20230105 11:56:18</t>
  </si>
  <si>
    <t>11:56:18</t>
  </si>
  <si>
    <t>MPF-5836-20230105-11_56_20</t>
  </si>
  <si>
    <t>20230105 11:57:18</t>
  </si>
  <si>
    <t>11:57:18</t>
  </si>
  <si>
    <t>MPF-5837-20230105-11_57_20</t>
  </si>
  <si>
    <t>20230105 11:58:18</t>
  </si>
  <si>
    <t>11:58:18</t>
  </si>
  <si>
    <t>MPF-5838-20230105-11_58_20</t>
  </si>
  <si>
    <t>20230105 11:59:18</t>
  </si>
  <si>
    <t>11:59:18</t>
  </si>
  <si>
    <t>MPF-5839-20230105-11_59_20</t>
  </si>
  <si>
    <t>20230105 12:00:18</t>
  </si>
  <si>
    <t>12:00:18</t>
  </si>
  <si>
    <t>MPF-5840-20230105-12_00_20</t>
  </si>
  <si>
    <t>20230105 12:01:18</t>
  </si>
  <si>
    <t>12:01:18</t>
  </si>
  <si>
    <t>MPF-5841-20230105-12_01_20</t>
  </si>
  <si>
    <t>20230105 12:02:18</t>
  </si>
  <si>
    <t>12:02:18</t>
  </si>
  <si>
    <t>MPF-5842-20230105-12_02_20</t>
  </si>
  <si>
    <t>20230105 12:03:18</t>
  </si>
  <si>
    <t>12:03:18</t>
  </si>
  <si>
    <t>MPF-5843-20230105-12_03_20</t>
  </si>
  <si>
    <t>20230105 12:04:18</t>
  </si>
  <si>
    <t>12:04:18</t>
  </si>
  <si>
    <t>MPF-5844-20230105-12_04_20</t>
  </si>
  <si>
    <t>20230105 12:05:18</t>
  </si>
  <si>
    <t>12:05:18</t>
  </si>
  <si>
    <t>MPF-5845-20230105-12_05_20</t>
  </si>
  <si>
    <t>20230105 12:06:18</t>
  </si>
  <si>
    <t>12:06:18</t>
  </si>
  <si>
    <t>MPF-5846-20230105-12_06_20</t>
  </si>
  <si>
    <t>20230105 12:07:18</t>
  </si>
  <si>
    <t>12:07:18</t>
  </si>
  <si>
    <t>MPF-5847-20230105-12_07_20</t>
  </si>
  <si>
    <t>20230105 12:08:19</t>
  </si>
  <si>
    <t>12:08:19</t>
  </si>
  <si>
    <t>MPF-5848-20230105-12_08_20</t>
  </si>
  <si>
    <t>20230105 12:09:18</t>
  </si>
  <si>
    <t>12:09:18</t>
  </si>
  <si>
    <t>MPF-5849-20230105-12_09_20</t>
  </si>
  <si>
    <t>20230105 12:10:19</t>
  </si>
  <si>
    <t>12:10:19</t>
  </si>
  <si>
    <t>MPF-5850-20230105-12_10_20</t>
  </si>
  <si>
    <t>20230105 12:11:19</t>
  </si>
  <si>
    <t>12:11:19</t>
  </si>
  <si>
    <t>MPF-5851-20230105-12_11_21</t>
  </si>
  <si>
    <t>20230105 12:12:19</t>
  </si>
  <si>
    <t>12:12:19</t>
  </si>
  <si>
    <t>MPF-5852-20230105-12_12_21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</si>
</sst>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Q93"/>
  <sheetViews>
    <sheetView tabSelected="1" topLeftCell="BF67" workbookViewId="0">
      <selection activeCell="BM17" sqref="BM17:BM93"/>
    </sheetView>
  </sheetViews>
  <sheetFormatPr baseColWidth="10" defaultColWidth="8.88671875" defaultRowHeight="14.4" x14ac:dyDescent="0.3"/>
  <sheetData>
    <row r="2" spans="1:147" x14ac:dyDescent="0.3">
      <c r="A2" t="s">
        <v>26</v>
      </c>
      <c r="B2" t="s">
        <v>27</v>
      </c>
      <c r="C2" t="s">
        <v>28</v>
      </c>
      <c r="D2" t="s">
        <v>30</v>
      </c>
    </row>
    <row r="3" spans="1:147" x14ac:dyDescent="0.3">
      <c r="B3" t="s">
        <v>19</v>
      </c>
      <c r="C3" t="s">
        <v>29</v>
      </c>
      <c r="D3" t="s">
        <v>31</v>
      </c>
    </row>
    <row r="4" spans="1:147" x14ac:dyDescent="0.3">
      <c r="A4" t="s">
        <v>32</v>
      </c>
      <c r="B4" t="s">
        <v>33</v>
      </c>
    </row>
    <row r="5" spans="1:147" x14ac:dyDescent="0.3">
      <c r="B5">
        <v>2</v>
      </c>
    </row>
    <row r="6" spans="1:147" x14ac:dyDescent="0.3">
      <c r="A6" t="s">
        <v>34</v>
      </c>
      <c r="B6" t="s">
        <v>35</v>
      </c>
      <c r="C6" t="s">
        <v>36</v>
      </c>
      <c r="D6" t="s">
        <v>37</v>
      </c>
      <c r="E6" t="s">
        <v>38</v>
      </c>
    </row>
    <row r="7" spans="1:147" x14ac:dyDescent="0.3">
      <c r="B7">
        <v>0</v>
      </c>
      <c r="C7">
        <v>1</v>
      </c>
      <c r="D7">
        <v>0</v>
      </c>
      <c r="E7">
        <v>0</v>
      </c>
    </row>
    <row r="8" spans="1:147" x14ac:dyDescent="0.3">
      <c r="A8" t="s">
        <v>39</v>
      </c>
      <c r="B8" t="s">
        <v>40</v>
      </c>
      <c r="C8" t="s">
        <v>42</v>
      </c>
      <c r="D8" t="s">
        <v>44</v>
      </c>
      <c r="E8" t="s">
        <v>45</v>
      </c>
      <c r="F8" t="s">
        <v>46</v>
      </c>
      <c r="G8" t="s">
        <v>47</v>
      </c>
      <c r="H8" t="s">
        <v>48</v>
      </c>
      <c r="I8" t="s">
        <v>49</v>
      </c>
      <c r="J8" t="s">
        <v>50</v>
      </c>
      <c r="K8" t="s">
        <v>51</v>
      </c>
      <c r="L8" t="s">
        <v>52</v>
      </c>
      <c r="M8" t="s">
        <v>53</v>
      </c>
      <c r="N8" t="s">
        <v>54</v>
      </c>
      <c r="O8" t="s">
        <v>55</v>
      </c>
      <c r="P8" t="s">
        <v>56</v>
      </c>
      <c r="Q8" t="s">
        <v>57</v>
      </c>
    </row>
    <row r="9" spans="1:147" x14ac:dyDescent="0.3">
      <c r="B9" t="s">
        <v>41</v>
      </c>
      <c r="C9" t="s">
        <v>43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7" x14ac:dyDescent="0.3">
      <c r="A10" t="s">
        <v>58</v>
      </c>
      <c r="B10" t="s">
        <v>59</v>
      </c>
      <c r="C10" t="s">
        <v>60</v>
      </c>
      <c r="D10" t="s">
        <v>61</v>
      </c>
      <c r="E10" t="s">
        <v>62</v>
      </c>
      <c r="F10" t="s">
        <v>63</v>
      </c>
    </row>
    <row r="11" spans="1:147" x14ac:dyDescent="0.3">
      <c r="B11">
        <v>0</v>
      </c>
      <c r="C11">
        <v>0</v>
      </c>
      <c r="D11">
        <v>0</v>
      </c>
      <c r="E11">
        <v>0</v>
      </c>
      <c r="F11">
        <v>1</v>
      </c>
    </row>
    <row r="12" spans="1:147" x14ac:dyDescent="0.3">
      <c r="A12" t="s">
        <v>64</v>
      </c>
      <c r="B12" t="s">
        <v>65</v>
      </c>
      <c r="C12" t="s">
        <v>66</v>
      </c>
      <c r="D12" t="s">
        <v>67</v>
      </c>
      <c r="E12" t="s">
        <v>68</v>
      </c>
      <c r="F12" t="s">
        <v>69</v>
      </c>
      <c r="G12" t="s">
        <v>71</v>
      </c>
      <c r="H12" t="s">
        <v>73</v>
      </c>
    </row>
    <row r="13" spans="1:147" x14ac:dyDescent="0.3">
      <c r="B13">
        <v>-6276</v>
      </c>
      <c r="C13">
        <v>6.6</v>
      </c>
      <c r="D13">
        <v>1.7090000000000001E-5</v>
      </c>
      <c r="E13">
        <v>3.11</v>
      </c>
      <c r="F13" t="s">
        <v>70</v>
      </c>
      <c r="G13" t="s">
        <v>72</v>
      </c>
      <c r="H13">
        <v>0</v>
      </c>
    </row>
    <row r="14" spans="1:147" x14ac:dyDescent="0.3">
      <c r="A14" t="s">
        <v>74</v>
      </c>
      <c r="B14" t="s">
        <v>74</v>
      </c>
      <c r="C14" t="s">
        <v>74</v>
      </c>
      <c r="D14" t="s">
        <v>74</v>
      </c>
      <c r="E14" t="s">
        <v>74</v>
      </c>
      <c r="F14" t="s">
        <v>75</v>
      </c>
      <c r="G14" t="s">
        <v>75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76</v>
      </c>
      <c r="AG14" t="s">
        <v>76</v>
      </c>
      <c r="AH14" t="s">
        <v>76</v>
      </c>
      <c r="AI14" t="s">
        <v>76</v>
      </c>
      <c r="AJ14" t="s">
        <v>76</v>
      </c>
      <c r="AK14" t="s">
        <v>77</v>
      </c>
      <c r="AL14" t="s">
        <v>77</v>
      </c>
      <c r="AM14" t="s">
        <v>77</v>
      </c>
      <c r="AN14" t="s">
        <v>77</v>
      </c>
      <c r="AO14" t="s">
        <v>77</v>
      </c>
      <c r="AP14" t="s">
        <v>77</v>
      </c>
      <c r="AQ14" t="s">
        <v>77</v>
      </c>
      <c r="AR14" t="s">
        <v>77</v>
      </c>
      <c r="AS14" t="s">
        <v>77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78</v>
      </c>
      <c r="BJ14" t="s">
        <v>78</v>
      </c>
      <c r="BK14" t="s">
        <v>78</v>
      </c>
      <c r="BL14" t="s">
        <v>78</v>
      </c>
      <c r="BM14" t="s">
        <v>32</v>
      </c>
      <c r="BN14" t="s">
        <v>32</v>
      </c>
      <c r="BO14" t="s">
        <v>32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79</v>
      </c>
      <c r="CB14" t="s">
        <v>79</v>
      </c>
      <c r="CC14" t="s">
        <v>79</v>
      </c>
      <c r="CD14" t="s">
        <v>80</v>
      </c>
      <c r="CE14" t="s">
        <v>80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80</v>
      </c>
      <c r="CP14" t="s">
        <v>80</v>
      </c>
      <c r="CQ14" t="s">
        <v>80</v>
      </c>
      <c r="CR14" t="s">
        <v>80</v>
      </c>
      <c r="CS14" t="s">
        <v>80</v>
      </c>
      <c r="CT14" t="s">
        <v>80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82</v>
      </c>
      <c r="DA14" t="s">
        <v>82</v>
      </c>
      <c r="DB14" t="s">
        <v>82</v>
      </c>
      <c r="DC14" t="s">
        <v>82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83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  <c r="EQ14" t="s">
        <v>84</v>
      </c>
    </row>
    <row r="15" spans="1:147" x14ac:dyDescent="0.3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76</v>
      </c>
      <c r="AG15" t="s">
        <v>116</v>
      </c>
      <c r="AH15" t="s">
        <v>117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129</v>
      </c>
      <c r="AU15" t="s">
        <v>130</v>
      </c>
      <c r="AV15" t="s">
        <v>131</v>
      </c>
      <c r="AW15" t="s">
        <v>132</v>
      </c>
      <c r="AX15" t="s">
        <v>133</v>
      </c>
      <c r="AY15" t="s">
        <v>134</v>
      </c>
      <c r="AZ15" t="s">
        <v>135</v>
      </c>
      <c r="BA15" t="s">
        <v>136</v>
      </c>
      <c r="BB15" t="s">
        <v>137</v>
      </c>
      <c r="BC15" t="s">
        <v>138</v>
      </c>
      <c r="BD15" t="s">
        <v>139</v>
      </c>
      <c r="BE15" t="s">
        <v>140</v>
      </c>
      <c r="BF15" t="s">
        <v>141</v>
      </c>
      <c r="BG15" t="s">
        <v>142</v>
      </c>
      <c r="BH15" t="s">
        <v>143</v>
      </c>
      <c r="BI15" t="s">
        <v>144</v>
      </c>
      <c r="BJ15" t="s">
        <v>145</v>
      </c>
      <c r="BK15" t="s">
        <v>146</v>
      </c>
      <c r="BL15" t="s">
        <v>147</v>
      </c>
      <c r="BM15" t="s">
        <v>148</v>
      </c>
      <c r="BN15" t="s">
        <v>149</v>
      </c>
      <c r="BO15" t="s">
        <v>150</v>
      </c>
      <c r="BP15" t="s">
        <v>90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166</v>
      </c>
      <c r="CG15" t="s">
        <v>167</v>
      </c>
      <c r="CH15" t="s">
        <v>168</v>
      </c>
      <c r="CI15" t="s">
        <v>169</v>
      </c>
      <c r="CJ15" t="s">
        <v>170</v>
      </c>
      <c r="CK15" t="s">
        <v>171</v>
      </c>
      <c r="CL15" t="s">
        <v>172</v>
      </c>
      <c r="CM15" t="s">
        <v>173</v>
      </c>
      <c r="CN15" t="s">
        <v>174</v>
      </c>
      <c r="CO15" t="s">
        <v>175</v>
      </c>
      <c r="CP15" t="s">
        <v>176</v>
      </c>
      <c r="CQ15" t="s">
        <v>177</v>
      </c>
      <c r="CR15" t="s">
        <v>178</v>
      </c>
      <c r="CS15" t="s">
        <v>179</v>
      </c>
      <c r="CT15" t="s">
        <v>180</v>
      </c>
      <c r="CU15" t="s">
        <v>181</v>
      </c>
      <c r="CV15" t="s">
        <v>182</v>
      </c>
      <c r="CW15" t="s">
        <v>183</v>
      </c>
      <c r="CX15" t="s">
        <v>184</v>
      </c>
      <c r="CY15" t="s">
        <v>185</v>
      </c>
      <c r="CZ15" t="s">
        <v>86</v>
      </c>
      <c r="DA15" t="s">
        <v>89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  <c r="EQ15" t="s">
        <v>227</v>
      </c>
    </row>
    <row r="16" spans="1:147" x14ac:dyDescent="0.3">
      <c r="B16" t="s">
        <v>228</v>
      </c>
      <c r="C16" t="s">
        <v>228</v>
      </c>
      <c r="F16" t="s">
        <v>228</v>
      </c>
      <c r="G16" t="s">
        <v>229</v>
      </c>
      <c r="H16" t="s">
        <v>230</v>
      </c>
      <c r="I16" t="s">
        <v>231</v>
      </c>
      <c r="J16" t="s">
        <v>231</v>
      </c>
      <c r="K16" t="s">
        <v>156</v>
      </c>
      <c r="L16" t="s">
        <v>156</v>
      </c>
      <c r="M16" t="s">
        <v>229</v>
      </c>
      <c r="N16" t="s">
        <v>229</v>
      </c>
      <c r="O16" t="s">
        <v>229</v>
      </c>
      <c r="P16" t="s">
        <v>229</v>
      </c>
      <c r="Q16" t="s">
        <v>232</v>
      </c>
      <c r="R16" t="s">
        <v>233</v>
      </c>
      <c r="S16" t="s">
        <v>233</v>
      </c>
      <c r="T16" t="s">
        <v>234</v>
      </c>
      <c r="U16" t="s">
        <v>235</v>
      </c>
      <c r="V16" t="s">
        <v>234</v>
      </c>
      <c r="W16" t="s">
        <v>234</v>
      </c>
      <c r="X16" t="s">
        <v>234</v>
      </c>
      <c r="Y16" t="s">
        <v>232</v>
      </c>
      <c r="Z16" t="s">
        <v>232</v>
      </c>
      <c r="AA16" t="s">
        <v>232</v>
      </c>
      <c r="AB16" t="s">
        <v>232</v>
      </c>
      <c r="AF16" t="s">
        <v>236</v>
      </c>
      <c r="AG16" t="s">
        <v>235</v>
      </c>
      <c r="AI16" t="s">
        <v>235</v>
      </c>
      <c r="AJ16" t="s">
        <v>236</v>
      </c>
      <c r="AP16" t="s">
        <v>230</v>
      </c>
      <c r="AV16" t="s">
        <v>230</v>
      </c>
      <c r="AW16" t="s">
        <v>230</v>
      </c>
      <c r="AX16" t="s">
        <v>230</v>
      </c>
      <c r="AZ16" t="s">
        <v>237</v>
      </c>
      <c r="BI16" t="s">
        <v>230</v>
      </c>
      <c r="BJ16" t="s">
        <v>230</v>
      </c>
      <c r="BL16" t="s">
        <v>238</v>
      </c>
      <c r="BM16" t="s">
        <v>239</v>
      </c>
      <c r="BP16" t="s">
        <v>228</v>
      </c>
      <c r="BQ16" t="s">
        <v>231</v>
      </c>
      <c r="BR16" t="s">
        <v>231</v>
      </c>
      <c r="BS16" t="s">
        <v>240</v>
      </c>
      <c r="BT16" t="s">
        <v>240</v>
      </c>
      <c r="BU16" t="s">
        <v>236</v>
      </c>
      <c r="BV16" t="s">
        <v>234</v>
      </c>
      <c r="BW16" t="s">
        <v>234</v>
      </c>
      <c r="BX16" t="s">
        <v>233</v>
      </c>
      <c r="BY16" t="s">
        <v>233</v>
      </c>
      <c r="BZ16" t="s">
        <v>233</v>
      </c>
      <c r="CA16" t="s">
        <v>241</v>
      </c>
      <c r="CB16" t="s">
        <v>230</v>
      </c>
      <c r="CC16" t="s">
        <v>230</v>
      </c>
      <c r="CD16" t="s">
        <v>230</v>
      </c>
      <c r="CI16" t="s">
        <v>230</v>
      </c>
      <c r="CL16" t="s">
        <v>233</v>
      </c>
      <c r="CM16" t="s">
        <v>233</v>
      </c>
      <c r="CN16" t="s">
        <v>233</v>
      </c>
      <c r="CO16" t="s">
        <v>233</v>
      </c>
      <c r="CP16" t="s">
        <v>233</v>
      </c>
      <c r="CQ16" t="s">
        <v>230</v>
      </c>
      <c r="CR16" t="s">
        <v>230</v>
      </c>
      <c r="CS16" t="s">
        <v>230</v>
      </c>
      <c r="CT16" t="s">
        <v>228</v>
      </c>
      <c r="CV16" t="s">
        <v>242</v>
      </c>
      <c r="CW16" t="s">
        <v>242</v>
      </c>
      <c r="CY16" t="s">
        <v>228</v>
      </c>
      <c r="CZ16" t="s">
        <v>243</v>
      </c>
      <c r="DC16" t="s">
        <v>244</v>
      </c>
      <c r="DD16" t="s">
        <v>245</v>
      </c>
      <c r="DE16" t="s">
        <v>244</v>
      </c>
      <c r="DF16" t="s">
        <v>245</v>
      </c>
      <c r="DG16" t="s">
        <v>235</v>
      </c>
      <c r="DH16" t="s">
        <v>235</v>
      </c>
      <c r="DI16" t="s">
        <v>231</v>
      </c>
      <c r="DJ16" t="s">
        <v>246</v>
      </c>
      <c r="DK16" t="s">
        <v>231</v>
      </c>
      <c r="DN16" t="s">
        <v>247</v>
      </c>
      <c r="DQ16" t="s">
        <v>240</v>
      </c>
      <c r="DR16" t="s">
        <v>248</v>
      </c>
      <c r="DS16" t="s">
        <v>240</v>
      </c>
      <c r="DX16" t="s">
        <v>235</v>
      </c>
      <c r="DY16" t="s">
        <v>235</v>
      </c>
      <c r="DZ16" t="s">
        <v>244</v>
      </c>
      <c r="EA16" t="s">
        <v>245</v>
      </c>
      <c r="EC16" t="s">
        <v>236</v>
      </c>
      <c r="ED16" t="s">
        <v>236</v>
      </c>
      <c r="EE16" t="s">
        <v>233</v>
      </c>
      <c r="EF16" t="s">
        <v>233</v>
      </c>
      <c r="EG16" t="s">
        <v>233</v>
      </c>
      <c r="EH16" t="s">
        <v>233</v>
      </c>
      <c r="EI16" t="s">
        <v>233</v>
      </c>
      <c r="EJ16" t="s">
        <v>235</v>
      </c>
      <c r="EK16" t="s">
        <v>235</v>
      </c>
      <c r="EL16" t="s">
        <v>235</v>
      </c>
      <c r="EM16" t="s">
        <v>233</v>
      </c>
      <c r="EN16" t="s">
        <v>231</v>
      </c>
      <c r="EO16" t="s">
        <v>240</v>
      </c>
      <c r="EP16" t="s">
        <v>235</v>
      </c>
      <c r="EQ16" t="s">
        <v>235</v>
      </c>
    </row>
    <row r="17" spans="1:147" x14ac:dyDescent="0.3">
      <c r="A17">
        <v>1</v>
      </c>
      <c r="B17">
        <v>1672912458.4000001</v>
      </c>
      <c r="C17">
        <v>0</v>
      </c>
      <c r="D17" t="s">
        <v>249</v>
      </c>
      <c r="E17" t="s">
        <v>250</v>
      </c>
      <c r="F17">
        <v>1672912450.4129</v>
      </c>
      <c r="G17">
        <f t="shared" ref="G17:G48" si="0">BU17*AH17*(BS17-BT17)/(100*BM17*(1000-AH17*BS17))</f>
        <v>4.4350670441479284E-3</v>
      </c>
      <c r="H17">
        <f t="shared" ref="H17:H48" si="1">BU17*AH17*(BR17-BQ17*(1000-AH17*BT17)/(1000-AH17*BS17))/(100*BM17)</f>
        <v>7.5931551690844961</v>
      </c>
      <c r="I17">
        <f t="shared" ref="I17:I48" si="2">BQ17 - IF(AH17&gt;1, H17*BM17*100/(AJ17*CA17), 0)</f>
        <v>400.08300000000003</v>
      </c>
      <c r="J17">
        <f t="shared" ref="J17:J48" si="3">((P17-G17/2)*I17-H17)/(P17+G17/2)</f>
        <v>318.90966244364733</v>
      </c>
      <c r="K17">
        <f t="shared" ref="K17:K48" si="4">J17*(BV17+BW17)/1000</f>
        <v>30.801185306537562</v>
      </c>
      <c r="L17">
        <f t="shared" ref="L17:L48" si="5">(BQ17 - IF(AH17&gt;1, H17*BM17*100/(AJ17*CA17), 0))*(BV17+BW17)/1000</f>
        <v>38.641132810370713</v>
      </c>
      <c r="M17">
        <f t="shared" ref="M17:M48" si="6">2/((1/O17-1/N17)+SIGN(O17)*SQRT((1/O17-1/N17)*(1/O17-1/N17) + 4*BN17/((BN17+1)*(BN17+1))*(2*1/O17*1/N17-1/N17*1/N17)))</f>
        <v>0.18581447314613395</v>
      </c>
      <c r="N17">
        <f t="shared" ref="N17:N48" si="7">AE17+AD17*BM17+AC17*BM17*BM17</f>
        <v>3.3846677005999184</v>
      </c>
      <c r="O17">
        <f t="shared" ref="O17:O48" si="8">G17*(1000-(1000*0.61365*EXP(17.502*S17/(240.97+S17))/(BV17+BW17)+BS17)/2)/(1000*0.61365*EXP(17.502*S17/(240.97+S17))/(BV17+BW17)-BS17)</f>
        <v>0.18032769039099059</v>
      </c>
      <c r="P17">
        <f t="shared" ref="P17:P48" si="9">1/((BN17+1)/(M17/1.6)+1/(N17/1.37)) + BN17/((BN17+1)/(M17/1.6) + BN17/(N17/1.37))</f>
        <v>0.11318427671894428</v>
      </c>
      <c r="Q17">
        <f t="shared" ref="Q17:Q48" si="10">(BJ17*BL17)</f>
        <v>161.84453956472197</v>
      </c>
      <c r="R17">
        <f t="shared" ref="R17:R48" si="11">(BX17+(Q17+2*0.95*0.0000000567*(((BX17+$B$7)+273)^4-(BX17+273)^4)-44100*G17)/(1.84*29.3*N17+8*0.95*0.0000000567*(BX17+273)^3))</f>
        <v>28.006493665331384</v>
      </c>
      <c r="S17">
        <f t="shared" ref="S17:S48" si="12">($C$7*BY17+$D$7*BZ17+$E$7*R17)</f>
        <v>28.393467741935499</v>
      </c>
      <c r="T17">
        <f t="shared" ref="T17:T48" si="13">0.61365*EXP(17.502*S17/(240.97+S17))</f>
        <v>3.8827609159606853</v>
      </c>
      <c r="U17">
        <f t="shared" ref="U17:U48" si="14">(V17/W17*100)</f>
        <v>41.056365787001397</v>
      </c>
      <c r="V17">
        <f t="shared" ref="V17:V48" si="15">BS17*(BV17+BW17)/1000</f>
        <v>1.5744655549666264</v>
      </c>
      <c r="W17">
        <f t="shared" ref="W17:W48" si="16">0.61365*EXP(17.502*BX17/(240.97+BX17))</f>
        <v>3.8348877811905804</v>
      </c>
      <c r="X17">
        <f t="shared" ref="X17:X48" si="17">(T17-BS17*(BV17+BW17)/1000)</f>
        <v>2.3082953609940589</v>
      </c>
      <c r="Y17">
        <f t="shared" ref="Y17:Y48" si="18">(-G17*44100)</f>
        <v>-195.58645664692364</v>
      </c>
      <c r="Z17">
        <f t="shared" ref="Z17:Z48" si="19">2*29.3*N17*0.92*(BX17-S17)</f>
        <v>-38.915861677765719</v>
      </c>
      <c r="AA17">
        <f t="shared" ref="AA17:AA48" si="20">2*0.95*0.0000000567*(((BX17+$B$7)+273)^4-(S17+273)^4)</f>
        <v>-2.5134042029645101</v>
      </c>
      <c r="AB17">
        <f t="shared" ref="AB17:AB48" si="21">Q17+AA17+Y17+Z17</f>
        <v>-75.171182962931908</v>
      </c>
      <c r="AC17">
        <v>-3.9985877944959398E-2</v>
      </c>
      <c r="AD17">
        <v>4.4887650948516898E-2</v>
      </c>
      <c r="AE17">
        <v>3.3752728994360002</v>
      </c>
      <c r="AF17">
        <v>6</v>
      </c>
      <c r="AG17">
        <v>1</v>
      </c>
      <c r="AH17">
        <f t="shared" ref="AH17:AH48" si="22">IF(AF17*$H$13&gt;=AJ17,1,(AJ17/(AJ17-AF17*$H$13)))</f>
        <v>1</v>
      </c>
      <c r="AI17">
        <f t="shared" ref="AI17:AI48" si="23">(AH17-1)*100</f>
        <v>0</v>
      </c>
      <c r="AJ17">
        <f t="shared" ref="AJ17:AJ48" si="24">MAX(0,($B$13+$C$13*CA17)/(1+$D$13*CA17)*BV17/(BX17+273)*$E$13)</f>
        <v>50787.565830379084</v>
      </c>
      <c r="AK17">
        <v>0</v>
      </c>
      <c r="AL17">
        <v>0</v>
      </c>
      <c r="AM17">
        <v>0</v>
      </c>
      <c r="AN17">
        <f t="shared" ref="AN17:AN48" si="25">AM17-AL17</f>
        <v>0</v>
      </c>
      <c r="AO17" t="e">
        <f t="shared" ref="AO17:AO48" si="26">AN17/AM17</f>
        <v>#DIV/0!</v>
      </c>
      <c r="AP17">
        <v>-1</v>
      </c>
      <c r="AQ17" t="s">
        <v>251</v>
      </c>
      <c r="AR17">
        <v>2.1290769230769202</v>
      </c>
      <c r="AS17">
        <v>1.5808</v>
      </c>
      <c r="AT17">
        <f t="shared" ref="AT17:AT48" si="27">1-AR17/AS17</f>
        <v>-0.34683509810027857</v>
      </c>
      <c r="AU17">
        <v>0.5</v>
      </c>
      <c r="AV17">
        <f t="shared" ref="AV17:AV48" si="28">BJ17</f>
        <v>841.18482302022187</v>
      </c>
      <c r="AW17">
        <f t="shared" ref="AW17:AW48" si="29">H17</f>
        <v>7.5931551690844961</v>
      </c>
      <c r="AX17">
        <f t="shared" ref="AX17:AX48" si="30">AT17*AU17*AV17</f>
        <v>-145.87621030634207</v>
      </c>
      <c r="AY17">
        <f t="shared" ref="AY17:AY48" si="31">BD17/AS17</f>
        <v>1</v>
      </c>
      <c r="AZ17">
        <f t="shared" ref="AZ17:AZ48" si="32">(AW17-AP17)/AV17</f>
        <v>1.0215537577379615E-2</v>
      </c>
      <c r="BA17">
        <f t="shared" ref="BA17:BA48" si="33">(AM17-AS17)/AS17</f>
        <v>-1</v>
      </c>
      <c r="BB17" t="s">
        <v>252</v>
      </c>
      <c r="BC17">
        <v>0</v>
      </c>
      <c r="BD17">
        <f t="shared" ref="BD17:BD48" si="34">AS17-BC17</f>
        <v>1.5808</v>
      </c>
      <c r="BE17">
        <f t="shared" ref="BE17:BE48" si="35">(AS17-AR17)/(AS17-BC17)</f>
        <v>-0.34683509810027846</v>
      </c>
      <c r="BF17" t="e">
        <f t="shared" ref="BF17:BF48" si="36">(AM17-AS17)/(AM17-BC17)</f>
        <v>#DIV/0!</v>
      </c>
      <c r="BG17">
        <f t="shared" ref="BG17:BG48" si="37">(AS17-AR17)/(AS17-AL17)</f>
        <v>-0.34683509810027846</v>
      </c>
      <c r="BH17" t="e">
        <f t="shared" ref="BH17:BH48" si="38">(AM17-AS17)/(AM17-AL17)</f>
        <v>#DIV/0!</v>
      </c>
      <c r="BI17">
        <f t="shared" ref="BI17:BI48" si="39">$B$11*CB17+$C$11*CC17+$F$11*CD17</f>
        <v>999.98154838709695</v>
      </c>
      <c r="BJ17">
        <f t="shared" ref="BJ17:BJ48" si="40">BI17*BK17</f>
        <v>841.18482302022187</v>
      </c>
      <c r="BK17">
        <f t="shared" ref="BK17:BK48" si="41">($B$11*$D$9+$C$11*$D$9+$F$11*((CQ17+CI17)/MAX(CQ17+CI17+CR17, 0.1)*$I$9+CR17/MAX(CQ17+CI17+CR17, 0.1)*$J$9))/($B$11+$C$11+$F$11)</f>
        <v>0.84120034452335291</v>
      </c>
      <c r="BL17">
        <f t="shared" ref="BL17:BL48" si="42">($B$11*$K$9+$C$11*$K$9+$F$11*((CQ17+CI17)/MAX(CQ17+CI17+CR17, 0.1)*$P$9+CR17/MAX(CQ17+CI17+CR17, 0.1)*$Q$9))/($B$11+$C$11+$F$11)</f>
        <v>0.19240068904670582</v>
      </c>
      <c r="BM17">
        <v>0.84430926673307194</v>
      </c>
      <c r="BN17">
        <v>0.5</v>
      </c>
      <c r="BO17" t="s">
        <v>253</v>
      </c>
      <c r="BP17">
        <v>1672912450.4129</v>
      </c>
      <c r="BQ17">
        <v>400.08300000000003</v>
      </c>
      <c r="BR17">
        <v>401.66483870967699</v>
      </c>
      <c r="BS17">
        <v>16.301719354838699</v>
      </c>
      <c r="BT17">
        <v>15.5650064516129</v>
      </c>
      <c r="BU17">
        <v>499.99467741935501</v>
      </c>
      <c r="BV17">
        <v>96.382806451612893</v>
      </c>
      <c r="BW17">
        <v>0.19998464516129</v>
      </c>
      <c r="BX17">
        <v>28.180199999999999</v>
      </c>
      <c r="BY17">
        <v>28.393467741935499</v>
      </c>
      <c r="BZ17">
        <v>999.9</v>
      </c>
      <c r="CA17">
        <v>10004.677419354801</v>
      </c>
      <c r="CB17">
        <v>0</v>
      </c>
      <c r="CC17">
        <v>314.53570967741899</v>
      </c>
      <c r="CD17">
        <v>999.98154838709695</v>
      </c>
      <c r="CE17">
        <v>0.95998658064516096</v>
      </c>
      <c r="CF17">
        <v>4.00133419354839E-2</v>
      </c>
      <c r="CG17">
        <v>0</v>
      </c>
      <c r="CH17">
        <v>2.1359193548387099</v>
      </c>
      <c r="CI17">
        <v>0</v>
      </c>
      <c r="CJ17">
        <v>1161.6832258064501</v>
      </c>
      <c r="CK17">
        <v>9334.1077419354806</v>
      </c>
      <c r="CL17">
        <v>26.3445161290323</v>
      </c>
      <c r="CM17">
        <v>33.251741935483899</v>
      </c>
      <c r="CN17">
        <v>28.154967741935501</v>
      </c>
      <c r="CO17">
        <v>32.497677419354801</v>
      </c>
      <c r="CP17">
        <v>28.0098387096774</v>
      </c>
      <c r="CQ17">
        <v>959.96838709677399</v>
      </c>
      <c r="CR17">
        <v>40.010645161290299</v>
      </c>
      <c r="CS17">
        <v>0</v>
      </c>
      <c r="CT17">
        <v>1528316696.7</v>
      </c>
      <c r="CU17">
        <v>2.1290769230769202</v>
      </c>
      <c r="CV17">
        <v>0.49094701521706602</v>
      </c>
      <c r="CW17">
        <v>-332.44957285332202</v>
      </c>
      <c r="CX17">
        <v>1158.01269230769</v>
      </c>
      <c r="CY17">
        <v>15</v>
      </c>
      <c r="CZ17">
        <v>1672912372.9000001</v>
      </c>
      <c r="DA17" t="s">
        <v>254</v>
      </c>
      <c r="DB17">
        <v>1</v>
      </c>
      <c r="DC17">
        <v>-3.8260000000000001</v>
      </c>
      <c r="DD17">
        <v>0.49099999999999999</v>
      </c>
      <c r="DE17">
        <v>403</v>
      </c>
      <c r="DF17">
        <v>16</v>
      </c>
      <c r="DG17">
        <v>1.4</v>
      </c>
      <c r="DH17">
        <v>0.46</v>
      </c>
      <c r="DI17">
        <v>-1.5824242830188699</v>
      </c>
      <c r="DJ17">
        <v>-0.173041714152398</v>
      </c>
      <c r="DK17">
        <v>0.56814656031664701</v>
      </c>
      <c r="DL17">
        <v>1</v>
      </c>
      <c r="DM17">
        <v>2.1141999999999999</v>
      </c>
      <c r="DN17">
        <v>0</v>
      </c>
      <c r="DO17">
        <v>0</v>
      </c>
      <c r="DP17">
        <v>0</v>
      </c>
      <c r="DQ17">
        <v>0.72178381132075398</v>
      </c>
      <c r="DR17">
        <v>0.17953725467741199</v>
      </c>
      <c r="DS17">
        <v>3.0103457873252099E-2</v>
      </c>
      <c r="DT17">
        <v>0</v>
      </c>
      <c r="DU17">
        <v>1</v>
      </c>
      <c r="DV17">
        <v>3</v>
      </c>
      <c r="DW17" t="s">
        <v>255</v>
      </c>
      <c r="DX17">
        <v>100</v>
      </c>
      <c r="DY17">
        <v>100</v>
      </c>
      <c r="DZ17">
        <v>-3.8260000000000001</v>
      </c>
      <c r="EA17">
        <v>0.49099999999999999</v>
      </c>
      <c r="EB17">
        <v>2</v>
      </c>
      <c r="EC17">
        <v>497.75700000000001</v>
      </c>
      <c r="ED17">
        <v>476.11200000000002</v>
      </c>
      <c r="EE17">
        <v>21.705300000000001</v>
      </c>
      <c r="EF17">
        <v>24.318000000000001</v>
      </c>
      <c r="EG17">
        <v>30.003499999999999</v>
      </c>
      <c r="EH17">
        <v>23.328399999999998</v>
      </c>
      <c r="EI17">
        <v>23.094000000000001</v>
      </c>
      <c r="EJ17">
        <v>19.173500000000001</v>
      </c>
      <c r="EK17">
        <v>32.799999999999997</v>
      </c>
      <c r="EL17">
        <v>64.399299999999997</v>
      </c>
      <c r="EM17">
        <v>21.5444</v>
      </c>
      <c r="EN17">
        <v>400.55200000000002</v>
      </c>
      <c r="EO17">
        <v>15.116199999999999</v>
      </c>
      <c r="EP17">
        <v>100.745</v>
      </c>
      <c r="EQ17">
        <v>90.986599999999996</v>
      </c>
    </row>
    <row r="18" spans="1:147" x14ac:dyDescent="0.3">
      <c r="A18">
        <v>2</v>
      </c>
      <c r="B18">
        <v>1672912518.5</v>
      </c>
      <c r="C18">
        <v>60.099999904632597</v>
      </c>
      <c r="D18" t="s">
        <v>256</v>
      </c>
      <c r="E18" t="s">
        <v>257</v>
      </c>
      <c r="F18">
        <v>1672912510.40645</v>
      </c>
      <c r="G18">
        <f t="shared" si="0"/>
        <v>6.2192898938706167E-3</v>
      </c>
      <c r="H18">
        <f t="shared" si="1"/>
        <v>11.886974748145688</v>
      </c>
      <c r="I18">
        <f t="shared" si="2"/>
        <v>399.707516129032</v>
      </c>
      <c r="J18">
        <f t="shared" si="3"/>
        <v>317.151418014667</v>
      </c>
      <c r="K18">
        <f t="shared" si="4"/>
        <v>30.629527658485699</v>
      </c>
      <c r="L18">
        <f t="shared" si="5"/>
        <v>38.602546686430458</v>
      </c>
      <c r="M18">
        <f t="shared" si="6"/>
        <v>0.28450309500219934</v>
      </c>
      <c r="N18">
        <f t="shared" si="7"/>
        <v>3.3796847864702899</v>
      </c>
      <c r="O18">
        <f t="shared" si="8"/>
        <v>0.27183602349243563</v>
      </c>
      <c r="P18">
        <f t="shared" si="9"/>
        <v>0.1709885984535747</v>
      </c>
      <c r="Q18">
        <f t="shared" si="10"/>
        <v>161.84374972264865</v>
      </c>
      <c r="R18">
        <f t="shared" si="11"/>
        <v>26.333614463316973</v>
      </c>
      <c r="S18">
        <f t="shared" si="12"/>
        <v>27.149909677419402</v>
      </c>
      <c r="T18">
        <f t="shared" si="13"/>
        <v>3.6107940038995778</v>
      </c>
      <c r="U18">
        <f t="shared" si="14"/>
        <v>40.977387476563088</v>
      </c>
      <c r="V18">
        <f t="shared" si="15"/>
        <v>1.4592237201850682</v>
      </c>
      <c r="W18">
        <f t="shared" si="16"/>
        <v>3.5610462502512332</v>
      </c>
      <c r="X18">
        <f t="shared" si="17"/>
        <v>2.1515702837145096</v>
      </c>
      <c r="Y18">
        <f t="shared" si="18"/>
        <v>-274.27068431969417</v>
      </c>
      <c r="Z18">
        <f t="shared" si="19"/>
        <v>-43.049297696087969</v>
      </c>
      <c r="AA18">
        <f t="shared" si="20"/>
        <v>-2.7498113904255197</v>
      </c>
      <c r="AB18">
        <f t="shared" si="21"/>
        <v>-158.226043683559</v>
      </c>
      <c r="AC18">
        <v>-3.9911869781708902E-2</v>
      </c>
      <c r="AD18">
        <v>4.4804570301796999E-2</v>
      </c>
      <c r="AE18">
        <v>3.3703073737448399</v>
      </c>
      <c r="AF18">
        <v>4</v>
      </c>
      <c r="AG18">
        <v>1</v>
      </c>
      <c r="AH18">
        <f t="shared" si="22"/>
        <v>1</v>
      </c>
      <c r="AI18">
        <f t="shared" si="23"/>
        <v>0</v>
      </c>
      <c r="AJ18">
        <f t="shared" si="24"/>
        <v>50911.365573201183</v>
      </c>
      <c r="AK18">
        <v>0</v>
      </c>
      <c r="AL18">
        <v>0</v>
      </c>
      <c r="AM18">
        <v>0</v>
      </c>
      <c r="AN18">
        <f t="shared" si="25"/>
        <v>0</v>
      </c>
      <c r="AO18" t="e">
        <f t="shared" si="26"/>
        <v>#DIV/0!</v>
      </c>
      <c r="AP18">
        <v>-1</v>
      </c>
      <c r="AQ18" t="s">
        <v>258</v>
      </c>
      <c r="AR18">
        <v>2.1515192307692299</v>
      </c>
      <c r="AS18">
        <v>1.704</v>
      </c>
      <c r="AT18">
        <f t="shared" si="27"/>
        <v>-0.26262865655471246</v>
      </c>
      <c r="AU18">
        <v>0.5</v>
      </c>
      <c r="AV18">
        <f t="shared" si="28"/>
        <v>841.18335464515383</v>
      </c>
      <c r="AW18">
        <f t="shared" si="29"/>
        <v>11.886974748145688</v>
      </c>
      <c r="AX18">
        <f t="shared" si="30"/>
        <v>-110.4594271733215</v>
      </c>
      <c r="AY18">
        <f t="shared" si="31"/>
        <v>1</v>
      </c>
      <c r="AZ18">
        <f t="shared" si="32"/>
        <v>1.5320054393589315E-2</v>
      </c>
      <c r="BA18">
        <f t="shared" si="33"/>
        <v>-1</v>
      </c>
      <c r="BB18" t="s">
        <v>252</v>
      </c>
      <c r="BC18">
        <v>0</v>
      </c>
      <c r="BD18">
        <f t="shared" si="34"/>
        <v>1.704</v>
      </c>
      <c r="BE18">
        <f t="shared" si="35"/>
        <v>-0.2626286565547124</v>
      </c>
      <c r="BF18" t="e">
        <f t="shared" si="36"/>
        <v>#DIV/0!</v>
      </c>
      <c r="BG18">
        <f t="shared" si="37"/>
        <v>-0.2626286565547124</v>
      </c>
      <c r="BH18" t="e">
        <f t="shared" si="38"/>
        <v>#DIV/0!</v>
      </c>
      <c r="BI18">
        <f t="shared" si="39"/>
        <v>999.98016129032203</v>
      </c>
      <c r="BJ18">
        <f t="shared" si="40"/>
        <v>841.18335464515383</v>
      </c>
      <c r="BK18">
        <f t="shared" si="41"/>
        <v>0.84120004296858741</v>
      </c>
      <c r="BL18">
        <f t="shared" si="42"/>
        <v>0.19240008593717489</v>
      </c>
      <c r="BM18">
        <v>0.84430926673307194</v>
      </c>
      <c r="BN18">
        <v>0.5</v>
      </c>
      <c r="BO18" t="s">
        <v>253</v>
      </c>
      <c r="BP18">
        <v>1672912510.40645</v>
      </c>
      <c r="BQ18">
        <v>399.707516129032</v>
      </c>
      <c r="BR18">
        <v>402.13448387096798</v>
      </c>
      <c r="BS18">
        <v>15.109435483871</v>
      </c>
      <c r="BT18">
        <v>14.075129032258101</v>
      </c>
      <c r="BU18">
        <v>500.01277419354801</v>
      </c>
      <c r="BV18">
        <v>96.376880645161293</v>
      </c>
      <c r="BW18">
        <v>0.200104096774194</v>
      </c>
      <c r="BX18">
        <v>26.913641935483898</v>
      </c>
      <c r="BY18">
        <v>27.149909677419402</v>
      </c>
      <c r="BZ18">
        <v>999.9</v>
      </c>
      <c r="CA18">
        <v>9986.77419354839</v>
      </c>
      <c r="CB18">
        <v>0</v>
      </c>
      <c r="CC18">
        <v>314.47845161290297</v>
      </c>
      <c r="CD18">
        <v>999.98016129032203</v>
      </c>
      <c r="CE18">
        <v>0.96000003225806396</v>
      </c>
      <c r="CF18">
        <v>4.00001064516129E-2</v>
      </c>
      <c r="CG18">
        <v>0</v>
      </c>
      <c r="CH18">
        <v>2.1791935483870999</v>
      </c>
      <c r="CI18">
        <v>0</v>
      </c>
      <c r="CJ18">
        <v>1049.31838709677</v>
      </c>
      <c r="CK18">
        <v>9334.1341935483906</v>
      </c>
      <c r="CL18">
        <v>27.880806451612901</v>
      </c>
      <c r="CM18">
        <v>33.834451612903202</v>
      </c>
      <c r="CN18">
        <v>29.277967741935498</v>
      </c>
      <c r="CO18">
        <v>33.167096774193602</v>
      </c>
      <c r="CP18">
        <v>29.241709677419401</v>
      </c>
      <c r="CQ18">
        <v>959.97967741935497</v>
      </c>
      <c r="CR18">
        <v>40.000645161290301</v>
      </c>
      <c r="CS18">
        <v>0</v>
      </c>
      <c r="CT18">
        <v>59.399999856948902</v>
      </c>
      <c r="CU18">
        <v>2.1515192307692299</v>
      </c>
      <c r="CV18">
        <v>-0.35725470272542997</v>
      </c>
      <c r="CW18">
        <v>-42.859829077051003</v>
      </c>
      <c r="CX18">
        <v>1048.96038461538</v>
      </c>
      <c r="CY18">
        <v>15</v>
      </c>
      <c r="CZ18">
        <v>1672912372.9000001</v>
      </c>
      <c r="DA18" t="s">
        <v>254</v>
      </c>
      <c r="DB18">
        <v>1</v>
      </c>
      <c r="DC18">
        <v>-3.8260000000000001</v>
      </c>
      <c r="DD18">
        <v>0.49099999999999999</v>
      </c>
      <c r="DE18">
        <v>403</v>
      </c>
      <c r="DF18">
        <v>16</v>
      </c>
      <c r="DG18">
        <v>1.4</v>
      </c>
      <c r="DH18">
        <v>0.46</v>
      </c>
      <c r="DI18">
        <v>-2.3912433962264199</v>
      </c>
      <c r="DJ18">
        <v>-0.43013143776509799</v>
      </c>
      <c r="DK18">
        <v>0.34557670388455097</v>
      </c>
      <c r="DL18">
        <v>1</v>
      </c>
      <c r="DM18">
        <v>2.1391</v>
      </c>
      <c r="DN18">
        <v>0</v>
      </c>
      <c r="DO18">
        <v>0</v>
      </c>
      <c r="DP18">
        <v>0</v>
      </c>
      <c r="DQ18">
        <v>1.02369333962264</v>
      </c>
      <c r="DR18">
        <v>6.1343205753322097E-2</v>
      </c>
      <c r="DS18">
        <v>1.7004200033824499E-2</v>
      </c>
      <c r="DT18">
        <v>1</v>
      </c>
      <c r="DU18">
        <v>2</v>
      </c>
      <c r="DV18">
        <v>3</v>
      </c>
      <c r="DW18" t="s">
        <v>259</v>
      </c>
      <c r="DX18">
        <v>100</v>
      </c>
      <c r="DY18">
        <v>100</v>
      </c>
      <c r="DZ18">
        <v>-3.8260000000000001</v>
      </c>
      <c r="EA18">
        <v>0.49099999999999999</v>
      </c>
      <c r="EB18">
        <v>2</v>
      </c>
      <c r="EC18">
        <v>500.60599999999999</v>
      </c>
      <c r="ED18">
        <v>472.08</v>
      </c>
      <c r="EE18">
        <v>24.380600000000001</v>
      </c>
      <c r="EF18">
        <v>25.0229</v>
      </c>
      <c r="EG18">
        <v>30.004300000000001</v>
      </c>
      <c r="EH18">
        <v>23.974699999999999</v>
      </c>
      <c r="EI18">
        <v>23.7273</v>
      </c>
      <c r="EJ18">
        <v>19.255400000000002</v>
      </c>
      <c r="EK18">
        <v>39.063800000000001</v>
      </c>
      <c r="EL18">
        <v>64.028099999999995</v>
      </c>
      <c r="EM18">
        <v>24.5945</v>
      </c>
      <c r="EN18">
        <v>402.411</v>
      </c>
      <c r="EO18">
        <v>13.855600000000001</v>
      </c>
      <c r="EP18">
        <v>100.68</v>
      </c>
      <c r="EQ18">
        <v>90.924400000000006</v>
      </c>
    </row>
    <row r="19" spans="1:147" x14ac:dyDescent="0.3">
      <c r="A19">
        <v>3</v>
      </c>
      <c r="B19">
        <v>1672912578.4000001</v>
      </c>
      <c r="C19">
        <v>120</v>
      </c>
      <c r="D19" t="s">
        <v>260</v>
      </c>
      <c r="E19" t="s">
        <v>261</v>
      </c>
      <c r="F19">
        <v>1672912570.4290299</v>
      </c>
      <c r="G19">
        <f t="shared" si="0"/>
        <v>6.4968853049492204E-3</v>
      </c>
      <c r="H19">
        <f t="shared" si="1"/>
        <v>13.768191798956858</v>
      </c>
      <c r="I19">
        <f t="shared" si="2"/>
        <v>399.88383870967698</v>
      </c>
      <c r="J19">
        <f t="shared" si="3"/>
        <v>307.12641445366353</v>
      </c>
      <c r="K19">
        <f t="shared" si="4"/>
        <v>29.655710859275548</v>
      </c>
      <c r="L19">
        <f t="shared" si="5"/>
        <v>38.612242190782048</v>
      </c>
      <c r="M19">
        <f t="shared" si="6"/>
        <v>0.28831479962582823</v>
      </c>
      <c r="N19">
        <f t="shared" si="7"/>
        <v>3.3805225892941517</v>
      </c>
      <c r="O19">
        <f t="shared" si="8"/>
        <v>0.27531743472115044</v>
      </c>
      <c r="P19">
        <f t="shared" si="9"/>
        <v>0.17319232600433104</v>
      </c>
      <c r="Q19">
        <f t="shared" si="10"/>
        <v>161.84297870838029</v>
      </c>
      <c r="R19">
        <f t="shared" si="11"/>
        <v>26.570982646166602</v>
      </c>
      <c r="S19">
        <f t="shared" si="12"/>
        <v>27.352958064516098</v>
      </c>
      <c r="T19">
        <f t="shared" si="13"/>
        <v>3.654030782078161</v>
      </c>
      <c r="U19">
        <f t="shared" si="14"/>
        <v>39.60713564582727</v>
      </c>
      <c r="V19">
        <f t="shared" si="15"/>
        <v>1.4355102975996501</v>
      </c>
      <c r="W19">
        <f t="shared" si="16"/>
        <v>3.6243729171333938</v>
      </c>
      <c r="X19">
        <f t="shared" si="17"/>
        <v>2.2185204844785109</v>
      </c>
      <c r="Y19">
        <f t="shared" si="18"/>
        <v>-286.51264194826064</v>
      </c>
      <c r="Z19">
        <f t="shared" si="19"/>
        <v>-25.34225849241292</v>
      </c>
      <c r="AA19">
        <f t="shared" si="20"/>
        <v>-1.6224331781686119</v>
      </c>
      <c r="AB19">
        <f t="shared" si="21"/>
        <v>-151.63435491046189</v>
      </c>
      <c r="AC19">
        <v>-3.99243099987142E-2</v>
      </c>
      <c r="AD19">
        <v>4.4818535535208301E-2</v>
      </c>
      <c r="AE19">
        <v>3.3711422537026499</v>
      </c>
      <c r="AF19">
        <v>3</v>
      </c>
      <c r="AG19">
        <v>1</v>
      </c>
      <c r="AH19">
        <f t="shared" si="22"/>
        <v>1</v>
      </c>
      <c r="AI19">
        <f t="shared" si="23"/>
        <v>0</v>
      </c>
      <c r="AJ19">
        <f t="shared" si="24"/>
        <v>50875.264176210127</v>
      </c>
      <c r="AK19">
        <v>0</v>
      </c>
      <c r="AL19">
        <v>0</v>
      </c>
      <c r="AM19">
        <v>0</v>
      </c>
      <c r="AN19">
        <f t="shared" si="25"/>
        <v>0</v>
      </c>
      <c r="AO19" t="e">
        <f t="shared" si="26"/>
        <v>#DIV/0!</v>
      </c>
      <c r="AP19">
        <v>-1</v>
      </c>
      <c r="AQ19" t="s">
        <v>262</v>
      </c>
      <c r="AR19">
        <v>2.1966461538461499</v>
      </c>
      <c r="AS19">
        <v>1.4932000000000001</v>
      </c>
      <c r="AT19">
        <f t="shared" si="27"/>
        <v>-0.47109975478579558</v>
      </c>
      <c r="AU19">
        <v>0.5</v>
      </c>
      <c r="AV19">
        <f t="shared" si="28"/>
        <v>841.18213981969393</v>
      </c>
      <c r="AW19">
        <f t="shared" si="29"/>
        <v>13.768191798956858</v>
      </c>
      <c r="AX19">
        <f t="shared" si="30"/>
        <v>-198.14034989962431</v>
      </c>
      <c r="AY19">
        <f t="shared" si="31"/>
        <v>1</v>
      </c>
      <c r="AZ19">
        <f t="shared" si="32"/>
        <v>1.7556473324698021E-2</v>
      </c>
      <c r="BA19">
        <f t="shared" si="33"/>
        <v>-1</v>
      </c>
      <c r="BB19" t="s">
        <v>252</v>
      </c>
      <c r="BC19">
        <v>0</v>
      </c>
      <c r="BD19">
        <f t="shared" si="34"/>
        <v>1.4932000000000001</v>
      </c>
      <c r="BE19">
        <f t="shared" si="35"/>
        <v>-0.47109975478579547</v>
      </c>
      <c r="BF19" t="e">
        <f t="shared" si="36"/>
        <v>#DIV/0!</v>
      </c>
      <c r="BG19">
        <f t="shared" si="37"/>
        <v>-0.47109975478579547</v>
      </c>
      <c r="BH19" t="e">
        <f t="shared" si="38"/>
        <v>#DIV/0!</v>
      </c>
      <c r="BI19">
        <f t="shared" si="39"/>
        <v>999.97909677419398</v>
      </c>
      <c r="BJ19">
        <f t="shared" si="40"/>
        <v>841.18213981969393</v>
      </c>
      <c r="BK19">
        <f t="shared" si="41"/>
        <v>0.84119972360746442</v>
      </c>
      <c r="BL19">
        <f t="shared" si="42"/>
        <v>0.19239944721492908</v>
      </c>
      <c r="BM19">
        <v>0.84430926673307205</v>
      </c>
      <c r="BN19">
        <v>0.5</v>
      </c>
      <c r="BO19" t="s">
        <v>253</v>
      </c>
      <c r="BP19">
        <v>1672912570.4290299</v>
      </c>
      <c r="BQ19">
        <v>399.88383870967698</v>
      </c>
      <c r="BR19">
        <v>402.64745161290301</v>
      </c>
      <c r="BS19">
        <v>14.8667193548387</v>
      </c>
      <c r="BT19">
        <v>13.7859580645161</v>
      </c>
      <c r="BU19">
        <v>500.00225806451601</v>
      </c>
      <c r="BV19">
        <v>96.358677419354905</v>
      </c>
      <c r="BW19">
        <v>0.19996900000000001</v>
      </c>
      <c r="BX19">
        <v>27.2139064516129</v>
      </c>
      <c r="BY19">
        <v>27.352958064516098</v>
      </c>
      <c r="BZ19">
        <v>999.9</v>
      </c>
      <c r="CA19">
        <v>9991.77419354839</v>
      </c>
      <c r="CB19">
        <v>0</v>
      </c>
      <c r="CC19">
        <v>314.44019354838701</v>
      </c>
      <c r="CD19">
        <v>999.97909677419398</v>
      </c>
      <c r="CE19">
        <v>0.96001209677419297</v>
      </c>
      <c r="CF19">
        <v>3.9988261290322603E-2</v>
      </c>
      <c r="CG19">
        <v>0</v>
      </c>
      <c r="CH19">
        <v>2.19414193548387</v>
      </c>
      <c r="CI19">
        <v>0</v>
      </c>
      <c r="CJ19">
        <v>1021.19709677419</v>
      </c>
      <c r="CK19">
        <v>9334.1638709677409</v>
      </c>
      <c r="CL19">
        <v>29.261903225806499</v>
      </c>
      <c r="CM19">
        <v>34.5723870967742</v>
      </c>
      <c r="CN19">
        <v>30.4694838709677</v>
      </c>
      <c r="CO19">
        <v>33.925161290322599</v>
      </c>
      <c r="CP19">
        <v>30.382838709677401</v>
      </c>
      <c r="CQ19">
        <v>959.99032258064506</v>
      </c>
      <c r="CR19">
        <v>39.99</v>
      </c>
      <c r="CS19">
        <v>0</v>
      </c>
      <c r="CT19">
        <v>59.299999952316298</v>
      </c>
      <c r="CU19">
        <v>2.1966461538461499</v>
      </c>
      <c r="CV19">
        <v>0.64890256290516801</v>
      </c>
      <c r="CW19">
        <v>-21.5261538292913</v>
      </c>
      <c r="CX19">
        <v>1021.01153846154</v>
      </c>
      <c r="CY19">
        <v>15</v>
      </c>
      <c r="CZ19">
        <v>1672912372.9000001</v>
      </c>
      <c r="DA19" t="s">
        <v>254</v>
      </c>
      <c r="DB19">
        <v>1</v>
      </c>
      <c r="DC19">
        <v>-3.8260000000000001</v>
      </c>
      <c r="DD19">
        <v>0.49099999999999999</v>
      </c>
      <c r="DE19">
        <v>403</v>
      </c>
      <c r="DF19">
        <v>16</v>
      </c>
      <c r="DG19">
        <v>1.4</v>
      </c>
      <c r="DH19">
        <v>0.46</v>
      </c>
      <c r="DI19">
        <v>-2.5805935849056598</v>
      </c>
      <c r="DJ19">
        <v>-2.06062791092732</v>
      </c>
      <c r="DK19">
        <v>0.35105566997162102</v>
      </c>
      <c r="DL19">
        <v>0</v>
      </c>
      <c r="DM19">
        <v>2.1781999999999999</v>
      </c>
      <c r="DN19">
        <v>0</v>
      </c>
      <c r="DO19">
        <v>0</v>
      </c>
      <c r="DP19">
        <v>0</v>
      </c>
      <c r="DQ19">
        <v>1.0824141509434</v>
      </c>
      <c r="DR19">
        <v>-2.9298825775774802E-3</v>
      </c>
      <c r="DS19">
        <v>1.3397928512648699E-2</v>
      </c>
      <c r="DT19">
        <v>1</v>
      </c>
      <c r="DU19">
        <v>1</v>
      </c>
      <c r="DV19">
        <v>3</v>
      </c>
      <c r="DW19" t="s">
        <v>255</v>
      </c>
      <c r="DX19">
        <v>100</v>
      </c>
      <c r="DY19">
        <v>100</v>
      </c>
      <c r="DZ19">
        <v>-3.8260000000000001</v>
      </c>
      <c r="EA19">
        <v>0.49099999999999999</v>
      </c>
      <c r="EB19">
        <v>2</v>
      </c>
      <c r="EC19">
        <v>501.88200000000001</v>
      </c>
      <c r="ED19">
        <v>470.24900000000002</v>
      </c>
      <c r="EE19">
        <v>29.657399999999999</v>
      </c>
      <c r="EF19">
        <v>25.5913</v>
      </c>
      <c r="EG19">
        <v>30.004200000000001</v>
      </c>
      <c r="EH19">
        <v>24.5855</v>
      </c>
      <c r="EI19">
        <v>24.339099999999998</v>
      </c>
      <c r="EJ19">
        <v>19.337199999999999</v>
      </c>
      <c r="EK19">
        <v>39.913699999999999</v>
      </c>
      <c r="EL19">
        <v>63.654200000000003</v>
      </c>
      <c r="EM19">
        <v>29.530799999999999</v>
      </c>
      <c r="EN19">
        <v>402.48500000000001</v>
      </c>
      <c r="EO19">
        <v>13.965999999999999</v>
      </c>
      <c r="EP19">
        <v>100.601</v>
      </c>
      <c r="EQ19">
        <v>90.856999999999999</v>
      </c>
    </row>
    <row r="20" spans="1:147" x14ac:dyDescent="0.3">
      <c r="A20">
        <v>4</v>
      </c>
      <c r="B20">
        <v>1672912638.4000001</v>
      </c>
      <c r="C20">
        <v>180</v>
      </c>
      <c r="D20" t="s">
        <v>263</v>
      </c>
      <c r="E20" t="s">
        <v>264</v>
      </c>
      <c r="F20">
        <v>1672912630.4516101</v>
      </c>
      <c r="G20">
        <f t="shared" si="0"/>
        <v>5.8225294957913731E-3</v>
      </c>
      <c r="H20">
        <f t="shared" si="1"/>
        <v>13.814744638924118</v>
      </c>
      <c r="I20">
        <f t="shared" si="2"/>
        <v>399.88093548387099</v>
      </c>
      <c r="J20">
        <f t="shared" si="3"/>
        <v>294.66744940704672</v>
      </c>
      <c r="K20">
        <f t="shared" si="4"/>
        <v>28.455324147950812</v>
      </c>
      <c r="L20">
        <f t="shared" si="5"/>
        <v>38.615536472306538</v>
      </c>
      <c r="M20">
        <f t="shared" si="6"/>
        <v>0.24925150644029523</v>
      </c>
      <c r="N20">
        <f t="shared" si="7"/>
        <v>3.3824188093639842</v>
      </c>
      <c r="O20">
        <f t="shared" si="8"/>
        <v>0.23947856918460783</v>
      </c>
      <c r="P20">
        <f t="shared" si="9"/>
        <v>0.15052023707304338</v>
      </c>
      <c r="Q20">
        <f t="shared" si="10"/>
        <v>161.84258087169752</v>
      </c>
      <c r="R20">
        <f t="shared" si="11"/>
        <v>27.454379707453413</v>
      </c>
      <c r="S20">
        <f t="shared" si="12"/>
        <v>27.905287096774199</v>
      </c>
      <c r="T20">
        <f t="shared" si="13"/>
        <v>3.773937110125519</v>
      </c>
      <c r="U20">
        <f t="shared" si="14"/>
        <v>39.39472534778006</v>
      </c>
      <c r="V20">
        <f t="shared" si="15"/>
        <v>1.4900468797489768</v>
      </c>
      <c r="W20">
        <f t="shared" si="16"/>
        <v>3.7823512325437307</v>
      </c>
      <c r="X20">
        <f t="shared" si="17"/>
        <v>2.2838902303765423</v>
      </c>
      <c r="Y20">
        <f t="shared" si="18"/>
        <v>-256.77355076439954</v>
      </c>
      <c r="Z20">
        <f t="shared" si="19"/>
        <v>6.9623537687042019</v>
      </c>
      <c r="AA20">
        <f t="shared" si="20"/>
        <v>0.44834468702494318</v>
      </c>
      <c r="AB20">
        <f t="shared" si="21"/>
        <v>-87.520271436972862</v>
      </c>
      <c r="AC20">
        <v>-3.9952470959577102E-2</v>
      </c>
      <c r="AD20">
        <v>4.48501486808126E-2</v>
      </c>
      <c r="AE20">
        <v>3.3730318572708202</v>
      </c>
      <c r="AF20">
        <v>2</v>
      </c>
      <c r="AG20">
        <v>0</v>
      </c>
      <c r="AH20">
        <f t="shared" si="22"/>
        <v>1</v>
      </c>
      <c r="AI20">
        <f t="shared" si="23"/>
        <v>0</v>
      </c>
      <c r="AJ20">
        <f t="shared" si="24"/>
        <v>50786.459234622562</v>
      </c>
      <c r="AK20">
        <v>0</v>
      </c>
      <c r="AL20">
        <v>0</v>
      </c>
      <c r="AM20">
        <v>0</v>
      </c>
      <c r="AN20">
        <f t="shared" si="25"/>
        <v>0</v>
      </c>
      <c r="AO20" t="e">
        <f t="shared" si="26"/>
        <v>#DIV/0!</v>
      </c>
      <c r="AP20">
        <v>-1</v>
      </c>
      <c r="AQ20" t="s">
        <v>265</v>
      </c>
      <c r="AR20">
        <v>2.1853307692307702</v>
      </c>
      <c r="AS20">
        <v>1.532</v>
      </c>
      <c r="AT20">
        <f t="shared" si="27"/>
        <v>-0.42645611568588127</v>
      </c>
      <c r="AU20">
        <v>0.5</v>
      </c>
      <c r="AV20">
        <f t="shared" si="28"/>
        <v>841.17462240013447</v>
      </c>
      <c r="AW20">
        <f t="shared" si="29"/>
        <v>13.814744638924118</v>
      </c>
      <c r="AX20">
        <f t="shared" si="30"/>
        <v>-179.36203104114961</v>
      </c>
      <c r="AY20">
        <f t="shared" si="31"/>
        <v>1</v>
      </c>
      <c r="AZ20">
        <f t="shared" si="32"/>
        <v>1.7611972882221546E-2</v>
      </c>
      <c r="BA20">
        <f t="shared" si="33"/>
        <v>-1</v>
      </c>
      <c r="BB20" t="s">
        <v>252</v>
      </c>
      <c r="BC20">
        <v>0</v>
      </c>
      <c r="BD20">
        <f t="shared" si="34"/>
        <v>1.532</v>
      </c>
      <c r="BE20">
        <f t="shared" si="35"/>
        <v>-0.42645611568588132</v>
      </c>
      <c r="BF20" t="e">
        <f t="shared" si="36"/>
        <v>#DIV/0!</v>
      </c>
      <c r="BG20">
        <f t="shared" si="37"/>
        <v>-0.42645611568588132</v>
      </c>
      <c r="BH20" t="e">
        <f t="shared" si="38"/>
        <v>#DIV/0!</v>
      </c>
      <c r="BI20">
        <f t="shared" si="39"/>
        <v>999.96941935483903</v>
      </c>
      <c r="BJ20">
        <f t="shared" si="40"/>
        <v>841.17462240013447</v>
      </c>
      <c r="BK20">
        <f t="shared" si="41"/>
        <v>0.84120034684945078</v>
      </c>
      <c r="BL20">
        <f t="shared" si="42"/>
        <v>0.19240069369890164</v>
      </c>
      <c r="BM20">
        <v>0.84430926673307205</v>
      </c>
      <c r="BN20">
        <v>0.5</v>
      </c>
      <c r="BO20" t="s">
        <v>253</v>
      </c>
      <c r="BP20">
        <v>1672912630.4516101</v>
      </c>
      <c r="BQ20">
        <v>399.88093548387099</v>
      </c>
      <c r="BR20">
        <v>402.60677419354801</v>
      </c>
      <c r="BS20">
        <v>15.4300935483871</v>
      </c>
      <c r="BT20">
        <v>14.4621</v>
      </c>
      <c r="BU20">
        <v>500.01996774193498</v>
      </c>
      <c r="BV20">
        <v>96.3675322580645</v>
      </c>
      <c r="BW20">
        <v>0.20005335483871001</v>
      </c>
      <c r="BX20">
        <v>27.9434677419355</v>
      </c>
      <c r="BY20">
        <v>27.905287096774199</v>
      </c>
      <c r="BZ20">
        <v>999.9</v>
      </c>
      <c r="CA20">
        <v>9997.9032258064508</v>
      </c>
      <c r="CB20">
        <v>0</v>
      </c>
      <c r="CC20">
        <v>314.495096774194</v>
      </c>
      <c r="CD20">
        <v>999.96941935483903</v>
      </c>
      <c r="CE20">
        <v>0.95998780645161297</v>
      </c>
      <c r="CF20">
        <v>4.0012519354838703E-2</v>
      </c>
      <c r="CG20">
        <v>0</v>
      </c>
      <c r="CH20">
        <v>2.1908935483871002</v>
      </c>
      <c r="CI20">
        <v>0</v>
      </c>
      <c r="CJ20">
        <v>1006.66387096774</v>
      </c>
      <c r="CK20">
        <v>9333.9980645161304</v>
      </c>
      <c r="CL20">
        <v>30.483709677419402</v>
      </c>
      <c r="CM20">
        <v>35.350580645161301</v>
      </c>
      <c r="CN20">
        <v>31.606612903225798</v>
      </c>
      <c r="CO20">
        <v>34.667096774193503</v>
      </c>
      <c r="CP20">
        <v>31.453419354838701</v>
      </c>
      <c r="CQ20">
        <v>959.95870967741905</v>
      </c>
      <c r="CR20">
        <v>40.010322580645202</v>
      </c>
      <c r="CS20">
        <v>0</v>
      </c>
      <c r="CT20">
        <v>59.400000095367403</v>
      </c>
      <c r="CU20">
        <v>2.1853307692307702</v>
      </c>
      <c r="CV20">
        <v>-0.66677605652668304</v>
      </c>
      <c r="CW20">
        <v>-10.962735025122999</v>
      </c>
      <c r="CX20">
        <v>1006.59538461538</v>
      </c>
      <c r="CY20">
        <v>15</v>
      </c>
      <c r="CZ20">
        <v>1672912372.9000001</v>
      </c>
      <c r="DA20" t="s">
        <v>254</v>
      </c>
      <c r="DB20">
        <v>1</v>
      </c>
      <c r="DC20">
        <v>-3.8260000000000001</v>
      </c>
      <c r="DD20">
        <v>0.49099999999999999</v>
      </c>
      <c r="DE20">
        <v>403</v>
      </c>
      <c r="DF20">
        <v>16</v>
      </c>
      <c r="DG20">
        <v>1.4</v>
      </c>
      <c r="DH20">
        <v>0.46</v>
      </c>
      <c r="DI20">
        <v>-2.7398905660377402</v>
      </c>
      <c r="DJ20">
        <v>0.43144489333281999</v>
      </c>
      <c r="DK20">
        <v>0.293360132700696</v>
      </c>
      <c r="DL20">
        <v>1</v>
      </c>
      <c r="DM20">
        <v>1.8966000000000001</v>
      </c>
      <c r="DN20">
        <v>0</v>
      </c>
      <c r="DO20">
        <v>0</v>
      </c>
      <c r="DP20">
        <v>0</v>
      </c>
      <c r="DQ20">
        <v>0.981386547169811</v>
      </c>
      <c r="DR20">
        <v>-0.12443715968978</v>
      </c>
      <c r="DS20">
        <v>2.02528848805207E-2</v>
      </c>
      <c r="DT20">
        <v>0</v>
      </c>
      <c r="DU20">
        <v>1</v>
      </c>
      <c r="DV20">
        <v>3</v>
      </c>
      <c r="DW20" t="s">
        <v>255</v>
      </c>
      <c r="DX20">
        <v>100</v>
      </c>
      <c r="DY20">
        <v>100</v>
      </c>
      <c r="DZ20">
        <v>-3.8260000000000001</v>
      </c>
      <c r="EA20">
        <v>0.49099999999999999</v>
      </c>
      <c r="EB20">
        <v>2</v>
      </c>
      <c r="EC20">
        <v>503.17099999999999</v>
      </c>
      <c r="ED20">
        <v>469.61599999999999</v>
      </c>
      <c r="EE20">
        <v>29.6614</v>
      </c>
      <c r="EF20">
        <v>26.047999999999998</v>
      </c>
      <c r="EG20">
        <v>30.0032</v>
      </c>
      <c r="EH20">
        <v>25.136800000000001</v>
      </c>
      <c r="EI20">
        <v>24.905000000000001</v>
      </c>
      <c r="EJ20">
        <v>19.4739</v>
      </c>
      <c r="EK20">
        <v>37.346200000000003</v>
      </c>
      <c r="EL20">
        <v>63.282699999999998</v>
      </c>
      <c r="EM20">
        <v>29.66</v>
      </c>
      <c r="EN20">
        <v>403.25299999999999</v>
      </c>
      <c r="EO20">
        <v>14.6074</v>
      </c>
      <c r="EP20">
        <v>100.539</v>
      </c>
      <c r="EQ20">
        <v>90.796899999999994</v>
      </c>
    </row>
    <row r="21" spans="1:147" x14ac:dyDescent="0.3">
      <c r="A21">
        <v>5</v>
      </c>
      <c r="B21">
        <v>1672912698.4000001</v>
      </c>
      <c r="C21">
        <v>240</v>
      </c>
      <c r="D21" t="s">
        <v>266</v>
      </c>
      <c r="E21" t="s">
        <v>267</v>
      </c>
      <c r="F21">
        <v>1672912690.4677401</v>
      </c>
      <c r="G21">
        <f t="shared" si="0"/>
        <v>6.1368916327485049E-3</v>
      </c>
      <c r="H21">
        <f t="shared" si="1"/>
        <v>13.752430560712957</v>
      </c>
      <c r="I21">
        <f t="shared" si="2"/>
        <v>399.90687096774201</v>
      </c>
      <c r="J21">
        <f t="shared" si="3"/>
        <v>299.46173039939464</v>
      </c>
      <c r="K21">
        <f t="shared" si="4"/>
        <v>28.921025263560697</v>
      </c>
      <c r="L21">
        <f t="shared" si="5"/>
        <v>38.621685324880346</v>
      </c>
      <c r="M21">
        <f t="shared" si="6"/>
        <v>0.26256853725655283</v>
      </c>
      <c r="N21">
        <f t="shared" si="7"/>
        <v>3.3836747588348932</v>
      </c>
      <c r="O21">
        <f t="shared" si="8"/>
        <v>0.25175161897386655</v>
      </c>
      <c r="P21">
        <f t="shared" si="9"/>
        <v>0.15827948599328678</v>
      </c>
      <c r="Q21">
        <f t="shared" si="10"/>
        <v>161.84734830772129</v>
      </c>
      <c r="R21">
        <f t="shared" si="11"/>
        <v>27.731741329805565</v>
      </c>
      <c r="S21">
        <f t="shared" si="12"/>
        <v>28.119896774193499</v>
      </c>
      <c r="T21">
        <f t="shared" si="13"/>
        <v>3.8214449897148093</v>
      </c>
      <c r="U21">
        <f t="shared" si="14"/>
        <v>39.702383105036063</v>
      </c>
      <c r="V21">
        <f t="shared" si="15"/>
        <v>1.5324725102733221</v>
      </c>
      <c r="W21">
        <f t="shared" si="16"/>
        <v>3.859900566217989</v>
      </c>
      <c r="X21">
        <f t="shared" si="17"/>
        <v>2.2889724794414872</v>
      </c>
      <c r="Y21">
        <f t="shared" si="18"/>
        <v>-270.63692100420906</v>
      </c>
      <c r="Z21">
        <f t="shared" si="19"/>
        <v>31.379886581639852</v>
      </c>
      <c r="AA21">
        <f t="shared" si="20"/>
        <v>2.0256502065039035</v>
      </c>
      <c r="AB21">
        <f t="shared" si="21"/>
        <v>-75.384035908344003</v>
      </c>
      <c r="AC21">
        <v>-3.99711267914677E-2</v>
      </c>
      <c r="AD21">
        <v>4.48710914864505E-2</v>
      </c>
      <c r="AE21">
        <v>3.37428342349844</v>
      </c>
      <c r="AF21">
        <v>1</v>
      </c>
      <c r="AG21">
        <v>0</v>
      </c>
      <c r="AH21">
        <f t="shared" si="22"/>
        <v>1</v>
      </c>
      <c r="AI21">
        <f t="shared" si="23"/>
        <v>0</v>
      </c>
      <c r="AJ21">
        <f t="shared" si="24"/>
        <v>50750.641895943962</v>
      </c>
      <c r="AK21">
        <v>0</v>
      </c>
      <c r="AL21">
        <v>0</v>
      </c>
      <c r="AM21">
        <v>0</v>
      </c>
      <c r="AN21">
        <f t="shared" si="25"/>
        <v>0</v>
      </c>
      <c r="AO21" t="e">
        <f t="shared" si="26"/>
        <v>#DIV/0!</v>
      </c>
      <c r="AP21">
        <v>-1</v>
      </c>
      <c r="AQ21" t="s">
        <v>268</v>
      </c>
      <c r="AR21">
        <v>2.1548538461538498</v>
      </c>
      <c r="AS21">
        <v>1.5067999999999999</v>
      </c>
      <c r="AT21">
        <f t="shared" si="27"/>
        <v>-0.4300861734495951</v>
      </c>
      <c r="AU21">
        <v>0.5</v>
      </c>
      <c r="AV21">
        <f t="shared" si="28"/>
        <v>841.20229525161028</v>
      </c>
      <c r="AW21">
        <f t="shared" si="29"/>
        <v>13.752430560712957</v>
      </c>
      <c r="AX21">
        <f t="shared" si="30"/>
        <v>-180.89473813089077</v>
      </c>
      <c r="AY21">
        <f t="shared" si="31"/>
        <v>1</v>
      </c>
      <c r="AZ21">
        <f t="shared" si="32"/>
        <v>1.7537316105753598E-2</v>
      </c>
      <c r="BA21">
        <f t="shared" si="33"/>
        <v>-1</v>
      </c>
      <c r="BB21" t="s">
        <v>252</v>
      </c>
      <c r="BC21">
        <v>0</v>
      </c>
      <c r="BD21">
        <f t="shared" si="34"/>
        <v>1.5067999999999999</v>
      </c>
      <c r="BE21">
        <f t="shared" si="35"/>
        <v>-0.4300861734495951</v>
      </c>
      <c r="BF21" t="e">
        <f t="shared" si="36"/>
        <v>#DIV/0!</v>
      </c>
      <c r="BG21">
        <f t="shared" si="37"/>
        <v>-0.4300861734495951</v>
      </c>
      <c r="BH21" t="e">
        <f t="shared" si="38"/>
        <v>#DIV/0!</v>
      </c>
      <c r="BI21">
        <f t="shared" si="39"/>
        <v>1000.0027096774199</v>
      </c>
      <c r="BJ21">
        <f t="shared" si="40"/>
        <v>841.20229525161028</v>
      </c>
      <c r="BK21">
        <f t="shared" si="41"/>
        <v>0.84120001587092164</v>
      </c>
      <c r="BL21">
        <f t="shared" si="42"/>
        <v>0.19240003174184334</v>
      </c>
      <c r="BM21">
        <v>0.84430926673307205</v>
      </c>
      <c r="BN21">
        <v>0.5</v>
      </c>
      <c r="BO21" t="s">
        <v>253</v>
      </c>
      <c r="BP21">
        <v>1672912690.4677401</v>
      </c>
      <c r="BQ21">
        <v>399.90687096774201</v>
      </c>
      <c r="BR21">
        <v>402.64345161290299</v>
      </c>
      <c r="BS21">
        <v>15.867932258064499</v>
      </c>
      <c r="BT21">
        <v>14.8481258064516</v>
      </c>
      <c r="BU21">
        <v>500.01799999999997</v>
      </c>
      <c r="BV21">
        <v>96.376770967741905</v>
      </c>
      <c r="BW21">
        <v>0.199927580645161</v>
      </c>
      <c r="BX21">
        <v>28.291916129032298</v>
      </c>
      <c r="BY21">
        <v>28.119896774193499</v>
      </c>
      <c r="BZ21">
        <v>999.9</v>
      </c>
      <c r="CA21">
        <v>10001.6129032258</v>
      </c>
      <c r="CB21">
        <v>0</v>
      </c>
      <c r="CC21">
        <v>314.48777419354798</v>
      </c>
      <c r="CD21">
        <v>1000.0027096774199</v>
      </c>
      <c r="CE21">
        <v>0.96000006451612896</v>
      </c>
      <c r="CF21">
        <v>3.99999741935484E-2</v>
      </c>
      <c r="CG21">
        <v>0</v>
      </c>
      <c r="CH21">
        <v>2.1389612903225799</v>
      </c>
      <c r="CI21">
        <v>0</v>
      </c>
      <c r="CJ21">
        <v>998.35303225806399</v>
      </c>
      <c r="CK21">
        <v>9334.34</v>
      </c>
      <c r="CL21">
        <v>31.600580645161301</v>
      </c>
      <c r="CM21">
        <v>36.106548387096801</v>
      </c>
      <c r="CN21">
        <v>32.659032258064499</v>
      </c>
      <c r="CO21">
        <v>35.390838709677404</v>
      </c>
      <c r="CP21">
        <v>32.449354838709702</v>
      </c>
      <c r="CQ21">
        <v>960.00225806451601</v>
      </c>
      <c r="CR21">
        <v>40.000645161290301</v>
      </c>
      <c r="CS21">
        <v>0</v>
      </c>
      <c r="CT21">
        <v>59.400000095367403</v>
      </c>
      <c r="CU21">
        <v>2.1548538461538498</v>
      </c>
      <c r="CV21">
        <v>0.57807862560822199</v>
      </c>
      <c r="CW21">
        <v>-0.59442734660024998</v>
      </c>
      <c r="CX21">
        <v>998.34957692307705</v>
      </c>
      <c r="CY21">
        <v>15</v>
      </c>
      <c r="CZ21">
        <v>1672912372.9000001</v>
      </c>
      <c r="DA21" t="s">
        <v>254</v>
      </c>
      <c r="DB21">
        <v>1</v>
      </c>
      <c r="DC21">
        <v>-3.8260000000000001</v>
      </c>
      <c r="DD21">
        <v>0.49099999999999999</v>
      </c>
      <c r="DE21">
        <v>403</v>
      </c>
      <c r="DF21">
        <v>16</v>
      </c>
      <c r="DG21">
        <v>1.4</v>
      </c>
      <c r="DH21">
        <v>0.46</v>
      </c>
      <c r="DI21">
        <v>-2.9630247169811299</v>
      </c>
      <c r="DJ21">
        <v>2.5446870325108399</v>
      </c>
      <c r="DK21">
        <v>0.66553119749849998</v>
      </c>
      <c r="DL21">
        <v>0</v>
      </c>
      <c r="DM21">
        <v>2.5550000000000002</v>
      </c>
      <c r="DN21">
        <v>0</v>
      </c>
      <c r="DO21">
        <v>0</v>
      </c>
      <c r="DP21">
        <v>0</v>
      </c>
      <c r="DQ21">
        <v>1.01777528301887</v>
      </c>
      <c r="DR21">
        <v>1.68431190508989E-2</v>
      </c>
      <c r="DS21">
        <v>3.1085983031692E-3</v>
      </c>
      <c r="DT21">
        <v>1</v>
      </c>
      <c r="DU21">
        <v>1</v>
      </c>
      <c r="DV21">
        <v>3</v>
      </c>
      <c r="DW21" t="s">
        <v>255</v>
      </c>
      <c r="DX21">
        <v>100</v>
      </c>
      <c r="DY21">
        <v>100</v>
      </c>
      <c r="DZ21">
        <v>-3.8260000000000001</v>
      </c>
      <c r="EA21">
        <v>0.49099999999999999</v>
      </c>
      <c r="EB21">
        <v>2</v>
      </c>
      <c r="EC21">
        <v>503.44099999999997</v>
      </c>
      <c r="ED21">
        <v>469.66500000000002</v>
      </c>
      <c r="EE21">
        <v>28.395700000000001</v>
      </c>
      <c r="EF21">
        <v>26.453299999999999</v>
      </c>
      <c r="EG21">
        <v>30.002500000000001</v>
      </c>
      <c r="EH21">
        <v>25.632400000000001</v>
      </c>
      <c r="EI21">
        <v>25.423200000000001</v>
      </c>
      <c r="EJ21">
        <v>19.5457</v>
      </c>
      <c r="EK21">
        <v>36.793500000000002</v>
      </c>
      <c r="EL21">
        <v>62.912199999999999</v>
      </c>
      <c r="EM21">
        <v>28.301200000000001</v>
      </c>
      <c r="EN21">
        <v>403.70499999999998</v>
      </c>
      <c r="EO21">
        <v>14.8279</v>
      </c>
      <c r="EP21">
        <v>100.486</v>
      </c>
      <c r="EQ21">
        <v>90.742400000000004</v>
      </c>
    </row>
    <row r="22" spans="1:147" x14ac:dyDescent="0.3">
      <c r="A22">
        <v>6</v>
      </c>
      <c r="B22">
        <v>1672912759</v>
      </c>
      <c r="C22">
        <v>300.59999990463302</v>
      </c>
      <c r="D22" t="s">
        <v>269</v>
      </c>
      <c r="E22" t="s">
        <v>270</v>
      </c>
      <c r="F22">
        <v>1672912750.9612899</v>
      </c>
      <c r="G22">
        <f t="shared" si="0"/>
        <v>6.5056097641253557E-3</v>
      </c>
      <c r="H22">
        <f t="shared" si="1"/>
        <v>16.495903485506698</v>
      </c>
      <c r="I22">
        <f t="shared" si="2"/>
        <v>400.01212903225797</v>
      </c>
      <c r="J22">
        <f t="shared" si="3"/>
        <v>289.5601314441808</v>
      </c>
      <c r="K22">
        <f t="shared" si="4"/>
        <v>27.966692910874009</v>
      </c>
      <c r="L22">
        <f t="shared" si="5"/>
        <v>38.634518907954757</v>
      </c>
      <c r="M22">
        <f t="shared" si="6"/>
        <v>0.28218517599276144</v>
      </c>
      <c r="N22">
        <f t="shared" si="7"/>
        <v>3.3841634937084764</v>
      </c>
      <c r="O22">
        <f t="shared" si="8"/>
        <v>0.26973452249629398</v>
      </c>
      <c r="P22">
        <f t="shared" si="9"/>
        <v>0.16965693613623012</v>
      </c>
      <c r="Q22">
        <f t="shared" si="10"/>
        <v>161.84405132561852</v>
      </c>
      <c r="R22">
        <f t="shared" si="11"/>
        <v>27.67455554630007</v>
      </c>
      <c r="S22">
        <f t="shared" si="12"/>
        <v>28.095538709677399</v>
      </c>
      <c r="T22">
        <f t="shared" si="13"/>
        <v>3.8160267587756178</v>
      </c>
      <c r="U22">
        <f t="shared" si="14"/>
        <v>40.128359775999677</v>
      </c>
      <c r="V22">
        <f t="shared" si="15"/>
        <v>1.5513005690719495</v>
      </c>
      <c r="W22">
        <f t="shared" si="16"/>
        <v>3.8658459446921252</v>
      </c>
      <c r="X22">
        <f t="shared" si="17"/>
        <v>2.2647261897036683</v>
      </c>
      <c r="Y22">
        <f t="shared" si="18"/>
        <v>-286.89739059792817</v>
      </c>
      <c r="Z22">
        <f t="shared" si="19"/>
        <v>40.65625902775728</v>
      </c>
      <c r="AA22">
        <f t="shared" si="20"/>
        <v>2.6241118714775493</v>
      </c>
      <c r="AB22">
        <f t="shared" si="21"/>
        <v>-81.772968373074832</v>
      </c>
      <c r="AC22">
        <v>-3.9978387217985002E-2</v>
      </c>
      <c r="AD22">
        <v>4.4879241951264401E-2</v>
      </c>
      <c r="AE22">
        <v>3.3747704525131801</v>
      </c>
      <c r="AF22">
        <v>0</v>
      </c>
      <c r="AG22">
        <v>0</v>
      </c>
      <c r="AH22">
        <f t="shared" si="22"/>
        <v>1</v>
      </c>
      <c r="AI22">
        <f t="shared" si="23"/>
        <v>0</v>
      </c>
      <c r="AJ22">
        <f t="shared" si="24"/>
        <v>50755.168216471815</v>
      </c>
      <c r="AK22">
        <v>0</v>
      </c>
      <c r="AL22">
        <v>0</v>
      </c>
      <c r="AM22">
        <v>0</v>
      </c>
      <c r="AN22">
        <f t="shared" si="25"/>
        <v>0</v>
      </c>
      <c r="AO22" t="e">
        <f t="shared" si="26"/>
        <v>#DIV/0!</v>
      </c>
      <c r="AP22">
        <v>-1</v>
      </c>
      <c r="AQ22" t="s">
        <v>271</v>
      </c>
      <c r="AR22">
        <v>2.1487846153846202</v>
      </c>
      <c r="AS22">
        <v>1.1468</v>
      </c>
      <c r="AT22">
        <f t="shared" si="27"/>
        <v>-0.87372219688229857</v>
      </c>
      <c r="AU22">
        <v>0.5</v>
      </c>
      <c r="AV22">
        <f t="shared" si="28"/>
        <v>841.18760643885423</v>
      </c>
      <c r="AW22">
        <f t="shared" si="29"/>
        <v>16.495903485506698</v>
      </c>
      <c r="AX22">
        <f t="shared" si="30"/>
        <v>-367.48214174395906</v>
      </c>
      <c r="AY22">
        <f t="shared" si="31"/>
        <v>1</v>
      </c>
      <c r="AZ22">
        <f t="shared" si="32"/>
        <v>2.0799050475285945E-2</v>
      </c>
      <c r="BA22">
        <f t="shared" si="33"/>
        <v>-1</v>
      </c>
      <c r="BB22" t="s">
        <v>252</v>
      </c>
      <c r="BC22">
        <v>0</v>
      </c>
      <c r="BD22">
        <f t="shared" si="34"/>
        <v>1.1468</v>
      </c>
      <c r="BE22">
        <f t="shared" si="35"/>
        <v>-0.87372219688229869</v>
      </c>
      <c r="BF22" t="e">
        <f t="shared" si="36"/>
        <v>#DIV/0!</v>
      </c>
      <c r="BG22">
        <f t="shared" si="37"/>
        <v>-0.87372219688229869</v>
      </c>
      <c r="BH22" t="e">
        <f t="shared" si="38"/>
        <v>#DIV/0!</v>
      </c>
      <c r="BI22">
        <f t="shared" si="39"/>
        <v>999.98558064516101</v>
      </c>
      <c r="BJ22">
        <f t="shared" si="40"/>
        <v>841.18760643885423</v>
      </c>
      <c r="BK22">
        <f t="shared" si="41"/>
        <v>0.84119973599633802</v>
      </c>
      <c r="BL22">
        <f t="shared" si="42"/>
        <v>0.19239947199267604</v>
      </c>
      <c r="BM22">
        <v>0.84430926673307205</v>
      </c>
      <c r="BN22">
        <v>0.5</v>
      </c>
      <c r="BO22" t="s">
        <v>253</v>
      </c>
      <c r="BP22">
        <v>1672912750.9612899</v>
      </c>
      <c r="BQ22">
        <v>400.01212903225797</v>
      </c>
      <c r="BR22">
        <v>403.23700000000002</v>
      </c>
      <c r="BS22">
        <v>16.061777419354801</v>
      </c>
      <c r="BT22">
        <v>14.9809032258065</v>
      </c>
      <c r="BU22">
        <v>500.01409677419298</v>
      </c>
      <c r="BV22">
        <v>96.3833967741935</v>
      </c>
      <c r="BW22">
        <v>0.199971838709677</v>
      </c>
      <c r="BX22">
        <v>28.3183774193548</v>
      </c>
      <c r="BY22">
        <v>28.095538709677399</v>
      </c>
      <c r="BZ22">
        <v>999.9</v>
      </c>
      <c r="CA22">
        <v>10002.7419354839</v>
      </c>
      <c r="CB22">
        <v>0</v>
      </c>
      <c r="CC22">
        <v>314.49522580645203</v>
      </c>
      <c r="CD22">
        <v>999.98558064516101</v>
      </c>
      <c r="CE22">
        <v>0.96000974193548405</v>
      </c>
      <c r="CF22">
        <v>3.9990103225806498E-2</v>
      </c>
      <c r="CG22">
        <v>0</v>
      </c>
      <c r="CH22">
        <v>2.1320999999999999</v>
      </c>
      <c r="CI22">
        <v>0</v>
      </c>
      <c r="CJ22">
        <v>997.743258064516</v>
      </c>
      <c r="CK22">
        <v>9334.2180645161297</v>
      </c>
      <c r="CL22">
        <v>32.652967741935498</v>
      </c>
      <c r="CM22">
        <v>36.888838709677401</v>
      </c>
      <c r="CN22">
        <v>33.687290322580601</v>
      </c>
      <c r="CO22">
        <v>36.116580645161299</v>
      </c>
      <c r="CP22">
        <v>33.409032258064499</v>
      </c>
      <c r="CQ22">
        <v>959.99548387096797</v>
      </c>
      <c r="CR22">
        <v>39.990645161290303</v>
      </c>
      <c r="CS22">
        <v>0</v>
      </c>
      <c r="CT22">
        <v>60</v>
      </c>
      <c r="CU22">
        <v>2.1487846153846202</v>
      </c>
      <c r="CV22">
        <v>6.5333327974141195E-2</v>
      </c>
      <c r="CW22">
        <v>4.85261537728804</v>
      </c>
      <c r="CX22">
        <v>997.79719230769194</v>
      </c>
      <c r="CY22">
        <v>15</v>
      </c>
      <c r="CZ22">
        <v>1672912372.9000001</v>
      </c>
      <c r="DA22" t="s">
        <v>254</v>
      </c>
      <c r="DB22">
        <v>1</v>
      </c>
      <c r="DC22">
        <v>-3.8260000000000001</v>
      </c>
      <c r="DD22">
        <v>0.49099999999999999</v>
      </c>
      <c r="DE22">
        <v>403</v>
      </c>
      <c r="DF22">
        <v>16</v>
      </c>
      <c r="DG22">
        <v>1.4</v>
      </c>
      <c r="DH22">
        <v>0.46</v>
      </c>
      <c r="DI22">
        <v>-3.2359486792452801</v>
      </c>
      <c r="DJ22">
        <v>-0.36408879426623603</v>
      </c>
      <c r="DK22">
        <v>0.24547443001017799</v>
      </c>
      <c r="DL22">
        <v>1</v>
      </c>
      <c r="DM22">
        <v>2.3914</v>
      </c>
      <c r="DN22">
        <v>0</v>
      </c>
      <c r="DO22">
        <v>0</v>
      </c>
      <c r="DP22">
        <v>0</v>
      </c>
      <c r="DQ22">
        <v>1.0661628301886801</v>
      </c>
      <c r="DR22">
        <v>9.7748837578107997E-2</v>
      </c>
      <c r="DS22">
        <v>2.18340421738717E-2</v>
      </c>
      <c r="DT22">
        <v>1</v>
      </c>
      <c r="DU22">
        <v>2</v>
      </c>
      <c r="DV22">
        <v>3</v>
      </c>
      <c r="DW22" t="s">
        <v>259</v>
      </c>
      <c r="DX22">
        <v>100</v>
      </c>
      <c r="DY22">
        <v>100</v>
      </c>
      <c r="DZ22">
        <v>-3.8260000000000001</v>
      </c>
      <c r="EA22">
        <v>0.49099999999999999</v>
      </c>
      <c r="EB22">
        <v>2</v>
      </c>
      <c r="EC22">
        <v>505.52100000000002</v>
      </c>
      <c r="ED22">
        <v>468.613</v>
      </c>
      <c r="EE22">
        <v>27.006699999999999</v>
      </c>
      <c r="EF22">
        <v>26.829699999999999</v>
      </c>
      <c r="EG22">
        <v>30.002600000000001</v>
      </c>
      <c r="EH22">
        <v>26.090900000000001</v>
      </c>
      <c r="EI22">
        <v>25.898900000000001</v>
      </c>
      <c r="EJ22">
        <v>19.5579</v>
      </c>
      <c r="EK22">
        <v>37.391399999999997</v>
      </c>
      <c r="EL22">
        <v>62.167299999999997</v>
      </c>
      <c r="EM22">
        <v>27.042100000000001</v>
      </c>
      <c r="EN22">
        <v>403.15600000000001</v>
      </c>
      <c r="EO22">
        <v>14.931800000000001</v>
      </c>
      <c r="EP22">
        <v>100.438</v>
      </c>
      <c r="EQ22">
        <v>90.694400000000002</v>
      </c>
    </row>
    <row r="23" spans="1:147" x14ac:dyDescent="0.3">
      <c r="A23">
        <v>7</v>
      </c>
      <c r="B23">
        <v>1672912819</v>
      </c>
      <c r="C23">
        <v>360.59999990463302</v>
      </c>
      <c r="D23" t="s">
        <v>272</v>
      </c>
      <c r="E23" t="s">
        <v>273</v>
      </c>
      <c r="F23">
        <v>1672912811</v>
      </c>
      <c r="G23">
        <f t="shared" si="0"/>
        <v>6.8138183893982586E-3</v>
      </c>
      <c r="H23">
        <f t="shared" si="1"/>
        <v>15.959990169920228</v>
      </c>
      <c r="I23">
        <f t="shared" si="2"/>
        <v>399.94877419354799</v>
      </c>
      <c r="J23">
        <f t="shared" si="3"/>
        <v>297.95692419282011</v>
      </c>
      <c r="K23">
        <f t="shared" si="4"/>
        <v>28.776849439428158</v>
      </c>
      <c r="L23">
        <f t="shared" si="5"/>
        <v>38.62728040179212</v>
      </c>
      <c r="M23">
        <f t="shared" si="6"/>
        <v>0.29975602912074106</v>
      </c>
      <c r="N23">
        <f t="shared" si="7"/>
        <v>3.3837825610768881</v>
      </c>
      <c r="O23">
        <f t="shared" si="8"/>
        <v>0.28574643493418034</v>
      </c>
      <c r="P23">
        <f t="shared" si="9"/>
        <v>0.1797956553455477</v>
      </c>
      <c r="Q23">
        <f t="shared" si="10"/>
        <v>161.84595972336123</v>
      </c>
      <c r="R23">
        <f t="shared" si="11"/>
        <v>27.497092633012006</v>
      </c>
      <c r="S23">
        <f t="shared" si="12"/>
        <v>27.958658064516101</v>
      </c>
      <c r="T23">
        <f t="shared" si="13"/>
        <v>3.7857033733187322</v>
      </c>
      <c r="U23">
        <f t="shared" si="14"/>
        <v>40.248264401895639</v>
      </c>
      <c r="V23">
        <f t="shared" si="15"/>
        <v>1.5462458835131707</v>
      </c>
      <c r="W23">
        <f t="shared" si="16"/>
        <v>3.8417703384008393</v>
      </c>
      <c r="X23">
        <f t="shared" si="17"/>
        <v>2.2394574898055613</v>
      </c>
      <c r="Y23">
        <f t="shared" si="18"/>
        <v>-300.48939097246318</v>
      </c>
      <c r="Z23">
        <f t="shared" si="19"/>
        <v>46.034440890156773</v>
      </c>
      <c r="AA23">
        <f t="shared" si="20"/>
        <v>2.9679619911253523</v>
      </c>
      <c r="AB23">
        <f t="shared" si="21"/>
        <v>-89.641028367819828</v>
      </c>
      <c r="AC23">
        <v>-3.9972728215996803E-2</v>
      </c>
      <c r="AD23">
        <v>4.4872889225776903E-2</v>
      </c>
      <c r="AE23">
        <v>3.37439084948097</v>
      </c>
      <c r="AF23">
        <v>0</v>
      </c>
      <c r="AG23">
        <v>0</v>
      </c>
      <c r="AH23">
        <f t="shared" si="22"/>
        <v>1</v>
      </c>
      <c r="AI23">
        <f t="shared" si="23"/>
        <v>0</v>
      </c>
      <c r="AJ23">
        <f t="shared" si="24"/>
        <v>50766.308650512263</v>
      </c>
      <c r="AK23">
        <v>0</v>
      </c>
      <c r="AL23">
        <v>0</v>
      </c>
      <c r="AM23">
        <v>0</v>
      </c>
      <c r="AN23">
        <f t="shared" si="25"/>
        <v>0</v>
      </c>
      <c r="AO23" t="e">
        <f t="shared" si="26"/>
        <v>#DIV/0!</v>
      </c>
      <c r="AP23">
        <v>-1</v>
      </c>
      <c r="AQ23" t="s">
        <v>274</v>
      </c>
      <c r="AR23">
        <v>2.24981923076923</v>
      </c>
      <c r="AS23">
        <v>1.4568000000000001</v>
      </c>
      <c r="AT23">
        <f t="shared" si="27"/>
        <v>-0.54435696785367238</v>
      </c>
      <c r="AU23">
        <v>0.5</v>
      </c>
      <c r="AV23">
        <f t="shared" si="28"/>
        <v>841.19334840011675</v>
      </c>
      <c r="AW23">
        <f t="shared" si="29"/>
        <v>15.959990169920228</v>
      </c>
      <c r="AX23">
        <f t="shared" si="30"/>
        <v>-228.9547302568827</v>
      </c>
      <c r="AY23">
        <f t="shared" si="31"/>
        <v>1</v>
      </c>
      <c r="AZ23">
        <f t="shared" si="32"/>
        <v>2.016182153862342E-2</v>
      </c>
      <c r="BA23">
        <f t="shared" si="33"/>
        <v>-1</v>
      </c>
      <c r="BB23" t="s">
        <v>252</v>
      </c>
      <c r="BC23">
        <v>0</v>
      </c>
      <c r="BD23">
        <f t="shared" si="34"/>
        <v>1.4568000000000001</v>
      </c>
      <c r="BE23">
        <f t="shared" si="35"/>
        <v>-0.54435696785367227</v>
      </c>
      <c r="BF23" t="e">
        <f t="shared" si="36"/>
        <v>#DIV/0!</v>
      </c>
      <c r="BG23">
        <f t="shared" si="37"/>
        <v>-0.54435696785367227</v>
      </c>
      <c r="BH23" t="e">
        <f t="shared" si="38"/>
        <v>#DIV/0!</v>
      </c>
      <c r="BI23">
        <f t="shared" si="39"/>
        <v>999.99183870967704</v>
      </c>
      <c r="BJ23">
        <f t="shared" si="40"/>
        <v>841.19334840011675</v>
      </c>
      <c r="BK23">
        <f t="shared" si="41"/>
        <v>0.84120021367928033</v>
      </c>
      <c r="BL23">
        <f t="shared" si="42"/>
        <v>0.19240042735856086</v>
      </c>
      <c r="BM23">
        <v>0.84430926673307205</v>
      </c>
      <c r="BN23">
        <v>0.5</v>
      </c>
      <c r="BO23" t="s">
        <v>253</v>
      </c>
      <c r="BP23">
        <v>1672912811</v>
      </c>
      <c r="BQ23">
        <v>399.94877419354799</v>
      </c>
      <c r="BR23">
        <v>403.103935483871</v>
      </c>
      <c r="BS23">
        <v>16.009906451612899</v>
      </c>
      <c r="BT23">
        <v>14.8777516129032</v>
      </c>
      <c r="BU23">
        <v>500.00806451612902</v>
      </c>
      <c r="BV23">
        <v>96.380632258064495</v>
      </c>
      <c r="BW23">
        <v>0.19993729032258101</v>
      </c>
      <c r="BX23">
        <v>28.211003225806401</v>
      </c>
      <c r="BY23">
        <v>27.958658064516101</v>
      </c>
      <c r="BZ23">
        <v>999.9</v>
      </c>
      <c r="CA23">
        <v>10001.6129032258</v>
      </c>
      <c r="CB23">
        <v>0</v>
      </c>
      <c r="CC23">
        <v>314.42145161290301</v>
      </c>
      <c r="CD23">
        <v>999.99183870967704</v>
      </c>
      <c r="CE23">
        <v>0.95998977419354803</v>
      </c>
      <c r="CF23">
        <v>4.0010096774193503E-2</v>
      </c>
      <c r="CG23">
        <v>0</v>
      </c>
      <c r="CH23">
        <v>2.2518225806451602</v>
      </c>
      <c r="CI23">
        <v>0</v>
      </c>
      <c r="CJ23">
        <v>1001.48193548387</v>
      </c>
      <c r="CK23">
        <v>9334.2170967741895</v>
      </c>
      <c r="CL23">
        <v>33.620709677419399</v>
      </c>
      <c r="CM23">
        <v>37.659032258064499</v>
      </c>
      <c r="CN23">
        <v>34.644903225806502</v>
      </c>
      <c r="CO23">
        <v>36.8223870967742</v>
      </c>
      <c r="CP23">
        <v>34.292096774193503</v>
      </c>
      <c r="CQ23">
        <v>959.98451612903204</v>
      </c>
      <c r="CR23">
        <v>40.006774193548402</v>
      </c>
      <c r="CS23">
        <v>0</v>
      </c>
      <c r="CT23">
        <v>59.400000095367403</v>
      </c>
      <c r="CU23">
        <v>2.24981923076923</v>
      </c>
      <c r="CV23">
        <v>0.155955551500778</v>
      </c>
      <c r="CW23">
        <v>4.5295726340602203</v>
      </c>
      <c r="CX23">
        <v>1001.56269230769</v>
      </c>
      <c r="CY23">
        <v>15</v>
      </c>
      <c r="CZ23">
        <v>1672912372.9000001</v>
      </c>
      <c r="DA23" t="s">
        <v>254</v>
      </c>
      <c r="DB23">
        <v>1</v>
      </c>
      <c r="DC23">
        <v>-3.8260000000000001</v>
      </c>
      <c r="DD23">
        <v>0.49099999999999999</v>
      </c>
      <c r="DE23">
        <v>403</v>
      </c>
      <c r="DF23">
        <v>16</v>
      </c>
      <c r="DG23">
        <v>1.4</v>
      </c>
      <c r="DH23">
        <v>0.46</v>
      </c>
      <c r="DI23">
        <v>-3.2468835849056599</v>
      </c>
      <c r="DJ23">
        <v>0.86404034833092103</v>
      </c>
      <c r="DK23">
        <v>0.28524684954253399</v>
      </c>
      <c r="DL23">
        <v>0</v>
      </c>
      <c r="DM23">
        <v>2.3586</v>
      </c>
      <c r="DN23">
        <v>0</v>
      </c>
      <c r="DO23">
        <v>0</v>
      </c>
      <c r="DP23">
        <v>0</v>
      </c>
      <c r="DQ23">
        <v>1.1281532075471701</v>
      </c>
      <c r="DR23">
        <v>3.5723947750362403E-2</v>
      </c>
      <c r="DS23">
        <v>2.0316869909491199E-2</v>
      </c>
      <c r="DT23">
        <v>1</v>
      </c>
      <c r="DU23">
        <v>1</v>
      </c>
      <c r="DV23">
        <v>3</v>
      </c>
      <c r="DW23" t="s">
        <v>255</v>
      </c>
      <c r="DX23">
        <v>100</v>
      </c>
      <c r="DY23">
        <v>100</v>
      </c>
      <c r="DZ23">
        <v>-3.8260000000000001</v>
      </c>
      <c r="EA23">
        <v>0.49099999999999999</v>
      </c>
      <c r="EB23">
        <v>2</v>
      </c>
      <c r="EC23">
        <v>505.56599999999997</v>
      </c>
      <c r="ED23">
        <v>467.45</v>
      </c>
      <c r="EE23">
        <v>26.946100000000001</v>
      </c>
      <c r="EF23">
        <v>27.180900000000001</v>
      </c>
      <c r="EG23">
        <v>30.001999999999999</v>
      </c>
      <c r="EH23">
        <v>26.513500000000001</v>
      </c>
      <c r="EI23">
        <v>26.338100000000001</v>
      </c>
      <c r="EJ23">
        <v>19.602499999999999</v>
      </c>
      <c r="EK23">
        <v>38.507899999999999</v>
      </c>
      <c r="EL23">
        <v>61.039299999999997</v>
      </c>
      <c r="EM23">
        <v>26.940300000000001</v>
      </c>
      <c r="EN23">
        <v>403.565</v>
      </c>
      <c r="EO23">
        <v>14.856299999999999</v>
      </c>
      <c r="EP23">
        <v>100.39700000000001</v>
      </c>
      <c r="EQ23">
        <v>90.653999999999996</v>
      </c>
    </row>
    <row r="24" spans="1:147" x14ac:dyDescent="0.3">
      <c r="A24">
        <v>8</v>
      </c>
      <c r="B24">
        <v>1672912879</v>
      </c>
      <c r="C24">
        <v>420.59999990463302</v>
      </c>
      <c r="D24" t="s">
        <v>275</v>
      </c>
      <c r="E24" t="s">
        <v>276</v>
      </c>
      <c r="F24">
        <v>1672912871</v>
      </c>
      <c r="G24">
        <f t="shared" si="0"/>
        <v>6.9532511483819731E-3</v>
      </c>
      <c r="H24">
        <f t="shared" si="1"/>
        <v>17.702904907337569</v>
      </c>
      <c r="I24">
        <f t="shared" si="2"/>
        <v>400.01280645161302</v>
      </c>
      <c r="J24">
        <f t="shared" si="3"/>
        <v>290.87491804731127</v>
      </c>
      <c r="K24">
        <f t="shared" si="4"/>
        <v>28.094254245764851</v>
      </c>
      <c r="L24">
        <f t="shared" si="5"/>
        <v>38.635374825221795</v>
      </c>
      <c r="M24">
        <f t="shared" si="6"/>
        <v>0.30743700462475476</v>
      </c>
      <c r="N24">
        <f t="shared" si="7"/>
        <v>3.3847397623584627</v>
      </c>
      <c r="O24">
        <f t="shared" si="8"/>
        <v>0.29272313364496727</v>
      </c>
      <c r="P24">
        <f t="shared" si="9"/>
        <v>0.18421524489045082</v>
      </c>
      <c r="Q24">
        <f t="shared" si="10"/>
        <v>161.84878508835854</v>
      </c>
      <c r="R24">
        <f t="shared" si="11"/>
        <v>27.477944851925461</v>
      </c>
      <c r="S24">
        <f t="shared" si="12"/>
        <v>27.9255483870968</v>
      </c>
      <c r="T24">
        <f t="shared" si="13"/>
        <v>3.7784001892763022</v>
      </c>
      <c r="U24">
        <f t="shared" si="14"/>
        <v>40.249400547307083</v>
      </c>
      <c r="V24">
        <f t="shared" si="15"/>
        <v>1.5473966127180128</v>
      </c>
      <c r="W24">
        <f t="shared" si="16"/>
        <v>3.8445208914336053</v>
      </c>
      <c r="X24">
        <f t="shared" si="17"/>
        <v>2.2310035765582894</v>
      </c>
      <c r="Y24">
        <f t="shared" si="18"/>
        <v>-306.63837564364502</v>
      </c>
      <c r="Z24">
        <f t="shared" si="19"/>
        <v>54.333145637322318</v>
      </c>
      <c r="AA24">
        <f t="shared" si="20"/>
        <v>3.5016478911368947</v>
      </c>
      <c r="AB24">
        <f t="shared" si="21"/>
        <v>-86.954797026827279</v>
      </c>
      <c r="AC24">
        <v>-3.9986948564982097E-2</v>
      </c>
      <c r="AD24">
        <v>4.4888852813283898E-2</v>
      </c>
      <c r="AE24">
        <v>3.37534470964918</v>
      </c>
      <c r="AF24">
        <v>0</v>
      </c>
      <c r="AG24">
        <v>0</v>
      </c>
      <c r="AH24">
        <f t="shared" si="22"/>
        <v>1</v>
      </c>
      <c r="AI24">
        <f t="shared" si="23"/>
        <v>0</v>
      </c>
      <c r="AJ24">
        <f t="shared" si="24"/>
        <v>50781.658622018185</v>
      </c>
      <c r="AK24">
        <v>0</v>
      </c>
      <c r="AL24">
        <v>0</v>
      </c>
      <c r="AM24">
        <v>0</v>
      </c>
      <c r="AN24">
        <f t="shared" si="25"/>
        <v>0</v>
      </c>
      <c r="AO24" t="e">
        <f t="shared" si="26"/>
        <v>#DIV/0!</v>
      </c>
      <c r="AP24">
        <v>-1</v>
      </c>
      <c r="AQ24" t="s">
        <v>277</v>
      </c>
      <c r="AR24">
        <v>2.18792307692308</v>
      </c>
      <c r="AS24">
        <v>1.4672000000000001</v>
      </c>
      <c r="AT24">
        <f t="shared" si="27"/>
        <v>-0.49122347118530518</v>
      </c>
      <c r="AU24">
        <v>0.5</v>
      </c>
      <c r="AV24">
        <f t="shared" si="28"/>
        <v>841.20880838730261</v>
      </c>
      <c r="AW24">
        <f t="shared" si="29"/>
        <v>17.702904907337569</v>
      </c>
      <c r="AX24">
        <f t="shared" si="30"/>
        <v>-206.61075542383253</v>
      </c>
      <c r="AY24">
        <f t="shared" si="31"/>
        <v>1</v>
      </c>
      <c r="AZ24">
        <f t="shared" si="32"/>
        <v>2.2233367887805718E-2</v>
      </c>
      <c r="BA24">
        <f t="shared" si="33"/>
        <v>-1</v>
      </c>
      <c r="BB24" t="s">
        <v>252</v>
      </c>
      <c r="BC24">
        <v>0</v>
      </c>
      <c r="BD24">
        <f t="shared" si="34"/>
        <v>1.4672000000000001</v>
      </c>
      <c r="BE24">
        <f t="shared" si="35"/>
        <v>-0.49122347118530524</v>
      </c>
      <c r="BF24" t="e">
        <f t="shared" si="36"/>
        <v>#DIV/0!</v>
      </c>
      <c r="BG24">
        <f t="shared" si="37"/>
        <v>-0.49122347118530524</v>
      </c>
      <c r="BH24" t="e">
        <f t="shared" si="38"/>
        <v>#DIV/0!</v>
      </c>
      <c r="BI24">
        <f t="shared" si="39"/>
        <v>1000.01032258065</v>
      </c>
      <c r="BJ24">
        <f t="shared" si="40"/>
        <v>841.20880838730261</v>
      </c>
      <c r="BK24">
        <f t="shared" si="41"/>
        <v>0.84120012503116914</v>
      </c>
      <c r="BL24">
        <f t="shared" si="42"/>
        <v>0.19240025006233819</v>
      </c>
      <c r="BM24">
        <v>0.84430926673307205</v>
      </c>
      <c r="BN24">
        <v>0.5</v>
      </c>
      <c r="BO24" t="s">
        <v>253</v>
      </c>
      <c r="BP24">
        <v>1672912871</v>
      </c>
      <c r="BQ24">
        <v>400.01280645161302</v>
      </c>
      <c r="BR24">
        <v>403.47170967741903</v>
      </c>
      <c r="BS24">
        <v>16.021029032258099</v>
      </c>
      <c r="BT24">
        <v>14.8657387096774</v>
      </c>
      <c r="BU24">
        <v>500.01629032258103</v>
      </c>
      <c r="BV24">
        <v>96.385387096774195</v>
      </c>
      <c r="BW24">
        <v>0.199957677419355</v>
      </c>
      <c r="BX24">
        <v>28.223299999999998</v>
      </c>
      <c r="BY24">
        <v>27.9255483870968</v>
      </c>
      <c r="BZ24">
        <v>999.9</v>
      </c>
      <c r="CA24">
        <v>10004.677419354801</v>
      </c>
      <c r="CB24">
        <v>0</v>
      </c>
      <c r="CC24">
        <v>314.43529032258101</v>
      </c>
      <c r="CD24">
        <v>1000.01032258065</v>
      </c>
      <c r="CE24">
        <v>0.95999351612903205</v>
      </c>
      <c r="CF24">
        <v>4.0006193548387102E-2</v>
      </c>
      <c r="CG24">
        <v>0</v>
      </c>
      <c r="CH24">
        <v>2.1738612903225798</v>
      </c>
      <c r="CI24">
        <v>0</v>
      </c>
      <c r="CJ24">
        <v>1005.47451612903</v>
      </c>
      <c r="CK24">
        <v>9334.3964516128999</v>
      </c>
      <c r="CL24">
        <v>34.513903225806402</v>
      </c>
      <c r="CM24">
        <v>38.409032258064499</v>
      </c>
      <c r="CN24">
        <v>35.525967741935503</v>
      </c>
      <c r="CO24">
        <v>37.509774193548402</v>
      </c>
      <c r="CP24">
        <v>35.084451612903202</v>
      </c>
      <c r="CQ24">
        <v>960.00419354838698</v>
      </c>
      <c r="CR24">
        <v>40.004516129032297</v>
      </c>
      <c r="CS24">
        <v>0</v>
      </c>
      <c r="CT24">
        <v>59.099999904632597</v>
      </c>
      <c r="CU24">
        <v>2.18792307692308</v>
      </c>
      <c r="CV24">
        <v>-0.556929923890634</v>
      </c>
      <c r="CW24">
        <v>2.8611965869460501</v>
      </c>
      <c r="CX24">
        <v>1005.47269230769</v>
      </c>
      <c r="CY24">
        <v>15</v>
      </c>
      <c r="CZ24">
        <v>1672912372.9000001</v>
      </c>
      <c r="DA24" t="s">
        <v>254</v>
      </c>
      <c r="DB24">
        <v>1</v>
      </c>
      <c r="DC24">
        <v>-3.8260000000000001</v>
      </c>
      <c r="DD24">
        <v>0.49099999999999999</v>
      </c>
      <c r="DE24">
        <v>403</v>
      </c>
      <c r="DF24">
        <v>16</v>
      </c>
      <c r="DG24">
        <v>1.4</v>
      </c>
      <c r="DH24">
        <v>0.46</v>
      </c>
      <c r="DI24">
        <v>-3.4290135849056602</v>
      </c>
      <c r="DJ24">
        <v>7.1990711175615604E-2</v>
      </c>
      <c r="DK24">
        <v>0.22610989392866401</v>
      </c>
      <c r="DL24">
        <v>1</v>
      </c>
      <c r="DM24">
        <v>1.7906</v>
      </c>
      <c r="DN24">
        <v>0</v>
      </c>
      <c r="DO24">
        <v>0</v>
      </c>
      <c r="DP24">
        <v>0</v>
      </c>
      <c r="DQ24">
        <v>1.1508181132075499</v>
      </c>
      <c r="DR24">
        <v>3.5636284470247297E-2</v>
      </c>
      <c r="DS24">
        <v>7.5183566692497497E-3</v>
      </c>
      <c r="DT24">
        <v>1</v>
      </c>
      <c r="DU24">
        <v>2</v>
      </c>
      <c r="DV24">
        <v>3</v>
      </c>
      <c r="DW24" t="s">
        <v>259</v>
      </c>
      <c r="DX24">
        <v>100</v>
      </c>
      <c r="DY24">
        <v>100</v>
      </c>
      <c r="DZ24">
        <v>-3.8260000000000001</v>
      </c>
      <c r="EA24">
        <v>0.49099999999999999</v>
      </c>
      <c r="EB24">
        <v>2</v>
      </c>
      <c r="EC24">
        <v>506.62400000000002</v>
      </c>
      <c r="ED24">
        <v>466.608</v>
      </c>
      <c r="EE24">
        <v>27.325199999999999</v>
      </c>
      <c r="EF24">
        <v>27.499400000000001</v>
      </c>
      <c r="EG24">
        <v>30.002199999999998</v>
      </c>
      <c r="EH24">
        <v>26.9008</v>
      </c>
      <c r="EI24">
        <v>26.743200000000002</v>
      </c>
      <c r="EJ24">
        <v>19.6068</v>
      </c>
      <c r="EK24">
        <v>39.336199999999998</v>
      </c>
      <c r="EL24">
        <v>59.920699999999997</v>
      </c>
      <c r="EM24">
        <v>27.311399999999999</v>
      </c>
      <c r="EN24">
        <v>403.40100000000001</v>
      </c>
      <c r="EO24">
        <v>14.7713</v>
      </c>
      <c r="EP24">
        <v>100.358</v>
      </c>
      <c r="EQ24">
        <v>90.618300000000005</v>
      </c>
    </row>
    <row r="25" spans="1:147" x14ac:dyDescent="0.3">
      <c r="A25">
        <v>9</v>
      </c>
      <c r="B25">
        <v>1672912939</v>
      </c>
      <c r="C25">
        <v>480.59999990463302</v>
      </c>
      <c r="D25" t="s">
        <v>278</v>
      </c>
      <c r="E25" t="s">
        <v>279</v>
      </c>
      <c r="F25">
        <v>1672912931</v>
      </c>
      <c r="G25">
        <f t="shared" si="0"/>
        <v>7.2697990509213595E-3</v>
      </c>
      <c r="H25">
        <f t="shared" si="1"/>
        <v>17.16859148406833</v>
      </c>
      <c r="I25">
        <f t="shared" si="2"/>
        <v>400.01393548387102</v>
      </c>
      <c r="J25">
        <f t="shared" si="3"/>
        <v>297.19429839023184</v>
      </c>
      <c r="K25">
        <f t="shared" si="4"/>
        <v>28.706290228808484</v>
      </c>
      <c r="L25">
        <f t="shared" si="5"/>
        <v>38.637740325994407</v>
      </c>
      <c r="M25">
        <f t="shared" si="6"/>
        <v>0.32035646036720378</v>
      </c>
      <c r="N25">
        <f t="shared" si="7"/>
        <v>3.3848979356898576</v>
      </c>
      <c r="O25">
        <f t="shared" si="8"/>
        <v>0.30441511352015882</v>
      </c>
      <c r="P25">
        <f t="shared" si="9"/>
        <v>0.19162558747976247</v>
      </c>
      <c r="Q25">
        <f t="shared" si="10"/>
        <v>161.84655888392874</v>
      </c>
      <c r="R25">
        <f t="shared" si="11"/>
        <v>27.514534180793714</v>
      </c>
      <c r="S25">
        <f t="shared" si="12"/>
        <v>27.978000000000002</v>
      </c>
      <c r="T25">
        <f t="shared" si="13"/>
        <v>3.7899754269364863</v>
      </c>
      <c r="U25">
        <f t="shared" si="14"/>
        <v>39.986004149127886</v>
      </c>
      <c r="V25">
        <f t="shared" si="15"/>
        <v>1.5469931259467504</v>
      </c>
      <c r="W25">
        <f t="shared" si="16"/>
        <v>3.8688365063366579</v>
      </c>
      <c r="X25">
        <f t="shared" si="17"/>
        <v>2.2429823009897358</v>
      </c>
      <c r="Y25">
        <f t="shared" si="18"/>
        <v>-320.59813814563194</v>
      </c>
      <c r="Z25">
        <f t="shared" si="19"/>
        <v>64.540807280839687</v>
      </c>
      <c r="AA25">
        <f t="shared" si="20"/>
        <v>4.1626481379509963</v>
      </c>
      <c r="AB25">
        <f t="shared" si="21"/>
        <v>-90.048123842912503</v>
      </c>
      <c r="AC25">
        <v>-3.99892985759321E-2</v>
      </c>
      <c r="AD25">
        <v>4.48914909064475E-2</v>
      </c>
      <c r="AE25">
        <v>3.3755023308385002</v>
      </c>
      <c r="AF25">
        <v>0</v>
      </c>
      <c r="AG25">
        <v>0</v>
      </c>
      <c r="AH25">
        <f t="shared" si="22"/>
        <v>1</v>
      </c>
      <c r="AI25">
        <f t="shared" si="23"/>
        <v>0</v>
      </c>
      <c r="AJ25">
        <f t="shared" si="24"/>
        <v>50766.378291967492</v>
      </c>
      <c r="AK25">
        <v>0</v>
      </c>
      <c r="AL25">
        <v>0</v>
      </c>
      <c r="AM25">
        <v>0</v>
      </c>
      <c r="AN25">
        <f t="shared" si="25"/>
        <v>0</v>
      </c>
      <c r="AO25" t="e">
        <f t="shared" si="26"/>
        <v>#DIV/0!</v>
      </c>
      <c r="AP25">
        <v>-1</v>
      </c>
      <c r="AQ25" t="s">
        <v>280</v>
      </c>
      <c r="AR25">
        <v>2.11986923076923</v>
      </c>
      <c r="AS25">
        <v>2.0360399999999998</v>
      </c>
      <c r="AT25">
        <f t="shared" si="27"/>
        <v>-4.1172683625680273E-2</v>
      </c>
      <c r="AU25">
        <v>0.5</v>
      </c>
      <c r="AV25">
        <f t="shared" si="28"/>
        <v>841.19851378070848</v>
      </c>
      <c r="AW25">
        <f t="shared" si="29"/>
        <v>17.16859148406833</v>
      </c>
      <c r="AX25">
        <f t="shared" si="30"/>
        <v>-17.31720013714278</v>
      </c>
      <c r="AY25">
        <f t="shared" si="31"/>
        <v>1</v>
      </c>
      <c r="AZ25">
        <f t="shared" si="32"/>
        <v>2.1598458849399118E-2</v>
      </c>
      <c r="BA25">
        <f t="shared" si="33"/>
        <v>-1</v>
      </c>
      <c r="BB25" t="s">
        <v>252</v>
      </c>
      <c r="BC25">
        <v>0</v>
      </c>
      <c r="BD25">
        <f t="shared" si="34"/>
        <v>2.0360399999999998</v>
      </c>
      <c r="BE25">
        <f t="shared" si="35"/>
        <v>-4.1172683625680294E-2</v>
      </c>
      <c r="BF25" t="e">
        <f t="shared" si="36"/>
        <v>#DIV/0!</v>
      </c>
      <c r="BG25">
        <f t="shared" si="37"/>
        <v>-4.1172683625680294E-2</v>
      </c>
      <c r="BH25" t="e">
        <f t="shared" si="38"/>
        <v>#DIV/0!</v>
      </c>
      <c r="BI25">
        <f t="shared" si="39"/>
        <v>999.99825806451599</v>
      </c>
      <c r="BJ25">
        <f t="shared" si="40"/>
        <v>841.19851378070848</v>
      </c>
      <c r="BK25">
        <f t="shared" si="41"/>
        <v>0.84119997909680122</v>
      </c>
      <c r="BL25">
        <f t="shared" si="42"/>
        <v>0.19239995819360234</v>
      </c>
      <c r="BM25">
        <v>0.84430926673307205</v>
      </c>
      <c r="BN25">
        <v>0.5</v>
      </c>
      <c r="BO25" t="s">
        <v>253</v>
      </c>
      <c r="BP25">
        <v>1672912931</v>
      </c>
      <c r="BQ25">
        <v>400.01393548387102</v>
      </c>
      <c r="BR25">
        <v>403.404032258065</v>
      </c>
      <c r="BS25">
        <v>16.015916129032298</v>
      </c>
      <c r="BT25">
        <v>14.8080129032258</v>
      </c>
      <c r="BU25">
        <v>500.011387096774</v>
      </c>
      <c r="BV25">
        <v>96.391051612903198</v>
      </c>
      <c r="BW25">
        <v>0.19993409677419399</v>
      </c>
      <c r="BX25">
        <v>28.331674193548402</v>
      </c>
      <c r="BY25">
        <v>27.978000000000002</v>
      </c>
      <c r="BZ25">
        <v>999.9</v>
      </c>
      <c r="CA25">
        <v>10004.677419354801</v>
      </c>
      <c r="CB25">
        <v>0</v>
      </c>
      <c r="CC25">
        <v>314.40064516129002</v>
      </c>
      <c r="CD25">
        <v>999.99825806451599</v>
      </c>
      <c r="CE25">
        <v>0.960003612903226</v>
      </c>
      <c r="CF25">
        <v>3.9996322580645199E-2</v>
      </c>
      <c r="CG25">
        <v>0</v>
      </c>
      <c r="CH25">
        <v>2.1090645161290298</v>
      </c>
      <c r="CI25">
        <v>0</v>
      </c>
      <c r="CJ25">
        <v>1009.22161290323</v>
      </c>
      <c r="CK25">
        <v>9334.3103225806408</v>
      </c>
      <c r="CL25">
        <v>35.358580645161297</v>
      </c>
      <c r="CM25">
        <v>39.122645161290301</v>
      </c>
      <c r="CN25">
        <v>36.370645161290298</v>
      </c>
      <c r="CO25">
        <v>38.154967741935501</v>
      </c>
      <c r="CP25">
        <v>35.842516129032198</v>
      </c>
      <c r="CQ25">
        <v>960.00193548387097</v>
      </c>
      <c r="CR25">
        <v>39.999354838709699</v>
      </c>
      <c r="CS25">
        <v>0</v>
      </c>
      <c r="CT25">
        <v>59.599999904632597</v>
      </c>
      <c r="CU25">
        <v>2.11986923076923</v>
      </c>
      <c r="CV25">
        <v>-0.64349401419718399</v>
      </c>
      <c r="CW25">
        <v>4.2782906165504198</v>
      </c>
      <c r="CX25">
        <v>1009.27076923077</v>
      </c>
      <c r="CY25">
        <v>15</v>
      </c>
      <c r="CZ25">
        <v>1672912372.9000001</v>
      </c>
      <c r="DA25" t="s">
        <v>254</v>
      </c>
      <c r="DB25">
        <v>1</v>
      </c>
      <c r="DC25">
        <v>-3.8260000000000001</v>
      </c>
      <c r="DD25">
        <v>0.49099999999999999</v>
      </c>
      <c r="DE25">
        <v>403</v>
      </c>
      <c r="DF25">
        <v>16</v>
      </c>
      <c r="DG25">
        <v>1.4</v>
      </c>
      <c r="DH25">
        <v>0.46</v>
      </c>
      <c r="DI25">
        <v>-3.4180903773584901</v>
      </c>
      <c r="DJ25">
        <v>0.29662486695694901</v>
      </c>
      <c r="DK25">
        <v>0.228310301207794</v>
      </c>
      <c r="DL25">
        <v>1</v>
      </c>
      <c r="DM25">
        <v>2.0510999999999999</v>
      </c>
      <c r="DN25">
        <v>0</v>
      </c>
      <c r="DO25">
        <v>0</v>
      </c>
      <c r="DP25">
        <v>0</v>
      </c>
      <c r="DQ25">
        <v>1.2052403773584901</v>
      </c>
      <c r="DR25">
        <v>1.95355587808414E-2</v>
      </c>
      <c r="DS25">
        <v>6.0269905385640201E-3</v>
      </c>
      <c r="DT25">
        <v>1</v>
      </c>
      <c r="DU25">
        <v>2</v>
      </c>
      <c r="DV25">
        <v>3</v>
      </c>
      <c r="DW25" t="s">
        <v>259</v>
      </c>
      <c r="DX25">
        <v>100</v>
      </c>
      <c r="DY25">
        <v>100</v>
      </c>
      <c r="DZ25">
        <v>-3.8260000000000001</v>
      </c>
      <c r="EA25">
        <v>0.49099999999999999</v>
      </c>
      <c r="EB25">
        <v>2</v>
      </c>
      <c r="EC25">
        <v>507.64499999999998</v>
      </c>
      <c r="ED25">
        <v>465.16899999999998</v>
      </c>
      <c r="EE25">
        <v>27.472799999999999</v>
      </c>
      <c r="EF25">
        <v>27.7896</v>
      </c>
      <c r="EG25">
        <v>30.0016</v>
      </c>
      <c r="EH25">
        <v>27.256799999999998</v>
      </c>
      <c r="EI25">
        <v>27.1143</v>
      </c>
      <c r="EJ25">
        <v>19.635300000000001</v>
      </c>
      <c r="EK25">
        <v>40.2074</v>
      </c>
      <c r="EL25">
        <v>58.7943</v>
      </c>
      <c r="EM25">
        <v>27.4696</v>
      </c>
      <c r="EN25">
        <v>403.63400000000001</v>
      </c>
      <c r="EO25">
        <v>14.7141</v>
      </c>
      <c r="EP25">
        <v>100.325</v>
      </c>
      <c r="EQ25">
        <v>90.589399999999998</v>
      </c>
    </row>
    <row r="26" spans="1:147" x14ac:dyDescent="0.3">
      <c r="A26">
        <v>10</v>
      </c>
      <c r="B26">
        <v>1672912999</v>
      </c>
      <c r="C26">
        <v>540.59999990463302</v>
      </c>
      <c r="D26" t="s">
        <v>281</v>
      </c>
      <c r="E26" t="s">
        <v>282</v>
      </c>
      <c r="F26">
        <v>1672912991</v>
      </c>
      <c r="G26">
        <f t="shared" si="0"/>
        <v>7.5933784929337221E-3</v>
      </c>
      <c r="H26">
        <f t="shared" si="1"/>
        <v>18.517373828885155</v>
      </c>
      <c r="I26">
        <f t="shared" si="2"/>
        <v>399.87580645161302</v>
      </c>
      <c r="J26">
        <f t="shared" si="3"/>
        <v>294.14982589892156</v>
      </c>
      <c r="K26">
        <f t="shared" si="4"/>
        <v>28.41954186145156</v>
      </c>
      <c r="L26">
        <f t="shared" si="5"/>
        <v>38.634349641731276</v>
      </c>
      <c r="M26">
        <f t="shared" si="6"/>
        <v>0.33513153330790535</v>
      </c>
      <c r="N26">
        <f t="shared" si="7"/>
        <v>3.3845942286907071</v>
      </c>
      <c r="O26">
        <f t="shared" si="8"/>
        <v>0.31772725103365812</v>
      </c>
      <c r="P26">
        <f t="shared" si="9"/>
        <v>0.20006788656323626</v>
      </c>
      <c r="Q26">
        <f t="shared" si="10"/>
        <v>161.84834807789673</v>
      </c>
      <c r="R26">
        <f t="shared" si="11"/>
        <v>27.532740833007608</v>
      </c>
      <c r="S26">
        <f t="shared" si="12"/>
        <v>28.011351612903201</v>
      </c>
      <c r="T26">
        <f t="shared" si="13"/>
        <v>3.7973516778822494</v>
      </c>
      <c r="U26">
        <f t="shared" si="14"/>
        <v>39.908617835811114</v>
      </c>
      <c r="V26">
        <f t="shared" si="15"/>
        <v>1.552249607434441</v>
      </c>
      <c r="W26">
        <f t="shared" si="16"/>
        <v>3.8895098141974844</v>
      </c>
      <c r="X26">
        <f t="shared" si="17"/>
        <v>2.2451020704478086</v>
      </c>
      <c r="Y26">
        <f t="shared" si="18"/>
        <v>-334.86799153837717</v>
      </c>
      <c r="Z26">
        <f t="shared" si="19"/>
        <v>75.177151937874385</v>
      </c>
      <c r="AA26">
        <f t="shared" si="20"/>
        <v>4.8521098018703572</v>
      </c>
      <c r="AB26">
        <f t="shared" si="21"/>
        <v>-92.990381720735684</v>
      </c>
      <c r="AC26">
        <v>-3.9984786384079103E-2</v>
      </c>
      <c r="AD26">
        <v>4.4886425575802802E-2</v>
      </c>
      <c r="AE26">
        <v>3.3751996839922702</v>
      </c>
      <c r="AF26">
        <v>0</v>
      </c>
      <c r="AG26">
        <v>0</v>
      </c>
      <c r="AH26">
        <f t="shared" si="22"/>
        <v>1</v>
      </c>
      <c r="AI26">
        <f t="shared" si="23"/>
        <v>0</v>
      </c>
      <c r="AJ26">
        <f t="shared" si="24"/>
        <v>50745.9823325818</v>
      </c>
      <c r="AK26">
        <v>0</v>
      </c>
      <c r="AL26">
        <v>0</v>
      </c>
      <c r="AM26">
        <v>0</v>
      </c>
      <c r="AN26">
        <f t="shared" si="25"/>
        <v>0</v>
      </c>
      <c r="AO26" t="e">
        <f t="shared" si="26"/>
        <v>#DIV/0!</v>
      </c>
      <c r="AP26">
        <v>-1</v>
      </c>
      <c r="AQ26" t="s">
        <v>283</v>
      </c>
      <c r="AR26">
        <v>2.1134538461538499</v>
      </c>
      <c r="AS26">
        <v>1.7896000000000001</v>
      </c>
      <c r="AT26">
        <f t="shared" si="27"/>
        <v>-0.18096437536536092</v>
      </c>
      <c r="AU26">
        <v>0.5</v>
      </c>
      <c r="AV26">
        <f t="shared" si="28"/>
        <v>841.21006068430972</v>
      </c>
      <c r="AW26">
        <f t="shared" si="29"/>
        <v>18.517373828885155</v>
      </c>
      <c r="AX26">
        <f t="shared" si="30"/>
        <v>-76.114526591396725</v>
      </c>
      <c r="AY26">
        <f t="shared" si="31"/>
        <v>1</v>
      </c>
      <c r="AZ26">
        <f t="shared" si="32"/>
        <v>2.3201545893314818E-2</v>
      </c>
      <c r="BA26">
        <f t="shared" si="33"/>
        <v>-1</v>
      </c>
      <c r="BB26" t="s">
        <v>252</v>
      </c>
      <c r="BC26">
        <v>0</v>
      </c>
      <c r="BD26">
        <f t="shared" si="34"/>
        <v>1.7896000000000001</v>
      </c>
      <c r="BE26">
        <f t="shared" si="35"/>
        <v>-0.18096437536536086</v>
      </c>
      <c r="BF26" t="e">
        <f t="shared" si="36"/>
        <v>#DIV/0!</v>
      </c>
      <c r="BG26">
        <f t="shared" si="37"/>
        <v>-0.18096437536536086</v>
      </c>
      <c r="BH26" t="e">
        <f t="shared" si="38"/>
        <v>#DIV/0!</v>
      </c>
      <c r="BI26">
        <f t="shared" si="39"/>
        <v>1000.01229032258</v>
      </c>
      <c r="BJ26">
        <f t="shared" si="40"/>
        <v>841.21006068430972</v>
      </c>
      <c r="BK26">
        <f t="shared" si="41"/>
        <v>0.84119972206837124</v>
      </c>
      <c r="BL26">
        <f t="shared" si="42"/>
        <v>0.19239944413674262</v>
      </c>
      <c r="BM26">
        <v>0.84430926673307205</v>
      </c>
      <c r="BN26">
        <v>0.5</v>
      </c>
      <c r="BO26" t="s">
        <v>253</v>
      </c>
      <c r="BP26">
        <v>1672912991</v>
      </c>
      <c r="BQ26">
        <v>399.87580645161302</v>
      </c>
      <c r="BR26">
        <v>403.515290322581</v>
      </c>
      <c r="BS26">
        <v>16.0661967741935</v>
      </c>
      <c r="BT26">
        <v>14.8046096774194</v>
      </c>
      <c r="BU26">
        <v>500.01754838709701</v>
      </c>
      <c r="BV26">
        <v>96.415925806451597</v>
      </c>
      <c r="BW26">
        <v>0.19994596774193499</v>
      </c>
      <c r="BX26">
        <v>28.423348387096802</v>
      </c>
      <c r="BY26">
        <v>28.011351612903201</v>
      </c>
      <c r="BZ26">
        <v>999.9</v>
      </c>
      <c r="CA26">
        <v>10000.967741935499</v>
      </c>
      <c r="CB26">
        <v>0</v>
      </c>
      <c r="CC26">
        <v>314.388451612903</v>
      </c>
      <c r="CD26">
        <v>1000.01229032258</v>
      </c>
      <c r="CE26">
        <v>0.96001258064516104</v>
      </c>
      <c r="CF26">
        <v>3.99877677419355E-2</v>
      </c>
      <c r="CG26">
        <v>0</v>
      </c>
      <c r="CH26">
        <v>2.1239193548387099</v>
      </c>
      <c r="CI26">
        <v>0</v>
      </c>
      <c r="CJ26">
        <v>1013.02064516129</v>
      </c>
      <c r="CK26">
        <v>9334.4787096774198</v>
      </c>
      <c r="CL26">
        <v>36.144903225806402</v>
      </c>
      <c r="CM26">
        <v>39.814354838709697</v>
      </c>
      <c r="CN26">
        <v>37.177225806451602</v>
      </c>
      <c r="CO26">
        <v>38.786032258064502</v>
      </c>
      <c r="CP26">
        <v>36.560225806451598</v>
      </c>
      <c r="CQ26">
        <v>960.02258064516104</v>
      </c>
      <c r="CR26">
        <v>39.991290322580603</v>
      </c>
      <c r="CS26">
        <v>0</v>
      </c>
      <c r="CT26">
        <v>59.400000095367403</v>
      </c>
      <c r="CU26">
        <v>2.1134538461538499</v>
      </c>
      <c r="CV26">
        <v>-0.245647859014609</v>
      </c>
      <c r="CW26">
        <v>2.7459829060212799</v>
      </c>
      <c r="CX26">
        <v>1013.09</v>
      </c>
      <c r="CY26">
        <v>15</v>
      </c>
      <c r="CZ26">
        <v>1672912372.9000001</v>
      </c>
      <c r="DA26" t="s">
        <v>254</v>
      </c>
      <c r="DB26">
        <v>1</v>
      </c>
      <c r="DC26">
        <v>-3.8260000000000001</v>
      </c>
      <c r="DD26">
        <v>0.49099999999999999</v>
      </c>
      <c r="DE26">
        <v>403</v>
      </c>
      <c r="DF26">
        <v>16</v>
      </c>
      <c r="DG26">
        <v>1.4</v>
      </c>
      <c r="DH26">
        <v>0.46</v>
      </c>
      <c r="DI26">
        <v>-3.5243252830188698</v>
      </c>
      <c r="DJ26">
        <v>-0.87083802612482297</v>
      </c>
      <c r="DK26">
        <v>0.24159945961300799</v>
      </c>
      <c r="DL26">
        <v>0</v>
      </c>
      <c r="DM26">
        <v>2.3708999999999998</v>
      </c>
      <c r="DN26">
        <v>0</v>
      </c>
      <c r="DO26">
        <v>0</v>
      </c>
      <c r="DP26">
        <v>0</v>
      </c>
      <c r="DQ26">
        <v>1.2591913207547201</v>
      </c>
      <c r="DR26">
        <v>3.85685534591199E-2</v>
      </c>
      <c r="DS26">
        <v>1.7475383445220701E-2</v>
      </c>
      <c r="DT26">
        <v>1</v>
      </c>
      <c r="DU26">
        <v>1</v>
      </c>
      <c r="DV26">
        <v>3</v>
      </c>
      <c r="DW26" t="s">
        <v>255</v>
      </c>
      <c r="DX26">
        <v>100</v>
      </c>
      <c r="DY26">
        <v>100</v>
      </c>
      <c r="DZ26">
        <v>-3.8260000000000001</v>
      </c>
      <c r="EA26">
        <v>0.49099999999999999</v>
      </c>
      <c r="EB26">
        <v>2</v>
      </c>
      <c r="EC26">
        <v>508.15699999999998</v>
      </c>
      <c r="ED26">
        <v>464.40199999999999</v>
      </c>
      <c r="EE26">
        <v>27.2849</v>
      </c>
      <c r="EF26">
        <v>28.055599999999998</v>
      </c>
      <c r="EG26">
        <v>30.0015</v>
      </c>
      <c r="EH26">
        <v>27.584399999999999</v>
      </c>
      <c r="EI26">
        <v>27.459099999999999</v>
      </c>
      <c r="EJ26">
        <v>19.657</v>
      </c>
      <c r="EK26">
        <v>40.478700000000003</v>
      </c>
      <c r="EL26">
        <v>57.6586</v>
      </c>
      <c r="EM26">
        <v>27.288900000000002</v>
      </c>
      <c r="EN26">
        <v>403.56400000000002</v>
      </c>
      <c r="EO26">
        <v>14.829499999999999</v>
      </c>
      <c r="EP26">
        <v>100.297</v>
      </c>
      <c r="EQ26">
        <v>90.565600000000003</v>
      </c>
    </row>
    <row r="27" spans="1:147" x14ac:dyDescent="0.3">
      <c r="A27">
        <v>11</v>
      </c>
      <c r="B27">
        <v>1672913059</v>
      </c>
      <c r="C27">
        <v>600.59999990463302</v>
      </c>
      <c r="D27" t="s">
        <v>284</v>
      </c>
      <c r="E27" t="s">
        <v>285</v>
      </c>
      <c r="F27">
        <v>1672913051</v>
      </c>
      <c r="G27">
        <f t="shared" si="0"/>
        <v>7.7281910901008154E-3</v>
      </c>
      <c r="H27">
        <f t="shared" si="1"/>
        <v>18.025142270375472</v>
      </c>
      <c r="I27">
        <f t="shared" si="2"/>
        <v>400.08887096774203</v>
      </c>
      <c r="J27">
        <f t="shared" si="3"/>
        <v>298.60301630867338</v>
      </c>
      <c r="K27">
        <f t="shared" si="4"/>
        <v>28.850051174690574</v>
      </c>
      <c r="L27">
        <f t="shared" si="5"/>
        <v>38.655284010633281</v>
      </c>
      <c r="M27">
        <f t="shared" si="6"/>
        <v>0.34242701344653115</v>
      </c>
      <c r="N27">
        <f t="shared" si="7"/>
        <v>3.3811854134423229</v>
      </c>
      <c r="O27">
        <f t="shared" si="8"/>
        <v>0.32426151586092872</v>
      </c>
      <c r="P27">
        <f t="shared" si="9"/>
        <v>0.20421520367529539</v>
      </c>
      <c r="Q27">
        <f t="shared" si="10"/>
        <v>161.84501288666263</v>
      </c>
      <c r="R27">
        <f t="shared" si="11"/>
        <v>27.547248513132427</v>
      </c>
      <c r="S27">
        <f t="shared" si="12"/>
        <v>28.017932258064501</v>
      </c>
      <c r="T27">
        <f t="shared" si="13"/>
        <v>3.798808572973114</v>
      </c>
      <c r="U27">
        <f t="shared" si="14"/>
        <v>40.000385841427537</v>
      </c>
      <c r="V27">
        <f t="shared" si="15"/>
        <v>1.5599804931083998</v>
      </c>
      <c r="W27">
        <f t="shared" si="16"/>
        <v>3.8999136140650963</v>
      </c>
      <c r="X27">
        <f t="shared" si="17"/>
        <v>2.2388280798647142</v>
      </c>
      <c r="Y27">
        <f t="shared" si="18"/>
        <v>-340.81322707344594</v>
      </c>
      <c r="Z27">
        <f t="shared" si="19"/>
        <v>82.28234759690578</v>
      </c>
      <c r="AA27">
        <f t="shared" si="20"/>
        <v>5.3174417904843247</v>
      </c>
      <c r="AB27">
        <f t="shared" si="21"/>
        <v>-91.368424799393196</v>
      </c>
      <c r="AC27">
        <v>-3.9934152926500002E-2</v>
      </c>
      <c r="AD27">
        <v>4.4829585083935697E-2</v>
      </c>
      <c r="AE27">
        <v>3.3718027652256102</v>
      </c>
      <c r="AF27">
        <v>0</v>
      </c>
      <c r="AG27">
        <v>0</v>
      </c>
      <c r="AH27">
        <f t="shared" si="22"/>
        <v>1</v>
      </c>
      <c r="AI27">
        <f t="shared" si="23"/>
        <v>0</v>
      </c>
      <c r="AJ27">
        <f t="shared" si="24"/>
        <v>50676.624968647084</v>
      </c>
      <c r="AK27">
        <v>0</v>
      </c>
      <c r="AL27">
        <v>0</v>
      </c>
      <c r="AM27">
        <v>0</v>
      </c>
      <c r="AN27">
        <f t="shared" si="25"/>
        <v>0</v>
      </c>
      <c r="AO27" t="e">
        <f t="shared" si="26"/>
        <v>#DIV/0!</v>
      </c>
      <c r="AP27">
        <v>-1</v>
      </c>
      <c r="AQ27" t="s">
        <v>286</v>
      </c>
      <c r="AR27">
        <v>2.2136999999999998</v>
      </c>
      <c r="AS27">
        <v>1.3875999999999999</v>
      </c>
      <c r="AT27">
        <f t="shared" si="27"/>
        <v>-0.59534447967714033</v>
      </c>
      <c r="AU27">
        <v>0.5</v>
      </c>
      <c r="AV27">
        <f t="shared" si="28"/>
        <v>841.18748620724955</v>
      </c>
      <c r="AW27">
        <f t="shared" si="29"/>
        <v>18.025142270375472</v>
      </c>
      <c r="AX27">
        <f t="shared" si="30"/>
        <v>-250.39816314348832</v>
      </c>
      <c r="AY27">
        <f t="shared" si="31"/>
        <v>1</v>
      </c>
      <c r="AZ27">
        <f t="shared" si="32"/>
        <v>2.2617005818947843E-2</v>
      </c>
      <c r="BA27">
        <f t="shared" si="33"/>
        <v>-1</v>
      </c>
      <c r="BB27" t="s">
        <v>252</v>
      </c>
      <c r="BC27">
        <v>0</v>
      </c>
      <c r="BD27">
        <f t="shared" si="34"/>
        <v>1.3875999999999999</v>
      </c>
      <c r="BE27">
        <f t="shared" si="35"/>
        <v>-0.59534447967714033</v>
      </c>
      <c r="BF27" t="e">
        <f t="shared" si="36"/>
        <v>#DIV/0!</v>
      </c>
      <c r="BG27">
        <f t="shared" si="37"/>
        <v>-0.59534447967714033</v>
      </c>
      <c r="BH27" t="e">
        <f t="shared" si="38"/>
        <v>#DIV/0!</v>
      </c>
      <c r="BI27">
        <f t="shared" si="39"/>
        <v>999.98474193548395</v>
      </c>
      <c r="BJ27">
        <f t="shared" si="40"/>
        <v>841.18748620724955</v>
      </c>
      <c r="BK27">
        <f t="shared" si="41"/>
        <v>0.84120032129602285</v>
      </c>
      <c r="BL27">
        <f t="shared" si="42"/>
        <v>0.19240064259204598</v>
      </c>
      <c r="BM27">
        <v>0.84430926673307205</v>
      </c>
      <c r="BN27">
        <v>0.5</v>
      </c>
      <c r="BO27" t="s">
        <v>253</v>
      </c>
      <c r="BP27">
        <v>1672913051</v>
      </c>
      <c r="BQ27">
        <v>400.08887096774203</v>
      </c>
      <c r="BR27">
        <v>403.65464516128998</v>
      </c>
      <c r="BS27">
        <v>16.1460677419355</v>
      </c>
      <c r="BT27">
        <v>14.862177419354801</v>
      </c>
      <c r="BU27">
        <v>500.01393548387102</v>
      </c>
      <c r="BV27">
        <v>96.416674193548403</v>
      </c>
      <c r="BW27">
        <v>0.20006977419354799</v>
      </c>
      <c r="BX27">
        <v>28.469322580645201</v>
      </c>
      <c r="BY27">
        <v>28.017932258064501</v>
      </c>
      <c r="BZ27">
        <v>999.9</v>
      </c>
      <c r="CA27">
        <v>9988.22580645161</v>
      </c>
      <c r="CB27">
        <v>0</v>
      </c>
      <c r="CC27">
        <v>314.49083870967797</v>
      </c>
      <c r="CD27">
        <v>999.98474193548395</v>
      </c>
      <c r="CE27">
        <v>0.95998700000000003</v>
      </c>
      <c r="CF27">
        <v>4.0013300000000002E-2</v>
      </c>
      <c r="CG27">
        <v>0</v>
      </c>
      <c r="CH27">
        <v>2.19487096774193</v>
      </c>
      <c r="CI27">
        <v>0</v>
      </c>
      <c r="CJ27">
        <v>1016.55258064516</v>
      </c>
      <c r="CK27">
        <v>9334.1370967741896</v>
      </c>
      <c r="CL27">
        <v>36.880806451612898</v>
      </c>
      <c r="CM27">
        <v>40.4574838709677</v>
      </c>
      <c r="CN27">
        <v>37.911032258064502</v>
      </c>
      <c r="CO27">
        <v>39.3989677419355</v>
      </c>
      <c r="CP27">
        <v>37.2195483870968</v>
      </c>
      <c r="CQ27">
        <v>959.97225806451604</v>
      </c>
      <c r="CR27">
        <v>40.01</v>
      </c>
      <c r="CS27">
        <v>0</v>
      </c>
      <c r="CT27">
        <v>59.200000047683702</v>
      </c>
      <c r="CU27">
        <v>2.2136999999999998</v>
      </c>
      <c r="CV27">
        <v>0.43661538771636899</v>
      </c>
      <c r="CW27">
        <v>5.8642735010097002</v>
      </c>
      <c r="CX27">
        <v>1016.5534615384601</v>
      </c>
      <c r="CY27">
        <v>15</v>
      </c>
      <c r="CZ27">
        <v>1672912372.9000001</v>
      </c>
      <c r="DA27" t="s">
        <v>254</v>
      </c>
      <c r="DB27">
        <v>1</v>
      </c>
      <c r="DC27">
        <v>-3.8260000000000001</v>
      </c>
      <c r="DD27">
        <v>0.49099999999999999</v>
      </c>
      <c r="DE27">
        <v>403</v>
      </c>
      <c r="DF27">
        <v>16</v>
      </c>
      <c r="DG27">
        <v>1.4</v>
      </c>
      <c r="DH27">
        <v>0.46</v>
      </c>
      <c r="DI27">
        <v>-3.7139294339622602</v>
      </c>
      <c r="DJ27">
        <v>1.41833710691823</v>
      </c>
      <c r="DK27">
        <v>0.24595931434080801</v>
      </c>
      <c r="DL27">
        <v>0</v>
      </c>
      <c r="DM27">
        <v>1.9961</v>
      </c>
      <c r="DN27">
        <v>0</v>
      </c>
      <c r="DO27">
        <v>0</v>
      </c>
      <c r="DP27">
        <v>0</v>
      </c>
      <c r="DQ27">
        <v>1.2765366037735899</v>
      </c>
      <c r="DR27">
        <v>7.4641412675375204E-2</v>
      </c>
      <c r="DS27">
        <v>1.39372835044895E-2</v>
      </c>
      <c r="DT27">
        <v>1</v>
      </c>
      <c r="DU27">
        <v>1</v>
      </c>
      <c r="DV27">
        <v>3</v>
      </c>
      <c r="DW27" t="s">
        <v>255</v>
      </c>
      <c r="DX27">
        <v>100</v>
      </c>
      <c r="DY27">
        <v>100</v>
      </c>
      <c r="DZ27">
        <v>-3.8260000000000001</v>
      </c>
      <c r="EA27">
        <v>0.49099999999999999</v>
      </c>
      <c r="EB27">
        <v>2</v>
      </c>
      <c r="EC27">
        <v>509.42399999999998</v>
      </c>
      <c r="ED27">
        <v>463.09100000000001</v>
      </c>
      <c r="EE27">
        <v>26.9938</v>
      </c>
      <c r="EF27">
        <v>28.306799999999999</v>
      </c>
      <c r="EG27">
        <v>30.0014</v>
      </c>
      <c r="EH27">
        <v>27.8858</v>
      </c>
      <c r="EI27">
        <v>27.774000000000001</v>
      </c>
      <c r="EJ27">
        <v>19.653600000000001</v>
      </c>
      <c r="EK27">
        <v>40.754100000000001</v>
      </c>
      <c r="EL27">
        <v>56.156399999999998</v>
      </c>
      <c r="EM27">
        <v>26.997</v>
      </c>
      <c r="EN27">
        <v>403.642</v>
      </c>
      <c r="EO27">
        <v>14.8155</v>
      </c>
      <c r="EP27">
        <v>100.26900000000001</v>
      </c>
      <c r="EQ27">
        <v>90.544399999999996</v>
      </c>
    </row>
    <row r="28" spans="1:147" x14ac:dyDescent="0.3">
      <c r="A28">
        <v>12</v>
      </c>
      <c r="B28">
        <v>1672913119</v>
      </c>
      <c r="C28">
        <v>660.59999990463302</v>
      </c>
      <c r="D28" t="s">
        <v>287</v>
      </c>
      <c r="E28" t="s">
        <v>288</v>
      </c>
      <c r="F28">
        <v>1672913111</v>
      </c>
      <c r="G28">
        <f t="shared" si="0"/>
        <v>7.9593961223436149E-3</v>
      </c>
      <c r="H28">
        <f t="shared" si="1"/>
        <v>18.066578281097151</v>
      </c>
      <c r="I28">
        <f t="shared" si="2"/>
        <v>400.20741935483898</v>
      </c>
      <c r="J28">
        <f t="shared" si="3"/>
        <v>301.36292222037412</v>
      </c>
      <c r="K28">
        <f t="shared" si="4"/>
        <v>29.11712256010831</v>
      </c>
      <c r="L28">
        <f t="shared" si="5"/>
        <v>38.667293218965533</v>
      </c>
      <c r="M28">
        <f t="shared" si="6"/>
        <v>0.35438563661456013</v>
      </c>
      <c r="N28">
        <f t="shared" si="7"/>
        <v>3.3858711681143787</v>
      </c>
      <c r="O28">
        <f t="shared" si="8"/>
        <v>0.33499311451576147</v>
      </c>
      <c r="P28">
        <f t="shared" si="9"/>
        <v>0.21102455891767316</v>
      </c>
      <c r="Q28">
        <f t="shared" si="10"/>
        <v>161.84844516865837</v>
      </c>
      <c r="R28">
        <f t="shared" si="11"/>
        <v>27.509179501922418</v>
      </c>
      <c r="S28">
        <f t="shared" si="12"/>
        <v>27.990483870967701</v>
      </c>
      <c r="T28">
        <f t="shared" si="13"/>
        <v>3.7927349726111039</v>
      </c>
      <c r="U28">
        <f t="shared" si="14"/>
        <v>39.988182889178361</v>
      </c>
      <c r="V28">
        <f t="shared" si="15"/>
        <v>1.560698241165976</v>
      </c>
      <c r="W28">
        <f t="shared" si="16"/>
        <v>3.9028986275551256</v>
      </c>
      <c r="X28">
        <f t="shared" si="17"/>
        <v>2.2320367314451279</v>
      </c>
      <c r="Y28">
        <f t="shared" si="18"/>
        <v>-351.00936899535344</v>
      </c>
      <c r="Z28">
        <f t="shared" si="19"/>
        <v>89.810997023664285</v>
      </c>
      <c r="AA28">
        <f t="shared" si="20"/>
        <v>5.7955321051127573</v>
      </c>
      <c r="AB28">
        <f t="shared" si="21"/>
        <v>-93.554394697918028</v>
      </c>
      <c r="AC28">
        <v>-4.0003759074486701E-2</v>
      </c>
      <c r="AD28">
        <v>4.49077240828843E-2</v>
      </c>
      <c r="AE28">
        <v>3.3764721657257999</v>
      </c>
      <c r="AF28">
        <v>0</v>
      </c>
      <c r="AG28">
        <v>0</v>
      </c>
      <c r="AH28">
        <f t="shared" si="22"/>
        <v>1</v>
      </c>
      <c r="AI28">
        <f t="shared" si="23"/>
        <v>0</v>
      </c>
      <c r="AJ28">
        <f t="shared" si="24"/>
        <v>50759.162629170445</v>
      </c>
      <c r="AK28">
        <v>0</v>
      </c>
      <c r="AL28">
        <v>0</v>
      </c>
      <c r="AM28">
        <v>0</v>
      </c>
      <c r="AN28">
        <f t="shared" si="25"/>
        <v>0</v>
      </c>
      <c r="AO28" t="e">
        <f t="shared" si="26"/>
        <v>#DIV/0!</v>
      </c>
      <c r="AP28">
        <v>-1</v>
      </c>
      <c r="AQ28" t="s">
        <v>289</v>
      </c>
      <c r="AR28">
        <v>2.1720884615384599</v>
      </c>
      <c r="AS28">
        <v>1.6508</v>
      </c>
      <c r="AT28">
        <f t="shared" si="27"/>
        <v>-0.31577929581927533</v>
      </c>
      <c r="AU28">
        <v>0.5</v>
      </c>
      <c r="AV28">
        <f t="shared" si="28"/>
        <v>841.20694687746459</v>
      </c>
      <c r="AW28">
        <f t="shared" si="29"/>
        <v>18.066578281097151</v>
      </c>
      <c r="AX28">
        <f t="shared" si="30"/>
        <v>-132.81786866162415</v>
      </c>
      <c r="AY28">
        <f t="shared" si="31"/>
        <v>1</v>
      </c>
      <c r="AZ28">
        <f t="shared" si="32"/>
        <v>2.2665740400589565E-2</v>
      </c>
      <c r="BA28">
        <f t="shared" si="33"/>
        <v>-1</v>
      </c>
      <c r="BB28" t="s">
        <v>252</v>
      </c>
      <c r="BC28">
        <v>0</v>
      </c>
      <c r="BD28">
        <f t="shared" si="34"/>
        <v>1.6508</v>
      </c>
      <c r="BE28">
        <f t="shared" si="35"/>
        <v>-0.31577929581927544</v>
      </c>
      <c r="BF28" t="e">
        <f t="shared" si="36"/>
        <v>#DIV/0!</v>
      </c>
      <c r="BG28">
        <f t="shared" si="37"/>
        <v>-0.31577929581927544</v>
      </c>
      <c r="BH28" t="e">
        <f t="shared" si="38"/>
        <v>#DIV/0!</v>
      </c>
      <c r="BI28">
        <f t="shared" si="39"/>
        <v>1000.00809677419</v>
      </c>
      <c r="BJ28">
        <f t="shared" si="40"/>
        <v>841.20694687746459</v>
      </c>
      <c r="BK28">
        <f t="shared" si="41"/>
        <v>0.84120013586991582</v>
      </c>
      <c r="BL28">
        <f t="shared" si="42"/>
        <v>0.19240027173983171</v>
      </c>
      <c r="BM28">
        <v>0.84430926673307205</v>
      </c>
      <c r="BN28">
        <v>0.5</v>
      </c>
      <c r="BO28" t="s">
        <v>253</v>
      </c>
      <c r="BP28">
        <v>1672913111</v>
      </c>
      <c r="BQ28">
        <v>400.20741935483898</v>
      </c>
      <c r="BR28">
        <v>403.79596774193499</v>
      </c>
      <c r="BS28">
        <v>16.153264516128999</v>
      </c>
      <c r="BT28">
        <v>14.8309741935484</v>
      </c>
      <c r="BU28">
        <v>500.01416129032202</v>
      </c>
      <c r="BV28">
        <v>96.418135483870998</v>
      </c>
      <c r="BW28">
        <v>0.199996387096774</v>
      </c>
      <c r="BX28">
        <v>28.482493548387101</v>
      </c>
      <c r="BY28">
        <v>27.990483870967701</v>
      </c>
      <c r="BZ28">
        <v>999.9</v>
      </c>
      <c r="CA28">
        <v>10005.483870967701</v>
      </c>
      <c r="CB28">
        <v>0</v>
      </c>
      <c r="CC28">
        <v>314.539290322581</v>
      </c>
      <c r="CD28">
        <v>1000.00809677419</v>
      </c>
      <c r="CE28">
        <v>0.95999474193548395</v>
      </c>
      <c r="CF28">
        <v>4.00054032258065E-2</v>
      </c>
      <c r="CG28">
        <v>0</v>
      </c>
      <c r="CH28">
        <v>2.1560516129032301</v>
      </c>
      <c r="CI28">
        <v>0</v>
      </c>
      <c r="CJ28">
        <v>1020.48580645161</v>
      </c>
      <c r="CK28">
        <v>9334.3909677419397</v>
      </c>
      <c r="CL28">
        <v>37.564419354838698</v>
      </c>
      <c r="CM28">
        <v>41.064290322580597</v>
      </c>
      <c r="CN28">
        <v>38.614612903225797</v>
      </c>
      <c r="CO28">
        <v>39.955483870967697</v>
      </c>
      <c r="CP28">
        <v>37.852548387096803</v>
      </c>
      <c r="CQ28">
        <v>960.00290322580702</v>
      </c>
      <c r="CR28">
        <v>40.004838709677401</v>
      </c>
      <c r="CS28">
        <v>0</v>
      </c>
      <c r="CT28">
        <v>59.599999904632597</v>
      </c>
      <c r="CU28">
        <v>2.1720884615384599</v>
      </c>
      <c r="CV28">
        <v>-4.9897433151612297E-2</v>
      </c>
      <c r="CW28">
        <v>5.1750427397790304</v>
      </c>
      <c r="CX28">
        <v>1020.53807692308</v>
      </c>
      <c r="CY28">
        <v>15</v>
      </c>
      <c r="CZ28">
        <v>1672912372.9000001</v>
      </c>
      <c r="DA28" t="s">
        <v>254</v>
      </c>
      <c r="DB28">
        <v>1</v>
      </c>
      <c r="DC28">
        <v>-3.8260000000000001</v>
      </c>
      <c r="DD28">
        <v>0.49099999999999999</v>
      </c>
      <c r="DE28">
        <v>403</v>
      </c>
      <c r="DF28">
        <v>16</v>
      </c>
      <c r="DG28">
        <v>1.4</v>
      </c>
      <c r="DH28">
        <v>0.46</v>
      </c>
      <c r="DI28">
        <v>-3.6489784905660398</v>
      </c>
      <c r="DJ28">
        <v>1.12246792452831</v>
      </c>
      <c r="DK28">
        <v>0.65527719501820703</v>
      </c>
      <c r="DL28">
        <v>0</v>
      </c>
      <c r="DM28">
        <v>2.4483999999999999</v>
      </c>
      <c r="DN28">
        <v>0</v>
      </c>
      <c r="DO28">
        <v>0</v>
      </c>
      <c r="DP28">
        <v>0</v>
      </c>
      <c r="DQ28">
        <v>1.3282260377358499</v>
      </c>
      <c r="DR28">
        <v>-3.1277406869859803E-2</v>
      </c>
      <c r="DS28">
        <v>1.69634321842684E-2</v>
      </c>
      <c r="DT28">
        <v>1</v>
      </c>
      <c r="DU28">
        <v>1</v>
      </c>
      <c r="DV28">
        <v>3</v>
      </c>
      <c r="DW28" t="s">
        <v>255</v>
      </c>
      <c r="DX28">
        <v>100</v>
      </c>
      <c r="DY28">
        <v>100</v>
      </c>
      <c r="DZ28">
        <v>-3.8260000000000001</v>
      </c>
      <c r="EA28">
        <v>0.49099999999999999</v>
      </c>
      <c r="EB28">
        <v>2</v>
      </c>
      <c r="EC28">
        <v>510.26100000000002</v>
      </c>
      <c r="ED28">
        <v>462.21699999999998</v>
      </c>
      <c r="EE28">
        <v>26.923500000000001</v>
      </c>
      <c r="EF28">
        <v>28.5397</v>
      </c>
      <c r="EG28">
        <v>30.0015</v>
      </c>
      <c r="EH28">
        <v>28.166399999999999</v>
      </c>
      <c r="EI28">
        <v>28.064800000000002</v>
      </c>
      <c r="EJ28">
        <v>19.633900000000001</v>
      </c>
      <c r="EK28">
        <v>41.025399999999998</v>
      </c>
      <c r="EL28">
        <v>54.657200000000003</v>
      </c>
      <c r="EM28">
        <v>26.916799999999999</v>
      </c>
      <c r="EN28">
        <v>403.47800000000001</v>
      </c>
      <c r="EO28">
        <v>14.840199999999999</v>
      </c>
      <c r="EP28">
        <v>100.242</v>
      </c>
      <c r="EQ28">
        <v>90.524600000000007</v>
      </c>
    </row>
    <row r="29" spans="1:147" x14ac:dyDescent="0.3">
      <c r="A29">
        <v>13</v>
      </c>
      <c r="B29">
        <v>1672913179</v>
      </c>
      <c r="C29">
        <v>720.59999990463302</v>
      </c>
      <c r="D29" t="s">
        <v>290</v>
      </c>
      <c r="E29" t="s">
        <v>291</v>
      </c>
      <c r="F29">
        <v>1672913171</v>
      </c>
      <c r="G29">
        <f t="shared" si="0"/>
        <v>7.9797148263037552E-3</v>
      </c>
      <c r="H29">
        <f t="shared" si="1"/>
        <v>18.897786750017364</v>
      </c>
      <c r="I29">
        <f t="shared" si="2"/>
        <v>399.97854838709702</v>
      </c>
      <c r="J29">
        <f t="shared" si="3"/>
        <v>297.80410626070272</v>
      </c>
      <c r="K29">
        <f t="shared" si="4"/>
        <v>28.764422290856608</v>
      </c>
      <c r="L29">
        <f t="shared" si="5"/>
        <v>38.633288229472825</v>
      </c>
      <c r="M29">
        <f t="shared" si="6"/>
        <v>0.35645347495216101</v>
      </c>
      <c r="N29">
        <f t="shared" si="7"/>
        <v>3.3880801886694933</v>
      </c>
      <c r="O29">
        <f t="shared" si="8"/>
        <v>0.33685273836204099</v>
      </c>
      <c r="P29">
        <f t="shared" si="9"/>
        <v>0.21220414416954975</v>
      </c>
      <c r="Q29">
        <f t="shared" si="10"/>
        <v>161.8480603820507</v>
      </c>
      <c r="R29">
        <f t="shared" si="11"/>
        <v>27.534751029416206</v>
      </c>
      <c r="S29">
        <f t="shared" si="12"/>
        <v>27.9831419354839</v>
      </c>
      <c r="T29">
        <f t="shared" si="13"/>
        <v>3.7911118337680501</v>
      </c>
      <c r="U29">
        <f t="shared" si="14"/>
        <v>40.067566637469596</v>
      </c>
      <c r="V29">
        <f t="shared" si="15"/>
        <v>1.5664843888919473</v>
      </c>
      <c r="W29">
        <f t="shared" si="16"/>
        <v>3.9096069972640497</v>
      </c>
      <c r="X29">
        <f t="shared" si="17"/>
        <v>2.224627444876103</v>
      </c>
      <c r="Y29">
        <f t="shared" si="18"/>
        <v>-351.90542383999559</v>
      </c>
      <c r="Z29">
        <f t="shared" si="19"/>
        <v>96.611446262270803</v>
      </c>
      <c r="AA29">
        <f t="shared" si="20"/>
        <v>6.230992654243412</v>
      </c>
      <c r="AB29">
        <f t="shared" si="21"/>
        <v>-87.214924541430676</v>
      </c>
      <c r="AC29">
        <v>-4.0036587576124397E-2</v>
      </c>
      <c r="AD29">
        <v>4.4944576951907303E-2</v>
      </c>
      <c r="AE29">
        <v>3.3786734731266401</v>
      </c>
      <c r="AF29">
        <v>0</v>
      </c>
      <c r="AG29">
        <v>0</v>
      </c>
      <c r="AH29">
        <f t="shared" si="22"/>
        <v>1</v>
      </c>
      <c r="AI29">
        <f t="shared" si="23"/>
        <v>0</v>
      </c>
      <c r="AJ29">
        <f t="shared" si="24"/>
        <v>50793.478886523662</v>
      </c>
      <c r="AK29">
        <v>0</v>
      </c>
      <c r="AL29">
        <v>0</v>
      </c>
      <c r="AM29">
        <v>0</v>
      </c>
      <c r="AN29">
        <f t="shared" si="25"/>
        <v>0</v>
      </c>
      <c r="AO29" t="e">
        <f t="shared" si="26"/>
        <v>#DIV/0!</v>
      </c>
      <c r="AP29">
        <v>-1</v>
      </c>
      <c r="AQ29" t="s">
        <v>292</v>
      </c>
      <c r="AR29">
        <v>2.1467576923076899</v>
      </c>
      <c r="AS29">
        <v>1.1696</v>
      </c>
      <c r="AT29">
        <f t="shared" si="27"/>
        <v>-0.83546314321792914</v>
      </c>
      <c r="AU29">
        <v>0.5</v>
      </c>
      <c r="AV29">
        <f t="shared" si="28"/>
        <v>841.20596241289059</v>
      </c>
      <c r="AW29">
        <f t="shared" si="29"/>
        <v>18.897786750017364</v>
      </c>
      <c r="AX29">
        <f t="shared" si="30"/>
        <v>-351.39828872556836</v>
      </c>
      <c r="AY29">
        <f t="shared" si="31"/>
        <v>1</v>
      </c>
      <c r="AZ29">
        <f t="shared" si="32"/>
        <v>2.3653882210895337E-2</v>
      </c>
      <c r="BA29">
        <f t="shared" si="33"/>
        <v>-1</v>
      </c>
      <c r="BB29" t="s">
        <v>252</v>
      </c>
      <c r="BC29">
        <v>0</v>
      </c>
      <c r="BD29">
        <f t="shared" si="34"/>
        <v>1.1696</v>
      </c>
      <c r="BE29">
        <f t="shared" si="35"/>
        <v>-0.83546314321792914</v>
      </c>
      <c r="BF29" t="e">
        <f t="shared" si="36"/>
        <v>#DIV/0!</v>
      </c>
      <c r="BG29">
        <f t="shared" si="37"/>
        <v>-0.83546314321792914</v>
      </c>
      <c r="BH29" t="e">
        <f t="shared" si="38"/>
        <v>#DIV/0!</v>
      </c>
      <c r="BI29">
        <f t="shared" si="39"/>
        <v>1000.00706451613</v>
      </c>
      <c r="BJ29">
        <f t="shared" si="40"/>
        <v>841.20596241289059</v>
      </c>
      <c r="BK29">
        <f t="shared" si="41"/>
        <v>0.8412000197417826</v>
      </c>
      <c r="BL29">
        <f t="shared" si="42"/>
        <v>0.19240003948356532</v>
      </c>
      <c r="BM29">
        <v>0.84430926673307205</v>
      </c>
      <c r="BN29">
        <v>0.5</v>
      </c>
      <c r="BO29" t="s">
        <v>253</v>
      </c>
      <c r="BP29">
        <v>1672913171</v>
      </c>
      <c r="BQ29">
        <v>399.97854838709702</v>
      </c>
      <c r="BR29">
        <v>403.70867741935501</v>
      </c>
      <c r="BS29">
        <v>16.218141935483899</v>
      </c>
      <c r="BT29">
        <v>14.892506451612901</v>
      </c>
      <c r="BU29">
        <v>499.99264516129</v>
      </c>
      <c r="BV29">
        <v>96.388493548387103</v>
      </c>
      <c r="BW29">
        <v>0.199906967741936</v>
      </c>
      <c r="BX29">
        <v>28.512061290322599</v>
      </c>
      <c r="BY29">
        <v>27.9831419354839</v>
      </c>
      <c r="BZ29">
        <v>999.9</v>
      </c>
      <c r="CA29">
        <v>10016.774193548399</v>
      </c>
      <c r="CB29">
        <v>0</v>
      </c>
      <c r="CC29">
        <v>314.53416129032303</v>
      </c>
      <c r="CD29">
        <v>1000.00706451613</v>
      </c>
      <c r="CE29">
        <v>0.96000183870967803</v>
      </c>
      <c r="CF29">
        <v>3.9998164516129101E-2</v>
      </c>
      <c r="CG29">
        <v>0</v>
      </c>
      <c r="CH29">
        <v>2.1647161290322599</v>
      </c>
      <c r="CI29">
        <v>0</v>
      </c>
      <c r="CJ29">
        <v>1024.2164516129001</v>
      </c>
      <c r="CK29">
        <v>9334.3983870967695</v>
      </c>
      <c r="CL29">
        <v>38.201387096774198</v>
      </c>
      <c r="CM29">
        <v>41.638838709677401</v>
      </c>
      <c r="CN29">
        <v>39.263838709677401</v>
      </c>
      <c r="CO29">
        <v>40.501709677419299</v>
      </c>
      <c r="CP29">
        <v>38.427193548387102</v>
      </c>
      <c r="CQ29">
        <v>960.00677419354804</v>
      </c>
      <c r="CR29">
        <v>40.000967741935497</v>
      </c>
      <c r="CS29">
        <v>0</v>
      </c>
      <c r="CT29">
        <v>59.399999856948902</v>
      </c>
      <c r="CU29">
        <v>2.1467576923076899</v>
      </c>
      <c r="CV29">
        <v>0.36820171879288699</v>
      </c>
      <c r="CW29">
        <v>4.0054700678811104</v>
      </c>
      <c r="CX29">
        <v>1024.2215384615399</v>
      </c>
      <c r="CY29">
        <v>15</v>
      </c>
      <c r="CZ29">
        <v>1672912372.9000001</v>
      </c>
      <c r="DA29" t="s">
        <v>254</v>
      </c>
      <c r="DB29">
        <v>1</v>
      </c>
      <c r="DC29">
        <v>-3.8260000000000001</v>
      </c>
      <c r="DD29">
        <v>0.49099999999999999</v>
      </c>
      <c r="DE29">
        <v>403</v>
      </c>
      <c r="DF29">
        <v>16</v>
      </c>
      <c r="DG29">
        <v>1.4</v>
      </c>
      <c r="DH29">
        <v>0.46</v>
      </c>
      <c r="DI29">
        <v>-3.6451896226415101</v>
      </c>
      <c r="DJ29">
        <v>-0.51749172714081904</v>
      </c>
      <c r="DK29">
        <v>0.30100929998146098</v>
      </c>
      <c r="DL29">
        <v>0</v>
      </c>
      <c r="DM29">
        <v>2.3854000000000002</v>
      </c>
      <c r="DN29">
        <v>0</v>
      </c>
      <c r="DO29">
        <v>0</v>
      </c>
      <c r="DP29">
        <v>0</v>
      </c>
      <c r="DQ29">
        <v>1.32530396226415</v>
      </c>
      <c r="DR29">
        <v>2.0632801161109002E-3</v>
      </c>
      <c r="DS29">
        <v>3.5145183194064998E-3</v>
      </c>
      <c r="DT29">
        <v>1</v>
      </c>
      <c r="DU29">
        <v>1</v>
      </c>
      <c r="DV29">
        <v>3</v>
      </c>
      <c r="DW29" t="s">
        <v>255</v>
      </c>
      <c r="DX29">
        <v>100</v>
      </c>
      <c r="DY29">
        <v>100</v>
      </c>
      <c r="DZ29">
        <v>-3.8260000000000001</v>
      </c>
      <c r="EA29">
        <v>0.49099999999999999</v>
      </c>
      <c r="EB29">
        <v>2</v>
      </c>
      <c r="EC29">
        <v>511.27800000000002</v>
      </c>
      <c r="ED29">
        <v>459.96499999999997</v>
      </c>
      <c r="EE29">
        <v>26.8994</v>
      </c>
      <c r="EF29">
        <v>28.7576</v>
      </c>
      <c r="EG29">
        <v>30.001300000000001</v>
      </c>
      <c r="EH29">
        <v>28.425799999999999</v>
      </c>
      <c r="EI29">
        <v>28.3353</v>
      </c>
      <c r="EJ29">
        <v>19.668800000000001</v>
      </c>
      <c r="EK29">
        <v>41.025399999999998</v>
      </c>
      <c r="EL29">
        <v>52.785899999999998</v>
      </c>
      <c r="EM29">
        <v>26.895399999999999</v>
      </c>
      <c r="EN29">
        <v>403.70499999999998</v>
      </c>
      <c r="EO29">
        <v>14.9092</v>
      </c>
      <c r="EP29">
        <v>100.22</v>
      </c>
      <c r="EQ29">
        <v>90.509500000000003</v>
      </c>
    </row>
    <row r="30" spans="1:147" x14ac:dyDescent="0.3">
      <c r="A30">
        <v>14</v>
      </c>
      <c r="B30">
        <v>1672913239</v>
      </c>
      <c r="C30">
        <v>780.59999990463302</v>
      </c>
      <c r="D30" t="s">
        <v>293</v>
      </c>
      <c r="E30" t="s">
        <v>294</v>
      </c>
      <c r="F30">
        <v>1672913231</v>
      </c>
      <c r="G30">
        <f t="shared" si="0"/>
        <v>8.0998348897291413E-3</v>
      </c>
      <c r="H30">
        <f t="shared" si="1"/>
        <v>18.866460306832476</v>
      </c>
      <c r="I30">
        <f t="shared" si="2"/>
        <v>400.11609677419398</v>
      </c>
      <c r="J30">
        <f t="shared" si="3"/>
        <v>299.66357565899534</v>
      </c>
      <c r="K30">
        <f t="shared" si="4"/>
        <v>28.955876628602493</v>
      </c>
      <c r="L30">
        <f t="shared" si="5"/>
        <v>38.662397689920091</v>
      </c>
      <c r="M30">
        <f t="shared" si="6"/>
        <v>0.36322524551138252</v>
      </c>
      <c r="N30">
        <f t="shared" si="7"/>
        <v>3.3835835116128381</v>
      </c>
      <c r="O30">
        <f t="shared" si="8"/>
        <v>0.3428701083576367</v>
      </c>
      <c r="P30">
        <f t="shared" si="9"/>
        <v>0.21602753190131674</v>
      </c>
      <c r="Q30">
        <f t="shared" si="10"/>
        <v>161.84720873955735</v>
      </c>
      <c r="R30">
        <f t="shared" si="11"/>
        <v>27.54468297062833</v>
      </c>
      <c r="S30">
        <f t="shared" si="12"/>
        <v>27.993267741935501</v>
      </c>
      <c r="T30">
        <f t="shared" si="13"/>
        <v>3.7933505831538956</v>
      </c>
      <c r="U30">
        <f t="shared" si="14"/>
        <v>40.171311365696766</v>
      </c>
      <c r="V30">
        <f t="shared" si="15"/>
        <v>1.5740468423857767</v>
      </c>
      <c r="W30">
        <f t="shared" si="16"/>
        <v>3.9183357198786712</v>
      </c>
      <c r="X30">
        <f t="shared" si="17"/>
        <v>2.2193037407681189</v>
      </c>
      <c r="Y30">
        <f t="shared" si="18"/>
        <v>-357.20271863705511</v>
      </c>
      <c r="Z30">
        <f t="shared" si="19"/>
        <v>101.64205828374099</v>
      </c>
      <c r="AA30">
        <f t="shared" si="20"/>
        <v>6.5657428583740849</v>
      </c>
      <c r="AB30">
        <f t="shared" si="21"/>
        <v>-87.147708755382695</v>
      </c>
      <c r="AC30">
        <v>-3.99697713116796E-2</v>
      </c>
      <c r="AD30">
        <v>4.4869569841641699E-2</v>
      </c>
      <c r="AE30">
        <v>3.3741924947504001</v>
      </c>
      <c r="AF30">
        <v>0</v>
      </c>
      <c r="AG30">
        <v>0</v>
      </c>
      <c r="AH30">
        <f t="shared" si="22"/>
        <v>1</v>
      </c>
      <c r="AI30">
        <f t="shared" si="23"/>
        <v>0</v>
      </c>
      <c r="AJ30">
        <f t="shared" si="24"/>
        <v>50706.57762730863</v>
      </c>
      <c r="AK30">
        <v>0</v>
      </c>
      <c r="AL30">
        <v>0</v>
      </c>
      <c r="AM30">
        <v>0</v>
      </c>
      <c r="AN30">
        <f t="shared" si="25"/>
        <v>0</v>
      </c>
      <c r="AO30" t="e">
        <f t="shared" si="26"/>
        <v>#DIV/0!</v>
      </c>
      <c r="AP30">
        <v>-1</v>
      </c>
      <c r="AQ30" t="s">
        <v>295</v>
      </c>
      <c r="AR30">
        <v>2.1169423076923102</v>
      </c>
      <c r="AS30">
        <v>1.5908</v>
      </c>
      <c r="AT30">
        <f t="shared" si="27"/>
        <v>-0.33074070134040112</v>
      </c>
      <c r="AU30">
        <v>0.5</v>
      </c>
      <c r="AV30">
        <f t="shared" si="28"/>
        <v>841.20268347106889</v>
      </c>
      <c r="AW30">
        <f t="shared" si="29"/>
        <v>18.866460306832476</v>
      </c>
      <c r="AX30">
        <f t="shared" si="30"/>
        <v>-139.10998275032438</v>
      </c>
      <c r="AY30">
        <f t="shared" si="31"/>
        <v>1</v>
      </c>
      <c r="AZ30">
        <f t="shared" si="32"/>
        <v>2.3616734346182972E-2</v>
      </c>
      <c r="BA30">
        <f t="shared" si="33"/>
        <v>-1</v>
      </c>
      <c r="BB30" t="s">
        <v>252</v>
      </c>
      <c r="BC30">
        <v>0</v>
      </c>
      <c r="BD30">
        <f t="shared" si="34"/>
        <v>1.5908</v>
      </c>
      <c r="BE30">
        <f t="shared" si="35"/>
        <v>-0.33074070134040118</v>
      </c>
      <c r="BF30" t="e">
        <f t="shared" si="36"/>
        <v>#DIV/0!</v>
      </c>
      <c r="BG30">
        <f t="shared" si="37"/>
        <v>-0.33074070134040118</v>
      </c>
      <c r="BH30" t="e">
        <f t="shared" si="38"/>
        <v>#DIV/0!</v>
      </c>
      <c r="BI30">
        <f t="shared" si="39"/>
        <v>1000.00332258065</v>
      </c>
      <c r="BJ30">
        <f t="shared" si="40"/>
        <v>841.20268347106889</v>
      </c>
      <c r="BK30">
        <f t="shared" si="41"/>
        <v>0.84119988851659655</v>
      </c>
      <c r="BL30">
        <f t="shared" si="42"/>
        <v>0.19239977703319308</v>
      </c>
      <c r="BM30">
        <v>0.84430926673307205</v>
      </c>
      <c r="BN30">
        <v>0.5</v>
      </c>
      <c r="BO30" t="s">
        <v>253</v>
      </c>
      <c r="BP30">
        <v>1672913231</v>
      </c>
      <c r="BQ30">
        <v>400.11609677419398</v>
      </c>
      <c r="BR30">
        <v>403.84909677419301</v>
      </c>
      <c r="BS30">
        <v>16.289767741935499</v>
      </c>
      <c r="BT30">
        <v>14.9443258064516</v>
      </c>
      <c r="BU30">
        <v>500.01145161290299</v>
      </c>
      <c r="BV30">
        <v>96.427929032258007</v>
      </c>
      <c r="BW30">
        <v>0.200019709677419</v>
      </c>
      <c r="BX30">
        <v>28.550467741935499</v>
      </c>
      <c r="BY30">
        <v>27.993267741935501</v>
      </c>
      <c r="BZ30">
        <v>999.9</v>
      </c>
      <c r="CA30">
        <v>9995.9677419354794</v>
      </c>
      <c r="CB30">
        <v>0</v>
      </c>
      <c r="CC30">
        <v>313.713129032258</v>
      </c>
      <c r="CD30">
        <v>1000.00332258065</v>
      </c>
      <c r="CE30">
        <v>0.96000441935483904</v>
      </c>
      <c r="CF30">
        <v>3.9995532258064501E-2</v>
      </c>
      <c r="CG30">
        <v>0</v>
      </c>
      <c r="CH30">
        <v>2.1221354838709701</v>
      </c>
      <c r="CI30">
        <v>0</v>
      </c>
      <c r="CJ30">
        <v>1026.5535483870999</v>
      </c>
      <c r="CK30">
        <v>9334.3635483870894</v>
      </c>
      <c r="CL30">
        <v>38.747903225806397</v>
      </c>
      <c r="CM30">
        <v>42.082322580645098</v>
      </c>
      <c r="CN30">
        <v>39.836387096774203</v>
      </c>
      <c r="CO30">
        <v>40.875</v>
      </c>
      <c r="CP30">
        <v>38.875</v>
      </c>
      <c r="CQ30">
        <v>960.00774193548398</v>
      </c>
      <c r="CR30">
        <v>39.996451612903201</v>
      </c>
      <c r="CS30">
        <v>0</v>
      </c>
      <c r="CT30">
        <v>59.200000047683702</v>
      </c>
      <c r="CU30">
        <v>2.1169423076923102</v>
      </c>
      <c r="CV30">
        <v>0.37923077485561302</v>
      </c>
      <c r="CW30">
        <v>4.2013675185163804</v>
      </c>
      <c r="CX30">
        <v>1026.5973076923101</v>
      </c>
      <c r="CY30">
        <v>15</v>
      </c>
      <c r="CZ30">
        <v>1672912372.9000001</v>
      </c>
      <c r="DA30" t="s">
        <v>254</v>
      </c>
      <c r="DB30">
        <v>1</v>
      </c>
      <c r="DC30">
        <v>-3.8260000000000001</v>
      </c>
      <c r="DD30">
        <v>0.49099999999999999</v>
      </c>
      <c r="DE30">
        <v>403</v>
      </c>
      <c r="DF30">
        <v>16</v>
      </c>
      <c r="DG30">
        <v>1.4</v>
      </c>
      <c r="DH30">
        <v>0.46</v>
      </c>
      <c r="DI30">
        <v>-3.7032852830188698</v>
      </c>
      <c r="DJ30">
        <v>0.510437252056122</v>
      </c>
      <c r="DK30">
        <v>0.300840960902925</v>
      </c>
      <c r="DL30">
        <v>0</v>
      </c>
      <c r="DM30">
        <v>2.2892999999999999</v>
      </c>
      <c r="DN30">
        <v>0</v>
      </c>
      <c r="DO30">
        <v>0</v>
      </c>
      <c r="DP30">
        <v>0</v>
      </c>
      <c r="DQ30">
        <v>1.3431158490566</v>
      </c>
      <c r="DR30">
        <v>2.3173488147072999E-2</v>
      </c>
      <c r="DS30">
        <v>4.3823873195697203E-3</v>
      </c>
      <c r="DT30">
        <v>1</v>
      </c>
      <c r="DU30">
        <v>1</v>
      </c>
      <c r="DV30">
        <v>3</v>
      </c>
      <c r="DW30" t="s">
        <v>255</v>
      </c>
      <c r="DX30">
        <v>100</v>
      </c>
      <c r="DY30">
        <v>100</v>
      </c>
      <c r="DZ30">
        <v>-3.8260000000000001</v>
      </c>
      <c r="EA30">
        <v>0.49099999999999999</v>
      </c>
      <c r="EB30">
        <v>2</v>
      </c>
      <c r="EC30">
        <v>510.76499999999999</v>
      </c>
      <c r="ED30">
        <v>459.661</v>
      </c>
      <c r="EE30">
        <v>26.863299999999999</v>
      </c>
      <c r="EF30">
        <v>28.9602</v>
      </c>
      <c r="EG30">
        <v>30.001200000000001</v>
      </c>
      <c r="EH30">
        <v>28.666699999999999</v>
      </c>
      <c r="EI30">
        <v>28.5871</v>
      </c>
      <c r="EJ30">
        <v>19.6783</v>
      </c>
      <c r="EK30">
        <v>41.025399999999998</v>
      </c>
      <c r="EL30">
        <v>51.2821</v>
      </c>
      <c r="EM30">
        <v>26.860900000000001</v>
      </c>
      <c r="EN30">
        <v>403.66899999999998</v>
      </c>
      <c r="EO30">
        <v>14.893000000000001</v>
      </c>
      <c r="EP30">
        <v>100.202</v>
      </c>
      <c r="EQ30">
        <v>90.494699999999995</v>
      </c>
    </row>
    <row r="31" spans="1:147" x14ac:dyDescent="0.3">
      <c r="A31">
        <v>15</v>
      </c>
      <c r="B31">
        <v>1672913299</v>
      </c>
      <c r="C31">
        <v>840.59999990463302</v>
      </c>
      <c r="D31" t="s">
        <v>296</v>
      </c>
      <c r="E31" t="s">
        <v>297</v>
      </c>
      <c r="F31">
        <v>1672913291</v>
      </c>
      <c r="G31">
        <f t="shared" si="0"/>
        <v>8.2771231192451406E-3</v>
      </c>
      <c r="H31">
        <f t="shared" si="1"/>
        <v>18.974773823305199</v>
      </c>
      <c r="I31">
        <f t="shared" si="2"/>
        <v>400.00370967741901</v>
      </c>
      <c r="J31">
        <f t="shared" si="3"/>
        <v>300.83622286771964</v>
      </c>
      <c r="K31">
        <f t="shared" si="4"/>
        <v>29.058848857067463</v>
      </c>
      <c r="L31">
        <f t="shared" si="5"/>
        <v>38.637791789100589</v>
      </c>
      <c r="M31">
        <f t="shared" si="6"/>
        <v>0.37129940752662</v>
      </c>
      <c r="N31">
        <f t="shared" si="7"/>
        <v>3.3822341821239643</v>
      </c>
      <c r="O31">
        <f t="shared" si="8"/>
        <v>0.35004971229729104</v>
      </c>
      <c r="P31">
        <f t="shared" si="9"/>
        <v>0.22058886164538177</v>
      </c>
      <c r="Q31">
        <f t="shared" si="10"/>
        <v>161.84323525561086</v>
      </c>
      <c r="R31">
        <f t="shared" si="11"/>
        <v>27.532477580928113</v>
      </c>
      <c r="S31">
        <f t="shared" si="12"/>
        <v>28.0038387096774</v>
      </c>
      <c r="T31">
        <f t="shared" si="13"/>
        <v>3.7956889852886517</v>
      </c>
      <c r="U31">
        <f t="shared" si="14"/>
        <v>40.133852282379564</v>
      </c>
      <c r="V31">
        <f t="shared" si="15"/>
        <v>1.5751777422468876</v>
      </c>
      <c r="W31">
        <f t="shared" si="16"/>
        <v>3.9248107337517073</v>
      </c>
      <c r="X31">
        <f t="shared" si="17"/>
        <v>2.2205112430417642</v>
      </c>
      <c r="Y31">
        <f t="shared" si="18"/>
        <v>-365.0211295587107</v>
      </c>
      <c r="Z31">
        <f t="shared" si="19"/>
        <v>104.86017077696802</v>
      </c>
      <c r="AA31">
        <f t="shared" si="20"/>
        <v>6.7776413605135977</v>
      </c>
      <c r="AB31">
        <f t="shared" si="21"/>
        <v>-91.540082165618216</v>
      </c>
      <c r="AC31">
        <v>-3.9949728754302603E-2</v>
      </c>
      <c r="AD31">
        <v>4.4847070315161601E-2</v>
      </c>
      <c r="AE31">
        <v>3.3728478743201</v>
      </c>
      <c r="AF31">
        <v>0</v>
      </c>
      <c r="AG31">
        <v>0</v>
      </c>
      <c r="AH31">
        <f t="shared" si="22"/>
        <v>1</v>
      </c>
      <c r="AI31">
        <f t="shared" si="23"/>
        <v>0</v>
      </c>
      <c r="AJ31">
        <f t="shared" si="24"/>
        <v>50676.671401092128</v>
      </c>
      <c r="AK31">
        <v>0</v>
      </c>
      <c r="AL31">
        <v>0</v>
      </c>
      <c r="AM31">
        <v>0</v>
      </c>
      <c r="AN31">
        <f t="shared" si="25"/>
        <v>0</v>
      </c>
      <c r="AO31" t="e">
        <f t="shared" si="26"/>
        <v>#DIV/0!</v>
      </c>
      <c r="AP31">
        <v>-1</v>
      </c>
      <c r="AQ31" t="s">
        <v>298</v>
      </c>
      <c r="AR31">
        <v>2.1590461538461501</v>
      </c>
      <c r="AS31">
        <v>1.9056</v>
      </c>
      <c r="AT31">
        <f t="shared" si="27"/>
        <v>-0.13300071045662798</v>
      </c>
      <c r="AU31">
        <v>0.5</v>
      </c>
      <c r="AV31">
        <f t="shared" si="28"/>
        <v>841.18346984497441</v>
      </c>
      <c r="AW31">
        <f t="shared" si="29"/>
        <v>18.974773823305199</v>
      </c>
      <c r="AX31">
        <f t="shared" si="30"/>
        <v>-55.938999556876546</v>
      </c>
      <c r="AY31">
        <f t="shared" si="31"/>
        <v>1</v>
      </c>
      <c r="AZ31">
        <f t="shared" si="32"/>
        <v>2.374603702921842E-2</v>
      </c>
      <c r="BA31">
        <f t="shared" si="33"/>
        <v>-1</v>
      </c>
      <c r="BB31" t="s">
        <v>252</v>
      </c>
      <c r="BC31">
        <v>0</v>
      </c>
      <c r="BD31">
        <f t="shared" si="34"/>
        <v>1.9056</v>
      </c>
      <c r="BE31">
        <f t="shared" si="35"/>
        <v>-0.1330007104566279</v>
      </c>
      <c r="BF31" t="e">
        <f t="shared" si="36"/>
        <v>#DIV/0!</v>
      </c>
      <c r="BG31">
        <f t="shared" si="37"/>
        <v>-0.1330007104566279</v>
      </c>
      <c r="BH31" t="e">
        <f t="shared" si="38"/>
        <v>#DIV/0!</v>
      </c>
      <c r="BI31">
        <f t="shared" si="39"/>
        <v>999.98067741935495</v>
      </c>
      <c r="BJ31">
        <f t="shared" si="40"/>
        <v>841.18346984497441</v>
      </c>
      <c r="BK31">
        <f t="shared" si="41"/>
        <v>0.84119972399447984</v>
      </c>
      <c r="BL31">
        <f t="shared" si="42"/>
        <v>0.19239944798895978</v>
      </c>
      <c r="BM31">
        <v>0.84430926673307205</v>
      </c>
      <c r="BN31">
        <v>0.5</v>
      </c>
      <c r="BO31" t="s">
        <v>253</v>
      </c>
      <c r="BP31">
        <v>1672913291</v>
      </c>
      <c r="BQ31">
        <v>400.00370967741901</v>
      </c>
      <c r="BR31">
        <v>403.76680645161298</v>
      </c>
      <c r="BS31">
        <v>16.3072709677419</v>
      </c>
      <c r="BT31">
        <v>14.9324096774194</v>
      </c>
      <c r="BU31">
        <v>500.01329032258099</v>
      </c>
      <c r="BV31">
        <v>96.393574193548403</v>
      </c>
      <c r="BW31">
        <v>0.20000945161290301</v>
      </c>
      <c r="BX31">
        <v>28.5789096774194</v>
      </c>
      <c r="BY31">
        <v>28.0038387096774</v>
      </c>
      <c r="BZ31">
        <v>999.9</v>
      </c>
      <c r="CA31">
        <v>9994.5161290322594</v>
      </c>
      <c r="CB31">
        <v>0</v>
      </c>
      <c r="CC31">
        <v>314.03183870967803</v>
      </c>
      <c r="CD31">
        <v>999.98067741935495</v>
      </c>
      <c r="CE31">
        <v>0.96000603225806502</v>
      </c>
      <c r="CF31">
        <v>3.9993887096774199E-2</v>
      </c>
      <c r="CG31">
        <v>0</v>
      </c>
      <c r="CH31">
        <v>2.1273741935483899</v>
      </c>
      <c r="CI31">
        <v>0</v>
      </c>
      <c r="CJ31">
        <v>1028.01225806452</v>
      </c>
      <c r="CK31">
        <v>9334.1548387096791</v>
      </c>
      <c r="CL31">
        <v>39.048000000000002</v>
      </c>
      <c r="CM31">
        <v>42.247967741935497</v>
      </c>
      <c r="CN31">
        <v>40.152999999999999</v>
      </c>
      <c r="CO31">
        <v>40.917000000000002</v>
      </c>
      <c r="CP31">
        <v>39.156999999999996</v>
      </c>
      <c r="CQ31">
        <v>959.99</v>
      </c>
      <c r="CR31">
        <v>39.99</v>
      </c>
      <c r="CS31">
        <v>0</v>
      </c>
      <c r="CT31">
        <v>59.599999904632597</v>
      </c>
      <c r="CU31">
        <v>2.1590461538461501</v>
      </c>
      <c r="CV31">
        <v>0.61418118485497697</v>
      </c>
      <c r="CW31">
        <v>3.35794872338451</v>
      </c>
      <c r="CX31">
        <v>1028.1107692307701</v>
      </c>
      <c r="CY31">
        <v>15</v>
      </c>
      <c r="CZ31">
        <v>1672912372.9000001</v>
      </c>
      <c r="DA31" t="s">
        <v>254</v>
      </c>
      <c r="DB31">
        <v>1</v>
      </c>
      <c r="DC31">
        <v>-3.8260000000000001</v>
      </c>
      <c r="DD31">
        <v>0.49099999999999999</v>
      </c>
      <c r="DE31">
        <v>403</v>
      </c>
      <c r="DF31">
        <v>16</v>
      </c>
      <c r="DG31">
        <v>1.4</v>
      </c>
      <c r="DH31">
        <v>0.46</v>
      </c>
      <c r="DI31">
        <v>-3.74220981132075</v>
      </c>
      <c r="DJ31">
        <v>0.59063164005802704</v>
      </c>
      <c r="DK31">
        <v>0.38507841298266399</v>
      </c>
      <c r="DL31">
        <v>0</v>
      </c>
      <c r="DM31">
        <v>2.4615</v>
      </c>
      <c r="DN31">
        <v>0</v>
      </c>
      <c r="DO31">
        <v>0</v>
      </c>
      <c r="DP31">
        <v>0</v>
      </c>
      <c r="DQ31">
        <v>1.3728186792452799</v>
      </c>
      <c r="DR31">
        <v>6.0645379777447802E-3</v>
      </c>
      <c r="DS31">
        <v>9.8414830600699905E-3</v>
      </c>
      <c r="DT31">
        <v>1</v>
      </c>
      <c r="DU31">
        <v>1</v>
      </c>
      <c r="DV31">
        <v>3</v>
      </c>
      <c r="DW31" t="s">
        <v>255</v>
      </c>
      <c r="DX31">
        <v>100</v>
      </c>
      <c r="DY31">
        <v>100</v>
      </c>
      <c r="DZ31">
        <v>-3.8260000000000001</v>
      </c>
      <c r="EA31">
        <v>0.49099999999999999</v>
      </c>
      <c r="EB31">
        <v>2</v>
      </c>
      <c r="EC31">
        <v>511.85399999999998</v>
      </c>
      <c r="ED31">
        <v>458.12799999999999</v>
      </c>
      <c r="EE31">
        <v>26.686599999999999</v>
      </c>
      <c r="EF31">
        <v>29.1496</v>
      </c>
      <c r="EG31">
        <v>30.001300000000001</v>
      </c>
      <c r="EH31">
        <v>28.891300000000001</v>
      </c>
      <c r="EI31">
        <v>28.819800000000001</v>
      </c>
      <c r="EJ31">
        <v>19.686399999999999</v>
      </c>
      <c r="EK31">
        <v>41.591999999999999</v>
      </c>
      <c r="EL31">
        <v>49.386699999999998</v>
      </c>
      <c r="EM31">
        <v>26.6891</v>
      </c>
      <c r="EN31">
        <v>403.85199999999998</v>
      </c>
      <c r="EO31">
        <v>14.856999999999999</v>
      </c>
      <c r="EP31">
        <v>100.185</v>
      </c>
      <c r="EQ31">
        <v>90.481999999999999</v>
      </c>
    </row>
    <row r="32" spans="1:147" x14ac:dyDescent="0.3">
      <c r="A32">
        <v>16</v>
      </c>
      <c r="B32">
        <v>1672913359</v>
      </c>
      <c r="C32">
        <v>900.59999990463302</v>
      </c>
      <c r="D32" t="s">
        <v>299</v>
      </c>
      <c r="E32" t="s">
        <v>300</v>
      </c>
      <c r="F32">
        <v>1672913351</v>
      </c>
      <c r="G32">
        <f t="shared" si="0"/>
        <v>8.3785902171938601E-3</v>
      </c>
      <c r="H32">
        <f t="shared" si="1"/>
        <v>18.338641956466315</v>
      </c>
      <c r="I32">
        <f t="shared" si="2"/>
        <v>399.99019354838703</v>
      </c>
      <c r="J32">
        <f t="shared" si="3"/>
        <v>304.42483928325464</v>
      </c>
      <c r="K32">
        <f t="shared" si="4"/>
        <v>29.405169958125075</v>
      </c>
      <c r="L32">
        <f t="shared" si="5"/>
        <v>38.636070731172559</v>
      </c>
      <c r="M32">
        <f t="shared" si="6"/>
        <v>0.37515814978610418</v>
      </c>
      <c r="N32">
        <f t="shared" si="7"/>
        <v>3.3848109936099537</v>
      </c>
      <c r="O32">
        <f t="shared" si="8"/>
        <v>0.35349380535345976</v>
      </c>
      <c r="P32">
        <f t="shared" si="9"/>
        <v>0.22277575981003514</v>
      </c>
      <c r="Q32">
        <f t="shared" si="10"/>
        <v>161.84644084593879</v>
      </c>
      <c r="R32">
        <f t="shared" si="11"/>
        <v>27.525519246020671</v>
      </c>
      <c r="S32">
        <f t="shared" si="12"/>
        <v>28.000425806451599</v>
      </c>
      <c r="T32">
        <f t="shared" si="13"/>
        <v>3.7949338800614969</v>
      </c>
      <c r="U32">
        <f t="shared" si="14"/>
        <v>39.942107741817345</v>
      </c>
      <c r="V32">
        <f t="shared" si="15"/>
        <v>1.5690446255751798</v>
      </c>
      <c r="W32">
        <f t="shared" si="16"/>
        <v>3.9282970135611301</v>
      </c>
      <c r="X32">
        <f t="shared" si="17"/>
        <v>2.2258892544863169</v>
      </c>
      <c r="Y32">
        <f t="shared" si="18"/>
        <v>-369.49582857824925</v>
      </c>
      <c r="Z32">
        <f t="shared" si="19"/>
        <v>108.35423829639153</v>
      </c>
      <c r="AA32">
        <f t="shared" si="20"/>
        <v>6.9985633715536615</v>
      </c>
      <c r="AB32">
        <f t="shared" si="21"/>
        <v>-92.296586064365258</v>
      </c>
      <c r="AC32">
        <v>-3.99880068554593E-2</v>
      </c>
      <c r="AD32">
        <v>4.4890040837055903E-2</v>
      </c>
      <c r="AE32">
        <v>3.3754156922521701</v>
      </c>
      <c r="AF32">
        <v>0</v>
      </c>
      <c r="AG32">
        <v>0</v>
      </c>
      <c r="AH32">
        <f t="shared" si="22"/>
        <v>1</v>
      </c>
      <c r="AI32">
        <f t="shared" si="23"/>
        <v>0</v>
      </c>
      <c r="AJ32">
        <f t="shared" si="24"/>
        <v>50720.649202905093</v>
      </c>
      <c r="AK32">
        <v>0</v>
      </c>
      <c r="AL32">
        <v>0</v>
      </c>
      <c r="AM32">
        <v>0</v>
      </c>
      <c r="AN32">
        <f t="shared" si="25"/>
        <v>0</v>
      </c>
      <c r="AO32" t="e">
        <f t="shared" si="26"/>
        <v>#DIV/0!</v>
      </c>
      <c r="AP32">
        <v>-1</v>
      </c>
      <c r="AQ32" t="s">
        <v>301</v>
      </c>
      <c r="AR32">
        <v>2.1828346153846199</v>
      </c>
      <c r="AS32">
        <v>1.97942</v>
      </c>
      <c r="AT32">
        <f t="shared" si="27"/>
        <v>-0.10276475704227495</v>
      </c>
      <c r="AU32">
        <v>0.5</v>
      </c>
      <c r="AV32">
        <f t="shared" si="28"/>
        <v>841.20025277391255</v>
      </c>
      <c r="AW32">
        <f t="shared" si="29"/>
        <v>18.338641956466315</v>
      </c>
      <c r="AX32">
        <f t="shared" si="30"/>
        <v>-43.222869800105698</v>
      </c>
      <c r="AY32">
        <f t="shared" si="31"/>
        <v>1</v>
      </c>
      <c r="AZ32">
        <f t="shared" si="32"/>
        <v>2.2989343967379807E-2</v>
      </c>
      <c r="BA32">
        <f t="shared" si="33"/>
        <v>-1</v>
      </c>
      <c r="BB32" t="s">
        <v>252</v>
      </c>
      <c r="BC32">
        <v>0</v>
      </c>
      <c r="BD32">
        <f t="shared" si="34"/>
        <v>1.97942</v>
      </c>
      <c r="BE32">
        <f t="shared" si="35"/>
        <v>-0.10276475704227497</v>
      </c>
      <c r="BF32" t="e">
        <f t="shared" si="36"/>
        <v>#DIV/0!</v>
      </c>
      <c r="BG32">
        <f t="shared" si="37"/>
        <v>-0.10276475704227497</v>
      </c>
      <c r="BH32" t="e">
        <f t="shared" si="38"/>
        <v>#DIV/0!</v>
      </c>
      <c r="BI32">
        <f t="shared" si="39"/>
        <v>1000.00064516129</v>
      </c>
      <c r="BJ32">
        <f t="shared" si="40"/>
        <v>841.20025277391255</v>
      </c>
      <c r="BK32">
        <f t="shared" si="41"/>
        <v>0.84119971006442251</v>
      </c>
      <c r="BL32">
        <f t="shared" si="42"/>
        <v>0.1923994201288452</v>
      </c>
      <c r="BM32">
        <v>0.84430926673307205</v>
      </c>
      <c r="BN32">
        <v>0.5</v>
      </c>
      <c r="BO32" t="s">
        <v>253</v>
      </c>
      <c r="BP32">
        <v>1672913351</v>
      </c>
      <c r="BQ32">
        <v>399.99019354838703</v>
      </c>
      <c r="BR32">
        <v>403.652806451613</v>
      </c>
      <c r="BS32">
        <v>16.243951612903199</v>
      </c>
      <c r="BT32">
        <v>14.852109677419399</v>
      </c>
      <c r="BU32">
        <v>500</v>
      </c>
      <c r="BV32">
        <v>96.392600000000002</v>
      </c>
      <c r="BW32">
        <v>0.19994490322580599</v>
      </c>
      <c r="BX32">
        <v>28.594206451612902</v>
      </c>
      <c r="BY32">
        <v>28.000425806451599</v>
      </c>
      <c r="BZ32">
        <v>999.9</v>
      </c>
      <c r="CA32">
        <v>10004.1935483871</v>
      </c>
      <c r="CB32">
        <v>0</v>
      </c>
      <c r="CC32">
        <v>314.24629032258099</v>
      </c>
      <c r="CD32">
        <v>1000.00064516129</v>
      </c>
      <c r="CE32">
        <v>0.96000958064516195</v>
      </c>
      <c r="CF32">
        <v>3.9990267741935502E-2</v>
      </c>
      <c r="CG32">
        <v>0</v>
      </c>
      <c r="CH32">
        <v>2.1801419354838698</v>
      </c>
      <c r="CI32">
        <v>0</v>
      </c>
      <c r="CJ32">
        <v>1029.50322580645</v>
      </c>
      <c r="CK32">
        <v>9334.3561290322596</v>
      </c>
      <c r="CL32">
        <v>39.348580645161299</v>
      </c>
      <c r="CM32">
        <v>42.469516129032201</v>
      </c>
      <c r="CN32">
        <v>40.461387096774203</v>
      </c>
      <c r="CO32">
        <v>41.048000000000002</v>
      </c>
      <c r="CP32">
        <v>39.406999999999996</v>
      </c>
      <c r="CQ32">
        <v>960.00935483871001</v>
      </c>
      <c r="CR32">
        <v>39.990322580645199</v>
      </c>
      <c r="CS32">
        <v>0</v>
      </c>
      <c r="CT32">
        <v>59.400000095367403</v>
      </c>
      <c r="CU32">
        <v>2.1828346153846199</v>
      </c>
      <c r="CV32">
        <v>0.19378118037136999</v>
      </c>
      <c r="CW32">
        <v>3.0509401792789399</v>
      </c>
      <c r="CX32">
        <v>1029.5146153846199</v>
      </c>
      <c r="CY32">
        <v>15</v>
      </c>
      <c r="CZ32">
        <v>1672912372.9000001</v>
      </c>
      <c r="DA32" t="s">
        <v>254</v>
      </c>
      <c r="DB32">
        <v>1</v>
      </c>
      <c r="DC32">
        <v>-3.8260000000000001</v>
      </c>
      <c r="DD32">
        <v>0.49099999999999999</v>
      </c>
      <c r="DE32">
        <v>403</v>
      </c>
      <c r="DF32">
        <v>16</v>
      </c>
      <c r="DG32">
        <v>1.4</v>
      </c>
      <c r="DH32">
        <v>0.46</v>
      </c>
      <c r="DI32">
        <v>-3.6743852830188701</v>
      </c>
      <c r="DJ32">
        <v>0.10891436865020999</v>
      </c>
      <c r="DK32">
        <v>0.40902670508195799</v>
      </c>
      <c r="DL32">
        <v>1</v>
      </c>
      <c r="DM32">
        <v>2.2336</v>
      </c>
      <c r="DN32">
        <v>0</v>
      </c>
      <c r="DO32">
        <v>0</v>
      </c>
      <c r="DP32">
        <v>0</v>
      </c>
      <c r="DQ32">
        <v>1.3915779245283</v>
      </c>
      <c r="DR32">
        <v>-1.3544073536526599E-2</v>
      </c>
      <c r="DS32">
        <v>4.9093377943679696E-3</v>
      </c>
      <c r="DT32">
        <v>1</v>
      </c>
      <c r="DU32">
        <v>2</v>
      </c>
      <c r="DV32">
        <v>3</v>
      </c>
      <c r="DW32" t="s">
        <v>259</v>
      </c>
      <c r="DX32">
        <v>100</v>
      </c>
      <c r="DY32">
        <v>100</v>
      </c>
      <c r="DZ32">
        <v>-3.8260000000000001</v>
      </c>
      <c r="EA32">
        <v>0.49099999999999999</v>
      </c>
      <c r="EB32">
        <v>2</v>
      </c>
      <c r="EC32">
        <v>511.64499999999998</v>
      </c>
      <c r="ED32">
        <v>456.95100000000002</v>
      </c>
      <c r="EE32">
        <v>26.616099999999999</v>
      </c>
      <c r="EF32">
        <v>29.322700000000001</v>
      </c>
      <c r="EG32">
        <v>30.000599999999999</v>
      </c>
      <c r="EH32">
        <v>29.095800000000001</v>
      </c>
      <c r="EI32">
        <v>29.032599999999999</v>
      </c>
      <c r="EJ32">
        <v>19.696000000000002</v>
      </c>
      <c r="EK32">
        <v>41.591999999999999</v>
      </c>
      <c r="EL32">
        <v>47.4998</v>
      </c>
      <c r="EM32">
        <v>26.617599999999999</v>
      </c>
      <c r="EN32">
        <v>403.827</v>
      </c>
      <c r="EO32">
        <v>14.8489</v>
      </c>
      <c r="EP32">
        <v>100.172</v>
      </c>
      <c r="EQ32">
        <v>90.473299999999995</v>
      </c>
    </row>
    <row r="33" spans="1:147" x14ac:dyDescent="0.3">
      <c r="A33">
        <v>17</v>
      </c>
      <c r="B33">
        <v>1672913419</v>
      </c>
      <c r="C33">
        <v>960.59999990463302</v>
      </c>
      <c r="D33" t="s">
        <v>302</v>
      </c>
      <c r="E33" t="s">
        <v>303</v>
      </c>
      <c r="F33">
        <v>1672913411</v>
      </c>
      <c r="G33">
        <f t="shared" si="0"/>
        <v>8.2588268356805321E-3</v>
      </c>
      <c r="H33">
        <f t="shared" si="1"/>
        <v>18.750160095335801</v>
      </c>
      <c r="I33">
        <f t="shared" si="2"/>
        <v>399.95793548387098</v>
      </c>
      <c r="J33">
        <f t="shared" si="3"/>
        <v>301.72173485208276</v>
      </c>
      <c r="K33">
        <f t="shared" si="4"/>
        <v>29.145567374960294</v>
      </c>
      <c r="L33">
        <f t="shared" si="5"/>
        <v>38.634939446805035</v>
      </c>
      <c r="M33">
        <f t="shared" si="6"/>
        <v>0.37090374877690696</v>
      </c>
      <c r="N33">
        <f t="shared" si="7"/>
        <v>3.3816920364107164</v>
      </c>
      <c r="O33">
        <f t="shared" si="8"/>
        <v>0.34969473782381977</v>
      </c>
      <c r="P33">
        <f t="shared" si="9"/>
        <v>0.22036362768331505</v>
      </c>
      <c r="Q33">
        <f t="shared" si="10"/>
        <v>161.84850149719682</v>
      </c>
      <c r="R33">
        <f t="shared" si="11"/>
        <v>27.541571121530971</v>
      </c>
      <c r="S33">
        <f t="shared" si="12"/>
        <v>27.987100000000002</v>
      </c>
      <c r="T33">
        <f t="shared" si="13"/>
        <v>3.791986798600619</v>
      </c>
      <c r="U33">
        <f t="shared" si="14"/>
        <v>40.0916595197112</v>
      </c>
      <c r="V33">
        <f t="shared" si="15"/>
        <v>1.5739843947908021</v>
      </c>
      <c r="W33">
        <f t="shared" si="16"/>
        <v>3.9259646860388684</v>
      </c>
      <c r="X33">
        <f t="shared" si="17"/>
        <v>2.2180024038098169</v>
      </c>
      <c r="Y33">
        <f t="shared" si="18"/>
        <v>-364.21426345351148</v>
      </c>
      <c r="Z33">
        <f t="shared" si="19"/>
        <v>108.81839104710969</v>
      </c>
      <c r="AA33">
        <f t="shared" si="20"/>
        <v>7.0342003260996346</v>
      </c>
      <c r="AB33">
        <f t="shared" si="21"/>
        <v>-86.513170583105335</v>
      </c>
      <c r="AC33">
        <v>-3.9941676807264598E-2</v>
      </c>
      <c r="AD33">
        <v>4.4838031299222203E-2</v>
      </c>
      <c r="AE33">
        <v>3.3723076204357998</v>
      </c>
      <c r="AF33">
        <v>0</v>
      </c>
      <c r="AG33">
        <v>0</v>
      </c>
      <c r="AH33">
        <f t="shared" si="22"/>
        <v>1</v>
      </c>
      <c r="AI33">
        <f t="shared" si="23"/>
        <v>0</v>
      </c>
      <c r="AJ33">
        <f t="shared" si="24"/>
        <v>50666.105943192575</v>
      </c>
      <c r="AK33">
        <v>0</v>
      </c>
      <c r="AL33">
        <v>0</v>
      </c>
      <c r="AM33">
        <v>0</v>
      </c>
      <c r="AN33">
        <f t="shared" si="25"/>
        <v>0</v>
      </c>
      <c r="AO33" t="e">
        <f t="shared" si="26"/>
        <v>#DIV/0!</v>
      </c>
      <c r="AP33">
        <v>-1</v>
      </c>
      <c r="AQ33" t="s">
        <v>304</v>
      </c>
      <c r="AR33">
        <v>2.1774769230769202</v>
      </c>
      <c r="AS33">
        <v>1.236</v>
      </c>
      <c r="AT33">
        <f t="shared" si="27"/>
        <v>-0.76171272093601949</v>
      </c>
      <c r="AU33">
        <v>0.5</v>
      </c>
      <c r="AV33">
        <f t="shared" si="28"/>
        <v>841.21094609056433</v>
      </c>
      <c r="AW33">
        <f t="shared" si="29"/>
        <v>18.750160095335801</v>
      </c>
      <c r="AX33">
        <f t="shared" si="30"/>
        <v>-320.38053931390351</v>
      </c>
      <c r="AY33">
        <f t="shared" si="31"/>
        <v>1</v>
      </c>
      <c r="AZ33">
        <f t="shared" si="32"/>
        <v>2.3478249049328832E-2</v>
      </c>
      <c r="BA33">
        <f t="shared" si="33"/>
        <v>-1</v>
      </c>
      <c r="BB33" t="s">
        <v>252</v>
      </c>
      <c r="BC33">
        <v>0</v>
      </c>
      <c r="BD33">
        <f t="shared" si="34"/>
        <v>1.236</v>
      </c>
      <c r="BE33">
        <f t="shared" si="35"/>
        <v>-0.7617127209360196</v>
      </c>
      <c r="BF33" t="e">
        <f t="shared" si="36"/>
        <v>#DIV/0!</v>
      </c>
      <c r="BG33">
        <f t="shared" si="37"/>
        <v>-0.7617127209360196</v>
      </c>
      <c r="BH33" t="e">
        <f t="shared" si="38"/>
        <v>#DIV/0!</v>
      </c>
      <c r="BI33">
        <f t="shared" si="39"/>
        <v>1000.01335483871</v>
      </c>
      <c r="BJ33">
        <f t="shared" si="40"/>
        <v>841.21094609056433</v>
      </c>
      <c r="BK33">
        <f t="shared" si="41"/>
        <v>0.84119971200408761</v>
      </c>
      <c r="BL33">
        <f t="shared" si="42"/>
        <v>0.19239942400817536</v>
      </c>
      <c r="BM33">
        <v>0.84430926673307205</v>
      </c>
      <c r="BN33">
        <v>0.5</v>
      </c>
      <c r="BO33" t="s">
        <v>253</v>
      </c>
      <c r="BP33">
        <v>1672913411</v>
      </c>
      <c r="BQ33">
        <v>399.95793548387098</v>
      </c>
      <c r="BR33">
        <v>403.68177419354799</v>
      </c>
      <c r="BS33">
        <v>16.294254838709701</v>
      </c>
      <c r="BT33">
        <v>14.922425806451599</v>
      </c>
      <c r="BU33">
        <v>500.01741935483898</v>
      </c>
      <c r="BV33">
        <v>96.397480645161295</v>
      </c>
      <c r="BW33">
        <v>0.20002629032258101</v>
      </c>
      <c r="BX33">
        <v>28.5839741935484</v>
      </c>
      <c r="BY33">
        <v>27.987100000000002</v>
      </c>
      <c r="BZ33">
        <v>999.9</v>
      </c>
      <c r="CA33">
        <v>9992.0967741935492</v>
      </c>
      <c r="CB33">
        <v>0</v>
      </c>
      <c r="CC33">
        <v>314.33306451612901</v>
      </c>
      <c r="CD33">
        <v>1000.01335483871</v>
      </c>
      <c r="CE33">
        <v>0.96001216129032296</v>
      </c>
      <c r="CF33">
        <v>3.9987635483870999E-2</v>
      </c>
      <c r="CG33">
        <v>0</v>
      </c>
      <c r="CH33">
        <v>2.1608258064516099</v>
      </c>
      <c r="CI33">
        <v>0</v>
      </c>
      <c r="CJ33">
        <v>1030.4661290322599</v>
      </c>
      <c r="CK33">
        <v>9334.4845161290305</v>
      </c>
      <c r="CL33">
        <v>39.622967741935497</v>
      </c>
      <c r="CM33">
        <v>42.703258064516099</v>
      </c>
      <c r="CN33">
        <v>40.731709677419403</v>
      </c>
      <c r="CO33">
        <v>41.2195161290323</v>
      </c>
      <c r="CP33">
        <v>39.645000000000003</v>
      </c>
      <c r="CQ33">
        <v>960.02322580645102</v>
      </c>
      <c r="CR33">
        <v>39.990967741935499</v>
      </c>
      <c r="CS33">
        <v>0</v>
      </c>
      <c r="CT33">
        <v>59.200000047683702</v>
      </c>
      <c r="CU33">
        <v>2.1774769230769202</v>
      </c>
      <c r="CV33">
        <v>5.8488885693922098E-2</v>
      </c>
      <c r="CW33">
        <v>3.7733333177370998</v>
      </c>
      <c r="CX33">
        <v>1030.4749999999999</v>
      </c>
      <c r="CY33">
        <v>15</v>
      </c>
      <c r="CZ33">
        <v>1672912372.9000001</v>
      </c>
      <c r="DA33" t="s">
        <v>254</v>
      </c>
      <c r="DB33">
        <v>1</v>
      </c>
      <c r="DC33">
        <v>-3.8260000000000001</v>
      </c>
      <c r="DD33">
        <v>0.49099999999999999</v>
      </c>
      <c r="DE33">
        <v>403</v>
      </c>
      <c r="DF33">
        <v>16</v>
      </c>
      <c r="DG33">
        <v>1.4</v>
      </c>
      <c r="DH33">
        <v>0.46</v>
      </c>
      <c r="DI33">
        <v>-3.70468943396226</v>
      </c>
      <c r="DJ33">
        <v>0.13582669424070401</v>
      </c>
      <c r="DK33">
        <v>0.224253512266432</v>
      </c>
      <c r="DL33">
        <v>1</v>
      </c>
      <c r="DM33">
        <v>2.0026000000000002</v>
      </c>
      <c r="DN33">
        <v>0</v>
      </c>
      <c r="DO33">
        <v>0</v>
      </c>
      <c r="DP33">
        <v>0</v>
      </c>
      <c r="DQ33">
        <v>1.3685411320754699</v>
      </c>
      <c r="DR33">
        <v>2.09580619323755E-2</v>
      </c>
      <c r="DS33">
        <v>8.2370320402201103E-3</v>
      </c>
      <c r="DT33">
        <v>1</v>
      </c>
      <c r="DU33">
        <v>2</v>
      </c>
      <c r="DV33">
        <v>3</v>
      </c>
      <c r="DW33" t="s">
        <v>259</v>
      </c>
      <c r="DX33">
        <v>100</v>
      </c>
      <c r="DY33">
        <v>100</v>
      </c>
      <c r="DZ33">
        <v>-3.8260000000000001</v>
      </c>
      <c r="EA33">
        <v>0.49099999999999999</v>
      </c>
      <c r="EB33">
        <v>2</v>
      </c>
      <c r="EC33">
        <v>512.18100000000004</v>
      </c>
      <c r="ED33">
        <v>456.16899999999998</v>
      </c>
      <c r="EE33">
        <v>26.611599999999999</v>
      </c>
      <c r="EF33">
        <v>29.483000000000001</v>
      </c>
      <c r="EG33">
        <v>30.000900000000001</v>
      </c>
      <c r="EH33">
        <v>29.285599999999999</v>
      </c>
      <c r="EI33">
        <v>29.23</v>
      </c>
      <c r="EJ33">
        <v>19.705400000000001</v>
      </c>
      <c r="EK33">
        <v>41.305500000000002</v>
      </c>
      <c r="EL33">
        <v>45.606400000000001</v>
      </c>
      <c r="EM33">
        <v>26.605699999999999</v>
      </c>
      <c r="EN33">
        <v>403.88099999999997</v>
      </c>
      <c r="EO33">
        <v>14.930099999999999</v>
      </c>
      <c r="EP33">
        <v>100.161</v>
      </c>
      <c r="EQ33">
        <v>90.466200000000001</v>
      </c>
    </row>
    <row r="34" spans="1:147" x14ac:dyDescent="0.3">
      <c r="A34">
        <v>18</v>
      </c>
      <c r="B34">
        <v>1672913479</v>
      </c>
      <c r="C34">
        <v>1020.59999990463</v>
      </c>
      <c r="D34" t="s">
        <v>305</v>
      </c>
      <c r="E34" t="s">
        <v>306</v>
      </c>
      <c r="F34">
        <v>1672913471.00968</v>
      </c>
      <c r="G34">
        <f t="shared" si="0"/>
        <v>8.2988074566913428E-3</v>
      </c>
      <c r="H34">
        <f t="shared" si="1"/>
        <v>18.531513024428456</v>
      </c>
      <c r="I34">
        <f t="shared" si="2"/>
        <v>400.03135483871</v>
      </c>
      <c r="J34">
        <f t="shared" si="3"/>
        <v>303.3003621904914</v>
      </c>
      <c r="K34">
        <f t="shared" si="4"/>
        <v>29.29860511353472</v>
      </c>
      <c r="L34">
        <f t="shared" si="5"/>
        <v>38.642752068626081</v>
      </c>
      <c r="M34">
        <f t="shared" si="6"/>
        <v>0.37334649256493191</v>
      </c>
      <c r="N34">
        <f t="shared" si="7"/>
        <v>3.3832637951927</v>
      </c>
      <c r="O34">
        <f t="shared" si="8"/>
        <v>0.35187524628691291</v>
      </c>
      <c r="P34">
        <f t="shared" si="9"/>
        <v>0.2217481666019912</v>
      </c>
      <c r="Q34">
        <f t="shared" si="10"/>
        <v>161.84637235201865</v>
      </c>
      <c r="R34">
        <f t="shared" si="11"/>
        <v>27.539511955516634</v>
      </c>
      <c r="S34">
        <f t="shared" si="12"/>
        <v>27.978300000000001</v>
      </c>
      <c r="T34">
        <f t="shared" si="13"/>
        <v>3.7900417210521669</v>
      </c>
      <c r="U34">
        <f t="shared" si="14"/>
        <v>40.103769615496958</v>
      </c>
      <c r="V34">
        <f t="shared" si="15"/>
        <v>1.5750604425647536</v>
      </c>
      <c r="W34">
        <f t="shared" si="16"/>
        <v>3.9274623250282099</v>
      </c>
      <c r="X34">
        <f t="shared" si="17"/>
        <v>2.2149812784874134</v>
      </c>
      <c r="Y34">
        <f t="shared" si="18"/>
        <v>-365.97740884008823</v>
      </c>
      <c r="Z34">
        <f t="shared" si="19"/>
        <v>111.67260990452907</v>
      </c>
      <c r="AA34">
        <f t="shared" si="20"/>
        <v>7.2152684549537867</v>
      </c>
      <c r="AB34">
        <f t="shared" si="21"/>
        <v>-85.243158128586728</v>
      </c>
      <c r="AC34">
        <v>-3.9965022035588597E-2</v>
      </c>
      <c r="AD34">
        <v>4.4864238363170203E-2</v>
      </c>
      <c r="AE34">
        <v>3.37387389418683</v>
      </c>
      <c r="AF34">
        <v>0</v>
      </c>
      <c r="AG34">
        <v>0</v>
      </c>
      <c r="AH34">
        <f t="shared" si="22"/>
        <v>1</v>
      </c>
      <c r="AI34">
        <f t="shared" si="23"/>
        <v>0</v>
      </c>
      <c r="AJ34">
        <f t="shared" si="24"/>
        <v>50693.448103918963</v>
      </c>
      <c r="AK34">
        <v>0</v>
      </c>
      <c r="AL34">
        <v>0</v>
      </c>
      <c r="AM34">
        <v>0</v>
      </c>
      <c r="AN34">
        <f t="shared" si="25"/>
        <v>0</v>
      </c>
      <c r="AO34" t="e">
        <f t="shared" si="26"/>
        <v>#DIV/0!</v>
      </c>
      <c r="AP34">
        <v>-1</v>
      </c>
      <c r="AQ34" t="s">
        <v>307</v>
      </c>
      <c r="AR34">
        <v>2.14900769230769</v>
      </c>
      <c r="AS34">
        <v>1.6508</v>
      </c>
      <c r="AT34">
        <f t="shared" si="27"/>
        <v>-0.30179772977204378</v>
      </c>
      <c r="AU34">
        <v>0.5</v>
      </c>
      <c r="AV34">
        <f t="shared" si="28"/>
        <v>841.20255390917612</v>
      </c>
      <c r="AW34">
        <f t="shared" si="29"/>
        <v>18.531513024428456</v>
      </c>
      <c r="AX34">
        <f t="shared" si="30"/>
        <v>-126.93651052411731</v>
      </c>
      <c r="AY34">
        <f t="shared" si="31"/>
        <v>1</v>
      </c>
      <c r="AZ34">
        <f t="shared" si="32"/>
        <v>2.3218561253366399E-2</v>
      </c>
      <c r="BA34">
        <f t="shared" si="33"/>
        <v>-1</v>
      </c>
      <c r="BB34" t="s">
        <v>252</v>
      </c>
      <c r="BC34">
        <v>0</v>
      </c>
      <c r="BD34">
        <f t="shared" si="34"/>
        <v>1.6508</v>
      </c>
      <c r="BE34">
        <f t="shared" si="35"/>
        <v>-0.30179772977204378</v>
      </c>
      <c r="BF34" t="e">
        <f t="shared" si="36"/>
        <v>#DIV/0!</v>
      </c>
      <c r="BG34">
        <f t="shared" si="37"/>
        <v>-0.30179772977204378</v>
      </c>
      <c r="BH34" t="e">
        <f t="shared" si="38"/>
        <v>#DIV/0!</v>
      </c>
      <c r="BI34">
        <f t="shared" si="39"/>
        <v>1000.00374193548</v>
      </c>
      <c r="BJ34">
        <f t="shared" si="40"/>
        <v>841.20255390917612</v>
      </c>
      <c r="BK34">
        <f t="shared" si="41"/>
        <v>0.84119940619527234</v>
      </c>
      <c r="BL34">
        <f t="shared" si="42"/>
        <v>0.19239881239054471</v>
      </c>
      <c r="BM34">
        <v>0.84430926673307205</v>
      </c>
      <c r="BN34">
        <v>0.5</v>
      </c>
      <c r="BO34" t="s">
        <v>253</v>
      </c>
      <c r="BP34">
        <v>1672913471.00968</v>
      </c>
      <c r="BQ34">
        <v>400.03135483871</v>
      </c>
      <c r="BR34">
        <v>403.72125806451601</v>
      </c>
      <c r="BS34">
        <v>16.3050903225806</v>
      </c>
      <c r="BT34">
        <v>14.9265677419355</v>
      </c>
      <c r="BU34">
        <v>499.99283870967702</v>
      </c>
      <c r="BV34">
        <v>96.399361290322602</v>
      </c>
      <c r="BW34">
        <v>0.19994674193548401</v>
      </c>
      <c r="BX34">
        <v>28.590545161290301</v>
      </c>
      <c r="BY34">
        <v>27.978300000000001</v>
      </c>
      <c r="BZ34">
        <v>999.9</v>
      </c>
      <c r="CA34">
        <v>9997.7419354838694</v>
      </c>
      <c r="CB34">
        <v>0</v>
      </c>
      <c r="CC34">
        <v>314.35722580645199</v>
      </c>
      <c r="CD34">
        <v>1000.00374193548</v>
      </c>
      <c r="CE34">
        <v>0.96001538709677403</v>
      </c>
      <c r="CF34">
        <v>3.9984345161290298E-2</v>
      </c>
      <c r="CG34">
        <v>0</v>
      </c>
      <c r="CH34">
        <v>2.13432258064516</v>
      </c>
      <c r="CI34">
        <v>0</v>
      </c>
      <c r="CJ34">
        <v>1031.13935483871</v>
      </c>
      <c r="CK34">
        <v>9334.4029032258004</v>
      </c>
      <c r="CL34">
        <v>39.870935483871001</v>
      </c>
      <c r="CM34">
        <v>42.9431612903226</v>
      </c>
      <c r="CN34">
        <v>40.985741935483901</v>
      </c>
      <c r="CO34">
        <v>41.424999999999997</v>
      </c>
      <c r="CP34">
        <v>39.875</v>
      </c>
      <c r="CQ34">
        <v>960.02258064516104</v>
      </c>
      <c r="CR34">
        <v>39.980322580645201</v>
      </c>
      <c r="CS34">
        <v>0</v>
      </c>
      <c r="CT34">
        <v>59.600000143051098</v>
      </c>
      <c r="CU34">
        <v>2.14900769230769</v>
      </c>
      <c r="CV34">
        <v>7.6451282269184601E-2</v>
      </c>
      <c r="CW34">
        <v>4.1241025863776404</v>
      </c>
      <c r="CX34">
        <v>1031.1919230769199</v>
      </c>
      <c r="CY34">
        <v>15</v>
      </c>
      <c r="CZ34">
        <v>1672912372.9000001</v>
      </c>
      <c r="DA34" t="s">
        <v>254</v>
      </c>
      <c r="DB34">
        <v>1</v>
      </c>
      <c r="DC34">
        <v>-3.8260000000000001</v>
      </c>
      <c r="DD34">
        <v>0.49099999999999999</v>
      </c>
      <c r="DE34">
        <v>403</v>
      </c>
      <c r="DF34">
        <v>16</v>
      </c>
      <c r="DG34">
        <v>1.4</v>
      </c>
      <c r="DH34">
        <v>0.46</v>
      </c>
      <c r="DI34">
        <v>-3.71197018867925</v>
      </c>
      <c r="DJ34">
        <v>0.87066026432719301</v>
      </c>
      <c r="DK34">
        <v>0.349621867669622</v>
      </c>
      <c r="DL34">
        <v>0</v>
      </c>
      <c r="DM34">
        <v>2.4163000000000001</v>
      </c>
      <c r="DN34">
        <v>0</v>
      </c>
      <c r="DO34">
        <v>0</v>
      </c>
      <c r="DP34">
        <v>0</v>
      </c>
      <c r="DQ34">
        <v>1.3790356603773599</v>
      </c>
      <c r="DR34">
        <v>-1.16755034463157E-2</v>
      </c>
      <c r="DS34">
        <v>4.2716204823268098E-3</v>
      </c>
      <c r="DT34">
        <v>1</v>
      </c>
      <c r="DU34">
        <v>1</v>
      </c>
      <c r="DV34">
        <v>3</v>
      </c>
      <c r="DW34" t="s">
        <v>255</v>
      </c>
      <c r="DX34">
        <v>100</v>
      </c>
      <c r="DY34">
        <v>100</v>
      </c>
      <c r="DZ34">
        <v>-3.8260000000000001</v>
      </c>
      <c r="EA34">
        <v>0.49099999999999999</v>
      </c>
      <c r="EB34">
        <v>2</v>
      </c>
      <c r="EC34">
        <v>512.86599999999999</v>
      </c>
      <c r="ED34">
        <v>454.74400000000003</v>
      </c>
      <c r="EE34">
        <v>26.648700000000002</v>
      </c>
      <c r="EF34">
        <v>29.632100000000001</v>
      </c>
      <c r="EG34">
        <v>30.001000000000001</v>
      </c>
      <c r="EH34">
        <v>29.462399999999999</v>
      </c>
      <c r="EI34">
        <v>29.414000000000001</v>
      </c>
      <c r="EJ34">
        <v>19.705400000000001</v>
      </c>
      <c r="EK34">
        <v>41.305500000000002</v>
      </c>
      <c r="EL34">
        <v>43.7331</v>
      </c>
      <c r="EM34">
        <v>26.645499999999998</v>
      </c>
      <c r="EN34">
        <v>403.93099999999998</v>
      </c>
      <c r="EO34">
        <v>14.9351</v>
      </c>
      <c r="EP34">
        <v>100.149</v>
      </c>
      <c r="EQ34">
        <v>90.457899999999995</v>
      </c>
    </row>
    <row r="35" spans="1:147" x14ac:dyDescent="0.3">
      <c r="A35">
        <v>19</v>
      </c>
      <c r="B35">
        <v>1672913539</v>
      </c>
      <c r="C35">
        <v>1080.5999999046301</v>
      </c>
      <c r="D35" t="s">
        <v>308</v>
      </c>
      <c r="E35" t="s">
        <v>309</v>
      </c>
      <c r="F35">
        <v>1672913531</v>
      </c>
      <c r="G35">
        <f t="shared" si="0"/>
        <v>8.2700848076846644E-3</v>
      </c>
      <c r="H35">
        <f t="shared" si="1"/>
        <v>18.198728449559905</v>
      </c>
      <c r="I35">
        <f t="shared" si="2"/>
        <v>399.97938709677402</v>
      </c>
      <c r="J35">
        <f t="shared" si="3"/>
        <v>304.1465706719917</v>
      </c>
      <c r="K35">
        <f t="shared" si="4"/>
        <v>29.378739587030466</v>
      </c>
      <c r="L35">
        <f t="shared" si="5"/>
        <v>38.635616465223876</v>
      </c>
      <c r="M35">
        <f t="shared" si="6"/>
        <v>0.37077696489691747</v>
      </c>
      <c r="N35">
        <f t="shared" si="7"/>
        <v>3.3788145522131496</v>
      </c>
      <c r="O35">
        <f t="shared" si="8"/>
        <v>0.34956506456190889</v>
      </c>
      <c r="P35">
        <f t="shared" si="9"/>
        <v>0.22028277922050843</v>
      </c>
      <c r="Q35">
        <f t="shared" si="10"/>
        <v>161.84756578017326</v>
      </c>
      <c r="R35">
        <f t="shared" si="11"/>
        <v>27.565206473464237</v>
      </c>
      <c r="S35">
        <f t="shared" si="12"/>
        <v>28.000941935483901</v>
      </c>
      <c r="T35">
        <f t="shared" si="13"/>
        <v>3.7950480652567253</v>
      </c>
      <c r="U35">
        <f t="shared" si="14"/>
        <v>40.011670951806742</v>
      </c>
      <c r="V35">
        <f t="shared" si="15"/>
        <v>1.5733090460642929</v>
      </c>
      <c r="W35">
        <f t="shared" si="16"/>
        <v>3.932125324031861</v>
      </c>
      <c r="X35">
        <f t="shared" si="17"/>
        <v>2.2217390191924324</v>
      </c>
      <c r="Y35">
        <f t="shared" si="18"/>
        <v>-364.71074001889372</v>
      </c>
      <c r="Z35">
        <f t="shared" si="19"/>
        <v>111.12559071295743</v>
      </c>
      <c r="AA35">
        <f t="shared" si="20"/>
        <v>7.1909219179178168</v>
      </c>
      <c r="AB35">
        <f t="shared" si="21"/>
        <v>-84.546661607845209</v>
      </c>
      <c r="AC35">
        <v>-3.9898949351519802E-2</v>
      </c>
      <c r="AD35">
        <v>4.4790065987017999E-2</v>
      </c>
      <c r="AE35">
        <v>3.3694401751812699</v>
      </c>
      <c r="AF35">
        <v>0</v>
      </c>
      <c r="AG35">
        <v>0</v>
      </c>
      <c r="AH35">
        <f t="shared" si="22"/>
        <v>1</v>
      </c>
      <c r="AI35">
        <f t="shared" si="23"/>
        <v>0</v>
      </c>
      <c r="AJ35">
        <f t="shared" si="24"/>
        <v>50609.494176306645</v>
      </c>
      <c r="AK35">
        <v>0</v>
      </c>
      <c r="AL35">
        <v>0</v>
      </c>
      <c r="AM35">
        <v>0</v>
      </c>
      <c r="AN35">
        <f t="shared" si="25"/>
        <v>0</v>
      </c>
      <c r="AO35" t="e">
        <f t="shared" si="26"/>
        <v>#DIV/0!</v>
      </c>
      <c r="AP35">
        <v>-1</v>
      </c>
      <c r="AQ35" t="s">
        <v>310</v>
      </c>
      <c r="AR35">
        <v>2.2121307692307699</v>
      </c>
      <c r="AS35">
        <v>1.4696</v>
      </c>
      <c r="AT35">
        <f t="shared" si="27"/>
        <v>-0.50526045810476994</v>
      </c>
      <c r="AU35">
        <v>0.5</v>
      </c>
      <c r="AV35">
        <f t="shared" si="28"/>
        <v>841.20136416807884</v>
      </c>
      <c r="AW35">
        <f t="shared" si="29"/>
        <v>18.198728449559905</v>
      </c>
      <c r="AX35">
        <f t="shared" si="30"/>
        <v>-212.51289330896046</v>
      </c>
      <c r="AY35">
        <f t="shared" si="31"/>
        <v>1</v>
      </c>
      <c r="AZ35">
        <f t="shared" si="32"/>
        <v>2.2822987773619258E-2</v>
      </c>
      <c r="BA35">
        <f t="shared" si="33"/>
        <v>-1</v>
      </c>
      <c r="BB35" t="s">
        <v>252</v>
      </c>
      <c r="BC35">
        <v>0</v>
      </c>
      <c r="BD35">
        <f t="shared" si="34"/>
        <v>1.4696</v>
      </c>
      <c r="BE35">
        <f t="shared" si="35"/>
        <v>-0.50526045810476994</v>
      </c>
      <c r="BF35" t="e">
        <f t="shared" si="36"/>
        <v>#DIV/0!</v>
      </c>
      <c r="BG35">
        <f t="shared" si="37"/>
        <v>-0.50526045810476994</v>
      </c>
      <c r="BH35" t="e">
        <f t="shared" si="38"/>
        <v>#DIV/0!</v>
      </c>
      <c r="BI35">
        <f t="shared" si="39"/>
        <v>1000.00132258065</v>
      </c>
      <c r="BJ35">
        <f t="shared" si="40"/>
        <v>841.20136416807884</v>
      </c>
      <c r="BK35">
        <f t="shared" si="41"/>
        <v>0.84120025161290324</v>
      </c>
      <c r="BL35">
        <f t="shared" si="42"/>
        <v>0.19240050322580649</v>
      </c>
      <c r="BM35">
        <v>0.84430926673307205</v>
      </c>
      <c r="BN35">
        <v>0.5</v>
      </c>
      <c r="BO35" t="s">
        <v>253</v>
      </c>
      <c r="BP35">
        <v>1672913531</v>
      </c>
      <c r="BQ35">
        <v>399.97938709677402</v>
      </c>
      <c r="BR35">
        <v>403.61096774193499</v>
      </c>
      <c r="BS35">
        <v>16.2878516129032</v>
      </c>
      <c r="BT35">
        <v>14.9141193548387</v>
      </c>
      <c r="BU35">
        <v>500.00858064516098</v>
      </c>
      <c r="BV35">
        <v>96.393941935483795</v>
      </c>
      <c r="BW35">
        <v>0.20007693548387101</v>
      </c>
      <c r="BX35">
        <v>28.610990322580601</v>
      </c>
      <c r="BY35">
        <v>28.000941935483901</v>
      </c>
      <c r="BZ35">
        <v>999.9</v>
      </c>
      <c r="CA35">
        <v>9981.77419354839</v>
      </c>
      <c r="CB35">
        <v>0</v>
      </c>
      <c r="CC35">
        <v>314.26390322580698</v>
      </c>
      <c r="CD35">
        <v>1000.00132258065</v>
      </c>
      <c r="CE35">
        <v>0.95999364516129004</v>
      </c>
      <c r="CF35">
        <v>4.0006138709677397E-2</v>
      </c>
      <c r="CG35">
        <v>0</v>
      </c>
      <c r="CH35">
        <v>2.20804516129032</v>
      </c>
      <c r="CI35">
        <v>0</v>
      </c>
      <c r="CJ35">
        <v>1031.5358064516099</v>
      </c>
      <c r="CK35">
        <v>9334.3154838709706</v>
      </c>
      <c r="CL35">
        <v>40.092483870967698</v>
      </c>
      <c r="CM35">
        <v>43.174999999999997</v>
      </c>
      <c r="CN35">
        <v>41.233741935483899</v>
      </c>
      <c r="CO35">
        <v>41.625</v>
      </c>
      <c r="CP35">
        <v>40.088419354838699</v>
      </c>
      <c r="CQ35">
        <v>959.99161290322604</v>
      </c>
      <c r="CR35">
        <v>40.0083870967742</v>
      </c>
      <c r="CS35">
        <v>0</v>
      </c>
      <c r="CT35">
        <v>59.400000095367403</v>
      </c>
      <c r="CU35">
        <v>2.2121307692307699</v>
      </c>
      <c r="CV35">
        <v>1.42222289462658E-2</v>
      </c>
      <c r="CW35">
        <v>3.7500854504416399</v>
      </c>
      <c r="CX35">
        <v>1031.53576923077</v>
      </c>
      <c r="CY35">
        <v>15</v>
      </c>
      <c r="CZ35">
        <v>1672912372.9000001</v>
      </c>
      <c r="DA35" t="s">
        <v>254</v>
      </c>
      <c r="DB35">
        <v>1</v>
      </c>
      <c r="DC35">
        <v>-3.8260000000000001</v>
      </c>
      <c r="DD35">
        <v>0.49099999999999999</v>
      </c>
      <c r="DE35">
        <v>403</v>
      </c>
      <c r="DF35">
        <v>16</v>
      </c>
      <c r="DG35">
        <v>1.4</v>
      </c>
      <c r="DH35">
        <v>0.46</v>
      </c>
      <c r="DI35">
        <v>-3.7204515094339601</v>
      </c>
      <c r="DJ35">
        <v>-7.9675621183546194E-2</v>
      </c>
      <c r="DK35">
        <v>0.35465563600296102</v>
      </c>
      <c r="DL35">
        <v>1</v>
      </c>
      <c r="DM35">
        <v>1.9444999999999999</v>
      </c>
      <c r="DN35">
        <v>0</v>
      </c>
      <c r="DO35">
        <v>0</v>
      </c>
      <c r="DP35">
        <v>0</v>
      </c>
      <c r="DQ35">
        <v>1.3752033962264101</v>
      </c>
      <c r="DR35">
        <v>-1.3346403052702901E-2</v>
      </c>
      <c r="DS35">
        <v>3.95649069938567E-3</v>
      </c>
      <c r="DT35">
        <v>1</v>
      </c>
      <c r="DU35">
        <v>2</v>
      </c>
      <c r="DV35">
        <v>3</v>
      </c>
      <c r="DW35" t="s">
        <v>259</v>
      </c>
      <c r="DX35">
        <v>100</v>
      </c>
      <c r="DY35">
        <v>100</v>
      </c>
      <c r="DZ35">
        <v>-3.8260000000000001</v>
      </c>
      <c r="EA35">
        <v>0.49099999999999999</v>
      </c>
      <c r="EB35">
        <v>2</v>
      </c>
      <c r="EC35">
        <v>512.80799999999999</v>
      </c>
      <c r="ED35">
        <v>453.86200000000002</v>
      </c>
      <c r="EE35">
        <v>26.610399999999998</v>
      </c>
      <c r="EF35">
        <v>29.7729</v>
      </c>
      <c r="EG35">
        <v>30.000699999999998</v>
      </c>
      <c r="EH35">
        <v>29.626300000000001</v>
      </c>
      <c r="EI35">
        <v>29.584399999999999</v>
      </c>
      <c r="EJ35">
        <v>19.711099999999998</v>
      </c>
      <c r="EK35">
        <v>41.305500000000002</v>
      </c>
      <c r="EL35">
        <v>41.824100000000001</v>
      </c>
      <c r="EM35">
        <v>26.612100000000002</v>
      </c>
      <c r="EN35">
        <v>403.8</v>
      </c>
      <c r="EO35">
        <v>14.916399999999999</v>
      </c>
      <c r="EP35">
        <v>100.13800000000001</v>
      </c>
      <c r="EQ35">
        <v>90.453900000000004</v>
      </c>
    </row>
    <row r="36" spans="1:147" x14ac:dyDescent="0.3">
      <c r="A36">
        <v>20</v>
      </c>
      <c r="B36">
        <v>1672913658.5999999</v>
      </c>
      <c r="C36">
        <v>1200.1999998092699</v>
      </c>
      <c r="D36" t="s">
        <v>311</v>
      </c>
      <c r="E36" t="s">
        <v>312</v>
      </c>
      <c r="F36">
        <v>1672913650.5387101</v>
      </c>
      <c r="G36">
        <f t="shared" si="0"/>
        <v>7.6344773194771771E-3</v>
      </c>
      <c r="H36">
        <f t="shared" si="1"/>
        <v>1.8776218409233048</v>
      </c>
      <c r="I36">
        <f t="shared" si="2"/>
        <v>400.15748387096801</v>
      </c>
      <c r="J36">
        <f t="shared" si="3"/>
        <v>377.31426786763319</v>
      </c>
      <c r="K36">
        <f t="shared" si="4"/>
        <v>36.447931569185855</v>
      </c>
      <c r="L36">
        <f t="shared" si="5"/>
        <v>38.654548293263097</v>
      </c>
      <c r="M36">
        <f t="shared" si="6"/>
        <v>0.35630406721878355</v>
      </c>
      <c r="N36">
        <f t="shared" si="7"/>
        <v>3.3870112487608366</v>
      </c>
      <c r="O36">
        <f t="shared" si="8"/>
        <v>0.33671345778670447</v>
      </c>
      <c r="P36">
        <f t="shared" si="9"/>
        <v>0.21211623914107416</v>
      </c>
      <c r="Q36">
        <f t="shared" si="10"/>
        <v>16.523967231891515</v>
      </c>
      <c r="R36">
        <f t="shared" si="11"/>
        <v>27.220267741661324</v>
      </c>
      <c r="S36">
        <f t="shared" si="12"/>
        <v>27.583019354838701</v>
      </c>
      <c r="T36">
        <f t="shared" si="13"/>
        <v>3.7035650450786157</v>
      </c>
      <c r="U36">
        <f t="shared" si="14"/>
        <v>39.419162150677295</v>
      </c>
      <c r="V36">
        <f t="shared" si="15"/>
        <v>1.5731622217512915</v>
      </c>
      <c r="W36">
        <f t="shared" si="16"/>
        <v>3.9908565680264254</v>
      </c>
      <c r="X36">
        <f t="shared" si="17"/>
        <v>2.1304028233273242</v>
      </c>
      <c r="Y36">
        <f t="shared" si="18"/>
        <v>-336.68044978894352</v>
      </c>
      <c r="Z36">
        <f t="shared" si="19"/>
        <v>234.40197046779451</v>
      </c>
      <c r="AA36">
        <f t="shared" si="20"/>
        <v>15.119249885770772</v>
      </c>
      <c r="AB36">
        <f t="shared" si="21"/>
        <v>-70.635262203486718</v>
      </c>
      <c r="AC36">
        <v>-4.0020700831621701E-2</v>
      </c>
      <c r="AD36">
        <v>4.4926742689447699E-2</v>
      </c>
      <c r="AE36">
        <v>3.3776082658559399</v>
      </c>
      <c r="AF36">
        <v>0</v>
      </c>
      <c r="AG36">
        <v>0</v>
      </c>
      <c r="AH36">
        <f t="shared" si="22"/>
        <v>1</v>
      </c>
      <c r="AI36">
        <f t="shared" si="23"/>
        <v>0</v>
      </c>
      <c r="AJ36">
        <f t="shared" si="24"/>
        <v>50714.71683268273</v>
      </c>
      <c r="AK36">
        <v>0</v>
      </c>
      <c r="AL36">
        <v>0</v>
      </c>
      <c r="AM36">
        <v>0</v>
      </c>
      <c r="AN36">
        <f t="shared" si="25"/>
        <v>0</v>
      </c>
      <c r="AO36" t="e">
        <f t="shared" si="26"/>
        <v>#DIV/0!</v>
      </c>
      <c r="AP36">
        <v>-1</v>
      </c>
      <c r="AQ36" t="s">
        <v>313</v>
      </c>
      <c r="AR36">
        <v>2.2120230769230802</v>
      </c>
      <c r="AS36">
        <v>1.5933600000000001</v>
      </c>
      <c r="AT36">
        <f t="shared" si="27"/>
        <v>-0.38827576751210024</v>
      </c>
      <c r="AU36">
        <v>0.5</v>
      </c>
      <c r="AV36">
        <f t="shared" si="28"/>
        <v>84.303341385587942</v>
      </c>
      <c r="AW36">
        <f t="shared" si="29"/>
        <v>1.8776218409233048</v>
      </c>
      <c r="AX36">
        <f t="shared" si="30"/>
        <v>-16.36647229016188</v>
      </c>
      <c r="AY36">
        <f t="shared" si="31"/>
        <v>1</v>
      </c>
      <c r="AZ36">
        <f t="shared" si="32"/>
        <v>3.4134137433077451E-2</v>
      </c>
      <c r="BA36">
        <f t="shared" si="33"/>
        <v>-1</v>
      </c>
      <c r="BB36" t="s">
        <v>252</v>
      </c>
      <c r="BC36">
        <v>0</v>
      </c>
      <c r="BD36">
        <f t="shared" si="34"/>
        <v>1.5933600000000001</v>
      </c>
      <c r="BE36">
        <f t="shared" si="35"/>
        <v>-0.38827576751210024</v>
      </c>
      <c r="BF36" t="e">
        <f t="shared" si="36"/>
        <v>#DIV/0!</v>
      </c>
      <c r="BG36">
        <f t="shared" si="37"/>
        <v>-0.38827576751210024</v>
      </c>
      <c r="BH36" t="e">
        <f t="shared" si="38"/>
        <v>#DIV/0!</v>
      </c>
      <c r="BI36">
        <f t="shared" si="39"/>
        <v>100.003603225806</v>
      </c>
      <c r="BJ36">
        <f t="shared" si="40"/>
        <v>84.303341385587942</v>
      </c>
      <c r="BK36">
        <f t="shared" si="41"/>
        <v>0.84300303855284886</v>
      </c>
      <c r="BL36">
        <f t="shared" si="42"/>
        <v>0.19600607710569778</v>
      </c>
      <c r="BM36">
        <v>0.84430926673307205</v>
      </c>
      <c r="BN36">
        <v>0.5</v>
      </c>
      <c r="BO36" t="s">
        <v>253</v>
      </c>
      <c r="BP36">
        <v>1672913650.5387101</v>
      </c>
      <c r="BQ36">
        <v>400.15748387096801</v>
      </c>
      <c r="BR36">
        <v>400.99038709677399</v>
      </c>
      <c r="BS36">
        <v>16.285603225806501</v>
      </c>
      <c r="BT36">
        <v>15.0174677419355</v>
      </c>
      <c r="BU36">
        <v>500.016387096774</v>
      </c>
      <c r="BV36">
        <v>96.398364516129007</v>
      </c>
      <c r="BW36">
        <v>0.199974516129032</v>
      </c>
      <c r="BX36">
        <v>28.866706451612899</v>
      </c>
      <c r="BY36">
        <v>27.583019354838701</v>
      </c>
      <c r="BZ36">
        <v>999.9</v>
      </c>
      <c r="CA36">
        <v>10011.774193548399</v>
      </c>
      <c r="CB36">
        <v>0</v>
      </c>
      <c r="CC36">
        <v>314.34858064516101</v>
      </c>
      <c r="CD36">
        <v>100.003603225806</v>
      </c>
      <c r="CE36">
        <v>0.89991380645161301</v>
      </c>
      <c r="CF36">
        <v>0.100086225806452</v>
      </c>
      <c r="CG36">
        <v>0</v>
      </c>
      <c r="CH36">
        <v>2.2159548387096799</v>
      </c>
      <c r="CI36">
        <v>0</v>
      </c>
      <c r="CJ36">
        <v>89.113316129032199</v>
      </c>
      <c r="CK36">
        <v>914.34370967741904</v>
      </c>
      <c r="CL36">
        <v>39.755870967741899</v>
      </c>
      <c r="CM36">
        <v>43.582322580645098</v>
      </c>
      <c r="CN36">
        <v>41.561999999999998</v>
      </c>
      <c r="CO36">
        <v>41.957322580645098</v>
      </c>
      <c r="CP36">
        <v>40.151000000000003</v>
      </c>
      <c r="CQ36">
        <v>89.994516129032206</v>
      </c>
      <c r="CR36">
        <v>10.0106451612903</v>
      </c>
      <c r="CS36">
        <v>0</v>
      </c>
      <c r="CT36">
        <v>118.80000019073501</v>
      </c>
      <c r="CU36">
        <v>2.2120230769230802</v>
      </c>
      <c r="CV36">
        <v>1.1856068322958999</v>
      </c>
      <c r="CW36">
        <v>3.4174290567682499</v>
      </c>
      <c r="CX36">
        <v>89.119830769230802</v>
      </c>
      <c r="CY36">
        <v>15</v>
      </c>
      <c r="CZ36">
        <v>1672912372.9000001</v>
      </c>
      <c r="DA36" t="s">
        <v>254</v>
      </c>
      <c r="DB36">
        <v>1</v>
      </c>
      <c r="DC36">
        <v>-3.8260000000000001</v>
      </c>
      <c r="DD36">
        <v>0.49099999999999999</v>
      </c>
      <c r="DE36">
        <v>403</v>
      </c>
      <c r="DF36">
        <v>16</v>
      </c>
      <c r="DG36">
        <v>1.4</v>
      </c>
      <c r="DH36">
        <v>0.46</v>
      </c>
      <c r="DI36">
        <v>-0.72564015094339596</v>
      </c>
      <c r="DJ36">
        <v>-0.82397632235899498</v>
      </c>
      <c r="DK36">
        <v>0.226669933958042</v>
      </c>
      <c r="DL36">
        <v>0</v>
      </c>
      <c r="DM36">
        <v>2.3517000000000001</v>
      </c>
      <c r="DN36">
        <v>0</v>
      </c>
      <c r="DO36">
        <v>0</v>
      </c>
      <c r="DP36">
        <v>0</v>
      </c>
      <c r="DQ36">
        <v>1.27652509433962</v>
      </c>
      <c r="DR36">
        <v>-6.4476577759168804E-2</v>
      </c>
      <c r="DS36">
        <v>1.9897854025055599E-2</v>
      </c>
      <c r="DT36">
        <v>1</v>
      </c>
      <c r="DU36">
        <v>1</v>
      </c>
      <c r="DV36">
        <v>3</v>
      </c>
      <c r="DW36" t="s">
        <v>255</v>
      </c>
      <c r="DX36">
        <v>100</v>
      </c>
      <c r="DY36">
        <v>100</v>
      </c>
      <c r="DZ36">
        <v>-3.8260000000000001</v>
      </c>
      <c r="EA36">
        <v>0.49099999999999999</v>
      </c>
      <c r="EB36">
        <v>2</v>
      </c>
      <c r="EC36">
        <v>513.79999999999995</v>
      </c>
      <c r="ED36">
        <v>452.2</v>
      </c>
      <c r="EE36">
        <v>31.0563</v>
      </c>
      <c r="EF36">
        <v>30.019600000000001</v>
      </c>
      <c r="EG36">
        <v>30.001300000000001</v>
      </c>
      <c r="EH36">
        <v>29.9206</v>
      </c>
      <c r="EI36">
        <v>29.890599999999999</v>
      </c>
      <c r="EJ36">
        <v>19.6084</v>
      </c>
      <c r="EK36">
        <v>39.861800000000002</v>
      </c>
      <c r="EL36">
        <v>37.669199999999996</v>
      </c>
      <c r="EM36">
        <v>31.0154</v>
      </c>
      <c r="EN36">
        <v>400.71100000000001</v>
      </c>
      <c r="EO36">
        <v>15.265700000000001</v>
      </c>
      <c r="EP36">
        <v>100.116</v>
      </c>
      <c r="EQ36">
        <v>90.439099999999996</v>
      </c>
    </row>
    <row r="37" spans="1:147" x14ac:dyDescent="0.3">
      <c r="A37">
        <v>21</v>
      </c>
      <c r="B37">
        <v>1672913718.5999999</v>
      </c>
      <c r="C37">
        <v>1260.1999998092699</v>
      </c>
      <c r="D37" t="s">
        <v>314</v>
      </c>
      <c r="E37" t="s">
        <v>315</v>
      </c>
      <c r="F37">
        <v>1672913710.5483899</v>
      </c>
      <c r="G37">
        <f t="shared" si="0"/>
        <v>6.5885251025683501E-3</v>
      </c>
      <c r="H37">
        <f t="shared" si="1"/>
        <v>3.2026625181716626</v>
      </c>
      <c r="I37">
        <f t="shared" si="2"/>
        <v>400.034774193548</v>
      </c>
      <c r="J37">
        <f t="shared" si="3"/>
        <v>367.4512697824639</v>
      </c>
      <c r="K37">
        <f t="shared" si="4"/>
        <v>35.493975827815738</v>
      </c>
      <c r="L37">
        <f t="shared" si="5"/>
        <v>38.641381247416604</v>
      </c>
      <c r="M37">
        <f t="shared" si="6"/>
        <v>0.29297558818269115</v>
      </c>
      <c r="N37">
        <f t="shared" si="7"/>
        <v>3.3822326303170822</v>
      </c>
      <c r="O37">
        <f t="shared" si="8"/>
        <v>0.27957155622646507</v>
      </c>
      <c r="P37">
        <f t="shared" si="9"/>
        <v>0.17588541057988649</v>
      </c>
      <c r="Q37">
        <f t="shared" si="10"/>
        <v>16.522628667781781</v>
      </c>
      <c r="R37">
        <f t="shared" si="11"/>
        <v>28.125872788548239</v>
      </c>
      <c r="S37">
        <f t="shared" si="12"/>
        <v>28.240148387096799</v>
      </c>
      <c r="T37">
        <f t="shared" si="13"/>
        <v>3.8482923424685107</v>
      </c>
      <c r="U37">
        <f t="shared" si="14"/>
        <v>39.450137714002295</v>
      </c>
      <c r="V37">
        <f t="shared" si="15"/>
        <v>1.636513120050332</v>
      </c>
      <c r="W37">
        <f t="shared" si="16"/>
        <v>4.148307749682389</v>
      </c>
      <c r="X37">
        <f t="shared" si="17"/>
        <v>2.2117792224181789</v>
      </c>
      <c r="Y37">
        <f t="shared" si="18"/>
        <v>-290.55395702326422</v>
      </c>
      <c r="Z37">
        <f t="shared" si="19"/>
        <v>236.3628995689624</v>
      </c>
      <c r="AA37">
        <f t="shared" si="20"/>
        <v>15.368369175121551</v>
      </c>
      <c r="AB37">
        <f t="shared" si="21"/>
        <v>-22.300059611398467</v>
      </c>
      <c r="AC37">
        <v>-3.9949705706108E-2</v>
      </c>
      <c r="AD37">
        <v>4.4847044441543998E-2</v>
      </c>
      <c r="AE37">
        <v>3.37284632792846</v>
      </c>
      <c r="AF37">
        <v>0</v>
      </c>
      <c r="AG37">
        <v>0</v>
      </c>
      <c r="AH37">
        <f t="shared" si="22"/>
        <v>1</v>
      </c>
      <c r="AI37">
        <f t="shared" si="23"/>
        <v>0</v>
      </c>
      <c r="AJ37">
        <f t="shared" si="24"/>
        <v>50516.289526560802</v>
      </c>
      <c r="AK37">
        <v>0</v>
      </c>
      <c r="AL37">
        <v>0</v>
      </c>
      <c r="AM37">
        <v>0</v>
      </c>
      <c r="AN37">
        <f t="shared" si="25"/>
        <v>0</v>
      </c>
      <c r="AO37" t="e">
        <f t="shared" si="26"/>
        <v>#DIV/0!</v>
      </c>
      <c r="AP37">
        <v>-1</v>
      </c>
      <c r="AQ37" t="s">
        <v>316</v>
      </c>
      <c r="AR37">
        <v>2.1761115384615399</v>
      </c>
      <c r="AS37">
        <v>1.2936000000000001</v>
      </c>
      <c r="AT37">
        <f t="shared" si="27"/>
        <v>-0.68221361971362082</v>
      </c>
      <c r="AU37">
        <v>0.5</v>
      </c>
      <c r="AV37">
        <f t="shared" si="28"/>
        <v>84.296220632019953</v>
      </c>
      <c r="AW37">
        <f t="shared" si="29"/>
        <v>3.2026625181716626</v>
      </c>
      <c r="AX37">
        <f t="shared" si="30"/>
        <v>-28.75401490277417</v>
      </c>
      <c r="AY37">
        <f t="shared" si="31"/>
        <v>1</v>
      </c>
      <c r="AZ37">
        <f t="shared" si="32"/>
        <v>4.9855883059308582E-2</v>
      </c>
      <c r="BA37">
        <f t="shared" si="33"/>
        <v>-1</v>
      </c>
      <c r="BB37" t="s">
        <v>252</v>
      </c>
      <c r="BC37">
        <v>0</v>
      </c>
      <c r="BD37">
        <f t="shared" si="34"/>
        <v>1.2936000000000001</v>
      </c>
      <c r="BE37">
        <f t="shared" si="35"/>
        <v>-0.68221361971362071</v>
      </c>
      <c r="BF37" t="e">
        <f t="shared" si="36"/>
        <v>#DIV/0!</v>
      </c>
      <c r="BG37">
        <f t="shared" si="37"/>
        <v>-0.68221361971362071</v>
      </c>
      <c r="BH37" t="e">
        <f t="shared" si="38"/>
        <v>#DIV/0!</v>
      </c>
      <c r="BI37">
        <f t="shared" si="39"/>
        <v>99.995116129032198</v>
      </c>
      <c r="BJ37">
        <f t="shared" si="40"/>
        <v>84.296220632019953</v>
      </c>
      <c r="BK37">
        <f t="shared" si="41"/>
        <v>0.84300337751741172</v>
      </c>
      <c r="BL37">
        <f t="shared" si="42"/>
        <v>0.19600675503482362</v>
      </c>
      <c r="BM37">
        <v>0.84430926673307205</v>
      </c>
      <c r="BN37">
        <v>0.5</v>
      </c>
      <c r="BO37" t="s">
        <v>253</v>
      </c>
      <c r="BP37">
        <v>1672913710.5483899</v>
      </c>
      <c r="BQ37">
        <v>400.034774193548</v>
      </c>
      <c r="BR37">
        <v>401.02061290322598</v>
      </c>
      <c r="BS37">
        <v>16.941996774193498</v>
      </c>
      <c r="BT37">
        <v>15.8483258064516</v>
      </c>
      <c r="BU37">
        <v>500.014064516129</v>
      </c>
      <c r="BV37">
        <v>96.395074193548396</v>
      </c>
      <c r="BW37">
        <v>0.19998138709677399</v>
      </c>
      <c r="BX37">
        <v>29.536403225806499</v>
      </c>
      <c r="BY37">
        <v>28.240148387096799</v>
      </c>
      <c r="BZ37">
        <v>999.9</v>
      </c>
      <c r="CA37">
        <v>9994.3548387096798</v>
      </c>
      <c r="CB37">
        <v>0</v>
      </c>
      <c r="CC37">
        <v>314.17196774193599</v>
      </c>
      <c r="CD37">
        <v>99.995116129032198</v>
      </c>
      <c r="CE37">
        <v>0.89989748387096802</v>
      </c>
      <c r="CF37">
        <v>0.10010253548387101</v>
      </c>
      <c r="CG37">
        <v>0</v>
      </c>
      <c r="CH37">
        <v>2.1891096774193599</v>
      </c>
      <c r="CI37">
        <v>0</v>
      </c>
      <c r="CJ37">
        <v>92.775922580645201</v>
      </c>
      <c r="CK37">
        <v>914.26090322580603</v>
      </c>
      <c r="CL37">
        <v>39.477645161290297</v>
      </c>
      <c r="CM37">
        <v>43.686999999999998</v>
      </c>
      <c r="CN37">
        <v>41.457322580645098</v>
      </c>
      <c r="CO37">
        <v>42.058</v>
      </c>
      <c r="CP37">
        <v>39.977645161290297</v>
      </c>
      <c r="CQ37">
        <v>89.986129032258006</v>
      </c>
      <c r="CR37">
        <v>10.010967741935501</v>
      </c>
      <c r="CS37">
        <v>0</v>
      </c>
      <c r="CT37">
        <v>59.599999904632597</v>
      </c>
      <c r="CU37">
        <v>2.1761115384615399</v>
      </c>
      <c r="CV37">
        <v>-0.43677606923891499</v>
      </c>
      <c r="CW37">
        <v>0.20573333364509799</v>
      </c>
      <c r="CX37">
        <v>92.749034615384602</v>
      </c>
      <c r="CY37">
        <v>15</v>
      </c>
      <c r="CZ37">
        <v>1672912372.9000001</v>
      </c>
      <c r="DA37" t="s">
        <v>254</v>
      </c>
      <c r="DB37">
        <v>1</v>
      </c>
      <c r="DC37">
        <v>-3.8260000000000001</v>
      </c>
      <c r="DD37">
        <v>0.49099999999999999</v>
      </c>
      <c r="DE37">
        <v>403</v>
      </c>
      <c r="DF37">
        <v>16</v>
      </c>
      <c r="DG37">
        <v>1.4</v>
      </c>
      <c r="DH37">
        <v>0.46</v>
      </c>
      <c r="DI37">
        <v>-0.92896635849056597</v>
      </c>
      <c r="DJ37">
        <v>-1.1052410997093201</v>
      </c>
      <c r="DK37">
        <v>0.32673217250352199</v>
      </c>
      <c r="DL37">
        <v>0</v>
      </c>
      <c r="DM37">
        <v>2.1646000000000001</v>
      </c>
      <c r="DN37">
        <v>0</v>
      </c>
      <c r="DO37">
        <v>0</v>
      </c>
      <c r="DP37">
        <v>0</v>
      </c>
      <c r="DQ37">
        <v>1.10108716981132</v>
      </c>
      <c r="DR37">
        <v>-0.15353461415903499</v>
      </c>
      <c r="DS37">
        <v>2.89936050448968E-2</v>
      </c>
      <c r="DT37">
        <v>0</v>
      </c>
      <c r="DU37">
        <v>0</v>
      </c>
      <c r="DV37">
        <v>3</v>
      </c>
      <c r="DW37" t="s">
        <v>317</v>
      </c>
      <c r="DX37">
        <v>100</v>
      </c>
      <c r="DY37">
        <v>100</v>
      </c>
      <c r="DZ37">
        <v>-3.8260000000000001</v>
      </c>
      <c r="EA37">
        <v>0.49099999999999999</v>
      </c>
      <c r="EB37">
        <v>2</v>
      </c>
      <c r="EC37">
        <v>513.73699999999997</v>
      </c>
      <c r="ED37">
        <v>452.1</v>
      </c>
      <c r="EE37">
        <v>31.063700000000001</v>
      </c>
      <c r="EF37">
        <v>30.120999999999999</v>
      </c>
      <c r="EG37">
        <v>30.000499999999999</v>
      </c>
      <c r="EH37">
        <v>30.054099999999998</v>
      </c>
      <c r="EI37">
        <v>30.028600000000001</v>
      </c>
      <c r="EJ37">
        <v>19.597799999999999</v>
      </c>
      <c r="EK37">
        <v>36.615900000000003</v>
      </c>
      <c r="EL37">
        <v>36.167299999999997</v>
      </c>
      <c r="EM37">
        <v>31.06</v>
      </c>
      <c r="EN37">
        <v>400.51</v>
      </c>
      <c r="EO37">
        <v>16.029499999999999</v>
      </c>
      <c r="EP37">
        <v>100.105</v>
      </c>
      <c r="EQ37">
        <v>90.428700000000006</v>
      </c>
    </row>
    <row r="38" spans="1:147" x14ac:dyDescent="0.3">
      <c r="A38">
        <v>22</v>
      </c>
      <c r="B38">
        <v>1672913778.5</v>
      </c>
      <c r="C38">
        <v>1320.0999999046301</v>
      </c>
      <c r="D38" t="s">
        <v>318</v>
      </c>
      <c r="E38" t="s">
        <v>319</v>
      </c>
      <c r="F38">
        <v>1672913770.55161</v>
      </c>
      <c r="G38">
        <f t="shared" si="0"/>
        <v>6.3270394584434104E-3</v>
      </c>
      <c r="H38">
        <f t="shared" si="1"/>
        <v>2.7289758199603331</v>
      </c>
      <c r="I38">
        <f t="shared" si="2"/>
        <v>400.030709677419</v>
      </c>
      <c r="J38">
        <f t="shared" si="3"/>
        <v>369.98306566563821</v>
      </c>
      <c r="K38">
        <f t="shared" si="4"/>
        <v>35.733512784955707</v>
      </c>
      <c r="L38">
        <f t="shared" si="5"/>
        <v>38.63555877325264</v>
      </c>
      <c r="M38">
        <f t="shared" si="6"/>
        <v>0.28606200506575552</v>
      </c>
      <c r="N38">
        <f t="shared" si="7"/>
        <v>3.3806372891249765</v>
      </c>
      <c r="O38">
        <f t="shared" si="8"/>
        <v>0.27326252801690276</v>
      </c>
      <c r="P38">
        <f t="shared" si="9"/>
        <v>0.17189133324415015</v>
      </c>
      <c r="Q38">
        <f t="shared" si="10"/>
        <v>16.521891628871415</v>
      </c>
      <c r="R38">
        <f t="shared" si="11"/>
        <v>28.00215119350608</v>
      </c>
      <c r="S38">
        <f t="shared" si="12"/>
        <v>28.163309677419399</v>
      </c>
      <c r="T38">
        <f t="shared" si="13"/>
        <v>3.8311184388855941</v>
      </c>
      <c r="U38">
        <f t="shared" si="14"/>
        <v>40.401610464270448</v>
      </c>
      <c r="V38">
        <f t="shared" si="15"/>
        <v>1.6584514100344201</v>
      </c>
      <c r="W38">
        <f t="shared" si="16"/>
        <v>4.1049141135130922</v>
      </c>
      <c r="X38">
        <f t="shared" si="17"/>
        <v>2.172667028851174</v>
      </c>
      <c r="Y38">
        <f t="shared" si="18"/>
        <v>-279.02244011735439</v>
      </c>
      <c r="Z38">
        <f t="shared" si="19"/>
        <v>217.02565814085989</v>
      </c>
      <c r="AA38">
        <f t="shared" si="20"/>
        <v>14.099534524035123</v>
      </c>
      <c r="AB38">
        <f t="shared" si="21"/>
        <v>-31.375355823587967</v>
      </c>
      <c r="AC38">
        <v>-3.99260132322534E-2</v>
      </c>
      <c r="AD38">
        <v>4.48204475640675E-2</v>
      </c>
      <c r="AE38">
        <v>3.37125655335368</v>
      </c>
      <c r="AF38">
        <v>0</v>
      </c>
      <c r="AG38">
        <v>0</v>
      </c>
      <c r="AH38">
        <f t="shared" si="22"/>
        <v>1</v>
      </c>
      <c r="AI38">
        <f t="shared" si="23"/>
        <v>0</v>
      </c>
      <c r="AJ38">
        <f t="shared" si="24"/>
        <v>50517.703639827079</v>
      </c>
      <c r="AK38">
        <v>0</v>
      </c>
      <c r="AL38">
        <v>0</v>
      </c>
      <c r="AM38">
        <v>0</v>
      </c>
      <c r="AN38">
        <f t="shared" si="25"/>
        <v>0</v>
      </c>
      <c r="AO38" t="e">
        <f t="shared" si="26"/>
        <v>#DIV/0!</v>
      </c>
      <c r="AP38">
        <v>-1</v>
      </c>
      <c r="AQ38" t="s">
        <v>320</v>
      </c>
      <c r="AR38">
        <v>2.2594115384615399</v>
      </c>
      <c r="AS38">
        <v>1.6584000000000001</v>
      </c>
      <c r="AT38">
        <f t="shared" si="27"/>
        <v>-0.3624044491446814</v>
      </c>
      <c r="AU38">
        <v>0.5</v>
      </c>
      <c r="AV38">
        <f t="shared" si="28"/>
        <v>84.292576747962769</v>
      </c>
      <c r="AW38">
        <f t="shared" si="29"/>
        <v>2.7289758199603331</v>
      </c>
      <c r="AX38">
        <f t="shared" si="30"/>
        <v>-15.274002421665614</v>
      </c>
      <c r="AY38">
        <f t="shared" si="31"/>
        <v>1</v>
      </c>
      <c r="AZ38">
        <f t="shared" si="32"/>
        <v>4.423848414445887E-2</v>
      </c>
      <c r="BA38">
        <f t="shared" si="33"/>
        <v>-1</v>
      </c>
      <c r="BB38" t="s">
        <v>252</v>
      </c>
      <c r="BC38">
        <v>0</v>
      </c>
      <c r="BD38">
        <f t="shared" si="34"/>
        <v>1.6584000000000001</v>
      </c>
      <c r="BE38">
        <f t="shared" si="35"/>
        <v>-0.36240444914468145</v>
      </c>
      <c r="BF38" t="e">
        <f t="shared" si="36"/>
        <v>#DIV/0!</v>
      </c>
      <c r="BG38">
        <f t="shared" si="37"/>
        <v>-0.36240444914468145</v>
      </c>
      <c r="BH38" t="e">
        <f t="shared" si="38"/>
        <v>#DIV/0!</v>
      </c>
      <c r="BI38">
        <f t="shared" si="39"/>
        <v>99.990809677419307</v>
      </c>
      <c r="BJ38">
        <f t="shared" si="40"/>
        <v>84.292576747962769</v>
      </c>
      <c r="BK38">
        <f t="shared" si="41"/>
        <v>0.84300324219695133</v>
      </c>
      <c r="BL38">
        <f t="shared" si="42"/>
        <v>0.19600648439390275</v>
      </c>
      <c r="BM38">
        <v>0.84430926673307205</v>
      </c>
      <c r="BN38">
        <v>0.5</v>
      </c>
      <c r="BO38" t="s">
        <v>253</v>
      </c>
      <c r="BP38">
        <v>1672913770.55161</v>
      </c>
      <c r="BQ38">
        <v>400.030709677419</v>
      </c>
      <c r="BR38">
        <v>400.91890322580599</v>
      </c>
      <c r="BS38">
        <v>17.171525806451601</v>
      </c>
      <c r="BT38">
        <v>16.121496774193499</v>
      </c>
      <c r="BU38">
        <v>500.00980645161297</v>
      </c>
      <c r="BV38">
        <v>96.381458064516096</v>
      </c>
      <c r="BW38">
        <v>0.20002390322580599</v>
      </c>
      <c r="BX38">
        <v>29.354077419354802</v>
      </c>
      <c r="BY38">
        <v>28.163309677419399</v>
      </c>
      <c r="BZ38">
        <v>999.9</v>
      </c>
      <c r="CA38">
        <v>9989.8387096774204</v>
      </c>
      <c r="CB38">
        <v>0</v>
      </c>
      <c r="CC38">
        <v>314.24299999999999</v>
      </c>
      <c r="CD38">
        <v>99.990809677419307</v>
      </c>
      <c r="CE38">
        <v>0.89990564516129001</v>
      </c>
      <c r="CF38">
        <v>0.100094380645161</v>
      </c>
      <c r="CG38">
        <v>0</v>
      </c>
      <c r="CH38">
        <v>2.2789064516129001</v>
      </c>
      <c r="CI38">
        <v>0</v>
      </c>
      <c r="CJ38">
        <v>92.732083870967699</v>
      </c>
      <c r="CK38">
        <v>914.22429032258003</v>
      </c>
      <c r="CL38">
        <v>39.270000000000003</v>
      </c>
      <c r="CM38">
        <v>43.691064516129003</v>
      </c>
      <c r="CN38">
        <v>41.3445161290323</v>
      </c>
      <c r="CO38">
        <v>42.070129032258102</v>
      </c>
      <c r="CP38">
        <v>39.852645161290297</v>
      </c>
      <c r="CQ38">
        <v>89.981935483870899</v>
      </c>
      <c r="CR38">
        <v>10.01</v>
      </c>
      <c r="CS38">
        <v>0</v>
      </c>
      <c r="CT38">
        <v>59.400000095367403</v>
      </c>
      <c r="CU38">
        <v>2.2594115384615399</v>
      </c>
      <c r="CV38">
        <v>-3.3847906827421997E-4</v>
      </c>
      <c r="CW38">
        <v>-2.2148888716986299</v>
      </c>
      <c r="CX38">
        <v>92.752111538461506</v>
      </c>
      <c r="CY38">
        <v>15</v>
      </c>
      <c r="CZ38">
        <v>1672912372.9000001</v>
      </c>
      <c r="DA38" t="s">
        <v>254</v>
      </c>
      <c r="DB38">
        <v>1</v>
      </c>
      <c r="DC38">
        <v>-3.8260000000000001</v>
      </c>
      <c r="DD38">
        <v>0.49099999999999999</v>
      </c>
      <c r="DE38">
        <v>403</v>
      </c>
      <c r="DF38">
        <v>16</v>
      </c>
      <c r="DG38">
        <v>1.4</v>
      </c>
      <c r="DH38">
        <v>0.46</v>
      </c>
      <c r="DI38">
        <v>-0.73668530673584898</v>
      </c>
      <c r="DJ38">
        <v>-0.80236448203850297</v>
      </c>
      <c r="DK38">
        <v>0.48579421613092499</v>
      </c>
      <c r="DL38">
        <v>0</v>
      </c>
      <c r="DM38">
        <v>2.4089</v>
      </c>
      <c r="DN38">
        <v>0</v>
      </c>
      <c r="DO38">
        <v>0</v>
      </c>
      <c r="DP38">
        <v>0</v>
      </c>
      <c r="DQ38">
        <v>1.0363403584905699</v>
      </c>
      <c r="DR38">
        <v>0.16093684734695199</v>
      </c>
      <c r="DS38">
        <v>2.8680123461678898E-2</v>
      </c>
      <c r="DT38">
        <v>0</v>
      </c>
      <c r="DU38">
        <v>0</v>
      </c>
      <c r="DV38">
        <v>3</v>
      </c>
      <c r="DW38" t="s">
        <v>317</v>
      </c>
      <c r="DX38">
        <v>100</v>
      </c>
      <c r="DY38">
        <v>100</v>
      </c>
      <c r="DZ38">
        <v>-3.8260000000000001</v>
      </c>
      <c r="EA38">
        <v>0.49099999999999999</v>
      </c>
      <c r="EB38">
        <v>2</v>
      </c>
      <c r="EC38">
        <v>514.46100000000001</v>
      </c>
      <c r="ED38">
        <v>450.84899999999999</v>
      </c>
      <c r="EE38">
        <v>26.652100000000001</v>
      </c>
      <c r="EF38">
        <v>30.235900000000001</v>
      </c>
      <c r="EG38">
        <v>30.001100000000001</v>
      </c>
      <c r="EH38">
        <v>30.175599999999999</v>
      </c>
      <c r="EI38">
        <v>30.154399999999999</v>
      </c>
      <c r="EJ38">
        <v>19.630600000000001</v>
      </c>
      <c r="EK38">
        <v>36.724200000000003</v>
      </c>
      <c r="EL38">
        <v>35.0182</v>
      </c>
      <c r="EM38">
        <v>26.702500000000001</v>
      </c>
      <c r="EN38">
        <v>400.73700000000002</v>
      </c>
      <c r="EO38">
        <v>16.032800000000002</v>
      </c>
      <c r="EP38">
        <v>100.09699999999999</v>
      </c>
      <c r="EQ38">
        <v>90.415199999999999</v>
      </c>
    </row>
    <row r="39" spans="1:147" x14ac:dyDescent="0.3">
      <c r="A39">
        <v>23</v>
      </c>
      <c r="B39">
        <v>1672913838.5</v>
      </c>
      <c r="C39">
        <v>1380.0999999046301</v>
      </c>
      <c r="D39" t="s">
        <v>321</v>
      </c>
      <c r="E39" t="s">
        <v>322</v>
      </c>
      <c r="F39">
        <v>1672913830.5903201</v>
      </c>
      <c r="G39">
        <f t="shared" si="0"/>
        <v>6.1478541251211421E-3</v>
      </c>
      <c r="H39">
        <f t="shared" si="1"/>
        <v>2.1010807317103199</v>
      </c>
      <c r="I39">
        <f t="shared" si="2"/>
        <v>400.03241935483902</v>
      </c>
      <c r="J39">
        <f t="shared" si="3"/>
        <v>373.48472228818525</v>
      </c>
      <c r="K39">
        <f t="shared" si="4"/>
        <v>36.071214380723248</v>
      </c>
      <c r="L39">
        <f t="shared" si="5"/>
        <v>38.635195221328729</v>
      </c>
      <c r="M39">
        <f t="shared" si="6"/>
        <v>0.28055138581007821</v>
      </c>
      <c r="N39">
        <f t="shared" si="7"/>
        <v>3.3823362394942804</v>
      </c>
      <c r="O39">
        <f t="shared" si="8"/>
        <v>0.26823477104652654</v>
      </c>
      <c r="P39">
        <f t="shared" si="9"/>
        <v>0.16870826857471963</v>
      </c>
      <c r="Q39">
        <f t="shared" si="10"/>
        <v>16.52059477415078</v>
      </c>
      <c r="R39">
        <f t="shared" si="11"/>
        <v>27.649866008889298</v>
      </c>
      <c r="S39">
        <f t="shared" si="12"/>
        <v>27.8886</v>
      </c>
      <c r="T39">
        <f t="shared" si="13"/>
        <v>3.770264795395017</v>
      </c>
      <c r="U39">
        <f t="shared" si="14"/>
        <v>40.333171718191593</v>
      </c>
      <c r="V39">
        <f t="shared" si="15"/>
        <v>1.6184323796707363</v>
      </c>
      <c r="W39">
        <f t="shared" si="16"/>
        <v>4.0126583423162074</v>
      </c>
      <c r="X39">
        <f t="shared" si="17"/>
        <v>2.1518324157242805</v>
      </c>
      <c r="Y39">
        <f t="shared" si="18"/>
        <v>-271.12036691784238</v>
      </c>
      <c r="Z39">
        <f t="shared" si="19"/>
        <v>195.51348564162976</v>
      </c>
      <c r="AA39">
        <f t="shared" si="20"/>
        <v>12.653452125837291</v>
      </c>
      <c r="AB39">
        <f t="shared" si="21"/>
        <v>-46.432834376224548</v>
      </c>
      <c r="AC39">
        <v>-3.9951244569877101E-2</v>
      </c>
      <c r="AD39">
        <v>4.4848771950936797E-2</v>
      </c>
      <c r="AE39">
        <v>3.3729495755450301</v>
      </c>
      <c r="AF39">
        <v>0</v>
      </c>
      <c r="AG39">
        <v>0</v>
      </c>
      <c r="AH39">
        <f t="shared" si="22"/>
        <v>1</v>
      </c>
      <c r="AI39">
        <f t="shared" si="23"/>
        <v>0</v>
      </c>
      <c r="AJ39">
        <f t="shared" si="24"/>
        <v>50614.135259218194</v>
      </c>
      <c r="AK39">
        <v>0</v>
      </c>
      <c r="AL39">
        <v>0</v>
      </c>
      <c r="AM39">
        <v>0</v>
      </c>
      <c r="AN39">
        <f t="shared" si="25"/>
        <v>0</v>
      </c>
      <c r="AO39" t="e">
        <f t="shared" si="26"/>
        <v>#DIV/0!</v>
      </c>
      <c r="AP39">
        <v>-1</v>
      </c>
      <c r="AQ39" t="s">
        <v>323</v>
      </c>
      <c r="AR39">
        <v>2.1603423076923098</v>
      </c>
      <c r="AS39">
        <v>1.8289800000000001</v>
      </c>
      <c r="AT39">
        <f t="shared" si="27"/>
        <v>-0.18117328111423303</v>
      </c>
      <c r="AU39">
        <v>0.5</v>
      </c>
      <c r="AV39">
        <f t="shared" si="28"/>
        <v>84.285743696945474</v>
      </c>
      <c r="AW39">
        <f t="shared" si="29"/>
        <v>2.1010807317103199</v>
      </c>
      <c r="AX39">
        <f t="shared" si="30"/>
        <v>-7.6351623683644485</v>
      </c>
      <c r="AY39">
        <f t="shared" si="31"/>
        <v>1</v>
      </c>
      <c r="AZ39">
        <f t="shared" si="32"/>
        <v>3.6792470418964857E-2</v>
      </c>
      <c r="BA39">
        <f t="shared" si="33"/>
        <v>-1</v>
      </c>
      <c r="BB39" t="s">
        <v>252</v>
      </c>
      <c r="BC39">
        <v>0</v>
      </c>
      <c r="BD39">
        <f t="shared" si="34"/>
        <v>1.8289800000000001</v>
      </c>
      <c r="BE39">
        <f t="shared" si="35"/>
        <v>-0.18117328111423295</v>
      </c>
      <c r="BF39" t="e">
        <f t="shared" si="36"/>
        <v>#DIV/0!</v>
      </c>
      <c r="BG39">
        <f t="shared" si="37"/>
        <v>-0.18117328111423295</v>
      </c>
      <c r="BH39" t="e">
        <f t="shared" si="38"/>
        <v>#DIV/0!</v>
      </c>
      <c r="BI39">
        <f t="shared" si="39"/>
        <v>99.982674193548405</v>
      </c>
      <c r="BJ39">
        <f t="shared" si="40"/>
        <v>84.285743696945474</v>
      </c>
      <c r="BK39">
        <f t="shared" si="41"/>
        <v>0.84300349412322673</v>
      </c>
      <c r="BL39">
        <f t="shared" si="42"/>
        <v>0.19600698824645346</v>
      </c>
      <c r="BM39">
        <v>0.84430926673307205</v>
      </c>
      <c r="BN39">
        <v>0.5</v>
      </c>
      <c r="BO39" t="s">
        <v>253</v>
      </c>
      <c r="BP39">
        <v>1672913830.5903201</v>
      </c>
      <c r="BQ39">
        <v>400.03241935483902</v>
      </c>
      <c r="BR39">
        <v>400.80248387096799</v>
      </c>
      <c r="BS39">
        <v>16.757400000000001</v>
      </c>
      <c r="BT39">
        <v>15.7366806451613</v>
      </c>
      <c r="BU39">
        <v>500.01087096774199</v>
      </c>
      <c r="BV39">
        <v>96.380122580645207</v>
      </c>
      <c r="BW39">
        <v>0.20003780645161301</v>
      </c>
      <c r="BX39">
        <v>28.9607967741936</v>
      </c>
      <c r="BY39">
        <v>27.8886</v>
      </c>
      <c r="BZ39">
        <v>999.9</v>
      </c>
      <c r="CA39">
        <v>9996.2903225806494</v>
      </c>
      <c r="CB39">
        <v>0</v>
      </c>
      <c r="CC39">
        <v>314.16845161290303</v>
      </c>
      <c r="CD39">
        <v>99.982674193548405</v>
      </c>
      <c r="CE39">
        <v>0.89989748387096802</v>
      </c>
      <c r="CF39">
        <v>0.10010253548387101</v>
      </c>
      <c r="CG39">
        <v>0</v>
      </c>
      <c r="CH39">
        <v>2.1555838709677402</v>
      </c>
      <c r="CI39">
        <v>0</v>
      </c>
      <c r="CJ39">
        <v>91.7343032258064</v>
      </c>
      <c r="CK39">
        <v>914.147548387097</v>
      </c>
      <c r="CL39">
        <v>39.125</v>
      </c>
      <c r="CM39">
        <v>43.686999999999998</v>
      </c>
      <c r="CN39">
        <v>41.219516129032201</v>
      </c>
      <c r="CO39">
        <v>42.102645161290297</v>
      </c>
      <c r="CP39">
        <v>39.719516129032201</v>
      </c>
      <c r="CQ39">
        <v>89.973548387096699</v>
      </c>
      <c r="CR39">
        <v>10.01</v>
      </c>
      <c r="CS39">
        <v>0</v>
      </c>
      <c r="CT39">
        <v>59.200000047683702</v>
      </c>
      <c r="CU39">
        <v>2.1603423076923098</v>
      </c>
      <c r="CV39">
        <v>0.90942564323517205</v>
      </c>
      <c r="CW39">
        <v>-1.7590017079320099</v>
      </c>
      <c r="CX39">
        <v>91.6995230769231</v>
      </c>
      <c r="CY39">
        <v>15</v>
      </c>
      <c r="CZ39">
        <v>1672912372.9000001</v>
      </c>
      <c r="DA39" t="s">
        <v>254</v>
      </c>
      <c r="DB39">
        <v>1</v>
      </c>
      <c r="DC39">
        <v>-3.8260000000000001</v>
      </c>
      <c r="DD39">
        <v>0.49099999999999999</v>
      </c>
      <c r="DE39">
        <v>403</v>
      </c>
      <c r="DF39">
        <v>16</v>
      </c>
      <c r="DG39">
        <v>1.4</v>
      </c>
      <c r="DH39">
        <v>0.46</v>
      </c>
      <c r="DI39">
        <v>-0.77502686792452902</v>
      </c>
      <c r="DJ39">
        <v>1.6673833231130999E-2</v>
      </c>
      <c r="DK39">
        <v>0.12635059789556799</v>
      </c>
      <c r="DL39">
        <v>1</v>
      </c>
      <c r="DM39">
        <v>2.5104000000000002</v>
      </c>
      <c r="DN39">
        <v>0</v>
      </c>
      <c r="DO39">
        <v>0</v>
      </c>
      <c r="DP39">
        <v>0</v>
      </c>
      <c r="DQ39">
        <v>1.0166975094339601</v>
      </c>
      <c r="DR39">
        <v>-2.2651116860459598E-2</v>
      </c>
      <c r="DS39">
        <v>1.8275972649565E-2</v>
      </c>
      <c r="DT39">
        <v>1</v>
      </c>
      <c r="DU39">
        <v>2</v>
      </c>
      <c r="DV39">
        <v>3</v>
      </c>
      <c r="DW39" t="s">
        <v>259</v>
      </c>
      <c r="DX39">
        <v>100</v>
      </c>
      <c r="DY39">
        <v>100</v>
      </c>
      <c r="DZ39">
        <v>-3.8260000000000001</v>
      </c>
      <c r="EA39">
        <v>0.49099999999999999</v>
      </c>
      <c r="EB39">
        <v>2</v>
      </c>
      <c r="EC39">
        <v>514.67899999999997</v>
      </c>
      <c r="ED39">
        <v>449.17200000000003</v>
      </c>
      <c r="EE39">
        <v>26.738399999999999</v>
      </c>
      <c r="EF39">
        <v>30.3672</v>
      </c>
      <c r="EG39">
        <v>30.001200000000001</v>
      </c>
      <c r="EH39">
        <v>30.297599999999999</v>
      </c>
      <c r="EI39">
        <v>30.2758</v>
      </c>
      <c r="EJ39">
        <v>19.6327</v>
      </c>
      <c r="EK39">
        <v>37.958599999999997</v>
      </c>
      <c r="EL39">
        <v>33.134900000000002</v>
      </c>
      <c r="EM39">
        <v>26.799700000000001</v>
      </c>
      <c r="EN39">
        <v>400.80200000000002</v>
      </c>
      <c r="EO39">
        <v>15.683999999999999</v>
      </c>
      <c r="EP39">
        <v>100.087</v>
      </c>
      <c r="EQ39">
        <v>90.4071</v>
      </c>
    </row>
    <row r="40" spans="1:147" x14ac:dyDescent="0.3">
      <c r="A40">
        <v>24</v>
      </c>
      <c r="B40">
        <v>1672913898.5999999</v>
      </c>
      <c r="C40">
        <v>1440.1999998092699</v>
      </c>
      <c r="D40" t="s">
        <v>324</v>
      </c>
      <c r="E40" t="s">
        <v>325</v>
      </c>
      <c r="F40">
        <v>1672913890.5999999</v>
      </c>
      <c r="G40">
        <f t="shared" si="0"/>
        <v>5.6427445739228102E-3</v>
      </c>
      <c r="H40">
        <f t="shared" si="1"/>
        <v>2.0863984374493261</v>
      </c>
      <c r="I40">
        <f t="shared" si="2"/>
        <v>400.05667741935503</v>
      </c>
      <c r="J40">
        <f t="shared" si="3"/>
        <v>372.41268794780933</v>
      </c>
      <c r="K40">
        <f t="shared" si="4"/>
        <v>35.969467368033463</v>
      </c>
      <c r="L40">
        <f t="shared" si="5"/>
        <v>38.639461193158915</v>
      </c>
      <c r="M40">
        <f t="shared" si="6"/>
        <v>0.25576415728776886</v>
      </c>
      <c r="N40">
        <f t="shared" si="7"/>
        <v>3.3795609400050322</v>
      </c>
      <c r="O40">
        <f t="shared" si="8"/>
        <v>0.24547684575046957</v>
      </c>
      <c r="P40">
        <f t="shared" si="9"/>
        <v>0.15431282455861811</v>
      </c>
      <c r="Q40">
        <f t="shared" si="10"/>
        <v>16.520833508979528</v>
      </c>
      <c r="R40">
        <f t="shared" si="11"/>
        <v>27.642804163609746</v>
      </c>
      <c r="S40">
        <f t="shared" si="12"/>
        <v>27.8328967741935</v>
      </c>
      <c r="T40">
        <f t="shared" si="13"/>
        <v>3.7580288002626063</v>
      </c>
      <c r="U40">
        <f t="shared" si="14"/>
        <v>40.13899981194438</v>
      </c>
      <c r="V40">
        <f t="shared" si="15"/>
        <v>1.5994180865768417</v>
      </c>
      <c r="W40">
        <f t="shared" si="16"/>
        <v>3.9846984082072074</v>
      </c>
      <c r="X40">
        <f t="shared" si="17"/>
        <v>2.1586107136857646</v>
      </c>
      <c r="Y40">
        <f t="shared" si="18"/>
        <v>-248.84503570999593</v>
      </c>
      <c r="Z40">
        <f t="shared" si="19"/>
        <v>183.50190532593376</v>
      </c>
      <c r="AA40">
        <f t="shared" si="20"/>
        <v>11.875388245692934</v>
      </c>
      <c r="AB40">
        <f t="shared" si="21"/>
        <v>-36.946908629389696</v>
      </c>
      <c r="AC40">
        <v>-3.9910030940514499E-2</v>
      </c>
      <c r="AD40">
        <v>4.48025060414649E-2</v>
      </c>
      <c r="AE40">
        <v>3.3701839593208001</v>
      </c>
      <c r="AF40">
        <v>0</v>
      </c>
      <c r="AG40">
        <v>0</v>
      </c>
      <c r="AH40">
        <f t="shared" si="22"/>
        <v>1</v>
      </c>
      <c r="AI40">
        <f t="shared" si="23"/>
        <v>0</v>
      </c>
      <c r="AJ40">
        <f t="shared" si="24"/>
        <v>50584.372883844328</v>
      </c>
      <c r="AK40">
        <v>0</v>
      </c>
      <c r="AL40">
        <v>0</v>
      </c>
      <c r="AM40">
        <v>0</v>
      </c>
      <c r="AN40">
        <f t="shared" si="25"/>
        <v>0</v>
      </c>
      <c r="AO40" t="e">
        <f t="shared" si="26"/>
        <v>#DIV/0!</v>
      </c>
      <c r="AP40">
        <v>-1</v>
      </c>
      <c r="AQ40" t="s">
        <v>326</v>
      </c>
      <c r="AR40">
        <v>2.1994615384615401</v>
      </c>
      <c r="AS40">
        <v>1.6304000000000001</v>
      </c>
      <c r="AT40">
        <f t="shared" si="27"/>
        <v>-0.34903185626934508</v>
      </c>
      <c r="AU40">
        <v>0.5</v>
      </c>
      <c r="AV40">
        <f t="shared" si="28"/>
        <v>84.28700335788912</v>
      </c>
      <c r="AW40">
        <f t="shared" si="29"/>
        <v>2.0863984374493261</v>
      </c>
      <c r="AX40">
        <f t="shared" si="30"/>
        <v>-14.70942462069228</v>
      </c>
      <c r="AY40">
        <f t="shared" si="31"/>
        <v>1</v>
      </c>
      <c r="AZ40">
        <f t="shared" si="32"/>
        <v>3.6617726511692913E-2</v>
      </c>
      <c r="BA40">
        <f t="shared" si="33"/>
        <v>-1</v>
      </c>
      <c r="BB40" t="s">
        <v>252</v>
      </c>
      <c r="BC40">
        <v>0</v>
      </c>
      <c r="BD40">
        <f t="shared" si="34"/>
        <v>1.6304000000000001</v>
      </c>
      <c r="BE40">
        <f t="shared" si="35"/>
        <v>-0.34903185626934496</v>
      </c>
      <c r="BF40" t="e">
        <f t="shared" si="36"/>
        <v>#DIV/0!</v>
      </c>
      <c r="BG40">
        <f t="shared" si="37"/>
        <v>-0.34903185626934496</v>
      </c>
      <c r="BH40" t="e">
        <f t="shared" si="38"/>
        <v>#DIV/0!</v>
      </c>
      <c r="BI40">
        <f t="shared" si="39"/>
        <v>99.984174193548398</v>
      </c>
      <c r="BJ40">
        <f t="shared" si="40"/>
        <v>84.28700335788912</v>
      </c>
      <c r="BK40">
        <f t="shared" si="41"/>
        <v>0.84300344567258367</v>
      </c>
      <c r="BL40">
        <f t="shared" si="42"/>
        <v>0.19600689134516736</v>
      </c>
      <c r="BM40">
        <v>0.84430926673307205</v>
      </c>
      <c r="BN40">
        <v>0.5</v>
      </c>
      <c r="BO40" t="s">
        <v>253</v>
      </c>
      <c r="BP40">
        <v>1672913890.5999999</v>
      </c>
      <c r="BQ40">
        <v>400.05667741935503</v>
      </c>
      <c r="BR40">
        <v>400.79016129032198</v>
      </c>
      <c r="BS40">
        <v>16.559699999999999</v>
      </c>
      <c r="BT40">
        <v>15.622661290322601</v>
      </c>
      <c r="BU40">
        <v>500.01429032258102</v>
      </c>
      <c r="BV40">
        <v>96.384893548387097</v>
      </c>
      <c r="BW40">
        <v>0.200073967741935</v>
      </c>
      <c r="BX40">
        <v>28.8400483870968</v>
      </c>
      <c r="BY40">
        <v>27.8328967741935</v>
      </c>
      <c r="BZ40">
        <v>999.9</v>
      </c>
      <c r="CA40">
        <v>9985.4838709677406</v>
      </c>
      <c r="CB40">
        <v>0</v>
      </c>
      <c r="CC40">
        <v>314.18403225806497</v>
      </c>
      <c r="CD40">
        <v>99.984174193548398</v>
      </c>
      <c r="CE40">
        <v>0.89989748387096802</v>
      </c>
      <c r="CF40">
        <v>0.10010253548387101</v>
      </c>
      <c r="CG40">
        <v>0</v>
      </c>
      <c r="CH40">
        <v>2.1624806451612901</v>
      </c>
      <c r="CI40">
        <v>0</v>
      </c>
      <c r="CJ40">
        <v>90.520329032258104</v>
      </c>
      <c r="CK40">
        <v>914.16099999999994</v>
      </c>
      <c r="CL40">
        <v>38.991870967741903</v>
      </c>
      <c r="CM40">
        <v>43.625</v>
      </c>
      <c r="CN40">
        <v>41.125</v>
      </c>
      <c r="CO40">
        <v>42.061999999999998</v>
      </c>
      <c r="CP40">
        <v>39.596548387096803</v>
      </c>
      <c r="CQ40">
        <v>89.975161290322603</v>
      </c>
      <c r="CR40">
        <v>10.01</v>
      </c>
      <c r="CS40">
        <v>0</v>
      </c>
      <c r="CT40">
        <v>59.600000143051098</v>
      </c>
      <c r="CU40">
        <v>2.1994615384615401</v>
      </c>
      <c r="CV40">
        <v>0.248991466357987</v>
      </c>
      <c r="CW40">
        <v>-1.4672512813980101</v>
      </c>
      <c r="CX40">
        <v>90.501657692307703</v>
      </c>
      <c r="CY40">
        <v>15</v>
      </c>
      <c r="CZ40">
        <v>1672912372.9000001</v>
      </c>
      <c r="DA40" t="s">
        <v>254</v>
      </c>
      <c r="DB40">
        <v>1</v>
      </c>
      <c r="DC40">
        <v>-3.8260000000000001</v>
      </c>
      <c r="DD40">
        <v>0.49099999999999999</v>
      </c>
      <c r="DE40">
        <v>403</v>
      </c>
      <c r="DF40">
        <v>16</v>
      </c>
      <c r="DG40">
        <v>1.4</v>
      </c>
      <c r="DH40">
        <v>0.46</v>
      </c>
      <c r="DI40">
        <v>-0.77453724528301904</v>
      </c>
      <c r="DJ40">
        <v>0.29994213836478001</v>
      </c>
      <c r="DK40">
        <v>0.121564167915458</v>
      </c>
      <c r="DL40">
        <v>1</v>
      </c>
      <c r="DM40">
        <v>2.0577999999999999</v>
      </c>
      <c r="DN40">
        <v>0</v>
      </c>
      <c r="DO40">
        <v>0</v>
      </c>
      <c r="DP40">
        <v>0</v>
      </c>
      <c r="DQ40">
        <v>0.94184064150943403</v>
      </c>
      <c r="DR40">
        <v>-3.8323425253991197E-2</v>
      </c>
      <c r="DS40">
        <v>6.5816486553467697E-3</v>
      </c>
      <c r="DT40">
        <v>1</v>
      </c>
      <c r="DU40">
        <v>2</v>
      </c>
      <c r="DV40">
        <v>3</v>
      </c>
      <c r="DW40" t="s">
        <v>259</v>
      </c>
      <c r="DX40">
        <v>100</v>
      </c>
      <c r="DY40">
        <v>100</v>
      </c>
      <c r="DZ40">
        <v>-3.8260000000000001</v>
      </c>
      <c r="EA40">
        <v>0.49099999999999999</v>
      </c>
      <c r="EB40">
        <v>2</v>
      </c>
      <c r="EC40">
        <v>515.11300000000006</v>
      </c>
      <c r="ED40">
        <v>447.733</v>
      </c>
      <c r="EE40">
        <v>27.767800000000001</v>
      </c>
      <c r="EF40">
        <v>30.478000000000002</v>
      </c>
      <c r="EG40">
        <v>30.000800000000002</v>
      </c>
      <c r="EH40">
        <v>30.414999999999999</v>
      </c>
      <c r="EI40">
        <v>30.395199999999999</v>
      </c>
      <c r="EJ40">
        <v>19.640899999999998</v>
      </c>
      <c r="EK40">
        <v>38.2408</v>
      </c>
      <c r="EL40">
        <v>31.627400000000002</v>
      </c>
      <c r="EM40">
        <v>27.743400000000001</v>
      </c>
      <c r="EN40">
        <v>400.60599999999999</v>
      </c>
      <c r="EO40">
        <v>15.5898</v>
      </c>
      <c r="EP40">
        <v>100.08199999999999</v>
      </c>
      <c r="EQ40">
        <v>90.403999999999996</v>
      </c>
    </row>
    <row r="41" spans="1:147" x14ac:dyDescent="0.3">
      <c r="A41">
        <v>25</v>
      </c>
      <c r="B41">
        <v>1672913958.5999999</v>
      </c>
      <c r="C41">
        <v>1500.1999998092699</v>
      </c>
      <c r="D41" t="s">
        <v>327</v>
      </c>
      <c r="E41" t="s">
        <v>328</v>
      </c>
      <c r="F41">
        <v>1672913950.5999999</v>
      </c>
      <c r="G41">
        <f t="shared" si="0"/>
        <v>5.4495288053742277E-3</v>
      </c>
      <c r="H41">
        <f t="shared" si="1"/>
        <v>2.6276343397609532</v>
      </c>
      <c r="I41">
        <f t="shared" si="2"/>
        <v>400.02370967741899</v>
      </c>
      <c r="J41">
        <f t="shared" si="3"/>
        <v>367.84625018116145</v>
      </c>
      <c r="K41">
        <f t="shared" si="4"/>
        <v>35.530315202717588</v>
      </c>
      <c r="L41">
        <f t="shared" si="5"/>
        <v>38.638340030377663</v>
      </c>
      <c r="M41">
        <f t="shared" si="6"/>
        <v>0.24267630608089541</v>
      </c>
      <c r="N41">
        <f t="shared" si="7"/>
        <v>3.3848726245595984</v>
      </c>
      <c r="O41">
        <f t="shared" si="8"/>
        <v>0.233408313529467</v>
      </c>
      <c r="P41">
        <f t="shared" si="9"/>
        <v>0.14668339720310605</v>
      </c>
      <c r="Q41">
        <f t="shared" si="10"/>
        <v>16.521978522282474</v>
      </c>
      <c r="R41">
        <f t="shared" si="11"/>
        <v>27.770028706636811</v>
      </c>
      <c r="S41">
        <f t="shared" si="12"/>
        <v>27.9487064516129</v>
      </c>
      <c r="T41">
        <f t="shared" si="13"/>
        <v>3.7835069977648517</v>
      </c>
      <c r="U41">
        <f t="shared" si="14"/>
        <v>39.742083639438462</v>
      </c>
      <c r="V41">
        <f t="shared" si="15"/>
        <v>1.5910995252057625</v>
      </c>
      <c r="W41">
        <f t="shared" si="16"/>
        <v>4.0035634257153507</v>
      </c>
      <c r="X41">
        <f t="shared" si="17"/>
        <v>2.192407472559089</v>
      </c>
      <c r="Y41">
        <f t="shared" si="18"/>
        <v>-240.32422031700344</v>
      </c>
      <c r="Z41">
        <f t="shared" si="19"/>
        <v>177.53872525650007</v>
      </c>
      <c r="AA41">
        <f t="shared" si="20"/>
        <v>11.48272066514793</v>
      </c>
      <c r="AB41">
        <f t="shared" si="21"/>
        <v>-34.780795873072975</v>
      </c>
      <c r="AC41">
        <v>-3.99889225206492E-2</v>
      </c>
      <c r="AD41">
        <v>4.4891068751448097E-2</v>
      </c>
      <c r="AE41">
        <v>3.3754771080635502</v>
      </c>
      <c r="AF41">
        <v>0</v>
      </c>
      <c r="AG41">
        <v>0</v>
      </c>
      <c r="AH41">
        <f t="shared" si="22"/>
        <v>1</v>
      </c>
      <c r="AI41">
        <f t="shared" si="23"/>
        <v>0</v>
      </c>
      <c r="AJ41">
        <f t="shared" si="24"/>
        <v>50666.709195915762</v>
      </c>
      <c r="AK41">
        <v>0</v>
      </c>
      <c r="AL41">
        <v>0</v>
      </c>
      <c r="AM41">
        <v>0</v>
      </c>
      <c r="AN41">
        <f t="shared" si="25"/>
        <v>0</v>
      </c>
      <c r="AO41" t="e">
        <f t="shared" si="26"/>
        <v>#DIV/0!</v>
      </c>
      <c r="AP41">
        <v>-1</v>
      </c>
      <c r="AQ41" t="s">
        <v>329</v>
      </c>
      <c r="AR41">
        <v>2.20994615384615</v>
      </c>
      <c r="AS41">
        <v>1.2971999999999999</v>
      </c>
      <c r="AT41">
        <f t="shared" si="27"/>
        <v>-0.7036279323513337</v>
      </c>
      <c r="AU41">
        <v>0.5</v>
      </c>
      <c r="AV41">
        <f t="shared" si="28"/>
        <v>84.292820246640744</v>
      </c>
      <c r="AW41">
        <f t="shared" si="29"/>
        <v>2.6276343397609532</v>
      </c>
      <c r="AX41">
        <f t="shared" si="30"/>
        <v>-29.655391411103231</v>
      </c>
      <c r="AY41">
        <f t="shared" si="31"/>
        <v>1</v>
      </c>
      <c r="AZ41">
        <f t="shared" si="32"/>
        <v>4.3036101166700758E-2</v>
      </c>
      <c r="BA41">
        <f t="shared" si="33"/>
        <v>-1</v>
      </c>
      <c r="BB41" t="s">
        <v>252</v>
      </c>
      <c r="BC41">
        <v>0</v>
      </c>
      <c r="BD41">
        <f t="shared" si="34"/>
        <v>1.2971999999999999</v>
      </c>
      <c r="BE41">
        <f t="shared" si="35"/>
        <v>-0.70362793235133381</v>
      </c>
      <c r="BF41" t="e">
        <f t="shared" si="36"/>
        <v>#DIV/0!</v>
      </c>
      <c r="BG41">
        <f t="shared" si="37"/>
        <v>-0.70362793235133381</v>
      </c>
      <c r="BH41" t="e">
        <f t="shared" si="38"/>
        <v>#DIV/0!</v>
      </c>
      <c r="BI41">
        <f t="shared" si="39"/>
        <v>99.991070967741905</v>
      </c>
      <c r="BJ41">
        <f t="shared" si="40"/>
        <v>84.292820246640744</v>
      </c>
      <c r="BK41">
        <f t="shared" si="41"/>
        <v>0.84300347451858404</v>
      </c>
      <c r="BL41">
        <f t="shared" si="42"/>
        <v>0.196006949037168</v>
      </c>
      <c r="BM41">
        <v>0.84430926673307205</v>
      </c>
      <c r="BN41">
        <v>0.5</v>
      </c>
      <c r="BO41" t="s">
        <v>253</v>
      </c>
      <c r="BP41">
        <v>1672913950.5999999</v>
      </c>
      <c r="BQ41">
        <v>400.02370967741899</v>
      </c>
      <c r="BR41">
        <v>400.83551612903199</v>
      </c>
      <c r="BS41">
        <v>16.472693548387099</v>
      </c>
      <c r="BT41">
        <v>15.567645161290301</v>
      </c>
      <c r="BU41">
        <v>500.00590322580598</v>
      </c>
      <c r="BV41">
        <v>96.390145161290306</v>
      </c>
      <c r="BW41">
        <v>0.199979612903226</v>
      </c>
      <c r="BX41">
        <v>28.921600000000002</v>
      </c>
      <c r="BY41">
        <v>27.9487064516129</v>
      </c>
      <c r="BZ41">
        <v>999.9</v>
      </c>
      <c r="CA41">
        <v>10004.677419354801</v>
      </c>
      <c r="CB41">
        <v>0</v>
      </c>
      <c r="CC41">
        <v>314.23267741935501</v>
      </c>
      <c r="CD41">
        <v>99.991070967741905</v>
      </c>
      <c r="CE41">
        <v>0.89988932258064502</v>
      </c>
      <c r="CF41">
        <v>0.10011069032258101</v>
      </c>
      <c r="CG41">
        <v>0</v>
      </c>
      <c r="CH41">
        <v>2.21399677419355</v>
      </c>
      <c r="CI41">
        <v>0</v>
      </c>
      <c r="CJ41">
        <v>89.768490322580703</v>
      </c>
      <c r="CK41">
        <v>914.22132258064505</v>
      </c>
      <c r="CL41">
        <v>38.877000000000002</v>
      </c>
      <c r="CM41">
        <v>43.566064516129003</v>
      </c>
      <c r="CN41">
        <v>41.006</v>
      </c>
      <c r="CO41">
        <v>42.054000000000002</v>
      </c>
      <c r="CP41">
        <v>39.5</v>
      </c>
      <c r="CQ41">
        <v>89.98</v>
      </c>
      <c r="CR41">
        <v>10.0106451612903</v>
      </c>
      <c r="CS41">
        <v>0</v>
      </c>
      <c r="CT41">
        <v>59.400000095367403</v>
      </c>
      <c r="CU41">
        <v>2.20994615384615</v>
      </c>
      <c r="CV41">
        <v>1.1941675208240801</v>
      </c>
      <c r="CW41">
        <v>-2.63979146102661</v>
      </c>
      <c r="CX41">
        <v>89.765011538461593</v>
      </c>
      <c r="CY41">
        <v>15</v>
      </c>
      <c r="CZ41">
        <v>1672912372.9000001</v>
      </c>
      <c r="DA41" t="s">
        <v>254</v>
      </c>
      <c r="DB41">
        <v>1</v>
      </c>
      <c r="DC41">
        <v>-3.8260000000000001</v>
      </c>
      <c r="DD41">
        <v>0.49099999999999999</v>
      </c>
      <c r="DE41">
        <v>403</v>
      </c>
      <c r="DF41">
        <v>16</v>
      </c>
      <c r="DG41">
        <v>1.4</v>
      </c>
      <c r="DH41">
        <v>0.46</v>
      </c>
      <c r="DI41">
        <v>-0.76441400000000004</v>
      </c>
      <c r="DJ41">
        <v>-0.47222895016933197</v>
      </c>
      <c r="DK41">
        <v>0.18786841148738201</v>
      </c>
      <c r="DL41">
        <v>1</v>
      </c>
      <c r="DM41">
        <v>2.3611</v>
      </c>
      <c r="DN41">
        <v>0</v>
      </c>
      <c r="DO41">
        <v>0</v>
      </c>
      <c r="DP41">
        <v>0</v>
      </c>
      <c r="DQ41">
        <v>0.90770418867924496</v>
      </c>
      <c r="DR41">
        <v>-3.6657252056117702E-2</v>
      </c>
      <c r="DS41">
        <v>7.2793728297559203E-3</v>
      </c>
      <c r="DT41">
        <v>1</v>
      </c>
      <c r="DU41">
        <v>2</v>
      </c>
      <c r="DV41">
        <v>3</v>
      </c>
      <c r="DW41" t="s">
        <v>259</v>
      </c>
      <c r="DX41">
        <v>100</v>
      </c>
      <c r="DY41">
        <v>100</v>
      </c>
      <c r="DZ41">
        <v>-3.8260000000000001</v>
      </c>
      <c r="EA41">
        <v>0.49099999999999999</v>
      </c>
      <c r="EB41">
        <v>2</v>
      </c>
      <c r="EC41">
        <v>514.80700000000002</v>
      </c>
      <c r="ED41">
        <v>447.26799999999997</v>
      </c>
      <c r="EE41">
        <v>28.2911</v>
      </c>
      <c r="EF41">
        <v>30.5654</v>
      </c>
      <c r="EG41">
        <v>30.000399999999999</v>
      </c>
      <c r="EH41">
        <v>30.5198</v>
      </c>
      <c r="EI41">
        <v>30.5047</v>
      </c>
      <c r="EJ41">
        <v>19.627500000000001</v>
      </c>
      <c r="EK41">
        <v>38.2408</v>
      </c>
      <c r="EL41">
        <v>29.742699999999999</v>
      </c>
      <c r="EM41">
        <v>28.279199999999999</v>
      </c>
      <c r="EN41">
        <v>400.68200000000002</v>
      </c>
      <c r="EO41">
        <v>15.619300000000001</v>
      </c>
      <c r="EP41">
        <v>100.07899999999999</v>
      </c>
      <c r="EQ41">
        <v>90.403000000000006</v>
      </c>
    </row>
    <row r="42" spans="1:147" x14ac:dyDescent="0.3">
      <c r="A42">
        <v>26</v>
      </c>
      <c r="B42">
        <v>1672914018.5999999</v>
      </c>
      <c r="C42">
        <v>1560.1999998092699</v>
      </c>
      <c r="D42" t="s">
        <v>330</v>
      </c>
      <c r="E42" t="s">
        <v>331</v>
      </c>
      <c r="F42">
        <v>1672914010.5999999</v>
      </c>
      <c r="G42">
        <f t="shared" si="0"/>
        <v>4.6618608912536701E-3</v>
      </c>
      <c r="H42">
        <f t="shared" si="1"/>
        <v>2.1599267671551834</v>
      </c>
      <c r="I42">
        <f t="shared" si="2"/>
        <v>400.03080645161299</v>
      </c>
      <c r="J42">
        <f t="shared" si="3"/>
        <v>368.55764955828693</v>
      </c>
      <c r="K42">
        <f t="shared" si="4"/>
        <v>35.600122962976315</v>
      </c>
      <c r="L42">
        <f t="shared" si="5"/>
        <v>38.640212503319056</v>
      </c>
      <c r="M42">
        <f t="shared" si="6"/>
        <v>0.20670369780408582</v>
      </c>
      <c r="N42">
        <f t="shared" si="7"/>
        <v>3.3839133773553534</v>
      </c>
      <c r="O42">
        <f t="shared" si="8"/>
        <v>0.19993664596450705</v>
      </c>
      <c r="P42">
        <f t="shared" si="9"/>
        <v>0.12554994126642219</v>
      </c>
      <c r="Q42">
        <f t="shared" si="10"/>
        <v>16.523361850322331</v>
      </c>
      <c r="R42">
        <f t="shared" si="11"/>
        <v>27.999292855813874</v>
      </c>
      <c r="S42">
        <f t="shared" si="12"/>
        <v>28.026464516129</v>
      </c>
      <c r="T42">
        <f t="shared" si="13"/>
        <v>3.8006982634595277</v>
      </c>
      <c r="U42">
        <f t="shared" si="14"/>
        <v>40.135179444076165</v>
      </c>
      <c r="V42">
        <f t="shared" si="15"/>
        <v>1.6115650676879645</v>
      </c>
      <c r="W42">
        <f t="shared" si="16"/>
        <v>4.0153428737835801</v>
      </c>
      <c r="X42">
        <f t="shared" si="17"/>
        <v>2.1891331957715634</v>
      </c>
      <c r="Y42">
        <f t="shared" si="18"/>
        <v>-205.58806530428686</v>
      </c>
      <c r="Z42">
        <f t="shared" si="19"/>
        <v>172.56152961304855</v>
      </c>
      <c r="AA42">
        <f t="shared" si="20"/>
        <v>11.171112164477197</v>
      </c>
      <c r="AB42">
        <f t="shared" si="21"/>
        <v>-5.3320616764387694</v>
      </c>
      <c r="AC42">
        <v>-3.9974671547152701E-2</v>
      </c>
      <c r="AD42">
        <v>4.4875070785244602E-2</v>
      </c>
      <c r="AE42">
        <v>3.3745212091679901</v>
      </c>
      <c r="AF42">
        <v>0</v>
      </c>
      <c r="AG42">
        <v>0</v>
      </c>
      <c r="AH42">
        <f t="shared" si="22"/>
        <v>1</v>
      </c>
      <c r="AI42">
        <f t="shared" si="23"/>
        <v>0</v>
      </c>
      <c r="AJ42">
        <f t="shared" si="24"/>
        <v>50640.942868987535</v>
      </c>
      <c r="AK42">
        <v>0</v>
      </c>
      <c r="AL42">
        <v>0</v>
      </c>
      <c r="AM42">
        <v>0</v>
      </c>
      <c r="AN42">
        <f t="shared" si="25"/>
        <v>0</v>
      </c>
      <c r="AO42" t="e">
        <f t="shared" si="26"/>
        <v>#DIV/0!</v>
      </c>
      <c r="AP42">
        <v>-1</v>
      </c>
      <c r="AQ42" t="s">
        <v>332</v>
      </c>
      <c r="AR42">
        <v>2.2679269230769199</v>
      </c>
      <c r="AS42">
        <v>1.70414</v>
      </c>
      <c r="AT42">
        <f t="shared" si="27"/>
        <v>-0.33083368917865896</v>
      </c>
      <c r="AU42">
        <v>0.5</v>
      </c>
      <c r="AV42">
        <f t="shared" si="28"/>
        <v>84.299969657650976</v>
      </c>
      <c r="AW42">
        <f t="shared" si="29"/>
        <v>2.1599267671551834</v>
      </c>
      <c r="AX42">
        <f t="shared" si="30"/>
        <v>-13.944634979744842</v>
      </c>
      <c r="AY42">
        <f t="shared" si="31"/>
        <v>1</v>
      </c>
      <c r="AZ42">
        <f t="shared" si="32"/>
        <v>3.7484316779565909E-2</v>
      </c>
      <c r="BA42">
        <f t="shared" si="33"/>
        <v>-1</v>
      </c>
      <c r="BB42" t="s">
        <v>252</v>
      </c>
      <c r="BC42">
        <v>0</v>
      </c>
      <c r="BD42">
        <f t="shared" si="34"/>
        <v>1.70414</v>
      </c>
      <c r="BE42">
        <f t="shared" si="35"/>
        <v>-0.33083368917865896</v>
      </c>
      <c r="BF42" t="e">
        <f t="shared" si="36"/>
        <v>#DIV/0!</v>
      </c>
      <c r="BG42">
        <f t="shared" si="37"/>
        <v>-0.33083368917865896</v>
      </c>
      <c r="BH42" t="e">
        <f t="shared" si="38"/>
        <v>#DIV/0!</v>
      </c>
      <c r="BI42">
        <f t="shared" si="39"/>
        <v>99.999564516128999</v>
      </c>
      <c r="BJ42">
        <f t="shared" si="40"/>
        <v>84.299969657650976</v>
      </c>
      <c r="BK42">
        <f t="shared" si="41"/>
        <v>0.84300336772020812</v>
      </c>
      <c r="BL42">
        <f t="shared" si="42"/>
        <v>0.19600673544041647</v>
      </c>
      <c r="BM42">
        <v>0.84430926673307205</v>
      </c>
      <c r="BN42">
        <v>0.5</v>
      </c>
      <c r="BO42" t="s">
        <v>253</v>
      </c>
      <c r="BP42">
        <v>1672914010.5999999</v>
      </c>
      <c r="BQ42">
        <v>400.03080645161299</v>
      </c>
      <c r="BR42">
        <v>400.71041935483902</v>
      </c>
      <c r="BS42">
        <v>16.6840612903226</v>
      </c>
      <c r="BT42">
        <v>15.9100129032258</v>
      </c>
      <c r="BU42">
        <v>500.01822580645199</v>
      </c>
      <c r="BV42">
        <v>96.393090322580605</v>
      </c>
      <c r="BW42">
        <v>0.20000170967741901</v>
      </c>
      <c r="BX42">
        <v>28.9723516129032</v>
      </c>
      <c r="BY42">
        <v>28.026464516129</v>
      </c>
      <c r="BZ42">
        <v>999.9</v>
      </c>
      <c r="CA42">
        <v>10000.8064516129</v>
      </c>
      <c r="CB42">
        <v>0</v>
      </c>
      <c r="CC42">
        <v>314.16493548387098</v>
      </c>
      <c r="CD42">
        <v>99.999564516128999</v>
      </c>
      <c r="CE42">
        <v>0.89989748387096802</v>
      </c>
      <c r="CF42">
        <v>0.10010253548387101</v>
      </c>
      <c r="CG42">
        <v>0</v>
      </c>
      <c r="CH42">
        <v>2.27691290322581</v>
      </c>
      <c r="CI42">
        <v>0</v>
      </c>
      <c r="CJ42">
        <v>89.064687096774193</v>
      </c>
      <c r="CK42">
        <v>914.30206451612901</v>
      </c>
      <c r="CL42">
        <v>38.787999999999997</v>
      </c>
      <c r="CM42">
        <v>43.55</v>
      </c>
      <c r="CN42">
        <v>40.936999999999998</v>
      </c>
      <c r="CO42">
        <v>42</v>
      </c>
      <c r="CP42">
        <v>39.412999999999997</v>
      </c>
      <c r="CQ42">
        <v>89.989354838709602</v>
      </c>
      <c r="CR42">
        <v>10.011290322580599</v>
      </c>
      <c r="CS42">
        <v>0</v>
      </c>
      <c r="CT42">
        <v>59.599999904632597</v>
      </c>
      <c r="CU42">
        <v>2.2679269230769199</v>
      </c>
      <c r="CV42">
        <v>-0.171087178740739</v>
      </c>
      <c r="CW42">
        <v>1.0296478607669199</v>
      </c>
      <c r="CX42">
        <v>89.100369230769203</v>
      </c>
      <c r="CY42">
        <v>15</v>
      </c>
      <c r="CZ42">
        <v>1672912372.9000001</v>
      </c>
      <c r="DA42" t="s">
        <v>254</v>
      </c>
      <c r="DB42">
        <v>1</v>
      </c>
      <c r="DC42">
        <v>-3.8260000000000001</v>
      </c>
      <c r="DD42">
        <v>0.49099999999999999</v>
      </c>
      <c r="DE42">
        <v>403</v>
      </c>
      <c r="DF42">
        <v>16</v>
      </c>
      <c r="DG42">
        <v>1.4</v>
      </c>
      <c r="DH42">
        <v>0.46</v>
      </c>
      <c r="DI42">
        <v>-0.67441326415094405</v>
      </c>
      <c r="DJ42">
        <v>-4.2535094339622499E-2</v>
      </c>
      <c r="DK42">
        <v>0.127385002406707</v>
      </c>
      <c r="DL42">
        <v>1</v>
      </c>
      <c r="DM42">
        <v>2.1703000000000001</v>
      </c>
      <c r="DN42">
        <v>0</v>
      </c>
      <c r="DO42">
        <v>0</v>
      </c>
      <c r="DP42">
        <v>0</v>
      </c>
      <c r="DQ42">
        <v>0.76651150943396196</v>
      </c>
      <c r="DR42">
        <v>6.1599351717457E-2</v>
      </c>
      <c r="DS42">
        <v>1.4968966728841199E-2</v>
      </c>
      <c r="DT42">
        <v>1</v>
      </c>
      <c r="DU42">
        <v>2</v>
      </c>
      <c r="DV42">
        <v>3</v>
      </c>
      <c r="DW42" t="s">
        <v>259</v>
      </c>
      <c r="DX42">
        <v>100</v>
      </c>
      <c r="DY42">
        <v>100</v>
      </c>
      <c r="DZ42">
        <v>-3.8260000000000001</v>
      </c>
      <c r="EA42">
        <v>0.49099999999999999</v>
      </c>
      <c r="EB42">
        <v>2</v>
      </c>
      <c r="EC42">
        <v>514.69500000000005</v>
      </c>
      <c r="ED42">
        <v>446.72699999999998</v>
      </c>
      <c r="EE42">
        <v>27.9939</v>
      </c>
      <c r="EF42">
        <v>30.645199999999999</v>
      </c>
      <c r="EG42">
        <v>30.000900000000001</v>
      </c>
      <c r="EH42">
        <v>30.6173</v>
      </c>
      <c r="EI42">
        <v>30.604199999999999</v>
      </c>
      <c r="EJ42">
        <v>19.660900000000002</v>
      </c>
      <c r="EK42">
        <v>36.214799999999997</v>
      </c>
      <c r="EL42">
        <v>28.243600000000001</v>
      </c>
      <c r="EM42">
        <v>28.000699999999998</v>
      </c>
      <c r="EN42">
        <v>400.71199999999999</v>
      </c>
      <c r="EO42">
        <v>15.8736</v>
      </c>
      <c r="EP42">
        <v>100.075</v>
      </c>
      <c r="EQ42">
        <v>90.400999999999996</v>
      </c>
    </row>
    <row r="43" spans="1:147" x14ac:dyDescent="0.3">
      <c r="A43">
        <v>27</v>
      </c>
      <c r="B43">
        <v>1672914078.5999999</v>
      </c>
      <c r="C43">
        <v>1620.1999998092699</v>
      </c>
      <c r="D43" t="s">
        <v>333</v>
      </c>
      <c r="E43" t="s">
        <v>334</v>
      </c>
      <c r="F43">
        <v>1672914070.5999999</v>
      </c>
      <c r="G43">
        <f t="shared" si="0"/>
        <v>4.4386829572443699E-3</v>
      </c>
      <c r="H43">
        <f t="shared" si="1"/>
        <v>1.9903556828056579</v>
      </c>
      <c r="I43">
        <f t="shared" si="2"/>
        <v>400.054129032258</v>
      </c>
      <c r="J43">
        <f t="shared" si="3"/>
        <v>369.03155733652017</v>
      </c>
      <c r="K43">
        <f t="shared" si="4"/>
        <v>35.646672682662434</v>
      </c>
      <c r="L43">
        <f t="shared" si="5"/>
        <v>38.643303829857167</v>
      </c>
      <c r="M43">
        <f t="shared" si="6"/>
        <v>0.19592886057210715</v>
      </c>
      <c r="N43">
        <f t="shared" si="7"/>
        <v>3.3821050160802963</v>
      </c>
      <c r="O43">
        <f t="shared" si="8"/>
        <v>0.18983457709524773</v>
      </c>
      <c r="P43">
        <f t="shared" si="9"/>
        <v>0.11917836739777611</v>
      </c>
      <c r="Q43">
        <f t="shared" si="10"/>
        <v>16.524615082971408</v>
      </c>
      <c r="R43">
        <f t="shared" si="11"/>
        <v>28.007483409181571</v>
      </c>
      <c r="S43">
        <f t="shared" si="12"/>
        <v>28.032793548387101</v>
      </c>
      <c r="T43">
        <f t="shared" si="13"/>
        <v>3.8021005220212483</v>
      </c>
      <c r="U43">
        <f t="shared" si="14"/>
        <v>40.112910462736842</v>
      </c>
      <c r="V43">
        <f t="shared" si="15"/>
        <v>1.6067612422913544</v>
      </c>
      <c r="W43">
        <f t="shared" si="16"/>
        <v>4.0055962625398776</v>
      </c>
      <c r="X43">
        <f t="shared" si="17"/>
        <v>2.1953392797298941</v>
      </c>
      <c r="Y43">
        <f t="shared" si="18"/>
        <v>-195.74591841447671</v>
      </c>
      <c r="Z43">
        <f t="shared" si="19"/>
        <v>163.66012910838734</v>
      </c>
      <c r="AA43">
        <f t="shared" si="20"/>
        <v>10.59864441575021</v>
      </c>
      <c r="AB43">
        <f t="shared" si="21"/>
        <v>-4.9625298073677584</v>
      </c>
      <c r="AC43">
        <v>-3.9947810332033103E-2</v>
      </c>
      <c r="AD43">
        <v>4.4844916718101098E-2</v>
      </c>
      <c r="AE43">
        <v>3.3727191590154599</v>
      </c>
      <c r="AF43">
        <v>0</v>
      </c>
      <c r="AG43">
        <v>0</v>
      </c>
      <c r="AH43">
        <f t="shared" si="22"/>
        <v>1</v>
      </c>
      <c r="AI43">
        <f t="shared" si="23"/>
        <v>0</v>
      </c>
      <c r="AJ43">
        <f t="shared" si="24"/>
        <v>50615.384273315089</v>
      </c>
      <c r="AK43">
        <v>0</v>
      </c>
      <c r="AL43">
        <v>0</v>
      </c>
      <c r="AM43">
        <v>0</v>
      </c>
      <c r="AN43">
        <f t="shared" si="25"/>
        <v>0</v>
      </c>
      <c r="AO43" t="e">
        <f t="shared" si="26"/>
        <v>#DIV/0!</v>
      </c>
      <c r="AP43">
        <v>-1</v>
      </c>
      <c r="AQ43" t="s">
        <v>335</v>
      </c>
      <c r="AR43">
        <v>2.2047269230769202</v>
      </c>
      <c r="AS43">
        <v>1.4583999999999999</v>
      </c>
      <c r="AT43">
        <f t="shared" si="27"/>
        <v>-0.51174363897210662</v>
      </c>
      <c r="AU43">
        <v>0.5</v>
      </c>
      <c r="AV43">
        <f t="shared" si="28"/>
        <v>84.306596818934153</v>
      </c>
      <c r="AW43">
        <f t="shared" si="29"/>
        <v>1.9903556828056579</v>
      </c>
      <c r="AX43">
        <f t="shared" si="30"/>
        <v>-21.571682322737797</v>
      </c>
      <c r="AY43">
        <f t="shared" si="31"/>
        <v>1</v>
      </c>
      <c r="AZ43">
        <f t="shared" si="32"/>
        <v>3.5470008227565693E-2</v>
      </c>
      <c r="BA43">
        <f t="shared" si="33"/>
        <v>-1</v>
      </c>
      <c r="BB43" t="s">
        <v>252</v>
      </c>
      <c r="BC43">
        <v>0</v>
      </c>
      <c r="BD43">
        <f t="shared" si="34"/>
        <v>1.4583999999999999</v>
      </c>
      <c r="BE43">
        <f t="shared" si="35"/>
        <v>-0.51174363897210662</v>
      </c>
      <c r="BF43" t="e">
        <f t="shared" si="36"/>
        <v>#DIV/0!</v>
      </c>
      <c r="BG43">
        <f t="shared" si="37"/>
        <v>-0.51174363897210662</v>
      </c>
      <c r="BH43" t="e">
        <f t="shared" si="38"/>
        <v>#DIV/0!</v>
      </c>
      <c r="BI43">
        <f t="shared" si="39"/>
        <v>100.007458064516</v>
      </c>
      <c r="BJ43">
        <f t="shared" si="40"/>
        <v>84.306596818934153</v>
      </c>
      <c r="BK43">
        <f t="shared" si="41"/>
        <v>0.84300309647453464</v>
      </c>
      <c r="BL43">
        <f t="shared" si="42"/>
        <v>0.1960061929490694</v>
      </c>
      <c r="BM43">
        <v>0.84430926673307205</v>
      </c>
      <c r="BN43">
        <v>0.5</v>
      </c>
      <c r="BO43" t="s">
        <v>253</v>
      </c>
      <c r="BP43">
        <v>1672914070.5999999</v>
      </c>
      <c r="BQ43">
        <v>400.054129032258</v>
      </c>
      <c r="BR43">
        <v>400.69006451612898</v>
      </c>
      <c r="BS43">
        <v>16.6339677419355</v>
      </c>
      <c r="BT43">
        <v>15.896922580645199</v>
      </c>
      <c r="BU43">
        <v>500.00780645161302</v>
      </c>
      <c r="BV43">
        <v>96.395167741935495</v>
      </c>
      <c r="BW43">
        <v>0.200020322580645</v>
      </c>
      <c r="BX43">
        <v>28.930367741935498</v>
      </c>
      <c r="BY43">
        <v>28.032793548387101</v>
      </c>
      <c r="BZ43">
        <v>999.9</v>
      </c>
      <c r="CA43">
        <v>9993.8709677419392</v>
      </c>
      <c r="CB43">
        <v>0</v>
      </c>
      <c r="CC43">
        <v>313.93138709677402</v>
      </c>
      <c r="CD43">
        <v>100.007458064516</v>
      </c>
      <c r="CE43">
        <v>0.89991380645161301</v>
      </c>
      <c r="CF43">
        <v>0.100086225806452</v>
      </c>
      <c r="CG43">
        <v>0</v>
      </c>
      <c r="CH43">
        <v>2.1921870967741901</v>
      </c>
      <c r="CI43">
        <v>0</v>
      </c>
      <c r="CJ43">
        <v>88.9882322580645</v>
      </c>
      <c r="CK43">
        <v>914.37970967741899</v>
      </c>
      <c r="CL43">
        <v>38.6991935483871</v>
      </c>
      <c r="CM43">
        <v>43.5</v>
      </c>
      <c r="CN43">
        <v>40.860774193548401</v>
      </c>
      <c r="CO43">
        <v>41.941064516129003</v>
      </c>
      <c r="CP43">
        <v>39.348580645161299</v>
      </c>
      <c r="CQ43">
        <v>89.998387096774195</v>
      </c>
      <c r="CR43">
        <v>10.011290322580599</v>
      </c>
      <c r="CS43">
        <v>0</v>
      </c>
      <c r="CT43">
        <v>59.399999856948902</v>
      </c>
      <c r="CU43">
        <v>2.2047269230769202</v>
      </c>
      <c r="CV43">
        <v>0.205418800610148</v>
      </c>
      <c r="CW43">
        <v>1.92820332660555E-3</v>
      </c>
      <c r="CX43">
        <v>88.9906230769231</v>
      </c>
      <c r="CY43">
        <v>15</v>
      </c>
      <c r="CZ43">
        <v>1672912372.9000001</v>
      </c>
      <c r="DA43" t="s">
        <v>254</v>
      </c>
      <c r="DB43">
        <v>1</v>
      </c>
      <c r="DC43">
        <v>-3.8260000000000001</v>
      </c>
      <c r="DD43">
        <v>0.49099999999999999</v>
      </c>
      <c r="DE43">
        <v>403</v>
      </c>
      <c r="DF43">
        <v>16</v>
      </c>
      <c r="DG43">
        <v>1.4</v>
      </c>
      <c r="DH43">
        <v>0.46</v>
      </c>
      <c r="DI43">
        <v>-0.66478167924528297</v>
      </c>
      <c r="DJ43">
        <v>0.16613808417996401</v>
      </c>
      <c r="DK43">
        <v>0.12582615646721601</v>
      </c>
      <c r="DL43">
        <v>1</v>
      </c>
      <c r="DM43">
        <v>2.3407</v>
      </c>
      <c r="DN43">
        <v>0</v>
      </c>
      <c r="DO43">
        <v>0</v>
      </c>
      <c r="DP43">
        <v>0</v>
      </c>
      <c r="DQ43">
        <v>0.74255562264150998</v>
      </c>
      <c r="DR43">
        <v>-4.49014417029504E-2</v>
      </c>
      <c r="DS43">
        <v>6.97384257855243E-3</v>
      </c>
      <c r="DT43">
        <v>1</v>
      </c>
      <c r="DU43">
        <v>2</v>
      </c>
      <c r="DV43">
        <v>3</v>
      </c>
      <c r="DW43" t="s">
        <v>259</v>
      </c>
      <c r="DX43">
        <v>100</v>
      </c>
      <c r="DY43">
        <v>100</v>
      </c>
      <c r="DZ43">
        <v>-3.8260000000000001</v>
      </c>
      <c r="EA43">
        <v>0.49099999999999999</v>
      </c>
      <c r="EB43">
        <v>2</v>
      </c>
      <c r="EC43">
        <v>515.41099999999994</v>
      </c>
      <c r="ED43">
        <v>445.48599999999999</v>
      </c>
      <c r="EE43">
        <v>27.4925</v>
      </c>
      <c r="EF43">
        <v>30.7225</v>
      </c>
      <c r="EG43">
        <v>30.000699999999998</v>
      </c>
      <c r="EH43">
        <v>30.707100000000001</v>
      </c>
      <c r="EI43">
        <v>30.698899999999998</v>
      </c>
      <c r="EJ43">
        <v>19.662299999999998</v>
      </c>
      <c r="EK43">
        <v>36.214799999999997</v>
      </c>
      <c r="EL43">
        <v>26.744800000000001</v>
      </c>
      <c r="EM43">
        <v>27.497599999999998</v>
      </c>
      <c r="EN43">
        <v>400.68700000000001</v>
      </c>
      <c r="EO43">
        <v>15.874700000000001</v>
      </c>
      <c r="EP43">
        <v>100.071</v>
      </c>
      <c r="EQ43">
        <v>90.400800000000004</v>
      </c>
    </row>
    <row r="44" spans="1:147" x14ac:dyDescent="0.3">
      <c r="A44">
        <v>28</v>
      </c>
      <c r="B44">
        <v>1672914138.5999999</v>
      </c>
      <c r="C44">
        <v>1680.1999998092699</v>
      </c>
      <c r="D44" t="s">
        <v>336</v>
      </c>
      <c r="E44" t="s">
        <v>337</v>
      </c>
      <c r="F44">
        <v>1672914130.5999999</v>
      </c>
      <c r="G44">
        <f t="shared" si="0"/>
        <v>4.1288099032691867E-3</v>
      </c>
      <c r="H44">
        <f t="shared" si="1"/>
        <v>1.6730050916453183</v>
      </c>
      <c r="I44">
        <f t="shared" si="2"/>
        <v>400.05</v>
      </c>
      <c r="J44">
        <f t="shared" si="3"/>
        <v>370.585565849913</v>
      </c>
      <c r="K44">
        <f t="shared" si="4"/>
        <v>35.796652734273792</v>
      </c>
      <c r="L44">
        <f t="shared" si="5"/>
        <v>38.642764980614515</v>
      </c>
      <c r="M44">
        <f t="shared" si="6"/>
        <v>0.18175617115229178</v>
      </c>
      <c r="N44">
        <f t="shared" si="7"/>
        <v>3.3858272074920226</v>
      </c>
      <c r="O44">
        <f t="shared" si="8"/>
        <v>0.17650453600536065</v>
      </c>
      <c r="P44">
        <f t="shared" si="9"/>
        <v>0.11077453424239503</v>
      </c>
      <c r="Q44">
        <f t="shared" si="10"/>
        <v>16.519311188674859</v>
      </c>
      <c r="R44">
        <f t="shared" si="11"/>
        <v>27.977559205701656</v>
      </c>
      <c r="S44">
        <f t="shared" si="12"/>
        <v>27.9967419354839</v>
      </c>
      <c r="T44">
        <f t="shared" si="13"/>
        <v>3.794118970273165</v>
      </c>
      <c r="U44">
        <f t="shared" si="14"/>
        <v>40.119059897458889</v>
      </c>
      <c r="V44">
        <f t="shared" si="15"/>
        <v>1.5976259623540716</v>
      </c>
      <c r="W44">
        <f t="shared" si="16"/>
        <v>3.9822118624850034</v>
      </c>
      <c r="X44">
        <f t="shared" si="17"/>
        <v>2.1964930079190932</v>
      </c>
      <c r="Y44">
        <f t="shared" si="18"/>
        <v>-182.08051673417114</v>
      </c>
      <c r="Z44">
        <f t="shared" si="19"/>
        <v>151.96770469275461</v>
      </c>
      <c r="AA44">
        <f t="shared" si="20"/>
        <v>9.8239133499705851</v>
      </c>
      <c r="AB44">
        <f t="shared" si="21"/>
        <v>-3.7695875027710883</v>
      </c>
      <c r="AC44">
        <v>-4.00031058608682E-2</v>
      </c>
      <c r="AD44">
        <v>4.4906990793372903E-2</v>
      </c>
      <c r="AE44">
        <v>3.3764283585779298</v>
      </c>
      <c r="AF44">
        <v>0</v>
      </c>
      <c r="AG44">
        <v>0</v>
      </c>
      <c r="AH44">
        <f t="shared" si="22"/>
        <v>1</v>
      </c>
      <c r="AI44">
        <f t="shared" si="23"/>
        <v>0</v>
      </c>
      <c r="AJ44">
        <f t="shared" si="24"/>
        <v>50699.546594417639</v>
      </c>
      <c r="AK44">
        <v>0</v>
      </c>
      <c r="AL44">
        <v>0</v>
      </c>
      <c r="AM44">
        <v>0</v>
      </c>
      <c r="AN44">
        <f t="shared" si="25"/>
        <v>0</v>
      </c>
      <c r="AO44" t="e">
        <f t="shared" si="26"/>
        <v>#DIV/0!</v>
      </c>
      <c r="AP44">
        <v>-1</v>
      </c>
      <c r="AQ44" t="s">
        <v>338</v>
      </c>
      <c r="AR44">
        <v>2.1807615384615402</v>
      </c>
      <c r="AS44">
        <v>1.6776</v>
      </c>
      <c r="AT44">
        <f t="shared" si="27"/>
        <v>-0.29992938630277788</v>
      </c>
      <c r="AU44">
        <v>0.5</v>
      </c>
      <c r="AV44">
        <f t="shared" si="28"/>
        <v>84.279020014815615</v>
      </c>
      <c r="AW44">
        <f t="shared" si="29"/>
        <v>1.6730050916453183</v>
      </c>
      <c r="AX44">
        <f t="shared" si="30"/>
        <v>-12.63887737562159</v>
      </c>
      <c r="AY44">
        <f t="shared" si="31"/>
        <v>1</v>
      </c>
      <c r="AZ44">
        <f t="shared" si="32"/>
        <v>3.1716138739812404E-2</v>
      </c>
      <c r="BA44">
        <f t="shared" si="33"/>
        <v>-1</v>
      </c>
      <c r="BB44" t="s">
        <v>252</v>
      </c>
      <c r="BC44">
        <v>0</v>
      </c>
      <c r="BD44">
        <f t="shared" si="34"/>
        <v>1.6776</v>
      </c>
      <c r="BE44">
        <f t="shared" si="35"/>
        <v>-0.29992938630277793</v>
      </c>
      <c r="BF44" t="e">
        <f t="shared" si="36"/>
        <v>#DIV/0!</v>
      </c>
      <c r="BG44">
        <f t="shared" si="37"/>
        <v>-0.29992938630277793</v>
      </c>
      <c r="BH44" t="e">
        <f t="shared" si="38"/>
        <v>#DIV/0!</v>
      </c>
      <c r="BI44">
        <f t="shared" si="39"/>
        <v>99.974674193548395</v>
      </c>
      <c r="BJ44">
        <f t="shared" si="40"/>
        <v>84.279020014815615</v>
      </c>
      <c r="BK44">
        <f t="shared" si="41"/>
        <v>0.84300369763299854</v>
      </c>
      <c r="BL44">
        <f t="shared" si="42"/>
        <v>0.19600739526599725</v>
      </c>
      <c r="BM44">
        <v>0.84430926673307205</v>
      </c>
      <c r="BN44">
        <v>0.5</v>
      </c>
      <c r="BO44" t="s">
        <v>253</v>
      </c>
      <c r="BP44">
        <v>1672914130.5999999</v>
      </c>
      <c r="BQ44">
        <v>400.05</v>
      </c>
      <c r="BR44">
        <v>400.61138709677402</v>
      </c>
      <c r="BS44">
        <v>16.539454838709698</v>
      </c>
      <c r="BT44">
        <v>15.853829032258099</v>
      </c>
      <c r="BU44">
        <v>500.03019354838699</v>
      </c>
      <c r="BV44">
        <v>96.394806451612894</v>
      </c>
      <c r="BW44">
        <v>0.20003164516128999</v>
      </c>
      <c r="BX44">
        <v>28.8292741935484</v>
      </c>
      <c r="BY44">
        <v>27.9967419354839</v>
      </c>
      <c r="BZ44">
        <v>999.9</v>
      </c>
      <c r="CA44">
        <v>10007.7419354839</v>
      </c>
      <c r="CB44">
        <v>0</v>
      </c>
      <c r="CC44">
        <v>314.06464516129</v>
      </c>
      <c r="CD44">
        <v>99.974674193548395</v>
      </c>
      <c r="CE44">
        <v>0.89989748387096802</v>
      </c>
      <c r="CF44">
        <v>0.10010253548387101</v>
      </c>
      <c r="CG44">
        <v>0</v>
      </c>
      <c r="CH44">
        <v>2.1807096774193599</v>
      </c>
      <c r="CI44">
        <v>0</v>
      </c>
      <c r="CJ44">
        <v>88.726554838709703</v>
      </c>
      <c r="CK44">
        <v>914.07403225806399</v>
      </c>
      <c r="CL44">
        <v>38.625</v>
      </c>
      <c r="CM44">
        <v>43.436999999999998</v>
      </c>
      <c r="CN44">
        <v>40.781999999999996</v>
      </c>
      <c r="CO44">
        <v>41.930999999999997</v>
      </c>
      <c r="CP44">
        <v>39.293999999999997</v>
      </c>
      <c r="CQ44">
        <v>89.966774193548403</v>
      </c>
      <c r="CR44">
        <v>10.01</v>
      </c>
      <c r="CS44">
        <v>0</v>
      </c>
      <c r="CT44">
        <v>59.400000095367403</v>
      </c>
      <c r="CU44">
        <v>2.1807615384615402</v>
      </c>
      <c r="CV44">
        <v>0.57011281316404905</v>
      </c>
      <c r="CW44">
        <v>-1.5490256383846199</v>
      </c>
      <c r="CX44">
        <v>88.7516307692308</v>
      </c>
      <c r="CY44">
        <v>15</v>
      </c>
      <c r="CZ44">
        <v>1672912372.9000001</v>
      </c>
      <c r="DA44" t="s">
        <v>254</v>
      </c>
      <c r="DB44">
        <v>1</v>
      </c>
      <c r="DC44">
        <v>-3.8260000000000001</v>
      </c>
      <c r="DD44">
        <v>0.49099999999999999</v>
      </c>
      <c r="DE44">
        <v>403</v>
      </c>
      <c r="DF44">
        <v>16</v>
      </c>
      <c r="DG44">
        <v>1.4</v>
      </c>
      <c r="DH44">
        <v>0.46</v>
      </c>
      <c r="DI44">
        <v>-0.58918147169811297</v>
      </c>
      <c r="DJ44">
        <v>0.51734076439280297</v>
      </c>
      <c r="DK44">
        <v>0.17547218938899201</v>
      </c>
      <c r="DL44">
        <v>0</v>
      </c>
      <c r="DM44">
        <v>2.1482000000000001</v>
      </c>
      <c r="DN44">
        <v>0</v>
      </c>
      <c r="DO44">
        <v>0</v>
      </c>
      <c r="DP44">
        <v>0</v>
      </c>
      <c r="DQ44">
        <v>0.691345320754717</v>
      </c>
      <c r="DR44">
        <v>-6.2511688437349597E-2</v>
      </c>
      <c r="DS44">
        <v>9.3761393889229706E-3</v>
      </c>
      <c r="DT44">
        <v>1</v>
      </c>
      <c r="DU44">
        <v>1</v>
      </c>
      <c r="DV44">
        <v>3</v>
      </c>
      <c r="DW44" t="s">
        <v>255</v>
      </c>
      <c r="DX44">
        <v>100</v>
      </c>
      <c r="DY44">
        <v>100</v>
      </c>
      <c r="DZ44">
        <v>-3.8260000000000001</v>
      </c>
      <c r="EA44">
        <v>0.49099999999999999</v>
      </c>
      <c r="EB44">
        <v>2</v>
      </c>
      <c r="EC44">
        <v>515.19600000000003</v>
      </c>
      <c r="ED44">
        <v>444.56700000000001</v>
      </c>
      <c r="EE44">
        <v>27.3018</v>
      </c>
      <c r="EF44">
        <v>30.797499999999999</v>
      </c>
      <c r="EG44">
        <v>29.9999</v>
      </c>
      <c r="EH44">
        <v>30.792000000000002</v>
      </c>
      <c r="EI44">
        <v>30.7834</v>
      </c>
      <c r="EJ44">
        <v>19.665400000000002</v>
      </c>
      <c r="EK44">
        <v>36.214799999999997</v>
      </c>
      <c r="EL44">
        <v>24.870999999999999</v>
      </c>
      <c r="EM44">
        <v>27.333300000000001</v>
      </c>
      <c r="EN44">
        <v>400.62799999999999</v>
      </c>
      <c r="EO44">
        <v>15.875299999999999</v>
      </c>
      <c r="EP44">
        <v>100.066</v>
      </c>
      <c r="EQ44">
        <v>90.395399999999995</v>
      </c>
    </row>
    <row r="45" spans="1:147" x14ac:dyDescent="0.3">
      <c r="A45">
        <v>29</v>
      </c>
      <c r="B45">
        <v>1672914198.5999999</v>
      </c>
      <c r="C45">
        <v>1740.1999998092699</v>
      </c>
      <c r="D45" t="s">
        <v>339</v>
      </c>
      <c r="E45" t="s">
        <v>340</v>
      </c>
      <c r="F45">
        <v>1672914190.5999999</v>
      </c>
      <c r="G45">
        <f t="shared" si="0"/>
        <v>3.7962595915097927E-3</v>
      </c>
      <c r="H45">
        <f t="shared" si="1"/>
        <v>2.0951071722255783</v>
      </c>
      <c r="I45">
        <f t="shared" si="2"/>
        <v>400.01900000000001</v>
      </c>
      <c r="J45">
        <f t="shared" si="3"/>
        <v>365.16354541629005</v>
      </c>
      <c r="K45">
        <f t="shared" si="4"/>
        <v>35.272386640893487</v>
      </c>
      <c r="L45">
        <f t="shared" si="5"/>
        <v>38.639193339024182</v>
      </c>
      <c r="M45">
        <f t="shared" si="6"/>
        <v>0.16665404489626709</v>
      </c>
      <c r="N45">
        <f t="shared" si="7"/>
        <v>3.3830089009389521</v>
      </c>
      <c r="O45">
        <f t="shared" si="8"/>
        <v>0.16222384400558112</v>
      </c>
      <c r="P45">
        <f t="shared" si="9"/>
        <v>0.10177812922657373</v>
      </c>
      <c r="Q45">
        <f t="shared" si="10"/>
        <v>16.522304784666481</v>
      </c>
      <c r="R45">
        <f t="shared" si="11"/>
        <v>27.981434010902138</v>
      </c>
      <c r="S45">
        <f t="shared" si="12"/>
        <v>27.9711258064516</v>
      </c>
      <c r="T45">
        <f t="shared" si="13"/>
        <v>3.788456642157517</v>
      </c>
      <c r="U45">
        <f t="shared" si="14"/>
        <v>40.116831200590816</v>
      </c>
      <c r="V45">
        <f t="shared" si="15"/>
        <v>1.5909823335032813</v>
      </c>
      <c r="W45">
        <f t="shared" si="16"/>
        <v>3.9658723929317987</v>
      </c>
      <c r="X45">
        <f t="shared" si="17"/>
        <v>2.1974743086542357</v>
      </c>
      <c r="Y45">
        <f t="shared" si="18"/>
        <v>-167.41504798558185</v>
      </c>
      <c r="Z45">
        <f t="shared" si="19"/>
        <v>143.57388390082923</v>
      </c>
      <c r="AA45">
        <f t="shared" si="20"/>
        <v>9.2845640542349788</v>
      </c>
      <c r="AB45">
        <f t="shared" si="21"/>
        <v>1.9657047541488453</v>
      </c>
      <c r="AC45">
        <v>-3.9961235803299897E-2</v>
      </c>
      <c r="AD45">
        <v>4.4859987985733901E-2</v>
      </c>
      <c r="AE45">
        <v>3.3736198895196399</v>
      </c>
      <c r="AF45">
        <v>0</v>
      </c>
      <c r="AG45">
        <v>0</v>
      </c>
      <c r="AH45">
        <f t="shared" si="22"/>
        <v>1</v>
      </c>
      <c r="AI45">
        <f t="shared" si="23"/>
        <v>0</v>
      </c>
      <c r="AJ45">
        <f t="shared" si="24"/>
        <v>50660.528255459401</v>
      </c>
      <c r="AK45">
        <v>0</v>
      </c>
      <c r="AL45">
        <v>0</v>
      </c>
      <c r="AM45">
        <v>0</v>
      </c>
      <c r="AN45">
        <f t="shared" si="25"/>
        <v>0</v>
      </c>
      <c r="AO45" t="e">
        <f t="shared" si="26"/>
        <v>#DIV/0!</v>
      </c>
      <c r="AP45">
        <v>-1</v>
      </c>
      <c r="AQ45" t="s">
        <v>341</v>
      </c>
      <c r="AR45">
        <v>2.1860653846153801</v>
      </c>
      <c r="AS45">
        <v>1.3136000000000001</v>
      </c>
      <c r="AT45">
        <f t="shared" si="27"/>
        <v>-0.66417888597394947</v>
      </c>
      <c r="AU45">
        <v>0.5</v>
      </c>
      <c r="AV45">
        <f t="shared" si="28"/>
        <v>84.294601464419245</v>
      </c>
      <c r="AW45">
        <f t="shared" si="29"/>
        <v>2.0951071722255783</v>
      </c>
      <c r="AX45">
        <f t="shared" si="30"/>
        <v>-27.99334724712801</v>
      </c>
      <c r="AY45">
        <f t="shared" si="31"/>
        <v>1</v>
      </c>
      <c r="AZ45">
        <f t="shared" si="32"/>
        <v>3.6717738959024832E-2</v>
      </c>
      <c r="BA45">
        <f t="shared" si="33"/>
        <v>-1</v>
      </c>
      <c r="BB45" t="s">
        <v>252</v>
      </c>
      <c r="BC45">
        <v>0</v>
      </c>
      <c r="BD45">
        <f t="shared" si="34"/>
        <v>1.3136000000000001</v>
      </c>
      <c r="BE45">
        <f t="shared" si="35"/>
        <v>-0.66417888597394947</v>
      </c>
      <c r="BF45" t="e">
        <f t="shared" si="36"/>
        <v>#DIV/0!</v>
      </c>
      <c r="BG45">
        <f t="shared" si="37"/>
        <v>-0.66417888597394947</v>
      </c>
      <c r="BH45" t="e">
        <f t="shared" si="38"/>
        <v>#DIV/0!</v>
      </c>
      <c r="BI45">
        <f t="shared" si="39"/>
        <v>99.993200000000002</v>
      </c>
      <c r="BJ45">
        <f t="shared" si="40"/>
        <v>84.294601464419245</v>
      </c>
      <c r="BK45">
        <f t="shared" si="41"/>
        <v>0.84300333887123569</v>
      </c>
      <c r="BL45">
        <f t="shared" si="42"/>
        <v>0.19600667774247141</v>
      </c>
      <c r="BM45">
        <v>0.84430926673307205</v>
      </c>
      <c r="BN45">
        <v>0.5</v>
      </c>
      <c r="BO45" t="s">
        <v>253</v>
      </c>
      <c r="BP45">
        <v>1672914190.5999999</v>
      </c>
      <c r="BQ45">
        <v>400.01900000000001</v>
      </c>
      <c r="BR45">
        <v>400.62919354838698</v>
      </c>
      <c r="BS45">
        <v>16.470922580645201</v>
      </c>
      <c r="BT45">
        <v>15.840458064516101</v>
      </c>
      <c r="BU45">
        <v>500.01612903225799</v>
      </c>
      <c r="BV45">
        <v>96.393338709677394</v>
      </c>
      <c r="BW45">
        <v>0.200056451612903</v>
      </c>
      <c r="BX45">
        <v>28.7583290322581</v>
      </c>
      <c r="BY45">
        <v>27.9711258064516</v>
      </c>
      <c r="BZ45">
        <v>999.9</v>
      </c>
      <c r="CA45">
        <v>9997.4193548387102</v>
      </c>
      <c r="CB45">
        <v>0</v>
      </c>
      <c r="CC45">
        <v>313.94690322580698</v>
      </c>
      <c r="CD45">
        <v>99.993200000000002</v>
      </c>
      <c r="CE45">
        <v>0.89990564516129001</v>
      </c>
      <c r="CF45">
        <v>0.100094380645161</v>
      </c>
      <c r="CG45">
        <v>0</v>
      </c>
      <c r="CH45">
        <v>2.20234516129032</v>
      </c>
      <c r="CI45">
        <v>0</v>
      </c>
      <c r="CJ45">
        <v>88.797245161290306</v>
      </c>
      <c r="CK45">
        <v>914.24629032258099</v>
      </c>
      <c r="CL45">
        <v>38.561999999999998</v>
      </c>
      <c r="CM45">
        <v>43.375</v>
      </c>
      <c r="CN45">
        <v>40.6991935483871</v>
      </c>
      <c r="CO45">
        <v>41.875</v>
      </c>
      <c r="CP45">
        <v>39.207322580645098</v>
      </c>
      <c r="CQ45">
        <v>89.984516129032301</v>
      </c>
      <c r="CR45">
        <v>10.0106451612903</v>
      </c>
      <c r="CS45">
        <v>0</v>
      </c>
      <c r="CT45">
        <v>59.200000047683702</v>
      </c>
      <c r="CU45">
        <v>2.1860653846153801</v>
      </c>
      <c r="CV45">
        <v>0.75371964708302597</v>
      </c>
      <c r="CW45">
        <v>0.341740200878698</v>
      </c>
      <c r="CX45">
        <v>88.849626923076897</v>
      </c>
      <c r="CY45">
        <v>15</v>
      </c>
      <c r="CZ45">
        <v>1672912372.9000001</v>
      </c>
      <c r="DA45" t="s">
        <v>254</v>
      </c>
      <c r="DB45">
        <v>1</v>
      </c>
      <c r="DC45">
        <v>-3.8260000000000001</v>
      </c>
      <c r="DD45">
        <v>0.49099999999999999</v>
      </c>
      <c r="DE45">
        <v>403</v>
      </c>
      <c r="DF45">
        <v>16</v>
      </c>
      <c r="DG45">
        <v>1.4</v>
      </c>
      <c r="DH45">
        <v>0.46</v>
      </c>
      <c r="DI45">
        <v>-0.60699805660377404</v>
      </c>
      <c r="DJ45">
        <v>-4.9172743105946701E-2</v>
      </c>
      <c r="DK45">
        <v>0.11835506024150499</v>
      </c>
      <c r="DL45">
        <v>1</v>
      </c>
      <c r="DM45">
        <v>2.4868999999999999</v>
      </c>
      <c r="DN45">
        <v>0</v>
      </c>
      <c r="DO45">
        <v>0</v>
      </c>
      <c r="DP45">
        <v>0</v>
      </c>
      <c r="DQ45">
        <v>0.63771890566037703</v>
      </c>
      <c r="DR45">
        <v>-8.3107789066276999E-2</v>
      </c>
      <c r="DS45">
        <v>1.6519460984472701E-2</v>
      </c>
      <c r="DT45">
        <v>1</v>
      </c>
      <c r="DU45">
        <v>2</v>
      </c>
      <c r="DV45">
        <v>3</v>
      </c>
      <c r="DW45" t="s">
        <v>259</v>
      </c>
      <c r="DX45">
        <v>100</v>
      </c>
      <c r="DY45">
        <v>100</v>
      </c>
      <c r="DZ45">
        <v>-3.8260000000000001</v>
      </c>
      <c r="EA45">
        <v>0.49099999999999999</v>
      </c>
      <c r="EB45">
        <v>2</v>
      </c>
      <c r="EC45">
        <v>515.173</v>
      </c>
      <c r="ED45">
        <v>443.88099999999997</v>
      </c>
      <c r="EE45">
        <v>27.333200000000001</v>
      </c>
      <c r="EF45">
        <v>30.864599999999999</v>
      </c>
      <c r="EG45">
        <v>30.001000000000001</v>
      </c>
      <c r="EH45">
        <v>30.869199999999999</v>
      </c>
      <c r="EI45">
        <v>30.865500000000001</v>
      </c>
      <c r="EJ45">
        <v>19.6706</v>
      </c>
      <c r="EK45">
        <v>35.9343</v>
      </c>
      <c r="EL45">
        <v>23.379100000000001</v>
      </c>
      <c r="EM45">
        <v>27.334</v>
      </c>
      <c r="EN45">
        <v>400.63</v>
      </c>
      <c r="EO45">
        <v>15.869</v>
      </c>
      <c r="EP45">
        <v>100.06399999999999</v>
      </c>
      <c r="EQ45">
        <v>90.396100000000004</v>
      </c>
    </row>
    <row r="46" spans="1:147" x14ac:dyDescent="0.3">
      <c r="A46">
        <v>30</v>
      </c>
      <c r="B46">
        <v>1672914258.5999999</v>
      </c>
      <c r="C46">
        <v>1800.1999998092699</v>
      </c>
      <c r="D46" t="s">
        <v>342</v>
      </c>
      <c r="E46" t="s">
        <v>343</v>
      </c>
      <c r="F46">
        <v>1672914250.5999999</v>
      </c>
      <c r="G46">
        <f t="shared" si="0"/>
        <v>3.5535455548176345E-3</v>
      </c>
      <c r="H46">
        <f t="shared" si="1"/>
        <v>2.6213303079004442</v>
      </c>
      <c r="I46">
        <f t="shared" si="2"/>
        <v>399.98500000000001</v>
      </c>
      <c r="J46">
        <f t="shared" si="3"/>
        <v>358.30728652214844</v>
      </c>
      <c r="K46">
        <f t="shared" si="4"/>
        <v>34.609175106739606</v>
      </c>
      <c r="L46">
        <f t="shared" si="5"/>
        <v>38.634857357871617</v>
      </c>
      <c r="M46">
        <f t="shared" si="6"/>
        <v>0.15568305963438545</v>
      </c>
      <c r="N46">
        <f t="shared" si="7"/>
        <v>3.3849778730761662</v>
      </c>
      <c r="O46">
        <f t="shared" si="8"/>
        <v>0.15181183983935551</v>
      </c>
      <c r="P46">
        <f t="shared" si="9"/>
        <v>9.5222195959024938E-2</v>
      </c>
      <c r="Q46">
        <f t="shared" si="10"/>
        <v>16.523379247820621</v>
      </c>
      <c r="R46">
        <f t="shared" si="11"/>
        <v>27.995812566072932</v>
      </c>
      <c r="S46">
        <f t="shared" si="12"/>
        <v>27.975570967741898</v>
      </c>
      <c r="T46">
        <f t="shared" si="13"/>
        <v>3.7894386957084993</v>
      </c>
      <c r="U46">
        <f t="shared" si="14"/>
        <v>40.224666108873144</v>
      </c>
      <c r="V46">
        <f t="shared" si="15"/>
        <v>1.5914609230698065</v>
      </c>
      <c r="W46">
        <f t="shared" si="16"/>
        <v>3.9564304120320504</v>
      </c>
      <c r="X46">
        <f t="shared" si="17"/>
        <v>2.1979777726386929</v>
      </c>
      <c r="Y46">
        <f t="shared" si="18"/>
        <v>-156.71135896745767</v>
      </c>
      <c r="Z46">
        <f t="shared" si="19"/>
        <v>135.34351305813192</v>
      </c>
      <c r="AA46">
        <f t="shared" si="20"/>
        <v>8.7456374812970452</v>
      </c>
      <c r="AB46">
        <f t="shared" si="21"/>
        <v>3.9011708197919006</v>
      </c>
      <c r="AC46">
        <v>-3.9990486238029602E-2</v>
      </c>
      <c r="AD46">
        <v>4.4892824161196797E-2</v>
      </c>
      <c r="AE46">
        <v>3.37558198918006</v>
      </c>
      <c r="AF46">
        <v>0</v>
      </c>
      <c r="AG46">
        <v>0</v>
      </c>
      <c r="AH46">
        <f t="shared" si="22"/>
        <v>1</v>
      </c>
      <c r="AI46">
        <f t="shared" si="23"/>
        <v>0</v>
      </c>
      <c r="AJ46">
        <f t="shared" si="24"/>
        <v>50702.946522773163</v>
      </c>
      <c r="AK46">
        <v>0</v>
      </c>
      <c r="AL46">
        <v>0</v>
      </c>
      <c r="AM46">
        <v>0</v>
      </c>
      <c r="AN46">
        <f t="shared" si="25"/>
        <v>0</v>
      </c>
      <c r="AO46" t="e">
        <f t="shared" si="26"/>
        <v>#DIV/0!</v>
      </c>
      <c r="AP46">
        <v>-1</v>
      </c>
      <c r="AQ46" t="s">
        <v>344</v>
      </c>
      <c r="AR46">
        <v>2.2176153846153799</v>
      </c>
      <c r="AS46">
        <v>1.4179999999999999</v>
      </c>
      <c r="AT46">
        <f t="shared" si="27"/>
        <v>-0.56390365628729189</v>
      </c>
      <c r="AU46">
        <v>0.5</v>
      </c>
      <c r="AV46">
        <f t="shared" si="28"/>
        <v>84.300424717342466</v>
      </c>
      <c r="AW46">
        <f t="shared" si="29"/>
        <v>2.6213303079004442</v>
      </c>
      <c r="AX46">
        <f t="shared" si="30"/>
        <v>-23.768658862340505</v>
      </c>
      <c r="AY46">
        <f t="shared" si="31"/>
        <v>1</v>
      </c>
      <c r="AZ46">
        <f t="shared" si="32"/>
        <v>4.2957438471308868E-2</v>
      </c>
      <c r="BA46">
        <f t="shared" si="33"/>
        <v>-1</v>
      </c>
      <c r="BB46" t="s">
        <v>252</v>
      </c>
      <c r="BC46">
        <v>0</v>
      </c>
      <c r="BD46">
        <f t="shared" si="34"/>
        <v>1.4179999999999999</v>
      </c>
      <c r="BE46">
        <f t="shared" si="35"/>
        <v>-0.563903656287292</v>
      </c>
      <c r="BF46" t="e">
        <f t="shared" si="36"/>
        <v>#DIV/0!</v>
      </c>
      <c r="BG46">
        <f t="shared" si="37"/>
        <v>-0.563903656287292</v>
      </c>
      <c r="BH46" t="e">
        <f t="shared" si="38"/>
        <v>#DIV/0!</v>
      </c>
      <c r="BI46">
        <f t="shared" si="39"/>
        <v>100.00015483871</v>
      </c>
      <c r="BJ46">
        <f t="shared" si="40"/>
        <v>84.300424717342466</v>
      </c>
      <c r="BK46">
        <f t="shared" si="41"/>
        <v>0.84300294187854419</v>
      </c>
      <c r="BL46">
        <f t="shared" si="42"/>
        <v>0.19600588375708855</v>
      </c>
      <c r="BM46">
        <v>0.84430926673307205</v>
      </c>
      <c r="BN46">
        <v>0.5</v>
      </c>
      <c r="BO46" t="s">
        <v>253</v>
      </c>
      <c r="BP46">
        <v>1672914250.5999999</v>
      </c>
      <c r="BQ46">
        <v>399.98500000000001</v>
      </c>
      <c r="BR46">
        <v>400.66764516129001</v>
      </c>
      <c r="BS46">
        <v>16.476325806451602</v>
      </c>
      <c r="BT46">
        <v>15.886164516129</v>
      </c>
      <c r="BU46">
        <v>500.00867741935502</v>
      </c>
      <c r="BV46">
        <v>96.390806451612903</v>
      </c>
      <c r="BW46">
        <v>0.19995909677419399</v>
      </c>
      <c r="BX46">
        <v>28.717216129032298</v>
      </c>
      <c r="BY46">
        <v>27.975570967741898</v>
      </c>
      <c r="BZ46">
        <v>999.9</v>
      </c>
      <c r="CA46">
        <v>10005</v>
      </c>
      <c r="CB46">
        <v>0</v>
      </c>
      <c r="CC46">
        <v>313.96100000000001</v>
      </c>
      <c r="CD46">
        <v>100.00015483871</v>
      </c>
      <c r="CE46">
        <v>0.89991380645161301</v>
      </c>
      <c r="CF46">
        <v>0.100086225806452</v>
      </c>
      <c r="CG46">
        <v>0</v>
      </c>
      <c r="CH46">
        <v>2.2336129032258101</v>
      </c>
      <c r="CI46">
        <v>0</v>
      </c>
      <c r="CJ46">
        <v>88.662632258064505</v>
      </c>
      <c r="CK46">
        <v>914.312935483871</v>
      </c>
      <c r="CL46">
        <v>38.5</v>
      </c>
      <c r="CM46">
        <v>43.332322580645098</v>
      </c>
      <c r="CN46">
        <v>40.656999999999996</v>
      </c>
      <c r="CO46">
        <v>41.832322580645098</v>
      </c>
      <c r="CP46">
        <v>39.173000000000002</v>
      </c>
      <c r="CQ46">
        <v>89.991935483871003</v>
      </c>
      <c r="CR46">
        <v>10.01</v>
      </c>
      <c r="CS46">
        <v>0</v>
      </c>
      <c r="CT46">
        <v>59.599999904632597</v>
      </c>
      <c r="CU46">
        <v>2.2176153846153799</v>
      </c>
      <c r="CV46">
        <v>-0.55014700473025901</v>
      </c>
      <c r="CW46">
        <v>-0.22124104192574201</v>
      </c>
      <c r="CX46">
        <v>88.662511538461601</v>
      </c>
      <c r="CY46">
        <v>15</v>
      </c>
      <c r="CZ46">
        <v>1672912372.9000001</v>
      </c>
      <c r="DA46" t="s">
        <v>254</v>
      </c>
      <c r="DB46">
        <v>1</v>
      </c>
      <c r="DC46">
        <v>-3.8260000000000001</v>
      </c>
      <c r="DD46">
        <v>0.49099999999999999</v>
      </c>
      <c r="DE46">
        <v>403</v>
      </c>
      <c r="DF46">
        <v>16</v>
      </c>
      <c r="DG46">
        <v>1.4</v>
      </c>
      <c r="DH46">
        <v>0.46</v>
      </c>
      <c r="DI46">
        <v>-0.47405758679245302</v>
      </c>
      <c r="DJ46">
        <v>-0.83086986840835497</v>
      </c>
      <c r="DK46">
        <v>0.56248552216450698</v>
      </c>
      <c r="DL46">
        <v>0</v>
      </c>
      <c r="DM46">
        <v>2.1789999999999998</v>
      </c>
      <c r="DN46">
        <v>0</v>
      </c>
      <c r="DO46">
        <v>0</v>
      </c>
      <c r="DP46">
        <v>0</v>
      </c>
      <c r="DQ46">
        <v>0.59154483018867898</v>
      </c>
      <c r="DR46">
        <v>-1.21521044992749E-2</v>
      </c>
      <c r="DS46">
        <v>4.1297859131128401E-3</v>
      </c>
      <c r="DT46">
        <v>1</v>
      </c>
      <c r="DU46">
        <v>1</v>
      </c>
      <c r="DV46">
        <v>3</v>
      </c>
      <c r="DW46" t="s">
        <v>255</v>
      </c>
      <c r="DX46">
        <v>100</v>
      </c>
      <c r="DY46">
        <v>100</v>
      </c>
      <c r="DZ46">
        <v>-3.8260000000000001</v>
      </c>
      <c r="EA46">
        <v>0.49099999999999999</v>
      </c>
      <c r="EB46">
        <v>2</v>
      </c>
      <c r="EC46">
        <v>515.00199999999995</v>
      </c>
      <c r="ED46">
        <v>442.9</v>
      </c>
      <c r="EE46">
        <v>27.3736</v>
      </c>
      <c r="EF46">
        <v>30.929200000000002</v>
      </c>
      <c r="EG46">
        <v>30.000399999999999</v>
      </c>
      <c r="EH46">
        <v>30.943999999999999</v>
      </c>
      <c r="EI46">
        <v>30.942699999999999</v>
      </c>
      <c r="EJ46">
        <v>19.667999999999999</v>
      </c>
      <c r="EK46">
        <v>35.656799999999997</v>
      </c>
      <c r="EL46">
        <v>21.8658</v>
      </c>
      <c r="EM46">
        <v>27.373200000000001</v>
      </c>
      <c r="EN46">
        <v>400.58699999999999</v>
      </c>
      <c r="EO46">
        <v>15.8825</v>
      </c>
      <c r="EP46">
        <v>100.059</v>
      </c>
      <c r="EQ46">
        <v>90.394900000000007</v>
      </c>
    </row>
    <row r="47" spans="1:147" x14ac:dyDescent="0.3">
      <c r="A47">
        <v>31</v>
      </c>
      <c r="B47">
        <v>1672914318.5999999</v>
      </c>
      <c r="C47">
        <v>1860.1999998092699</v>
      </c>
      <c r="D47" t="s">
        <v>345</v>
      </c>
      <c r="E47" t="s">
        <v>346</v>
      </c>
      <c r="F47">
        <v>1672914310.5999999</v>
      </c>
      <c r="G47">
        <f t="shared" si="0"/>
        <v>3.4419014267965155E-3</v>
      </c>
      <c r="H47">
        <f t="shared" si="1"/>
        <v>1.6762231854620822</v>
      </c>
      <c r="I47">
        <f t="shared" si="2"/>
        <v>400.076387096774</v>
      </c>
      <c r="J47">
        <f t="shared" si="3"/>
        <v>367.41820624747271</v>
      </c>
      <c r="K47">
        <f t="shared" si="4"/>
        <v>35.4889136137148</v>
      </c>
      <c r="L47">
        <f t="shared" si="5"/>
        <v>38.643366330631302</v>
      </c>
      <c r="M47">
        <f t="shared" si="6"/>
        <v>0.14992146467728948</v>
      </c>
      <c r="N47">
        <f t="shared" si="7"/>
        <v>3.3839571180356431</v>
      </c>
      <c r="O47">
        <f t="shared" si="8"/>
        <v>0.14632686053349633</v>
      </c>
      <c r="P47">
        <f t="shared" si="9"/>
        <v>9.177007033051833E-2</v>
      </c>
      <c r="Q47">
        <f t="shared" si="10"/>
        <v>16.524978094682982</v>
      </c>
      <c r="R47">
        <f t="shared" si="11"/>
        <v>28.003955909142807</v>
      </c>
      <c r="S47">
        <f t="shared" si="12"/>
        <v>27.9912967741936</v>
      </c>
      <c r="T47">
        <f t="shared" si="13"/>
        <v>3.7929147247323822</v>
      </c>
      <c r="U47">
        <f t="shared" si="14"/>
        <v>40.079735131605098</v>
      </c>
      <c r="V47">
        <f t="shared" si="15"/>
        <v>1.5841646242693386</v>
      </c>
      <c r="W47">
        <f t="shared" si="16"/>
        <v>3.9525326678622101</v>
      </c>
      <c r="X47">
        <f t="shared" si="17"/>
        <v>2.2087501004630434</v>
      </c>
      <c r="Y47">
        <f t="shared" si="18"/>
        <v>-151.78785292172634</v>
      </c>
      <c r="Z47">
        <f t="shared" si="19"/>
        <v>129.33292629921405</v>
      </c>
      <c r="AA47">
        <f t="shared" si="20"/>
        <v>8.3597118707611084</v>
      </c>
      <c r="AB47">
        <f t="shared" si="21"/>
        <v>2.4297633429318068</v>
      </c>
      <c r="AC47">
        <v>-3.9975321340401902E-2</v>
      </c>
      <c r="AD47">
        <v>4.4875800235091703E-2</v>
      </c>
      <c r="AE47">
        <v>3.37456479717742</v>
      </c>
      <c r="AF47">
        <v>0</v>
      </c>
      <c r="AG47">
        <v>0</v>
      </c>
      <c r="AH47">
        <f t="shared" si="22"/>
        <v>1</v>
      </c>
      <c r="AI47">
        <f t="shared" si="23"/>
        <v>0</v>
      </c>
      <c r="AJ47">
        <f t="shared" si="24"/>
        <v>50687.344395411914</v>
      </c>
      <c r="AK47">
        <v>0</v>
      </c>
      <c r="AL47">
        <v>0</v>
      </c>
      <c r="AM47">
        <v>0</v>
      </c>
      <c r="AN47">
        <f t="shared" si="25"/>
        <v>0</v>
      </c>
      <c r="AO47" t="e">
        <f t="shared" si="26"/>
        <v>#DIV/0!</v>
      </c>
      <c r="AP47">
        <v>-1</v>
      </c>
      <c r="AQ47" t="s">
        <v>347</v>
      </c>
      <c r="AR47">
        <v>2.1541461538461499</v>
      </c>
      <c r="AS47">
        <v>3.5384600000000002</v>
      </c>
      <c r="AT47">
        <f t="shared" si="27"/>
        <v>0.39121930053013176</v>
      </c>
      <c r="AU47">
        <v>0.5</v>
      </c>
      <c r="AV47">
        <f t="shared" si="28"/>
        <v>84.30850719010175</v>
      </c>
      <c r="AW47">
        <f t="shared" si="29"/>
        <v>1.6762231854620822</v>
      </c>
      <c r="AX47">
        <f t="shared" si="30"/>
        <v>16.491557605825594</v>
      </c>
      <c r="AY47">
        <f t="shared" si="31"/>
        <v>1</v>
      </c>
      <c r="AZ47">
        <f t="shared" si="32"/>
        <v>3.1743216368754358E-2</v>
      </c>
      <c r="BA47">
        <f t="shared" si="33"/>
        <v>-1</v>
      </c>
      <c r="BB47" t="s">
        <v>252</v>
      </c>
      <c r="BC47">
        <v>0</v>
      </c>
      <c r="BD47">
        <f t="shared" si="34"/>
        <v>3.5384600000000002</v>
      </c>
      <c r="BE47">
        <f t="shared" si="35"/>
        <v>0.39121930053013182</v>
      </c>
      <c r="BF47" t="e">
        <f t="shared" si="36"/>
        <v>#DIV/0!</v>
      </c>
      <c r="BG47">
        <f t="shared" si="37"/>
        <v>0.39121930053013182</v>
      </c>
      <c r="BH47" t="e">
        <f t="shared" si="38"/>
        <v>#DIV/0!</v>
      </c>
      <c r="BI47">
        <f t="shared" si="39"/>
        <v>100.009732258065</v>
      </c>
      <c r="BJ47">
        <f t="shared" si="40"/>
        <v>84.30850719010175</v>
      </c>
      <c r="BK47">
        <f t="shared" si="41"/>
        <v>0.84300302867077148</v>
      </c>
      <c r="BL47">
        <f t="shared" si="42"/>
        <v>0.19600605734154308</v>
      </c>
      <c r="BM47">
        <v>0.84430926673307205</v>
      </c>
      <c r="BN47">
        <v>0.5</v>
      </c>
      <c r="BO47" t="s">
        <v>253</v>
      </c>
      <c r="BP47">
        <v>1672914310.5999999</v>
      </c>
      <c r="BQ47">
        <v>400.076387096774</v>
      </c>
      <c r="BR47">
        <v>400.591935483871</v>
      </c>
      <c r="BS47">
        <v>16.400922580645201</v>
      </c>
      <c r="BT47">
        <v>15.829280645161299</v>
      </c>
      <c r="BU47">
        <v>500.02764516129002</v>
      </c>
      <c r="BV47">
        <v>96.389993548387096</v>
      </c>
      <c r="BW47">
        <v>0.19997670967741901</v>
      </c>
      <c r="BX47">
        <v>28.700219354838701</v>
      </c>
      <c r="BY47">
        <v>27.9912967741936</v>
      </c>
      <c r="BZ47">
        <v>999.9</v>
      </c>
      <c r="CA47">
        <v>10001.2903225806</v>
      </c>
      <c r="CB47">
        <v>0</v>
      </c>
      <c r="CC47">
        <v>314.01425806451601</v>
      </c>
      <c r="CD47">
        <v>100.009732258065</v>
      </c>
      <c r="CE47">
        <v>0.89991380645161301</v>
      </c>
      <c r="CF47">
        <v>0.100086225806452</v>
      </c>
      <c r="CG47">
        <v>0</v>
      </c>
      <c r="CH47">
        <v>2.1823645161290299</v>
      </c>
      <c r="CI47">
        <v>0</v>
      </c>
      <c r="CJ47">
        <v>88.945245161290302</v>
      </c>
      <c r="CK47">
        <v>914.39993548387099</v>
      </c>
      <c r="CL47">
        <v>38.445129032258102</v>
      </c>
      <c r="CM47">
        <v>43.311999999999998</v>
      </c>
      <c r="CN47">
        <v>40.625</v>
      </c>
      <c r="CO47">
        <v>41.808</v>
      </c>
      <c r="CP47">
        <v>39.116870967741903</v>
      </c>
      <c r="CQ47">
        <v>90.000645161290294</v>
      </c>
      <c r="CR47">
        <v>10.011290322580599</v>
      </c>
      <c r="CS47">
        <v>0</v>
      </c>
      <c r="CT47">
        <v>59.400000095367403</v>
      </c>
      <c r="CU47">
        <v>2.1541461538461499</v>
      </c>
      <c r="CV47">
        <v>-1.20268034652244</v>
      </c>
      <c r="CW47">
        <v>1.4254735063473001</v>
      </c>
      <c r="CX47">
        <v>88.954426923076895</v>
      </c>
      <c r="CY47">
        <v>15</v>
      </c>
      <c r="CZ47">
        <v>1672912372.9000001</v>
      </c>
      <c r="DA47" t="s">
        <v>254</v>
      </c>
      <c r="DB47">
        <v>1</v>
      </c>
      <c r="DC47">
        <v>-3.8260000000000001</v>
      </c>
      <c r="DD47">
        <v>0.49099999999999999</v>
      </c>
      <c r="DE47">
        <v>403</v>
      </c>
      <c r="DF47">
        <v>16</v>
      </c>
      <c r="DG47">
        <v>1.4</v>
      </c>
      <c r="DH47">
        <v>0.46</v>
      </c>
      <c r="DI47">
        <v>-0.49923587547169801</v>
      </c>
      <c r="DJ47">
        <v>-0.122368895984534</v>
      </c>
      <c r="DK47">
        <v>0.23569012706972201</v>
      </c>
      <c r="DL47">
        <v>1</v>
      </c>
      <c r="DM47">
        <v>1.8781000000000001</v>
      </c>
      <c r="DN47">
        <v>0</v>
      </c>
      <c r="DO47">
        <v>0</v>
      </c>
      <c r="DP47">
        <v>0</v>
      </c>
      <c r="DQ47">
        <v>0.57459839622641495</v>
      </c>
      <c r="DR47">
        <v>-2.3612626995645598E-2</v>
      </c>
      <c r="DS47">
        <v>5.6688854894115896E-3</v>
      </c>
      <c r="DT47">
        <v>1</v>
      </c>
      <c r="DU47">
        <v>2</v>
      </c>
      <c r="DV47">
        <v>3</v>
      </c>
      <c r="DW47" t="s">
        <v>259</v>
      </c>
      <c r="DX47">
        <v>100</v>
      </c>
      <c r="DY47">
        <v>100</v>
      </c>
      <c r="DZ47">
        <v>-3.8260000000000001</v>
      </c>
      <c r="EA47">
        <v>0.49099999999999999</v>
      </c>
      <c r="EB47">
        <v>2</v>
      </c>
      <c r="EC47">
        <v>515.27800000000002</v>
      </c>
      <c r="ED47">
        <v>442.512</v>
      </c>
      <c r="EE47">
        <v>27.321899999999999</v>
      </c>
      <c r="EF47">
        <v>30.985800000000001</v>
      </c>
      <c r="EG47">
        <v>30.000399999999999</v>
      </c>
      <c r="EH47">
        <v>31.010899999999999</v>
      </c>
      <c r="EI47">
        <v>31.012</v>
      </c>
      <c r="EJ47">
        <v>19.669899999999998</v>
      </c>
      <c r="EK47">
        <v>35.656799999999997</v>
      </c>
      <c r="EL47">
        <v>20.351199999999999</v>
      </c>
      <c r="EM47">
        <v>27.321899999999999</v>
      </c>
      <c r="EN47">
        <v>400.529</v>
      </c>
      <c r="EO47">
        <v>15.8912</v>
      </c>
      <c r="EP47">
        <v>100.057</v>
      </c>
      <c r="EQ47">
        <v>90.392899999999997</v>
      </c>
    </row>
    <row r="48" spans="1:147" x14ac:dyDescent="0.3">
      <c r="A48">
        <v>32</v>
      </c>
      <c r="B48">
        <v>1672914378.5999999</v>
      </c>
      <c r="C48">
        <v>1920.1999998092699</v>
      </c>
      <c r="D48" t="s">
        <v>348</v>
      </c>
      <c r="E48" t="s">
        <v>349</v>
      </c>
      <c r="F48">
        <v>1672914370.5999999</v>
      </c>
      <c r="G48">
        <f t="shared" si="0"/>
        <v>3.1865840232148178E-3</v>
      </c>
      <c r="H48">
        <f t="shared" si="1"/>
        <v>4.429718299055641</v>
      </c>
      <c r="I48">
        <f t="shared" si="2"/>
        <v>400.41029032258098</v>
      </c>
      <c r="J48">
        <f t="shared" si="3"/>
        <v>334.54436073140431</v>
      </c>
      <c r="K48">
        <f t="shared" si="4"/>
        <v>32.313938302950142</v>
      </c>
      <c r="L48">
        <f t="shared" si="5"/>
        <v>38.675987211568753</v>
      </c>
      <c r="M48">
        <f t="shared" si="6"/>
        <v>0.13870148996964482</v>
      </c>
      <c r="N48">
        <f t="shared" si="7"/>
        <v>3.3819430666381463</v>
      </c>
      <c r="O48">
        <f t="shared" si="8"/>
        <v>0.1356170350374116</v>
      </c>
      <c r="P48">
        <f t="shared" si="9"/>
        <v>8.5032059947179855E-2</v>
      </c>
      <c r="Q48">
        <f t="shared" si="10"/>
        <v>16.524185797379214</v>
      </c>
      <c r="R48">
        <f t="shared" si="11"/>
        <v>28.029679324754468</v>
      </c>
      <c r="S48">
        <f t="shared" si="12"/>
        <v>27.982299999999999</v>
      </c>
      <c r="T48">
        <f t="shared" si="13"/>
        <v>3.7909257392746158</v>
      </c>
      <c r="U48">
        <f t="shared" si="14"/>
        <v>40.162096238525727</v>
      </c>
      <c r="V48">
        <f t="shared" si="15"/>
        <v>1.584489148358702</v>
      </c>
      <c r="W48">
        <f t="shared" si="16"/>
        <v>3.9452351763421443</v>
      </c>
      <c r="X48">
        <f t="shared" si="17"/>
        <v>2.2064365909159136</v>
      </c>
      <c r="Y48">
        <f t="shared" si="18"/>
        <v>-140.52835542377346</v>
      </c>
      <c r="Z48">
        <f t="shared" si="19"/>
        <v>125.08712456879127</v>
      </c>
      <c r="AA48">
        <f t="shared" si="20"/>
        <v>8.0884444308775656</v>
      </c>
      <c r="AB48">
        <f t="shared" si="21"/>
        <v>9.171399373274582</v>
      </c>
      <c r="AC48">
        <v>-3.99454050413212E-2</v>
      </c>
      <c r="AD48">
        <v>4.4842216568561903E-2</v>
      </c>
      <c r="AE48">
        <v>3.3725577747035298</v>
      </c>
      <c r="AF48">
        <v>0</v>
      </c>
      <c r="AG48">
        <v>0</v>
      </c>
      <c r="AH48">
        <f t="shared" si="22"/>
        <v>1</v>
      </c>
      <c r="AI48">
        <f t="shared" si="23"/>
        <v>0</v>
      </c>
      <c r="AJ48">
        <f t="shared" si="24"/>
        <v>50656.328583164715</v>
      </c>
      <c r="AK48">
        <v>0</v>
      </c>
      <c r="AL48">
        <v>0</v>
      </c>
      <c r="AM48">
        <v>0</v>
      </c>
      <c r="AN48">
        <f t="shared" si="25"/>
        <v>0</v>
      </c>
      <c r="AO48" t="e">
        <f t="shared" si="26"/>
        <v>#DIV/0!</v>
      </c>
      <c r="AP48">
        <v>-1</v>
      </c>
      <c r="AQ48" t="s">
        <v>350</v>
      </c>
      <c r="AR48">
        <v>2.1995499999999999</v>
      </c>
      <c r="AS48">
        <v>1.8988</v>
      </c>
      <c r="AT48">
        <f t="shared" si="27"/>
        <v>-0.15838950916368222</v>
      </c>
      <c r="AU48">
        <v>0.5</v>
      </c>
      <c r="AV48">
        <f t="shared" si="28"/>
        <v>84.304514808950955</v>
      </c>
      <c r="AW48">
        <f t="shared" si="29"/>
        <v>4.429718299055641</v>
      </c>
      <c r="AX48">
        <f t="shared" si="30"/>
        <v>-6.6764753604360605</v>
      </c>
      <c r="AY48">
        <f t="shared" si="31"/>
        <v>1</v>
      </c>
      <c r="AZ48">
        <f t="shared" si="32"/>
        <v>6.4406020381712059E-2</v>
      </c>
      <c r="BA48">
        <f t="shared" si="33"/>
        <v>-1</v>
      </c>
      <c r="BB48" t="s">
        <v>252</v>
      </c>
      <c r="BC48">
        <v>0</v>
      </c>
      <c r="BD48">
        <f t="shared" si="34"/>
        <v>1.8988</v>
      </c>
      <c r="BE48">
        <f t="shared" si="35"/>
        <v>-0.15838950916368225</v>
      </c>
      <c r="BF48" t="e">
        <f t="shared" si="36"/>
        <v>#DIV/0!</v>
      </c>
      <c r="BG48">
        <f t="shared" si="37"/>
        <v>-0.15838950916368225</v>
      </c>
      <c r="BH48" t="e">
        <f t="shared" si="38"/>
        <v>#DIV/0!</v>
      </c>
      <c r="BI48">
        <f t="shared" si="39"/>
        <v>100.00500322580601</v>
      </c>
      <c r="BJ48">
        <f t="shared" si="40"/>
        <v>84.304514808950955</v>
      </c>
      <c r="BK48">
        <f t="shared" si="41"/>
        <v>0.84300297074733166</v>
      </c>
      <c r="BL48">
        <f t="shared" si="42"/>
        <v>0.19600594149466327</v>
      </c>
      <c r="BM48">
        <v>0.84430926673307205</v>
      </c>
      <c r="BN48">
        <v>0.5</v>
      </c>
      <c r="BO48" t="s">
        <v>253</v>
      </c>
      <c r="BP48">
        <v>1672914370.5999999</v>
      </c>
      <c r="BQ48">
        <v>400.41029032258098</v>
      </c>
      <c r="BR48">
        <v>401.37370967741901</v>
      </c>
      <c r="BS48">
        <v>16.404125806451599</v>
      </c>
      <c r="BT48">
        <v>15.8748870967742</v>
      </c>
      <c r="BU48">
        <v>500.02535483870997</v>
      </c>
      <c r="BV48">
        <v>96.390919354838701</v>
      </c>
      <c r="BW48">
        <v>0.19997290322580599</v>
      </c>
      <c r="BX48">
        <v>28.668358064516099</v>
      </c>
      <c r="BY48">
        <v>27.982299999999999</v>
      </c>
      <c r="BZ48">
        <v>999.9</v>
      </c>
      <c r="CA48">
        <v>9993.7096774193506</v>
      </c>
      <c r="CB48">
        <v>0</v>
      </c>
      <c r="CC48">
        <v>314.19458064516101</v>
      </c>
      <c r="CD48">
        <v>100.00500322580601</v>
      </c>
      <c r="CE48">
        <v>0.899921967741935</v>
      </c>
      <c r="CF48">
        <v>0.100078070967742</v>
      </c>
      <c r="CG48">
        <v>0</v>
      </c>
      <c r="CH48">
        <v>2.1934064516128999</v>
      </c>
      <c r="CI48">
        <v>0</v>
      </c>
      <c r="CJ48">
        <v>88.892587096774193</v>
      </c>
      <c r="CK48">
        <v>914.35954838709699</v>
      </c>
      <c r="CL48">
        <v>38.406999999999996</v>
      </c>
      <c r="CM48">
        <v>43.25</v>
      </c>
      <c r="CN48">
        <v>40.561999999999998</v>
      </c>
      <c r="CO48">
        <v>41.75</v>
      </c>
      <c r="CP48">
        <v>39.061999999999998</v>
      </c>
      <c r="CQ48">
        <v>89.996774193548404</v>
      </c>
      <c r="CR48">
        <v>10.0106451612903</v>
      </c>
      <c r="CS48">
        <v>0</v>
      </c>
      <c r="CT48">
        <v>59.200000047683702</v>
      </c>
      <c r="CU48">
        <v>2.1995499999999999</v>
      </c>
      <c r="CV48">
        <v>-0.315374369945147</v>
      </c>
      <c r="CW48">
        <v>0.57975384778894101</v>
      </c>
      <c r="CX48">
        <v>88.866430769230803</v>
      </c>
      <c r="CY48">
        <v>15</v>
      </c>
      <c r="CZ48">
        <v>1672912372.9000001</v>
      </c>
      <c r="DA48" t="s">
        <v>254</v>
      </c>
      <c r="DB48">
        <v>1</v>
      </c>
      <c r="DC48">
        <v>-3.8260000000000001</v>
      </c>
      <c r="DD48">
        <v>0.49099999999999999</v>
      </c>
      <c r="DE48">
        <v>403</v>
      </c>
      <c r="DF48">
        <v>16</v>
      </c>
      <c r="DG48">
        <v>1.4</v>
      </c>
      <c r="DH48">
        <v>0.46</v>
      </c>
      <c r="DI48">
        <v>-0.81929300754717005</v>
      </c>
      <c r="DJ48">
        <v>-2.4873019990323701</v>
      </c>
      <c r="DK48">
        <v>0.866036954858448</v>
      </c>
      <c r="DL48">
        <v>0</v>
      </c>
      <c r="DM48">
        <v>2.1440000000000001</v>
      </c>
      <c r="DN48">
        <v>0</v>
      </c>
      <c r="DO48">
        <v>0</v>
      </c>
      <c r="DP48">
        <v>0</v>
      </c>
      <c r="DQ48">
        <v>0.53024028301886805</v>
      </c>
      <c r="DR48">
        <v>-3.6278084179961899E-3</v>
      </c>
      <c r="DS48">
        <v>4.2752616884590804E-3</v>
      </c>
      <c r="DT48">
        <v>1</v>
      </c>
      <c r="DU48">
        <v>1</v>
      </c>
      <c r="DV48">
        <v>3</v>
      </c>
      <c r="DW48" t="s">
        <v>255</v>
      </c>
      <c r="DX48">
        <v>100</v>
      </c>
      <c r="DY48">
        <v>100</v>
      </c>
      <c r="DZ48">
        <v>-3.8260000000000001</v>
      </c>
      <c r="EA48">
        <v>0.49099999999999999</v>
      </c>
      <c r="EB48">
        <v>2</v>
      </c>
      <c r="EC48">
        <v>515.76800000000003</v>
      </c>
      <c r="ED48">
        <v>441.697</v>
      </c>
      <c r="EE48">
        <v>27.3279</v>
      </c>
      <c r="EF48">
        <v>31.039899999999999</v>
      </c>
      <c r="EG48">
        <v>30.000299999999999</v>
      </c>
      <c r="EH48">
        <v>31.072700000000001</v>
      </c>
      <c r="EI48">
        <v>31.0761</v>
      </c>
      <c r="EJ48">
        <v>19.514800000000001</v>
      </c>
      <c r="EK48">
        <v>35.102699999999999</v>
      </c>
      <c r="EL48">
        <v>18.836600000000001</v>
      </c>
      <c r="EM48">
        <v>27.3278</v>
      </c>
      <c r="EN48">
        <v>398.79199999999997</v>
      </c>
      <c r="EO48">
        <v>15.9171</v>
      </c>
      <c r="EP48">
        <v>100.056</v>
      </c>
      <c r="EQ48">
        <v>90.397400000000005</v>
      </c>
    </row>
    <row r="49" spans="1:147" x14ac:dyDescent="0.3">
      <c r="A49">
        <v>33</v>
      </c>
      <c r="B49">
        <v>1672914438.5999999</v>
      </c>
      <c r="C49">
        <v>1980.1999998092699</v>
      </c>
      <c r="D49" t="s">
        <v>351</v>
      </c>
      <c r="E49" t="s">
        <v>352</v>
      </c>
      <c r="F49">
        <v>1672914430.5999999</v>
      </c>
      <c r="G49">
        <f t="shared" ref="G49:G80" si="43">BU49*AH49*(BS49-BT49)/(100*BM49*(1000-AH49*BS49))</f>
        <v>3.072117177343377E-3</v>
      </c>
      <c r="H49">
        <f t="shared" ref="H49:H80" si="44">BU49*AH49*(BR49-BQ49*(1000-AH49*BT49)/(1000-AH49*BS49))/(100*BM49)</f>
        <v>1.6882886703574183</v>
      </c>
      <c r="I49">
        <f t="shared" ref="I49:I80" si="45">BQ49 - IF(AH49&gt;1, H49*BM49*100/(AJ49*CA49), 0)</f>
        <v>400.00538709677397</v>
      </c>
      <c r="J49">
        <f t="shared" ref="J49:J80" si="46">((P49-G49/2)*I49-H49)/(P49+G49/2)</f>
        <v>365.13940851036915</v>
      </c>
      <c r="K49">
        <f t="shared" ref="K49:K80" si="47">J49*(BV49+BW49)/1000</f>
        <v>35.270481257555559</v>
      </c>
      <c r="L49">
        <f t="shared" ref="L49:L80" si="48">(BQ49 - IF(AH49&gt;1, H49*BM49*100/(AJ49*CA49), 0))*(BV49+BW49)/1000</f>
        <v>38.638345190060136</v>
      </c>
      <c r="M49">
        <f t="shared" ref="M49:M80" si="49">2/((1/O49-1/N49)+SIGN(O49)*SQRT((1/O49-1/N49)*(1/O49-1/N49) + 4*BN49/((BN49+1)*(BN49+1))*(2*1/O49*1/N49-1/N49*1/N49)))</f>
        <v>0.13387865247685846</v>
      </c>
      <c r="N49">
        <f t="shared" ref="N49:N80" si="50">AE49+AD49*BM49+AC49*BM49*BM49</f>
        <v>3.3856471648504765</v>
      </c>
      <c r="O49">
        <f t="shared" ref="O49:O80" si="51">G49*(1000-(1000*0.61365*EXP(17.502*S49/(240.97+S49))/(BV49+BW49)+BS49)/2)/(1000*0.61365*EXP(17.502*S49/(240.97+S49))/(BV49+BW49)-BS49)</f>
        <v>0.13100564719840949</v>
      </c>
      <c r="P49">
        <f t="shared" ref="P49:P80" si="52">1/((BN49+1)/(M49/1.6)+1/(N49/1.37)) + BN49/((BN49+1)/(M49/1.6) + BN49/(N49/1.37))</f>
        <v>8.2131522513577276E-2</v>
      </c>
      <c r="Q49">
        <f t="shared" ref="Q49:Q80" si="53">(BJ49*BL49)</f>
        <v>16.526068835744631</v>
      </c>
      <c r="R49">
        <f t="shared" ref="R49:R80" si="54">(BX49+(Q49+2*0.95*0.0000000567*(((BX49+$B$7)+273)^4-(BX49+273)^4)-44100*G49)/(1.84*29.3*N49+8*0.95*0.0000000567*(BX49+273)^3))</f>
        <v>28.03389355650766</v>
      </c>
      <c r="S49">
        <f t="shared" ref="S49:S80" si="55">($C$7*BY49+$D$7*BZ49+$E$7*R49)</f>
        <v>27.973335483871001</v>
      </c>
      <c r="T49">
        <f t="shared" ref="T49:T80" si="56">0.61365*EXP(17.502*S49/(240.97+S49))</f>
        <v>3.7889447905112541</v>
      </c>
      <c r="U49">
        <f t="shared" ref="U49:U80" si="57">(V49/W49*100)</f>
        <v>40.273212958105695</v>
      </c>
      <c r="V49">
        <f t="shared" ref="V49:V80" si="58">BS49*(BV49+BW49)/1000</f>
        <v>1.5868081031009278</v>
      </c>
      <c r="W49">
        <f t="shared" ref="W49:W80" si="59">0.61365*EXP(17.502*BX49/(240.97+BX49))</f>
        <v>3.9401080434074345</v>
      </c>
      <c r="X49">
        <f t="shared" ref="X49:X80" si="60">(T49-BS49*(BV49+BW49)/1000)</f>
        <v>2.2021366874103263</v>
      </c>
      <c r="Y49">
        <f t="shared" ref="Y49:Y80" si="61">(-G49*44100)</f>
        <v>-135.48036752084292</v>
      </c>
      <c r="Z49">
        <f t="shared" ref="Z49:Z80" si="62">2*29.3*N49*0.92*(BX49-S49)</f>
        <v>122.76884448693633</v>
      </c>
      <c r="AA49">
        <f t="shared" ref="AA49:AA80" si="63">2*0.95*0.0000000567*(((BX49+$B$7)+273)^4-(S49+273)^4)</f>
        <v>7.9286143664194686</v>
      </c>
      <c r="AB49">
        <f t="shared" ref="AB49:AB80" si="64">Q49+AA49+Y49+Z49</f>
        <v>11.743160168257504</v>
      </c>
      <c r="AC49">
        <v>-4.0000430632753999E-2</v>
      </c>
      <c r="AD49">
        <v>4.4903987615451897E-2</v>
      </c>
      <c r="AE49">
        <v>3.3762489444892001</v>
      </c>
      <c r="AF49">
        <v>0</v>
      </c>
      <c r="AG49">
        <v>0</v>
      </c>
      <c r="AH49">
        <f t="shared" ref="AH49:AH80" si="65">IF(AF49*$H$13&gt;=AJ49,1,(AJ49/(AJ49-AF49*$H$13)))</f>
        <v>1</v>
      </c>
      <c r="AI49">
        <f t="shared" ref="AI49:AI80" si="66">(AH49-1)*100</f>
        <v>0</v>
      </c>
      <c r="AJ49">
        <f t="shared" ref="AJ49:AJ80" si="67">MAX(0,($B$13+$C$13*CA49)/(1+$D$13*CA49)*BV49/(BX49+273)*$E$13)</f>
        <v>50727.102040455815</v>
      </c>
      <c r="AK49">
        <v>0</v>
      </c>
      <c r="AL49">
        <v>0</v>
      </c>
      <c r="AM49">
        <v>0</v>
      </c>
      <c r="AN49">
        <f t="shared" ref="AN49:AN80" si="68">AM49-AL49</f>
        <v>0</v>
      </c>
      <c r="AO49" t="e">
        <f t="shared" ref="AO49:AO80" si="69">AN49/AM49</f>
        <v>#DIV/0!</v>
      </c>
      <c r="AP49">
        <v>-1</v>
      </c>
      <c r="AQ49" t="s">
        <v>353</v>
      </c>
      <c r="AR49">
        <v>2.2241499999999998</v>
      </c>
      <c r="AS49">
        <v>1.3952</v>
      </c>
      <c r="AT49">
        <f t="shared" ref="AT49:AT80" si="70">1-AR49/AS49</f>
        <v>-0.59414420871559614</v>
      </c>
      <c r="AU49">
        <v>0.5</v>
      </c>
      <c r="AV49">
        <f t="shared" ref="AV49:AV80" si="71">BJ49</f>
        <v>84.313864042819134</v>
      </c>
      <c r="AW49">
        <f t="shared" ref="AW49:AW80" si="72">H49</f>
        <v>1.6882886703574183</v>
      </c>
      <c r="AX49">
        <f t="shared" ref="AX49:AX80" si="73">AT49*AU49*AV49</f>
        <v>-25.047297017737563</v>
      </c>
      <c r="AY49">
        <f t="shared" ref="AY49:AY80" si="74">BD49/AS49</f>
        <v>1</v>
      </c>
      <c r="AZ49">
        <f t="shared" ref="AZ49:AZ80" si="75">(AW49-AP49)/AV49</f>
        <v>3.1884301601835738E-2</v>
      </c>
      <c r="BA49">
        <f t="shared" ref="BA49:BA80" si="76">(AM49-AS49)/AS49</f>
        <v>-1</v>
      </c>
      <c r="BB49" t="s">
        <v>252</v>
      </c>
      <c r="BC49">
        <v>0</v>
      </c>
      <c r="BD49">
        <f t="shared" ref="BD49:BD80" si="77">AS49-BC49</f>
        <v>1.3952</v>
      </c>
      <c r="BE49">
        <f t="shared" ref="BE49:BE80" si="78">(AS49-AR49)/(AS49-BC49)</f>
        <v>-0.59414420871559626</v>
      </c>
      <c r="BF49" t="e">
        <f t="shared" ref="BF49:BF80" si="79">(AM49-AS49)/(AM49-BC49)</f>
        <v>#DIV/0!</v>
      </c>
      <c r="BG49">
        <f t="shared" ref="BG49:BG80" si="80">(AS49-AR49)/(AS49-AL49)</f>
        <v>-0.59414420871559626</v>
      </c>
      <c r="BH49" t="e">
        <f t="shared" ref="BH49:BH80" si="81">(AM49-AS49)/(AM49-AL49)</f>
        <v>#DIV/0!</v>
      </c>
      <c r="BI49">
        <f t="shared" ref="BI49:BI80" si="82">$B$11*CB49+$C$11*CC49+$F$11*CD49</f>
        <v>100.016058064516</v>
      </c>
      <c r="BJ49">
        <f t="shared" ref="BJ49:BJ80" si="83">BI49*BK49</f>
        <v>84.313864042819134</v>
      </c>
      <c r="BK49">
        <f t="shared" ref="BK49:BK80" si="84">($B$11*$D$9+$C$11*$D$9+$F$11*((CQ49+CI49)/MAX(CQ49+CI49+CR49, 0.1)*$I$9+CR49/MAX(CQ49+CI49+CR49, 0.1)*$J$9))/($B$11+$C$11+$F$11)</f>
        <v>0.84300327041915546</v>
      </c>
      <c r="BL49">
        <f t="shared" ref="BL49:BL80" si="85">($B$11*$K$9+$C$11*$K$9+$F$11*((CQ49+CI49)/MAX(CQ49+CI49+CR49, 0.1)*$P$9+CR49/MAX(CQ49+CI49+CR49, 0.1)*$Q$9))/($B$11+$C$11+$F$11)</f>
        <v>0.19600654083831101</v>
      </c>
      <c r="BM49">
        <v>0.84430926673307205</v>
      </c>
      <c r="BN49">
        <v>0.5</v>
      </c>
      <c r="BO49" t="s">
        <v>253</v>
      </c>
      <c r="BP49">
        <v>1672914430.5999999</v>
      </c>
      <c r="BQ49">
        <v>400.00538709677397</v>
      </c>
      <c r="BR49">
        <v>400.49796774193499</v>
      </c>
      <c r="BS49">
        <v>16.427509677419401</v>
      </c>
      <c r="BT49">
        <v>15.917283870967699</v>
      </c>
      <c r="BU49">
        <v>500.015290322581</v>
      </c>
      <c r="BV49">
        <v>96.394574193548394</v>
      </c>
      <c r="BW49">
        <v>0.19998787096774201</v>
      </c>
      <c r="BX49">
        <v>28.645941935483901</v>
      </c>
      <c r="BY49">
        <v>27.973335483871001</v>
      </c>
      <c r="BZ49">
        <v>999.9</v>
      </c>
      <c r="CA49">
        <v>10007.0967741935</v>
      </c>
      <c r="CB49">
        <v>0</v>
      </c>
      <c r="CC49">
        <v>314.17329032258101</v>
      </c>
      <c r="CD49">
        <v>100.016058064516</v>
      </c>
      <c r="CE49">
        <v>0.89990564516129001</v>
      </c>
      <c r="CF49">
        <v>0.100094380645161</v>
      </c>
      <c r="CG49">
        <v>0</v>
      </c>
      <c r="CH49">
        <v>2.2294483870967698</v>
      </c>
      <c r="CI49">
        <v>0</v>
      </c>
      <c r="CJ49">
        <v>89.202296774193499</v>
      </c>
      <c r="CK49">
        <v>914.45532258064497</v>
      </c>
      <c r="CL49">
        <v>38.375</v>
      </c>
      <c r="CM49">
        <v>43.25</v>
      </c>
      <c r="CN49">
        <v>40.503999999999998</v>
      </c>
      <c r="CO49">
        <v>41.75</v>
      </c>
      <c r="CP49">
        <v>39.033999999999999</v>
      </c>
      <c r="CQ49">
        <v>90.004193548387093</v>
      </c>
      <c r="CR49">
        <v>10.0125806451613</v>
      </c>
      <c r="CS49">
        <v>0</v>
      </c>
      <c r="CT49">
        <v>59.599999904632597</v>
      </c>
      <c r="CU49">
        <v>2.2241499999999998</v>
      </c>
      <c r="CV49">
        <v>0.491135040802397</v>
      </c>
      <c r="CW49">
        <v>0.10892992231026</v>
      </c>
      <c r="CX49">
        <v>89.202630769230794</v>
      </c>
      <c r="CY49">
        <v>15</v>
      </c>
      <c r="CZ49">
        <v>1672912372.9000001</v>
      </c>
      <c r="DA49" t="s">
        <v>254</v>
      </c>
      <c r="DB49">
        <v>1</v>
      </c>
      <c r="DC49">
        <v>-3.8260000000000001</v>
      </c>
      <c r="DD49">
        <v>0.49099999999999999</v>
      </c>
      <c r="DE49">
        <v>403</v>
      </c>
      <c r="DF49">
        <v>16</v>
      </c>
      <c r="DG49">
        <v>1.4</v>
      </c>
      <c r="DH49">
        <v>0.46</v>
      </c>
      <c r="DI49">
        <v>-0.44515015471698099</v>
      </c>
      <c r="DJ49">
        <v>-0.61511062022257001</v>
      </c>
      <c r="DK49">
        <v>0.17103574711532499</v>
      </c>
      <c r="DL49">
        <v>0</v>
      </c>
      <c r="DM49">
        <v>1.8695999999999999</v>
      </c>
      <c r="DN49">
        <v>0</v>
      </c>
      <c r="DO49">
        <v>0</v>
      </c>
      <c r="DP49">
        <v>0</v>
      </c>
      <c r="DQ49">
        <v>0.50137401886792499</v>
      </c>
      <c r="DR49">
        <v>9.9854417029509299E-2</v>
      </c>
      <c r="DS49">
        <v>1.47072594762427E-2</v>
      </c>
      <c r="DT49">
        <v>1</v>
      </c>
      <c r="DU49">
        <v>1</v>
      </c>
      <c r="DV49">
        <v>3</v>
      </c>
      <c r="DW49" t="s">
        <v>255</v>
      </c>
      <c r="DX49">
        <v>100</v>
      </c>
      <c r="DY49">
        <v>100</v>
      </c>
      <c r="DZ49">
        <v>-3.8260000000000001</v>
      </c>
      <c r="EA49">
        <v>0.49099999999999999</v>
      </c>
      <c r="EB49">
        <v>2</v>
      </c>
      <c r="EC49">
        <v>515.62</v>
      </c>
      <c r="ED49">
        <v>441.00099999999998</v>
      </c>
      <c r="EE49">
        <v>27.412199999999999</v>
      </c>
      <c r="EF49">
        <v>31.0915</v>
      </c>
      <c r="EG49">
        <v>30.0002</v>
      </c>
      <c r="EH49">
        <v>31.134599999999999</v>
      </c>
      <c r="EI49">
        <v>31.139900000000001</v>
      </c>
      <c r="EJ49">
        <v>19.677099999999999</v>
      </c>
      <c r="EK49">
        <v>35.4206</v>
      </c>
      <c r="EL49">
        <v>17.3277</v>
      </c>
      <c r="EM49">
        <v>27.41</v>
      </c>
      <c r="EN49">
        <v>400.53500000000003</v>
      </c>
      <c r="EO49">
        <v>15.792400000000001</v>
      </c>
      <c r="EP49">
        <v>100.054</v>
      </c>
      <c r="EQ49">
        <v>90.398399999999995</v>
      </c>
    </row>
    <row r="50" spans="1:147" x14ac:dyDescent="0.3">
      <c r="A50">
        <v>34</v>
      </c>
      <c r="B50">
        <v>1672914498.7</v>
      </c>
      <c r="C50">
        <v>2040.2999999523199</v>
      </c>
      <c r="D50" t="s">
        <v>354</v>
      </c>
      <c r="E50" t="s">
        <v>355</v>
      </c>
      <c r="F50">
        <v>1672914490.7032299</v>
      </c>
      <c r="G50">
        <f t="shared" si="43"/>
        <v>2.9108267332664706E-3</v>
      </c>
      <c r="H50">
        <f t="shared" si="44"/>
        <v>-0.85474433722250986</v>
      </c>
      <c r="I50">
        <f t="shared" si="45"/>
        <v>399.89335483871002</v>
      </c>
      <c r="J50">
        <f t="shared" si="46"/>
        <v>395.9667314996546</v>
      </c>
      <c r="K50">
        <f t="shared" si="47"/>
        <v>38.24842049241466</v>
      </c>
      <c r="L50">
        <f t="shared" si="48"/>
        <v>38.627712813309174</v>
      </c>
      <c r="M50">
        <f t="shared" si="49"/>
        <v>0.12587551055611962</v>
      </c>
      <c r="N50">
        <f t="shared" si="50"/>
        <v>3.3896125062695752</v>
      </c>
      <c r="O50">
        <f t="shared" si="51"/>
        <v>0.1233351244058062</v>
      </c>
      <c r="P50">
        <f t="shared" si="52"/>
        <v>7.7308426144396397E-2</v>
      </c>
      <c r="Q50">
        <f t="shared" si="53"/>
        <v>16.522680195335681</v>
      </c>
      <c r="R50">
        <f t="shared" si="54"/>
        <v>28.079831641583606</v>
      </c>
      <c r="S50">
        <f t="shared" si="55"/>
        <v>27.991929032258099</v>
      </c>
      <c r="T50">
        <f t="shared" si="56"/>
        <v>3.7930545370763089</v>
      </c>
      <c r="U50">
        <f t="shared" si="57"/>
        <v>39.996041722957663</v>
      </c>
      <c r="V50">
        <f t="shared" si="58"/>
        <v>1.5766849310875697</v>
      </c>
      <c r="W50">
        <f t="shared" si="59"/>
        <v>3.9421024260572142</v>
      </c>
      <c r="X50">
        <f t="shared" si="60"/>
        <v>2.2163696059887394</v>
      </c>
      <c r="Y50">
        <f t="shared" si="61"/>
        <v>-128.36745893705134</v>
      </c>
      <c r="Z50">
        <f t="shared" si="62"/>
        <v>121.10880551114678</v>
      </c>
      <c r="AA50">
        <f t="shared" si="63"/>
        <v>7.81331856210703</v>
      </c>
      <c r="AB50">
        <f t="shared" si="64"/>
        <v>17.077345331538154</v>
      </c>
      <c r="AC50">
        <v>-4.00593647376698E-2</v>
      </c>
      <c r="AD50">
        <v>4.4970146311130901E-2</v>
      </c>
      <c r="AE50">
        <v>3.3802004391647502</v>
      </c>
      <c r="AF50">
        <v>0</v>
      </c>
      <c r="AG50">
        <v>0</v>
      </c>
      <c r="AH50">
        <f t="shared" si="65"/>
        <v>1</v>
      </c>
      <c r="AI50">
        <f t="shared" si="66"/>
        <v>0</v>
      </c>
      <c r="AJ50">
        <f t="shared" si="67"/>
        <v>50797.302259233504</v>
      </c>
      <c r="AK50">
        <v>0</v>
      </c>
      <c r="AL50">
        <v>0</v>
      </c>
      <c r="AM50">
        <v>0</v>
      </c>
      <c r="AN50">
        <f t="shared" si="68"/>
        <v>0</v>
      </c>
      <c r="AO50" t="e">
        <f t="shared" si="69"/>
        <v>#DIV/0!</v>
      </c>
      <c r="AP50">
        <v>-1</v>
      </c>
      <c r="AQ50" t="s">
        <v>356</v>
      </c>
      <c r="AR50">
        <v>2.1955499999999999</v>
      </c>
      <c r="AS50">
        <v>1.5960000000000001</v>
      </c>
      <c r="AT50">
        <f t="shared" si="70"/>
        <v>-0.37565789473684186</v>
      </c>
      <c r="AU50">
        <v>0.5</v>
      </c>
      <c r="AV50">
        <f t="shared" si="71"/>
        <v>84.296550093687017</v>
      </c>
      <c r="AW50">
        <f t="shared" si="72"/>
        <v>-0.85474433722250986</v>
      </c>
      <c r="AX50">
        <f t="shared" si="73"/>
        <v>-15.833332270886597</v>
      </c>
      <c r="AY50">
        <f t="shared" si="74"/>
        <v>1</v>
      </c>
      <c r="AZ50">
        <f t="shared" si="75"/>
        <v>1.7231507412350006E-3</v>
      </c>
      <c r="BA50">
        <f t="shared" si="76"/>
        <v>-1</v>
      </c>
      <c r="BB50" t="s">
        <v>252</v>
      </c>
      <c r="BC50">
        <v>0</v>
      </c>
      <c r="BD50">
        <f t="shared" si="77"/>
        <v>1.5960000000000001</v>
      </c>
      <c r="BE50">
        <f t="shared" si="78"/>
        <v>-0.37565789473684197</v>
      </c>
      <c r="BF50" t="e">
        <f t="shared" si="79"/>
        <v>#DIV/0!</v>
      </c>
      <c r="BG50">
        <f t="shared" si="80"/>
        <v>-0.37565789473684197</v>
      </c>
      <c r="BH50" t="e">
        <f t="shared" si="81"/>
        <v>#DIV/0!</v>
      </c>
      <c r="BI50">
        <f t="shared" si="82"/>
        <v>99.995516129032296</v>
      </c>
      <c r="BJ50">
        <f t="shared" si="83"/>
        <v>84.296550093687017</v>
      </c>
      <c r="BK50">
        <f t="shared" si="84"/>
        <v>0.8430033001171009</v>
      </c>
      <c r="BL50">
        <f t="shared" si="85"/>
        <v>0.19600660023420186</v>
      </c>
      <c r="BM50">
        <v>0.84430926673307205</v>
      </c>
      <c r="BN50">
        <v>0.5</v>
      </c>
      <c r="BO50" t="s">
        <v>253</v>
      </c>
      <c r="BP50">
        <v>1672914490.7032299</v>
      </c>
      <c r="BQ50">
        <v>399.89335483871002</v>
      </c>
      <c r="BR50">
        <v>399.94558064516099</v>
      </c>
      <c r="BS50">
        <v>16.322629032258099</v>
      </c>
      <c r="BT50">
        <v>15.8391161290323</v>
      </c>
      <c r="BU50">
        <v>499.99138709677402</v>
      </c>
      <c r="BV50">
        <v>96.395212903225797</v>
      </c>
      <c r="BW50">
        <v>0.199822612903226</v>
      </c>
      <c r="BX50">
        <v>28.654664516128999</v>
      </c>
      <c r="BY50">
        <v>27.991929032258099</v>
      </c>
      <c r="BZ50">
        <v>999.9</v>
      </c>
      <c r="CA50">
        <v>10021.774193548399</v>
      </c>
      <c r="CB50">
        <v>0</v>
      </c>
      <c r="CC50">
        <v>314.10283870967697</v>
      </c>
      <c r="CD50">
        <v>99.995516129032296</v>
      </c>
      <c r="CE50">
        <v>0.89990564516129001</v>
      </c>
      <c r="CF50">
        <v>0.100094380645161</v>
      </c>
      <c r="CG50">
        <v>0</v>
      </c>
      <c r="CH50">
        <v>2.1891354838709698</v>
      </c>
      <c r="CI50">
        <v>0</v>
      </c>
      <c r="CJ50">
        <v>89.042674193548393</v>
      </c>
      <c r="CK50">
        <v>914.26767741935498</v>
      </c>
      <c r="CL50">
        <v>38.3546774193548</v>
      </c>
      <c r="CM50">
        <v>43.197161290322597</v>
      </c>
      <c r="CN50">
        <v>40.495935483871001</v>
      </c>
      <c r="CO50">
        <v>41.707322580645098</v>
      </c>
      <c r="CP50">
        <v>39</v>
      </c>
      <c r="CQ50">
        <v>89.985806451612902</v>
      </c>
      <c r="CR50">
        <v>10.0106451612903</v>
      </c>
      <c r="CS50">
        <v>0</v>
      </c>
      <c r="CT50">
        <v>59.400000095367403</v>
      </c>
      <c r="CU50">
        <v>2.1955499999999999</v>
      </c>
      <c r="CV50">
        <v>-0.57929916074717902</v>
      </c>
      <c r="CW50">
        <v>0.63394873053691303</v>
      </c>
      <c r="CX50">
        <v>89.037584615384603</v>
      </c>
      <c r="CY50">
        <v>15</v>
      </c>
      <c r="CZ50">
        <v>1672912372.9000001</v>
      </c>
      <c r="DA50" t="s">
        <v>254</v>
      </c>
      <c r="DB50">
        <v>1</v>
      </c>
      <c r="DC50">
        <v>-3.8260000000000001</v>
      </c>
      <c r="DD50">
        <v>0.49099999999999999</v>
      </c>
      <c r="DE50">
        <v>403</v>
      </c>
      <c r="DF50">
        <v>16</v>
      </c>
      <c r="DG50">
        <v>1.4</v>
      </c>
      <c r="DH50">
        <v>0.46</v>
      </c>
      <c r="DI50">
        <v>-0.45336413962264199</v>
      </c>
      <c r="DJ50">
        <v>3.3464894494056701</v>
      </c>
      <c r="DK50">
        <v>1.12567615398438</v>
      </c>
      <c r="DL50">
        <v>0</v>
      </c>
      <c r="DM50">
        <v>1.7562</v>
      </c>
      <c r="DN50">
        <v>0</v>
      </c>
      <c r="DO50">
        <v>0</v>
      </c>
      <c r="DP50">
        <v>0</v>
      </c>
      <c r="DQ50">
        <v>0.49447975471698102</v>
      </c>
      <c r="DR50">
        <v>-0.138550492097853</v>
      </c>
      <c r="DS50">
        <v>2.1244359959990501E-2</v>
      </c>
      <c r="DT50">
        <v>0</v>
      </c>
      <c r="DU50">
        <v>0</v>
      </c>
      <c r="DV50">
        <v>3</v>
      </c>
      <c r="DW50" t="s">
        <v>317</v>
      </c>
      <c r="DX50">
        <v>100</v>
      </c>
      <c r="DY50">
        <v>100</v>
      </c>
      <c r="DZ50">
        <v>-3.8260000000000001</v>
      </c>
      <c r="EA50">
        <v>0.49099999999999999</v>
      </c>
      <c r="EB50">
        <v>2</v>
      </c>
      <c r="EC50">
        <v>516.09</v>
      </c>
      <c r="ED50">
        <v>439.375</v>
      </c>
      <c r="EE50">
        <v>27.350300000000001</v>
      </c>
      <c r="EF50">
        <v>31.1431</v>
      </c>
      <c r="EG50">
        <v>30.0001</v>
      </c>
      <c r="EH50">
        <v>31.193999999999999</v>
      </c>
      <c r="EI50">
        <v>31.1996</v>
      </c>
      <c r="EJ50">
        <v>19.6965</v>
      </c>
      <c r="EK50">
        <v>34.5471</v>
      </c>
      <c r="EL50">
        <v>15.8165</v>
      </c>
      <c r="EM50">
        <v>27.347799999999999</v>
      </c>
      <c r="EN50">
        <v>401.28300000000002</v>
      </c>
      <c r="EO50">
        <v>15.930400000000001</v>
      </c>
      <c r="EP50">
        <v>100.05500000000001</v>
      </c>
      <c r="EQ50">
        <v>90.399100000000004</v>
      </c>
    </row>
    <row r="51" spans="1:147" x14ac:dyDescent="0.3">
      <c r="A51">
        <v>35</v>
      </c>
      <c r="B51">
        <v>1672914558.7</v>
      </c>
      <c r="C51">
        <v>2100.2999999523199</v>
      </c>
      <c r="D51" t="s">
        <v>357</v>
      </c>
      <c r="E51" t="s">
        <v>358</v>
      </c>
      <c r="F51">
        <v>1672914550.7</v>
      </c>
      <c r="G51">
        <f t="shared" si="43"/>
        <v>2.9657372915561421E-3</v>
      </c>
      <c r="H51">
        <f t="shared" si="44"/>
        <v>1.9089428816507359</v>
      </c>
      <c r="I51">
        <f t="shared" si="45"/>
        <v>400.06480645161298</v>
      </c>
      <c r="J51">
        <f t="shared" si="46"/>
        <v>361.54194048096235</v>
      </c>
      <c r="K51">
        <f t="shared" si="47"/>
        <v>34.924698382765257</v>
      </c>
      <c r="L51">
        <f t="shared" si="48"/>
        <v>38.6459802707666</v>
      </c>
      <c r="M51">
        <f t="shared" si="49"/>
        <v>0.1284692617363368</v>
      </c>
      <c r="N51">
        <f t="shared" si="50"/>
        <v>3.3820889157311669</v>
      </c>
      <c r="O51">
        <f t="shared" si="51"/>
        <v>0.12581853648346891</v>
      </c>
      <c r="P51">
        <f t="shared" si="52"/>
        <v>7.8870187109258055E-2</v>
      </c>
      <c r="Q51">
        <f t="shared" si="53"/>
        <v>16.523974257046195</v>
      </c>
      <c r="R51">
        <f t="shared" si="54"/>
        <v>28.053574155866347</v>
      </c>
      <c r="S51">
        <f t="shared" si="55"/>
        <v>28.003154838709701</v>
      </c>
      <c r="T51">
        <f t="shared" si="56"/>
        <v>3.7955376682585085</v>
      </c>
      <c r="U51">
        <f t="shared" si="57"/>
        <v>40.158166476737549</v>
      </c>
      <c r="V51">
        <f t="shared" si="58"/>
        <v>1.5819204204795509</v>
      </c>
      <c r="W51">
        <f t="shared" si="59"/>
        <v>3.9392247188275169</v>
      </c>
      <c r="X51">
        <f t="shared" si="60"/>
        <v>2.2136172477789575</v>
      </c>
      <c r="Y51">
        <f t="shared" si="61"/>
        <v>-130.78901455762588</v>
      </c>
      <c r="Z51">
        <f t="shared" si="62"/>
        <v>116.49806223048249</v>
      </c>
      <c r="AA51">
        <f t="shared" si="63"/>
        <v>7.5325247030526965</v>
      </c>
      <c r="AB51">
        <f t="shared" si="64"/>
        <v>9.7655466329555054</v>
      </c>
      <c r="AC51">
        <v>-3.99475712057656E-2</v>
      </c>
      <c r="AD51">
        <v>4.4844648277917197E-2</v>
      </c>
      <c r="AE51">
        <v>3.3727031148497599</v>
      </c>
      <c r="AF51">
        <v>0</v>
      </c>
      <c r="AG51">
        <v>0</v>
      </c>
      <c r="AH51">
        <f t="shared" si="65"/>
        <v>1</v>
      </c>
      <c r="AI51">
        <f t="shared" si="66"/>
        <v>0</v>
      </c>
      <c r="AJ51">
        <f t="shared" si="67"/>
        <v>50663.555853734579</v>
      </c>
      <c r="AK51">
        <v>0</v>
      </c>
      <c r="AL51">
        <v>0</v>
      </c>
      <c r="AM51">
        <v>0</v>
      </c>
      <c r="AN51">
        <f t="shared" si="68"/>
        <v>0</v>
      </c>
      <c r="AO51" t="e">
        <f t="shared" si="69"/>
        <v>#DIV/0!</v>
      </c>
      <c r="AP51">
        <v>-1</v>
      </c>
      <c r="AQ51" t="s">
        <v>359</v>
      </c>
      <c r="AR51">
        <v>2.26793461538462</v>
      </c>
      <c r="AS51">
        <v>1.7412000000000001</v>
      </c>
      <c r="AT51">
        <f t="shared" si="70"/>
        <v>-0.30251241407340901</v>
      </c>
      <c r="AU51">
        <v>0.5</v>
      </c>
      <c r="AV51">
        <f t="shared" si="71"/>
        <v>84.303194077026205</v>
      </c>
      <c r="AW51">
        <f t="shared" si="72"/>
        <v>1.9089428816507359</v>
      </c>
      <c r="AX51">
        <f t="shared" si="73"/>
        <v>-12.751381377170157</v>
      </c>
      <c r="AY51">
        <f t="shared" si="74"/>
        <v>1</v>
      </c>
      <c r="AZ51">
        <f t="shared" si="75"/>
        <v>3.450572559555562E-2</v>
      </c>
      <c r="BA51">
        <f t="shared" si="76"/>
        <v>-1</v>
      </c>
      <c r="BB51" t="s">
        <v>252</v>
      </c>
      <c r="BC51">
        <v>0</v>
      </c>
      <c r="BD51">
        <f t="shared" si="77"/>
        <v>1.7412000000000001</v>
      </c>
      <c r="BE51">
        <f t="shared" si="78"/>
        <v>-0.30251241407340912</v>
      </c>
      <c r="BF51" t="e">
        <f t="shared" si="79"/>
        <v>#DIV/0!</v>
      </c>
      <c r="BG51">
        <f t="shared" si="80"/>
        <v>-0.30251241407340912</v>
      </c>
      <c r="BH51" t="e">
        <f t="shared" si="81"/>
        <v>#DIV/0!</v>
      </c>
      <c r="BI51">
        <f t="shared" si="82"/>
        <v>100.003403225806</v>
      </c>
      <c r="BJ51">
        <f t="shared" si="83"/>
        <v>84.303194077026205</v>
      </c>
      <c r="BK51">
        <f t="shared" si="84"/>
        <v>0.84300325146606281</v>
      </c>
      <c r="BL51">
        <f t="shared" si="85"/>
        <v>0.19600650293212565</v>
      </c>
      <c r="BM51">
        <v>0.84430926673307205</v>
      </c>
      <c r="BN51">
        <v>0.5</v>
      </c>
      <c r="BO51" t="s">
        <v>253</v>
      </c>
      <c r="BP51">
        <v>1672914550.7</v>
      </c>
      <c r="BQ51">
        <v>400.06480645161298</v>
      </c>
      <c r="BR51">
        <v>400.58748387096801</v>
      </c>
      <c r="BS51">
        <v>16.376106451612898</v>
      </c>
      <c r="BT51">
        <v>15.8835290322581</v>
      </c>
      <c r="BU51">
        <v>500.02164516129</v>
      </c>
      <c r="BV51">
        <v>96.399258064516104</v>
      </c>
      <c r="BW51">
        <v>0.200041967741936</v>
      </c>
      <c r="BX51">
        <v>28.642077419354798</v>
      </c>
      <c r="BY51">
        <v>28.003154838709701</v>
      </c>
      <c r="BZ51">
        <v>999.9</v>
      </c>
      <c r="CA51">
        <v>9993.3870967741896</v>
      </c>
      <c r="CB51">
        <v>0</v>
      </c>
      <c r="CC51">
        <v>314.114838709678</v>
      </c>
      <c r="CD51">
        <v>100.003403225806</v>
      </c>
      <c r="CE51">
        <v>0.89990564516129001</v>
      </c>
      <c r="CF51">
        <v>0.100094380645161</v>
      </c>
      <c r="CG51">
        <v>0</v>
      </c>
      <c r="CH51">
        <v>2.2544548387096799</v>
      </c>
      <c r="CI51">
        <v>0</v>
      </c>
      <c r="CJ51">
        <v>88.927761290322593</v>
      </c>
      <c r="CK51">
        <v>914.33980645161296</v>
      </c>
      <c r="CL51">
        <v>38.299999999999997</v>
      </c>
      <c r="CM51">
        <v>43.186999999999998</v>
      </c>
      <c r="CN51">
        <v>40.441064516129003</v>
      </c>
      <c r="CO51">
        <v>41.686999999999998</v>
      </c>
      <c r="CP51">
        <v>38.953258064516099</v>
      </c>
      <c r="CQ51">
        <v>89.993225806451605</v>
      </c>
      <c r="CR51">
        <v>10.011290322580599</v>
      </c>
      <c r="CS51">
        <v>0</v>
      </c>
      <c r="CT51">
        <v>59.5</v>
      </c>
      <c r="CU51">
        <v>2.26793461538462</v>
      </c>
      <c r="CV51">
        <v>0.67108034753078605</v>
      </c>
      <c r="CW51">
        <v>-2.9541846290353502</v>
      </c>
      <c r="CX51">
        <v>88.883157692307705</v>
      </c>
      <c r="CY51">
        <v>15</v>
      </c>
      <c r="CZ51">
        <v>1672912372.9000001</v>
      </c>
      <c r="DA51" t="s">
        <v>254</v>
      </c>
      <c r="DB51">
        <v>1</v>
      </c>
      <c r="DC51">
        <v>-3.8260000000000001</v>
      </c>
      <c r="DD51">
        <v>0.49099999999999999</v>
      </c>
      <c r="DE51">
        <v>403</v>
      </c>
      <c r="DF51">
        <v>16</v>
      </c>
      <c r="DG51">
        <v>1.4</v>
      </c>
      <c r="DH51">
        <v>0.46</v>
      </c>
      <c r="DI51">
        <v>-0.48135027735849101</v>
      </c>
      <c r="DJ51">
        <v>-0.34346306144170602</v>
      </c>
      <c r="DK51">
        <v>0.22711917250574601</v>
      </c>
      <c r="DL51">
        <v>1</v>
      </c>
      <c r="DM51">
        <v>2.4502999999999999</v>
      </c>
      <c r="DN51">
        <v>0</v>
      </c>
      <c r="DO51">
        <v>0</v>
      </c>
      <c r="DP51">
        <v>0</v>
      </c>
      <c r="DQ51">
        <v>0.491396113207547</v>
      </c>
      <c r="DR51">
        <v>2.6627934204161201E-2</v>
      </c>
      <c r="DS51">
        <v>6.4937924339990502E-3</v>
      </c>
      <c r="DT51">
        <v>1</v>
      </c>
      <c r="DU51">
        <v>2</v>
      </c>
      <c r="DV51">
        <v>3</v>
      </c>
      <c r="DW51" t="s">
        <v>259</v>
      </c>
      <c r="DX51">
        <v>100</v>
      </c>
      <c r="DY51">
        <v>100</v>
      </c>
      <c r="DZ51">
        <v>-3.8260000000000001</v>
      </c>
      <c r="EA51">
        <v>0.49099999999999999</v>
      </c>
      <c r="EB51">
        <v>2</v>
      </c>
      <c r="EC51">
        <v>515.75099999999998</v>
      </c>
      <c r="ED51">
        <v>439.27300000000002</v>
      </c>
      <c r="EE51">
        <v>27.240300000000001</v>
      </c>
      <c r="EF51">
        <v>31.189299999999999</v>
      </c>
      <c r="EG51">
        <v>30.000299999999999</v>
      </c>
      <c r="EH51">
        <v>31.248100000000001</v>
      </c>
      <c r="EI51">
        <v>31.2562</v>
      </c>
      <c r="EJ51">
        <v>19.664999999999999</v>
      </c>
      <c r="EK51">
        <v>34.5471</v>
      </c>
      <c r="EL51">
        <v>14.308400000000001</v>
      </c>
      <c r="EM51">
        <v>27.234100000000002</v>
      </c>
      <c r="EN51">
        <v>400.411</v>
      </c>
      <c r="EO51">
        <v>15.944100000000001</v>
      </c>
      <c r="EP51">
        <v>100.054</v>
      </c>
      <c r="EQ51">
        <v>90.403099999999995</v>
      </c>
    </row>
    <row r="52" spans="1:147" x14ac:dyDescent="0.3">
      <c r="A52">
        <v>36</v>
      </c>
      <c r="B52">
        <v>1672914618.7</v>
      </c>
      <c r="C52">
        <v>2160.2999999523199</v>
      </c>
      <c r="D52" t="s">
        <v>360</v>
      </c>
      <c r="E52" t="s">
        <v>361</v>
      </c>
      <c r="F52">
        <v>1672914610.7</v>
      </c>
      <c r="G52">
        <f t="shared" si="43"/>
        <v>2.9495733423572168E-3</v>
      </c>
      <c r="H52">
        <f t="shared" si="44"/>
        <v>1.5463184235554734</v>
      </c>
      <c r="I52">
        <f t="shared" si="45"/>
        <v>400.03822580645198</v>
      </c>
      <c r="J52">
        <f t="shared" si="46"/>
        <v>365.97122399244756</v>
      </c>
      <c r="K52">
        <f t="shared" si="47"/>
        <v>35.352776710705811</v>
      </c>
      <c r="L52">
        <f t="shared" si="48"/>
        <v>38.643645034163285</v>
      </c>
      <c r="M52">
        <f t="shared" si="49"/>
        <v>0.12793959908855831</v>
      </c>
      <c r="N52">
        <f t="shared" si="50"/>
        <v>3.3842775215585594</v>
      </c>
      <c r="O52">
        <f t="shared" si="51"/>
        <v>0.12531210761486627</v>
      </c>
      <c r="P52">
        <f t="shared" si="52"/>
        <v>7.85516425755928E-2</v>
      </c>
      <c r="Q52">
        <f t="shared" si="53"/>
        <v>16.522316904286225</v>
      </c>
      <c r="R52">
        <f t="shared" si="54"/>
        <v>28.032076648314348</v>
      </c>
      <c r="S52">
        <f t="shared" si="55"/>
        <v>27.9895580645161</v>
      </c>
      <c r="T52">
        <f t="shared" si="56"/>
        <v>3.7925302639697511</v>
      </c>
      <c r="U52">
        <f t="shared" si="57"/>
        <v>40.220500992978728</v>
      </c>
      <c r="V52">
        <f t="shared" si="58"/>
        <v>1.5820327676571133</v>
      </c>
      <c r="W52">
        <f t="shared" si="59"/>
        <v>3.9333989597327195</v>
      </c>
      <c r="X52">
        <f t="shared" si="60"/>
        <v>2.2104974963126378</v>
      </c>
      <c r="Y52">
        <f t="shared" si="61"/>
        <v>-130.07618439795326</v>
      </c>
      <c r="Z52">
        <f t="shared" si="62"/>
        <v>114.4004916628474</v>
      </c>
      <c r="AA52">
        <f t="shared" si="63"/>
        <v>7.3906774036334779</v>
      </c>
      <c r="AB52">
        <f t="shared" si="64"/>
        <v>8.2373015728138483</v>
      </c>
      <c r="AC52">
        <v>-3.9980081227159001E-2</v>
      </c>
      <c r="AD52">
        <v>4.4881143624965598E-2</v>
      </c>
      <c r="AE52">
        <v>3.3748840823507602</v>
      </c>
      <c r="AF52">
        <v>0</v>
      </c>
      <c r="AG52">
        <v>0</v>
      </c>
      <c r="AH52">
        <f t="shared" si="65"/>
        <v>1</v>
      </c>
      <c r="AI52">
        <f t="shared" si="66"/>
        <v>0</v>
      </c>
      <c r="AJ52">
        <f t="shared" si="67"/>
        <v>50707.405292632197</v>
      </c>
      <c r="AK52">
        <v>0</v>
      </c>
      <c r="AL52">
        <v>0</v>
      </c>
      <c r="AM52">
        <v>0</v>
      </c>
      <c r="AN52">
        <f t="shared" si="68"/>
        <v>0</v>
      </c>
      <c r="AO52" t="e">
        <f t="shared" si="69"/>
        <v>#DIV/0!</v>
      </c>
      <c r="AP52">
        <v>-1</v>
      </c>
      <c r="AQ52" t="s">
        <v>362</v>
      </c>
      <c r="AR52">
        <v>2.2657307692307702</v>
      </c>
      <c r="AS52">
        <v>2.0979299999999999</v>
      </c>
      <c r="AT52">
        <f t="shared" si="70"/>
        <v>-7.9983969546538969E-2</v>
      </c>
      <c r="AU52">
        <v>0.5</v>
      </c>
      <c r="AV52">
        <f t="shared" si="71"/>
        <v>84.294688297109417</v>
      </c>
      <c r="AW52">
        <f t="shared" si="72"/>
        <v>1.5463184235554734</v>
      </c>
      <c r="AX52">
        <f t="shared" si="73"/>
        <v>-3.3711118908454973</v>
      </c>
      <c r="AY52">
        <f t="shared" si="74"/>
        <v>1</v>
      </c>
      <c r="AZ52">
        <f t="shared" si="75"/>
        <v>3.0207341352050419E-2</v>
      </c>
      <c r="BA52">
        <f t="shared" si="76"/>
        <v>-1</v>
      </c>
      <c r="BB52" t="s">
        <v>252</v>
      </c>
      <c r="BC52">
        <v>0</v>
      </c>
      <c r="BD52">
        <f t="shared" si="77"/>
        <v>2.0979299999999999</v>
      </c>
      <c r="BE52">
        <f t="shared" si="78"/>
        <v>-7.9983969546538913E-2</v>
      </c>
      <c r="BF52" t="e">
        <f t="shared" si="79"/>
        <v>#DIV/0!</v>
      </c>
      <c r="BG52">
        <f t="shared" si="80"/>
        <v>-7.9983969546538913E-2</v>
      </c>
      <c r="BH52" t="e">
        <f t="shared" si="81"/>
        <v>#DIV/0!</v>
      </c>
      <c r="BI52">
        <f t="shared" si="82"/>
        <v>99.993306451612895</v>
      </c>
      <c r="BJ52">
        <f t="shared" si="83"/>
        <v>84.294688297109417</v>
      </c>
      <c r="BK52">
        <f t="shared" si="84"/>
        <v>0.84300330980554083</v>
      </c>
      <c r="BL52">
        <f t="shared" si="85"/>
        <v>0.19600661961108171</v>
      </c>
      <c r="BM52">
        <v>0.84430926673307205</v>
      </c>
      <c r="BN52">
        <v>0.5</v>
      </c>
      <c r="BO52" t="s">
        <v>253</v>
      </c>
      <c r="BP52">
        <v>1672914610.7</v>
      </c>
      <c r="BQ52">
        <v>400.03822580645198</v>
      </c>
      <c r="BR52">
        <v>400.49858064516098</v>
      </c>
      <c r="BS52">
        <v>16.3771709677419</v>
      </c>
      <c r="BT52">
        <v>15.887264516128999</v>
      </c>
      <c r="BU52">
        <v>500.00712903225798</v>
      </c>
      <c r="BV52">
        <v>96.399916129032206</v>
      </c>
      <c r="BW52">
        <v>0.19996493548387101</v>
      </c>
      <c r="BX52">
        <v>28.6165709677419</v>
      </c>
      <c r="BY52">
        <v>27.9895580645161</v>
      </c>
      <c r="BZ52">
        <v>999.9</v>
      </c>
      <c r="CA52">
        <v>10001.4516129032</v>
      </c>
      <c r="CB52">
        <v>0</v>
      </c>
      <c r="CC52">
        <v>314.17706451612901</v>
      </c>
      <c r="CD52">
        <v>99.993306451612895</v>
      </c>
      <c r="CE52">
        <v>0.89990564516129001</v>
      </c>
      <c r="CF52">
        <v>0.100094380645161</v>
      </c>
      <c r="CG52">
        <v>0</v>
      </c>
      <c r="CH52">
        <v>2.2876225806451602</v>
      </c>
      <c r="CI52">
        <v>0</v>
      </c>
      <c r="CJ52">
        <v>89.1595612903226</v>
      </c>
      <c r="CK52">
        <v>914.24722580645198</v>
      </c>
      <c r="CL52">
        <v>38.256</v>
      </c>
      <c r="CM52">
        <v>43.133000000000003</v>
      </c>
      <c r="CN52">
        <v>40.436999999999998</v>
      </c>
      <c r="CO52">
        <v>41.674999999999997</v>
      </c>
      <c r="CP52">
        <v>38.936999999999998</v>
      </c>
      <c r="CQ52">
        <v>89.985483870967698</v>
      </c>
      <c r="CR52">
        <v>10.0106451612903</v>
      </c>
      <c r="CS52">
        <v>0</v>
      </c>
      <c r="CT52">
        <v>59.299999952316298</v>
      </c>
      <c r="CU52">
        <v>2.2657307692307702</v>
      </c>
      <c r="CV52">
        <v>6.3302572676583901E-2</v>
      </c>
      <c r="CW52">
        <v>0.33452307907191903</v>
      </c>
      <c r="CX52">
        <v>89.169115384615395</v>
      </c>
      <c r="CY52">
        <v>15</v>
      </c>
      <c r="CZ52">
        <v>1672912372.9000001</v>
      </c>
      <c r="DA52" t="s">
        <v>254</v>
      </c>
      <c r="DB52">
        <v>1</v>
      </c>
      <c r="DC52">
        <v>-3.8260000000000001</v>
      </c>
      <c r="DD52">
        <v>0.49099999999999999</v>
      </c>
      <c r="DE52">
        <v>403</v>
      </c>
      <c r="DF52">
        <v>16</v>
      </c>
      <c r="DG52">
        <v>1.4</v>
      </c>
      <c r="DH52">
        <v>0.46</v>
      </c>
      <c r="DI52">
        <v>-0.45302268132075502</v>
      </c>
      <c r="DJ52">
        <v>0.90324369114650604</v>
      </c>
      <c r="DK52">
        <v>0.44115488977508899</v>
      </c>
      <c r="DL52">
        <v>0</v>
      </c>
      <c r="DM52">
        <v>2.1711</v>
      </c>
      <c r="DN52">
        <v>0</v>
      </c>
      <c r="DO52">
        <v>0</v>
      </c>
      <c r="DP52">
        <v>0</v>
      </c>
      <c r="DQ52">
        <v>0.48773562264150899</v>
      </c>
      <c r="DR52">
        <v>2.9484983067245799E-2</v>
      </c>
      <c r="DS52">
        <v>6.1656470233132201E-3</v>
      </c>
      <c r="DT52">
        <v>1</v>
      </c>
      <c r="DU52">
        <v>1</v>
      </c>
      <c r="DV52">
        <v>3</v>
      </c>
      <c r="DW52" t="s">
        <v>255</v>
      </c>
      <c r="DX52">
        <v>100</v>
      </c>
      <c r="DY52">
        <v>100</v>
      </c>
      <c r="DZ52">
        <v>-3.8260000000000001</v>
      </c>
      <c r="EA52">
        <v>0.49099999999999999</v>
      </c>
      <c r="EB52">
        <v>2</v>
      </c>
      <c r="EC52">
        <v>515.88</v>
      </c>
      <c r="ED52">
        <v>438.88</v>
      </c>
      <c r="EE52">
        <v>27.191099999999999</v>
      </c>
      <c r="EF52">
        <v>31.233000000000001</v>
      </c>
      <c r="EG52">
        <v>30.0001</v>
      </c>
      <c r="EH52">
        <v>31.296900000000001</v>
      </c>
      <c r="EI52">
        <v>31.307500000000001</v>
      </c>
      <c r="EJ52">
        <v>19.679600000000001</v>
      </c>
      <c r="EK52">
        <v>34.273499999999999</v>
      </c>
      <c r="EL52">
        <v>12.7941</v>
      </c>
      <c r="EM52">
        <v>27.186900000000001</v>
      </c>
      <c r="EN52">
        <v>400.54</v>
      </c>
      <c r="EO52">
        <v>15.840999999999999</v>
      </c>
      <c r="EP52">
        <v>100.054</v>
      </c>
      <c r="EQ52">
        <v>90.403099999999995</v>
      </c>
    </row>
    <row r="53" spans="1:147" x14ac:dyDescent="0.3">
      <c r="A53">
        <v>37</v>
      </c>
      <c r="B53">
        <v>1672914678.8</v>
      </c>
      <c r="C53">
        <v>2220.3999998569502</v>
      </c>
      <c r="D53" t="s">
        <v>363</v>
      </c>
      <c r="E53" t="s">
        <v>364</v>
      </c>
      <c r="F53">
        <v>1672914670.7128999</v>
      </c>
      <c r="G53">
        <f t="shared" si="43"/>
        <v>2.978148988310678E-3</v>
      </c>
      <c r="H53">
        <f t="shared" si="44"/>
        <v>1.4818720853358422</v>
      </c>
      <c r="I53">
        <f t="shared" si="45"/>
        <v>400.21458064516099</v>
      </c>
      <c r="J53">
        <f t="shared" si="46"/>
        <v>367.12203493417383</v>
      </c>
      <c r="K53">
        <f t="shared" si="47"/>
        <v>35.463073410463963</v>
      </c>
      <c r="L53">
        <f t="shared" si="48"/>
        <v>38.65973083283388</v>
      </c>
      <c r="M53">
        <f t="shared" si="49"/>
        <v>0.12919163786584306</v>
      </c>
      <c r="N53">
        <f t="shared" si="50"/>
        <v>3.3866855691115147</v>
      </c>
      <c r="O53">
        <f t="shared" si="51"/>
        <v>0.12651491076787413</v>
      </c>
      <c r="P53">
        <f t="shared" si="52"/>
        <v>7.9307693368393162E-2</v>
      </c>
      <c r="Q53">
        <f t="shared" si="53"/>
        <v>16.524048908651054</v>
      </c>
      <c r="R53">
        <f t="shared" si="54"/>
        <v>28.001349384150288</v>
      </c>
      <c r="S53">
        <f t="shared" si="55"/>
        <v>27.9619741935484</v>
      </c>
      <c r="T53">
        <f t="shared" si="56"/>
        <v>3.7864355082480703</v>
      </c>
      <c r="U53">
        <f t="shared" si="57"/>
        <v>40.115565421474848</v>
      </c>
      <c r="V53">
        <f t="shared" si="58"/>
        <v>1.5756508617972875</v>
      </c>
      <c r="W53">
        <f t="shared" si="59"/>
        <v>3.9277792678295467</v>
      </c>
      <c r="X53">
        <f t="shared" si="60"/>
        <v>2.210784646450783</v>
      </c>
      <c r="Y53">
        <f t="shared" si="61"/>
        <v>-131.3363703845009</v>
      </c>
      <c r="Z53">
        <f t="shared" si="62"/>
        <v>115.02021748448783</v>
      </c>
      <c r="AA53">
        <f t="shared" si="63"/>
        <v>7.4235002743675214</v>
      </c>
      <c r="AB53">
        <f t="shared" si="64"/>
        <v>7.6313962830055004</v>
      </c>
      <c r="AC53">
        <v>-4.0015860945385701E-2</v>
      </c>
      <c r="AD53">
        <v>4.4921309493150499E-2</v>
      </c>
      <c r="AE53">
        <v>3.3772837233523099</v>
      </c>
      <c r="AF53">
        <v>0</v>
      </c>
      <c r="AG53">
        <v>0</v>
      </c>
      <c r="AH53">
        <f t="shared" si="65"/>
        <v>1</v>
      </c>
      <c r="AI53">
        <f t="shared" si="66"/>
        <v>0</v>
      </c>
      <c r="AJ53">
        <f t="shared" si="67"/>
        <v>50755.018171130476</v>
      </c>
      <c r="AK53">
        <v>0</v>
      </c>
      <c r="AL53">
        <v>0</v>
      </c>
      <c r="AM53">
        <v>0</v>
      </c>
      <c r="AN53">
        <f t="shared" si="68"/>
        <v>0</v>
      </c>
      <c r="AO53" t="e">
        <f t="shared" si="69"/>
        <v>#DIV/0!</v>
      </c>
      <c r="AP53">
        <v>-1</v>
      </c>
      <c r="AQ53" t="s">
        <v>365</v>
      </c>
      <c r="AR53">
        <v>2.2871769230769199</v>
      </c>
      <c r="AS53">
        <v>2.2596799999999999</v>
      </c>
      <c r="AT53">
        <f t="shared" si="70"/>
        <v>-1.2168503096420702E-2</v>
      </c>
      <c r="AU53">
        <v>0.5</v>
      </c>
      <c r="AV53">
        <f t="shared" si="71"/>
        <v>84.303633271597832</v>
      </c>
      <c r="AW53">
        <f t="shared" si="72"/>
        <v>1.4818720853358422</v>
      </c>
      <c r="AX53">
        <f t="shared" si="73"/>
        <v>-0.51292451125247673</v>
      </c>
      <c r="AY53">
        <f t="shared" si="74"/>
        <v>1</v>
      </c>
      <c r="AZ53">
        <f t="shared" si="75"/>
        <v>2.94396811741208E-2</v>
      </c>
      <c r="BA53">
        <f t="shared" si="76"/>
        <v>-1</v>
      </c>
      <c r="BB53" t="s">
        <v>252</v>
      </c>
      <c r="BC53">
        <v>0</v>
      </c>
      <c r="BD53">
        <f t="shared" si="77"/>
        <v>2.2596799999999999</v>
      </c>
      <c r="BE53">
        <f t="shared" si="78"/>
        <v>-1.2168503096420723E-2</v>
      </c>
      <c r="BF53" t="e">
        <f t="shared" si="79"/>
        <v>#DIV/0!</v>
      </c>
      <c r="BG53">
        <f t="shared" si="80"/>
        <v>-1.2168503096420723E-2</v>
      </c>
      <c r="BH53" t="e">
        <f t="shared" si="81"/>
        <v>#DIV/0!</v>
      </c>
      <c r="BI53">
        <f t="shared" si="82"/>
        <v>100.00393225806501</v>
      </c>
      <c r="BJ53">
        <f t="shared" si="83"/>
        <v>84.303633271597832</v>
      </c>
      <c r="BK53">
        <f t="shared" si="84"/>
        <v>0.8430031836553008</v>
      </c>
      <c r="BL53">
        <f t="shared" si="85"/>
        <v>0.19600636731060153</v>
      </c>
      <c r="BM53">
        <v>0.84430926673307205</v>
      </c>
      <c r="BN53">
        <v>0.5</v>
      </c>
      <c r="BO53" t="s">
        <v>253</v>
      </c>
      <c r="BP53">
        <v>1672914670.7128999</v>
      </c>
      <c r="BQ53">
        <v>400.21458064516099</v>
      </c>
      <c r="BR53">
        <v>400.66606451612898</v>
      </c>
      <c r="BS53">
        <v>16.3115064516129</v>
      </c>
      <c r="BT53">
        <v>15.8168290322581</v>
      </c>
      <c r="BU53">
        <v>500.01551612903199</v>
      </c>
      <c r="BV53">
        <v>96.397577419354803</v>
      </c>
      <c r="BW53">
        <v>0.19992977419354799</v>
      </c>
      <c r="BX53">
        <v>28.591935483871001</v>
      </c>
      <c r="BY53">
        <v>27.9619741935484</v>
      </c>
      <c r="BZ53">
        <v>999.9</v>
      </c>
      <c r="CA53">
        <v>10010.6451612903</v>
      </c>
      <c r="CB53">
        <v>0</v>
      </c>
      <c r="CC53">
        <v>314.16664516128998</v>
      </c>
      <c r="CD53">
        <v>100.00393225806501</v>
      </c>
      <c r="CE53">
        <v>0.89990564516129001</v>
      </c>
      <c r="CF53">
        <v>0.100094380645161</v>
      </c>
      <c r="CG53">
        <v>0</v>
      </c>
      <c r="CH53">
        <v>2.2668967741935502</v>
      </c>
      <c r="CI53">
        <v>0</v>
      </c>
      <c r="CJ53">
        <v>89.187383870967693</v>
      </c>
      <c r="CK53">
        <v>914.34422580645196</v>
      </c>
      <c r="CL53">
        <v>38.243903225806498</v>
      </c>
      <c r="CM53">
        <v>43.125</v>
      </c>
      <c r="CN53">
        <v>40.375</v>
      </c>
      <c r="CO53">
        <v>41.628999999999998</v>
      </c>
      <c r="CP53">
        <v>38.899000000000001</v>
      </c>
      <c r="CQ53">
        <v>89.995483870967703</v>
      </c>
      <c r="CR53">
        <v>10.011290322580599</v>
      </c>
      <c r="CS53">
        <v>0</v>
      </c>
      <c r="CT53">
        <v>59.299999952316298</v>
      </c>
      <c r="CU53">
        <v>2.2871769230769199</v>
      </c>
      <c r="CV53">
        <v>0.52150426933445104</v>
      </c>
      <c r="CW53">
        <v>-0.50730256085325398</v>
      </c>
      <c r="CX53">
        <v>89.163823076923094</v>
      </c>
      <c r="CY53">
        <v>15</v>
      </c>
      <c r="CZ53">
        <v>1672912372.9000001</v>
      </c>
      <c r="DA53" t="s">
        <v>254</v>
      </c>
      <c r="DB53">
        <v>1</v>
      </c>
      <c r="DC53">
        <v>-3.8260000000000001</v>
      </c>
      <c r="DD53">
        <v>0.49099999999999999</v>
      </c>
      <c r="DE53">
        <v>403</v>
      </c>
      <c r="DF53">
        <v>16</v>
      </c>
      <c r="DG53">
        <v>1.4</v>
      </c>
      <c r="DH53">
        <v>0.46</v>
      </c>
      <c r="DI53">
        <v>-0.50273771698113201</v>
      </c>
      <c r="DJ53">
        <v>0.77187722901769795</v>
      </c>
      <c r="DK53">
        <v>0.82919333472983903</v>
      </c>
      <c r="DL53">
        <v>0</v>
      </c>
      <c r="DM53">
        <v>2.5760999999999998</v>
      </c>
      <c r="DN53">
        <v>0</v>
      </c>
      <c r="DO53">
        <v>0</v>
      </c>
      <c r="DP53">
        <v>0</v>
      </c>
      <c r="DQ53">
        <v>0.49418111320754698</v>
      </c>
      <c r="DR53">
        <v>1.34679347109998E-2</v>
      </c>
      <c r="DS53">
        <v>4.9680409284172901E-3</v>
      </c>
      <c r="DT53">
        <v>1</v>
      </c>
      <c r="DU53">
        <v>1</v>
      </c>
      <c r="DV53">
        <v>3</v>
      </c>
      <c r="DW53" t="s">
        <v>255</v>
      </c>
      <c r="DX53">
        <v>100</v>
      </c>
      <c r="DY53">
        <v>100</v>
      </c>
      <c r="DZ53">
        <v>-3.8260000000000001</v>
      </c>
      <c r="EA53">
        <v>0.49099999999999999</v>
      </c>
      <c r="EB53">
        <v>2</v>
      </c>
      <c r="EC53">
        <v>515.98900000000003</v>
      </c>
      <c r="ED53">
        <v>437.92700000000002</v>
      </c>
      <c r="EE53">
        <v>27.267800000000001</v>
      </c>
      <c r="EF53">
        <v>31.274000000000001</v>
      </c>
      <c r="EG53">
        <v>30.000499999999999</v>
      </c>
      <c r="EH53">
        <v>31.3431</v>
      </c>
      <c r="EI53">
        <v>31.3535</v>
      </c>
      <c r="EJ53">
        <v>19.651900000000001</v>
      </c>
      <c r="EK53">
        <v>34.273499999999999</v>
      </c>
      <c r="EL53">
        <v>11.299200000000001</v>
      </c>
      <c r="EM53">
        <v>27.265000000000001</v>
      </c>
      <c r="EN53">
        <v>400.24</v>
      </c>
      <c r="EO53">
        <v>15.851699999999999</v>
      </c>
      <c r="EP53">
        <v>100.053</v>
      </c>
      <c r="EQ53">
        <v>90.406099999999995</v>
      </c>
    </row>
    <row r="54" spans="1:147" x14ac:dyDescent="0.3">
      <c r="A54">
        <v>38</v>
      </c>
      <c r="B54">
        <v>1672914738.7</v>
      </c>
      <c r="C54">
        <v>2280.2999999523199</v>
      </c>
      <c r="D54" t="s">
        <v>366</v>
      </c>
      <c r="E54" t="s">
        <v>367</v>
      </c>
      <c r="F54">
        <v>1672914730.7</v>
      </c>
      <c r="G54">
        <f t="shared" si="43"/>
        <v>2.9505810773010573E-3</v>
      </c>
      <c r="H54">
        <f t="shared" si="44"/>
        <v>1.8984093994961471</v>
      </c>
      <c r="I54">
        <f t="shared" si="45"/>
        <v>400.06900000000002</v>
      </c>
      <c r="J54">
        <f t="shared" si="46"/>
        <v>361.58418550904332</v>
      </c>
      <c r="K54">
        <f t="shared" si="47"/>
        <v>34.928246761034544</v>
      </c>
      <c r="L54">
        <f t="shared" si="48"/>
        <v>38.6457962307393</v>
      </c>
      <c r="M54">
        <f t="shared" si="49"/>
        <v>0.12789708208777273</v>
      </c>
      <c r="N54">
        <f t="shared" si="50"/>
        <v>3.3849564580445781</v>
      </c>
      <c r="O54">
        <f t="shared" si="51"/>
        <v>0.1252718323649476</v>
      </c>
      <c r="P54">
        <f t="shared" si="52"/>
        <v>7.8526275305830437E-2</v>
      </c>
      <c r="Q54">
        <f t="shared" si="53"/>
        <v>16.525503546794759</v>
      </c>
      <c r="R54">
        <f t="shared" si="54"/>
        <v>28.016543176612089</v>
      </c>
      <c r="S54">
        <f t="shared" si="55"/>
        <v>27.9645193548387</v>
      </c>
      <c r="T54">
        <f t="shared" si="56"/>
        <v>3.7869975127168738</v>
      </c>
      <c r="U54">
        <f t="shared" si="57"/>
        <v>40.075873857607647</v>
      </c>
      <c r="V54">
        <f t="shared" si="58"/>
        <v>1.574933471618255</v>
      </c>
      <c r="W54">
        <f t="shared" si="59"/>
        <v>3.9298793014822402</v>
      </c>
      <c r="X54">
        <f t="shared" si="60"/>
        <v>2.2120640410986185</v>
      </c>
      <c r="Y54">
        <f t="shared" si="61"/>
        <v>-130.12062550897662</v>
      </c>
      <c r="Z54">
        <f t="shared" si="62"/>
        <v>116.17769862906223</v>
      </c>
      <c r="AA54">
        <f t="shared" si="63"/>
        <v>7.5024745577129099</v>
      </c>
      <c r="AB54">
        <f t="shared" si="64"/>
        <v>10.085051224593286</v>
      </c>
      <c r="AC54">
        <v>-3.9990168065099502E-2</v>
      </c>
      <c r="AD54">
        <v>4.4892466984209303E-2</v>
      </c>
      <c r="AE54">
        <v>3.3755606489041501</v>
      </c>
      <c r="AF54">
        <v>0</v>
      </c>
      <c r="AG54">
        <v>0</v>
      </c>
      <c r="AH54">
        <f t="shared" si="65"/>
        <v>1</v>
      </c>
      <c r="AI54">
        <f t="shared" si="66"/>
        <v>0</v>
      </c>
      <c r="AJ54">
        <f t="shared" si="67"/>
        <v>50722.223518995321</v>
      </c>
      <c r="AK54">
        <v>0</v>
      </c>
      <c r="AL54">
        <v>0</v>
      </c>
      <c r="AM54">
        <v>0</v>
      </c>
      <c r="AN54">
        <f t="shared" si="68"/>
        <v>0</v>
      </c>
      <c r="AO54" t="e">
        <f t="shared" si="69"/>
        <v>#DIV/0!</v>
      </c>
      <c r="AP54">
        <v>-1</v>
      </c>
      <c r="AQ54" t="s">
        <v>368</v>
      </c>
      <c r="AR54">
        <v>2.20901923076923</v>
      </c>
      <c r="AS54">
        <v>1.5875999999999999</v>
      </c>
      <c r="AT54">
        <f t="shared" si="70"/>
        <v>-0.39142052832528984</v>
      </c>
      <c r="AU54">
        <v>0.5</v>
      </c>
      <c r="AV54">
        <f t="shared" si="71"/>
        <v>84.311071496478576</v>
      </c>
      <c r="AW54">
        <f t="shared" si="72"/>
        <v>1.8984093994961471</v>
      </c>
      <c r="AX54">
        <f t="shared" si="73"/>
        <v>-16.500542074411463</v>
      </c>
      <c r="AY54">
        <f t="shared" si="74"/>
        <v>1</v>
      </c>
      <c r="AZ54">
        <f t="shared" si="75"/>
        <v>3.4377565698678204E-2</v>
      </c>
      <c r="BA54">
        <f t="shared" si="76"/>
        <v>-1</v>
      </c>
      <c r="BB54" t="s">
        <v>252</v>
      </c>
      <c r="BC54">
        <v>0</v>
      </c>
      <c r="BD54">
        <f t="shared" si="77"/>
        <v>1.5875999999999999</v>
      </c>
      <c r="BE54">
        <f t="shared" si="78"/>
        <v>-0.39142052832528984</v>
      </c>
      <c r="BF54" t="e">
        <f t="shared" si="79"/>
        <v>#DIV/0!</v>
      </c>
      <c r="BG54">
        <f t="shared" si="80"/>
        <v>-0.39142052832528984</v>
      </c>
      <c r="BH54" t="e">
        <f t="shared" si="81"/>
        <v>#DIV/0!</v>
      </c>
      <c r="BI54">
        <f t="shared" si="82"/>
        <v>100.01275806451601</v>
      </c>
      <c r="BJ54">
        <f t="shared" si="83"/>
        <v>84.311071496478576</v>
      </c>
      <c r="BK54">
        <f t="shared" si="84"/>
        <v>0.84300316407724085</v>
      </c>
      <c r="BL54">
        <f t="shared" si="85"/>
        <v>0.19600632815448182</v>
      </c>
      <c r="BM54">
        <v>0.84430926673307205</v>
      </c>
      <c r="BN54">
        <v>0.5</v>
      </c>
      <c r="BO54" t="s">
        <v>253</v>
      </c>
      <c r="BP54">
        <v>1672914730.7</v>
      </c>
      <c r="BQ54">
        <v>400.06900000000002</v>
      </c>
      <c r="BR54">
        <v>400.58887096774203</v>
      </c>
      <c r="BS54">
        <v>16.304025806451602</v>
      </c>
      <c r="BT54">
        <v>15.813935483870999</v>
      </c>
      <c r="BU54">
        <v>500.02748387096801</v>
      </c>
      <c r="BV54">
        <v>96.397809677419303</v>
      </c>
      <c r="BW54">
        <v>0.20001777419354799</v>
      </c>
      <c r="BX54">
        <v>28.601145161290301</v>
      </c>
      <c r="BY54">
        <v>27.9645193548387</v>
      </c>
      <c r="BZ54">
        <v>999.9</v>
      </c>
      <c r="CA54">
        <v>10004.1935483871</v>
      </c>
      <c r="CB54">
        <v>0</v>
      </c>
      <c r="CC54">
        <v>314.28619354838702</v>
      </c>
      <c r="CD54">
        <v>100.01275806451601</v>
      </c>
      <c r="CE54">
        <v>0.89990564516129001</v>
      </c>
      <c r="CF54">
        <v>0.100094380645161</v>
      </c>
      <c r="CG54">
        <v>0</v>
      </c>
      <c r="CH54">
        <v>2.2066774193548402</v>
      </c>
      <c r="CI54">
        <v>0</v>
      </c>
      <c r="CJ54">
        <v>89.242583870967707</v>
      </c>
      <c r="CK54">
        <v>914.42480645161299</v>
      </c>
      <c r="CL54">
        <v>38.203258064516099</v>
      </c>
      <c r="CM54">
        <v>43.120935483871001</v>
      </c>
      <c r="CN54">
        <v>40.375</v>
      </c>
      <c r="CO54">
        <v>41.625</v>
      </c>
      <c r="CP54">
        <v>38.875</v>
      </c>
      <c r="CQ54">
        <v>90.001935483870994</v>
      </c>
      <c r="CR54">
        <v>10.011935483871</v>
      </c>
      <c r="CS54">
        <v>0</v>
      </c>
      <c r="CT54">
        <v>59.200000047683702</v>
      </c>
      <c r="CU54">
        <v>2.20901923076923</v>
      </c>
      <c r="CV54">
        <v>-0.71718632239914404</v>
      </c>
      <c r="CW54">
        <v>-0.18098462418039801</v>
      </c>
      <c r="CX54">
        <v>89.258723076923104</v>
      </c>
      <c r="CY54">
        <v>15</v>
      </c>
      <c r="CZ54">
        <v>1672912372.9000001</v>
      </c>
      <c r="DA54" t="s">
        <v>254</v>
      </c>
      <c r="DB54">
        <v>1</v>
      </c>
      <c r="DC54">
        <v>-3.8260000000000001</v>
      </c>
      <c r="DD54">
        <v>0.49099999999999999</v>
      </c>
      <c r="DE54">
        <v>403</v>
      </c>
      <c r="DF54">
        <v>16</v>
      </c>
      <c r="DG54">
        <v>1.4</v>
      </c>
      <c r="DH54">
        <v>0.46</v>
      </c>
      <c r="DI54">
        <v>-0.51260203264150905</v>
      </c>
      <c r="DJ54">
        <v>1.9114575491864499E-2</v>
      </c>
      <c r="DK54">
        <v>0.28881230095847399</v>
      </c>
      <c r="DL54">
        <v>1</v>
      </c>
      <c r="DM54">
        <v>2.0522999999999998</v>
      </c>
      <c r="DN54">
        <v>0</v>
      </c>
      <c r="DO54">
        <v>0</v>
      </c>
      <c r="DP54">
        <v>0</v>
      </c>
      <c r="DQ54">
        <v>0.483013905660377</v>
      </c>
      <c r="DR54">
        <v>7.3397551603901101E-2</v>
      </c>
      <c r="DS54">
        <v>1.05855624769477E-2</v>
      </c>
      <c r="DT54">
        <v>1</v>
      </c>
      <c r="DU54">
        <v>2</v>
      </c>
      <c r="DV54">
        <v>3</v>
      </c>
      <c r="DW54" t="s">
        <v>259</v>
      </c>
      <c r="DX54">
        <v>100</v>
      </c>
      <c r="DY54">
        <v>100</v>
      </c>
      <c r="DZ54">
        <v>-3.8260000000000001</v>
      </c>
      <c r="EA54">
        <v>0.49099999999999999</v>
      </c>
      <c r="EB54">
        <v>2</v>
      </c>
      <c r="EC54">
        <v>515.94899999999996</v>
      </c>
      <c r="ED54">
        <v>437.36200000000002</v>
      </c>
      <c r="EE54">
        <v>27.436</v>
      </c>
      <c r="EF54">
        <v>31.315100000000001</v>
      </c>
      <c r="EG54">
        <v>30.000299999999999</v>
      </c>
      <c r="EH54">
        <v>31.386600000000001</v>
      </c>
      <c r="EI54">
        <v>31.3996</v>
      </c>
      <c r="EJ54">
        <v>19.6738</v>
      </c>
      <c r="EK54">
        <v>33.991900000000001</v>
      </c>
      <c r="EL54">
        <v>9.7887900000000005</v>
      </c>
      <c r="EM54">
        <v>27.432600000000001</v>
      </c>
      <c r="EN54">
        <v>400.30099999999999</v>
      </c>
      <c r="EO54">
        <v>15.8529</v>
      </c>
      <c r="EP54">
        <v>100.051</v>
      </c>
      <c r="EQ54">
        <v>90.406099999999995</v>
      </c>
    </row>
    <row r="55" spans="1:147" x14ac:dyDescent="0.3">
      <c r="A55">
        <v>39</v>
      </c>
      <c r="B55">
        <v>1672914798.8</v>
      </c>
      <c r="C55">
        <v>2340.3999998569502</v>
      </c>
      <c r="D55" t="s">
        <v>369</v>
      </c>
      <c r="E55" t="s">
        <v>370</v>
      </c>
      <c r="F55">
        <v>1672914790.7548399</v>
      </c>
      <c r="G55">
        <f t="shared" si="43"/>
        <v>2.9812123390811755E-3</v>
      </c>
      <c r="H55">
        <f t="shared" si="44"/>
        <v>0.64426596116019286</v>
      </c>
      <c r="I55">
        <f t="shared" si="45"/>
        <v>400.10158064516099</v>
      </c>
      <c r="J55">
        <f t="shared" si="46"/>
        <v>377.38015201686108</v>
      </c>
      <c r="K55">
        <f t="shared" si="47"/>
        <v>36.454307920387599</v>
      </c>
      <c r="L55">
        <f t="shared" si="48"/>
        <v>38.649160911941188</v>
      </c>
      <c r="M55">
        <f t="shared" si="49"/>
        <v>0.12928069237686265</v>
      </c>
      <c r="N55">
        <f t="shared" si="50"/>
        <v>3.3846675507402169</v>
      </c>
      <c r="O55">
        <f t="shared" si="51"/>
        <v>0.12659875263281586</v>
      </c>
      <c r="P55">
        <f t="shared" si="52"/>
        <v>7.9360548056622057E-2</v>
      </c>
      <c r="Q55">
        <f t="shared" si="53"/>
        <v>16.523551985046542</v>
      </c>
      <c r="R55">
        <f t="shared" si="54"/>
        <v>28.040328696374807</v>
      </c>
      <c r="S55">
        <f t="shared" si="55"/>
        <v>27.990922580645201</v>
      </c>
      <c r="T55">
        <f t="shared" si="56"/>
        <v>3.7928319807692397</v>
      </c>
      <c r="U55">
        <f t="shared" si="57"/>
        <v>40.16761340743416</v>
      </c>
      <c r="V55">
        <f t="shared" si="58"/>
        <v>1.5813611390662348</v>
      </c>
      <c r="W55">
        <f t="shared" si="59"/>
        <v>3.9369058923813451</v>
      </c>
      <c r="X55">
        <f t="shared" si="60"/>
        <v>2.2114708417030049</v>
      </c>
      <c r="Y55">
        <f t="shared" si="61"/>
        <v>-131.47146415347984</v>
      </c>
      <c r="Z55">
        <f t="shared" si="62"/>
        <v>116.96713752700281</v>
      </c>
      <c r="AA55">
        <f t="shared" si="63"/>
        <v>7.5562504630788077</v>
      </c>
      <c r="AB55">
        <f t="shared" si="64"/>
        <v>9.5754758216483111</v>
      </c>
      <c r="AC55">
        <v>-3.9985875718506703E-2</v>
      </c>
      <c r="AD55">
        <v>4.4887648449128799E-2</v>
      </c>
      <c r="AE55">
        <v>3.37527275009941</v>
      </c>
      <c r="AF55">
        <v>0</v>
      </c>
      <c r="AG55">
        <v>0</v>
      </c>
      <c r="AH55">
        <f t="shared" si="65"/>
        <v>1</v>
      </c>
      <c r="AI55">
        <f t="shared" si="66"/>
        <v>0</v>
      </c>
      <c r="AJ55">
        <f t="shared" si="67"/>
        <v>50711.837639730475</v>
      </c>
      <c r="AK55">
        <v>0</v>
      </c>
      <c r="AL55">
        <v>0</v>
      </c>
      <c r="AM55">
        <v>0</v>
      </c>
      <c r="AN55">
        <f t="shared" si="68"/>
        <v>0</v>
      </c>
      <c r="AO55" t="e">
        <f t="shared" si="69"/>
        <v>#DIV/0!</v>
      </c>
      <c r="AP55">
        <v>-1</v>
      </c>
      <c r="AQ55" t="s">
        <v>371</v>
      </c>
      <c r="AR55">
        <v>2.2862499999999999</v>
      </c>
      <c r="AS55">
        <v>1.3935999999999999</v>
      </c>
      <c r="AT55">
        <f t="shared" si="70"/>
        <v>-0.64053530424799088</v>
      </c>
      <c r="AU55">
        <v>0.5</v>
      </c>
      <c r="AV55">
        <f t="shared" si="71"/>
        <v>84.301164516708795</v>
      </c>
      <c r="AW55">
        <f t="shared" si="72"/>
        <v>0.64426596116019286</v>
      </c>
      <c r="AX55">
        <f t="shared" si="73"/>
        <v>-26.998936031085002</v>
      </c>
      <c r="AY55">
        <f t="shared" si="74"/>
        <v>1</v>
      </c>
      <c r="AZ55">
        <f t="shared" si="75"/>
        <v>1.9504664859455095E-2</v>
      </c>
      <c r="BA55">
        <f t="shared" si="76"/>
        <v>-1</v>
      </c>
      <c r="BB55" t="s">
        <v>252</v>
      </c>
      <c r="BC55">
        <v>0</v>
      </c>
      <c r="BD55">
        <f t="shared" si="77"/>
        <v>1.3935999999999999</v>
      </c>
      <c r="BE55">
        <f t="shared" si="78"/>
        <v>-0.64053530424799077</v>
      </c>
      <c r="BF55" t="e">
        <f t="shared" si="79"/>
        <v>#DIV/0!</v>
      </c>
      <c r="BG55">
        <f t="shared" si="80"/>
        <v>-0.64053530424799077</v>
      </c>
      <c r="BH55" t="e">
        <f t="shared" si="81"/>
        <v>#DIV/0!</v>
      </c>
      <c r="BI55">
        <f t="shared" si="82"/>
        <v>100.001012903226</v>
      </c>
      <c r="BJ55">
        <f t="shared" si="83"/>
        <v>84.301164516708795</v>
      </c>
      <c r="BK55">
        <f t="shared" si="84"/>
        <v>0.84300310636142828</v>
      </c>
      <c r="BL55">
        <f t="shared" si="85"/>
        <v>0.19600621272285643</v>
      </c>
      <c r="BM55">
        <v>0.84430926673307205</v>
      </c>
      <c r="BN55">
        <v>0.5</v>
      </c>
      <c r="BO55" t="s">
        <v>253</v>
      </c>
      <c r="BP55">
        <v>1672914790.7548399</v>
      </c>
      <c r="BQ55">
        <v>400.10158064516099</v>
      </c>
      <c r="BR55">
        <v>400.41177419354801</v>
      </c>
      <c r="BS55">
        <v>16.3704741935484</v>
      </c>
      <c r="BT55">
        <v>15.875325806451601</v>
      </c>
      <c r="BU55">
        <v>500.02377419354798</v>
      </c>
      <c r="BV55">
        <v>96.398341935483899</v>
      </c>
      <c r="BW55">
        <v>0.20002903225806401</v>
      </c>
      <c r="BX55">
        <v>28.6319290322581</v>
      </c>
      <c r="BY55">
        <v>27.990922580645201</v>
      </c>
      <c r="BZ55">
        <v>999.9</v>
      </c>
      <c r="CA55">
        <v>10003.064516128999</v>
      </c>
      <c r="CB55">
        <v>0</v>
      </c>
      <c r="CC55">
        <v>314.13048387096802</v>
      </c>
      <c r="CD55">
        <v>100.001012903226</v>
      </c>
      <c r="CE55">
        <v>0.89991380645161301</v>
      </c>
      <c r="CF55">
        <v>0.100086225806452</v>
      </c>
      <c r="CG55">
        <v>0</v>
      </c>
      <c r="CH55">
        <v>2.2682161290322602</v>
      </c>
      <c r="CI55">
        <v>0</v>
      </c>
      <c r="CJ55">
        <v>89.333245161290293</v>
      </c>
      <c r="CK55">
        <v>914.31970967741995</v>
      </c>
      <c r="CL55">
        <v>38.191064516129003</v>
      </c>
      <c r="CM55">
        <v>43.098580645161299</v>
      </c>
      <c r="CN55">
        <v>40.330290322580602</v>
      </c>
      <c r="CO55">
        <v>41.625</v>
      </c>
      <c r="CP55">
        <v>38.875</v>
      </c>
      <c r="CQ55">
        <v>89.992258064516093</v>
      </c>
      <c r="CR55">
        <v>10.0106451612903</v>
      </c>
      <c r="CS55">
        <v>0</v>
      </c>
      <c r="CT55">
        <v>59.599999904632597</v>
      </c>
      <c r="CU55">
        <v>2.2862499999999999</v>
      </c>
      <c r="CV55">
        <v>0.17914188276620799</v>
      </c>
      <c r="CW55">
        <v>-0.92054360779641398</v>
      </c>
      <c r="CX55">
        <v>89.329019230769205</v>
      </c>
      <c r="CY55">
        <v>15</v>
      </c>
      <c r="CZ55">
        <v>1672912372.9000001</v>
      </c>
      <c r="DA55" t="s">
        <v>254</v>
      </c>
      <c r="DB55">
        <v>1</v>
      </c>
      <c r="DC55">
        <v>-3.8260000000000001</v>
      </c>
      <c r="DD55">
        <v>0.49099999999999999</v>
      </c>
      <c r="DE55">
        <v>403</v>
      </c>
      <c r="DF55">
        <v>16</v>
      </c>
      <c r="DG55">
        <v>1.4</v>
      </c>
      <c r="DH55">
        <v>0.46</v>
      </c>
      <c r="DI55">
        <v>-0.40581740377358499</v>
      </c>
      <c r="DJ55">
        <v>1.7064551752132899</v>
      </c>
      <c r="DK55">
        <v>0.49500907287024898</v>
      </c>
      <c r="DL55">
        <v>0</v>
      </c>
      <c r="DM55">
        <v>2.2545999999999999</v>
      </c>
      <c r="DN55">
        <v>0</v>
      </c>
      <c r="DO55">
        <v>0</v>
      </c>
      <c r="DP55">
        <v>0</v>
      </c>
      <c r="DQ55">
        <v>0.49203954716981102</v>
      </c>
      <c r="DR55">
        <v>2.22481397211922E-2</v>
      </c>
      <c r="DS55">
        <v>4.3014671063072102E-3</v>
      </c>
      <c r="DT55">
        <v>1</v>
      </c>
      <c r="DU55">
        <v>1</v>
      </c>
      <c r="DV55">
        <v>3</v>
      </c>
      <c r="DW55" t="s">
        <v>255</v>
      </c>
      <c r="DX55">
        <v>100</v>
      </c>
      <c r="DY55">
        <v>100</v>
      </c>
      <c r="DZ55">
        <v>-3.8260000000000001</v>
      </c>
      <c r="EA55">
        <v>0.49099999999999999</v>
      </c>
      <c r="EB55">
        <v>2</v>
      </c>
      <c r="EC55">
        <v>516.42200000000003</v>
      </c>
      <c r="ED55">
        <v>436.77699999999999</v>
      </c>
      <c r="EE55">
        <v>27.406500000000001</v>
      </c>
      <c r="EF55">
        <v>31.3506</v>
      </c>
      <c r="EG55">
        <v>30.0002</v>
      </c>
      <c r="EH55">
        <v>31.430299999999999</v>
      </c>
      <c r="EI55">
        <v>31.443100000000001</v>
      </c>
      <c r="EJ55">
        <v>19.696100000000001</v>
      </c>
      <c r="EK55">
        <v>33.7059</v>
      </c>
      <c r="EL55">
        <v>8.2844099999999994</v>
      </c>
      <c r="EM55">
        <v>27.402899999999999</v>
      </c>
      <c r="EN55">
        <v>400.73099999999999</v>
      </c>
      <c r="EO55">
        <v>15.871499999999999</v>
      </c>
      <c r="EP55">
        <v>100.05</v>
      </c>
      <c r="EQ55">
        <v>90.409000000000006</v>
      </c>
    </row>
    <row r="56" spans="1:147" x14ac:dyDescent="0.3">
      <c r="A56">
        <v>40</v>
      </c>
      <c r="B56">
        <v>1672914859.3</v>
      </c>
      <c r="C56">
        <v>2400.8999998569502</v>
      </c>
      <c r="D56" t="s">
        <v>372</v>
      </c>
      <c r="E56" t="s">
        <v>373</v>
      </c>
      <c r="F56">
        <v>1672914851.25161</v>
      </c>
      <c r="G56">
        <f t="shared" si="43"/>
        <v>3.2531159269378182E-3</v>
      </c>
      <c r="H56">
        <f t="shared" si="44"/>
        <v>9.7201077325357073</v>
      </c>
      <c r="I56">
        <f t="shared" si="45"/>
        <v>399.83848387096799</v>
      </c>
      <c r="J56">
        <f t="shared" si="46"/>
        <v>263.7463335043555</v>
      </c>
      <c r="K56">
        <f t="shared" si="47"/>
        <v>25.477652463734383</v>
      </c>
      <c r="L56">
        <f t="shared" si="48"/>
        <v>38.624028619995059</v>
      </c>
      <c r="M56">
        <f t="shared" si="49"/>
        <v>0.12927051505624132</v>
      </c>
      <c r="N56">
        <f t="shared" si="50"/>
        <v>3.3838639587174928</v>
      </c>
      <c r="O56">
        <f t="shared" si="51"/>
        <v>0.1265883702717919</v>
      </c>
      <c r="P56">
        <f t="shared" si="52"/>
        <v>7.9354076429701534E-2</v>
      </c>
      <c r="Q56">
        <f t="shared" si="53"/>
        <v>161.84723113071226</v>
      </c>
      <c r="R56">
        <f t="shared" si="54"/>
        <v>28.998623088112623</v>
      </c>
      <c r="S56">
        <f t="shared" si="55"/>
        <v>28.903774193548401</v>
      </c>
      <c r="T56">
        <f t="shared" si="56"/>
        <v>3.9994332132460362</v>
      </c>
      <c r="U56">
        <f t="shared" si="57"/>
        <v>39.725060560058431</v>
      </c>
      <c r="V56">
        <f t="shared" si="58"/>
        <v>1.5887977437668011</v>
      </c>
      <c r="W56">
        <f t="shared" si="59"/>
        <v>3.9994847619294958</v>
      </c>
      <c r="X56">
        <f t="shared" si="60"/>
        <v>2.4106354694792351</v>
      </c>
      <c r="Y56">
        <f t="shared" si="61"/>
        <v>-143.46241237795778</v>
      </c>
      <c r="Z56">
        <f t="shared" si="62"/>
        <v>4.0605581563887154E-2</v>
      </c>
      <c r="AA56">
        <f t="shared" si="63"/>
        <v>2.6393084919699378E-3</v>
      </c>
      <c r="AB56">
        <f t="shared" si="64"/>
        <v>18.428063642810351</v>
      </c>
      <c r="AC56">
        <v>-3.9973937408725603E-2</v>
      </c>
      <c r="AD56">
        <v>4.4874246650546103E-2</v>
      </c>
      <c r="AE56">
        <v>3.3744719630181401</v>
      </c>
      <c r="AF56">
        <v>0</v>
      </c>
      <c r="AG56">
        <v>0</v>
      </c>
      <c r="AH56">
        <f t="shared" si="65"/>
        <v>1</v>
      </c>
      <c r="AI56">
        <f t="shared" si="66"/>
        <v>0</v>
      </c>
      <c r="AJ56">
        <f t="shared" si="67"/>
        <v>50651.645365388285</v>
      </c>
      <c r="AK56">
        <v>0</v>
      </c>
      <c r="AL56">
        <v>0</v>
      </c>
      <c r="AM56">
        <v>0</v>
      </c>
      <c r="AN56">
        <f t="shared" si="68"/>
        <v>0</v>
      </c>
      <c r="AO56" t="e">
        <f t="shared" si="69"/>
        <v>#DIV/0!</v>
      </c>
      <c r="AP56">
        <v>-1</v>
      </c>
      <c r="AQ56" t="s">
        <v>374</v>
      </c>
      <c r="AR56">
        <v>2.2833923076923099</v>
      </c>
      <c r="AS56">
        <v>1.3904000000000001</v>
      </c>
      <c r="AT56">
        <f t="shared" si="70"/>
        <v>-0.64225568735062555</v>
      </c>
      <c r="AU56">
        <v>0.5</v>
      </c>
      <c r="AV56">
        <f t="shared" si="71"/>
        <v>841.20167268388093</v>
      </c>
      <c r="AW56">
        <f t="shared" si="72"/>
        <v>9.7201077325357073</v>
      </c>
      <c r="AX56">
        <f t="shared" si="73"/>
        <v>-270.13327924504097</v>
      </c>
      <c r="AY56">
        <f t="shared" si="74"/>
        <v>1</v>
      </c>
      <c r="AZ56">
        <f t="shared" si="75"/>
        <v>1.2743802206589603E-2</v>
      </c>
      <c r="BA56">
        <f t="shared" si="76"/>
        <v>-1</v>
      </c>
      <c r="BB56" t="s">
        <v>252</v>
      </c>
      <c r="BC56">
        <v>0</v>
      </c>
      <c r="BD56">
        <f t="shared" si="77"/>
        <v>1.3904000000000001</v>
      </c>
      <c r="BE56">
        <f t="shared" si="78"/>
        <v>-0.64225568735062555</v>
      </c>
      <c r="BF56" t="e">
        <f t="shared" si="79"/>
        <v>#DIV/0!</v>
      </c>
      <c r="BG56">
        <f t="shared" si="80"/>
        <v>-0.64225568735062555</v>
      </c>
      <c r="BH56" t="e">
        <f t="shared" si="81"/>
        <v>#DIV/0!</v>
      </c>
      <c r="BI56">
        <f t="shared" si="82"/>
        <v>1000.00196774194</v>
      </c>
      <c r="BJ56">
        <f t="shared" si="83"/>
        <v>841.20167268388093</v>
      </c>
      <c r="BK56">
        <f t="shared" si="84"/>
        <v>0.84120001741932671</v>
      </c>
      <c r="BL56">
        <f t="shared" si="85"/>
        <v>0.19240003483865348</v>
      </c>
      <c r="BM56">
        <v>0.84430926673307205</v>
      </c>
      <c r="BN56">
        <v>0.5</v>
      </c>
      <c r="BO56" t="s">
        <v>253</v>
      </c>
      <c r="BP56">
        <v>1672914851.25161</v>
      </c>
      <c r="BQ56">
        <v>399.83848387096799</v>
      </c>
      <c r="BR56">
        <v>401.69941935483899</v>
      </c>
      <c r="BS56">
        <v>16.4473387096774</v>
      </c>
      <c r="BT56">
        <v>15.907064516128999</v>
      </c>
      <c r="BU56">
        <v>500.01667741935501</v>
      </c>
      <c r="BV56">
        <v>96.3990935483871</v>
      </c>
      <c r="BW56">
        <v>0.19998377419354799</v>
      </c>
      <c r="BX56">
        <v>28.903996774193502</v>
      </c>
      <c r="BY56">
        <v>28.903774193548401</v>
      </c>
      <c r="BZ56">
        <v>999.9</v>
      </c>
      <c r="CA56">
        <v>10000</v>
      </c>
      <c r="CB56">
        <v>0</v>
      </c>
      <c r="CC56">
        <v>313.993516129032</v>
      </c>
      <c r="CD56">
        <v>1000.00196774194</v>
      </c>
      <c r="CE56">
        <v>0.95999829032258099</v>
      </c>
      <c r="CF56">
        <v>4.0001783870967797E-2</v>
      </c>
      <c r="CG56">
        <v>0</v>
      </c>
      <c r="CH56">
        <v>2.2804322580645202</v>
      </c>
      <c r="CI56">
        <v>0</v>
      </c>
      <c r="CJ56">
        <v>1034.5616129032301</v>
      </c>
      <c r="CK56">
        <v>9334.33</v>
      </c>
      <c r="CL56">
        <v>38.852516129032303</v>
      </c>
      <c r="CM56">
        <v>43.116870967741903</v>
      </c>
      <c r="CN56">
        <v>40.423000000000002</v>
      </c>
      <c r="CO56">
        <v>41.628999999999998</v>
      </c>
      <c r="CP56">
        <v>39.134903225806497</v>
      </c>
      <c r="CQ56">
        <v>960.00096774193605</v>
      </c>
      <c r="CR56">
        <v>40.000645161290301</v>
      </c>
      <c r="CS56">
        <v>0</v>
      </c>
      <c r="CT56">
        <v>60</v>
      </c>
      <c r="CU56">
        <v>2.2833923076923099</v>
      </c>
      <c r="CV56">
        <v>-0.20117606647526901</v>
      </c>
      <c r="CW56">
        <v>-38.846153878225003</v>
      </c>
      <c r="CX56">
        <v>1034.1396153846199</v>
      </c>
      <c r="CY56">
        <v>15</v>
      </c>
      <c r="CZ56">
        <v>1672912372.9000001</v>
      </c>
      <c r="DA56" t="s">
        <v>254</v>
      </c>
      <c r="DB56">
        <v>1</v>
      </c>
      <c r="DC56">
        <v>-3.8260000000000001</v>
      </c>
      <c r="DD56">
        <v>0.49099999999999999</v>
      </c>
      <c r="DE56">
        <v>403</v>
      </c>
      <c r="DF56">
        <v>16</v>
      </c>
      <c r="DG56">
        <v>1.4</v>
      </c>
      <c r="DH56">
        <v>0.46</v>
      </c>
      <c r="DI56">
        <v>-1.80882509433962</v>
      </c>
      <c r="DJ56">
        <v>-0.71690066876487302</v>
      </c>
      <c r="DK56">
        <v>0.15656375287900201</v>
      </c>
      <c r="DL56">
        <v>0</v>
      </c>
      <c r="DM56">
        <v>1.9279999999999999</v>
      </c>
      <c r="DN56">
        <v>0</v>
      </c>
      <c r="DO56">
        <v>0</v>
      </c>
      <c r="DP56">
        <v>0</v>
      </c>
      <c r="DQ56">
        <v>0.55095535849056598</v>
      </c>
      <c r="DR56">
        <v>-0.12689421860592701</v>
      </c>
      <c r="DS56">
        <v>2.1364549849405001E-2</v>
      </c>
      <c r="DT56">
        <v>0</v>
      </c>
      <c r="DU56">
        <v>0</v>
      </c>
      <c r="DV56">
        <v>3</v>
      </c>
      <c r="DW56" t="s">
        <v>317</v>
      </c>
      <c r="DX56">
        <v>100</v>
      </c>
      <c r="DY56">
        <v>100</v>
      </c>
      <c r="DZ56">
        <v>-3.8260000000000001</v>
      </c>
      <c r="EA56">
        <v>0.49099999999999999</v>
      </c>
      <c r="EB56">
        <v>2</v>
      </c>
      <c r="EC56">
        <v>516.72400000000005</v>
      </c>
      <c r="ED56">
        <v>435.916</v>
      </c>
      <c r="EE56">
        <v>27.410599999999999</v>
      </c>
      <c r="EF56">
        <v>31.386399999999998</v>
      </c>
      <c r="EG56">
        <v>30.0002</v>
      </c>
      <c r="EH56">
        <v>31.468499999999999</v>
      </c>
      <c r="EI56">
        <v>31.483899999999998</v>
      </c>
      <c r="EJ56">
        <v>19.740200000000002</v>
      </c>
      <c r="EK56">
        <v>33.129100000000001</v>
      </c>
      <c r="EL56">
        <v>7.1491199999999999</v>
      </c>
      <c r="EM56">
        <v>27.41</v>
      </c>
      <c r="EN56">
        <v>401.68599999999998</v>
      </c>
      <c r="EO56">
        <v>15.976699999999999</v>
      </c>
      <c r="EP56">
        <v>100.051</v>
      </c>
      <c r="EQ56">
        <v>90.410600000000002</v>
      </c>
    </row>
    <row r="57" spans="1:147" x14ac:dyDescent="0.3">
      <c r="A57">
        <v>41</v>
      </c>
      <c r="B57">
        <v>1672914919.3</v>
      </c>
      <c r="C57">
        <v>2460.8999998569502</v>
      </c>
      <c r="D57" t="s">
        <v>375</v>
      </c>
      <c r="E57" t="s">
        <v>376</v>
      </c>
      <c r="F57">
        <v>1672914911.2645199</v>
      </c>
      <c r="G57">
        <f t="shared" si="43"/>
        <v>5.0235402067234603E-3</v>
      </c>
      <c r="H57">
        <f t="shared" si="44"/>
        <v>12.760072523296992</v>
      </c>
      <c r="I57">
        <f t="shared" si="45"/>
        <v>399.82180645161299</v>
      </c>
      <c r="J57">
        <f t="shared" si="46"/>
        <v>288.69312868830599</v>
      </c>
      <c r="K57">
        <f t="shared" si="47"/>
        <v>27.890479948520028</v>
      </c>
      <c r="L57">
        <f t="shared" si="48"/>
        <v>38.626558680097418</v>
      </c>
      <c r="M57">
        <f t="shared" si="49"/>
        <v>0.21489983172665225</v>
      </c>
      <c r="N57">
        <f t="shared" si="50"/>
        <v>3.3854118877996586</v>
      </c>
      <c r="O57">
        <f t="shared" si="51"/>
        <v>0.207598809985169</v>
      </c>
      <c r="P57">
        <f t="shared" si="52"/>
        <v>0.13038455999594084</v>
      </c>
      <c r="Q57">
        <f t="shared" si="53"/>
        <v>161.84715880802187</v>
      </c>
      <c r="R57">
        <f t="shared" si="54"/>
        <v>28.068663527451342</v>
      </c>
      <c r="S57">
        <f t="shared" si="55"/>
        <v>28.309148387096801</v>
      </c>
      <c r="T57">
        <f t="shared" si="56"/>
        <v>3.8637714397333629</v>
      </c>
      <c r="U57">
        <f t="shared" si="57"/>
        <v>41.043658526787176</v>
      </c>
      <c r="V57">
        <f t="shared" si="58"/>
        <v>1.5919966441138691</v>
      </c>
      <c r="W57">
        <f t="shared" si="59"/>
        <v>3.8787883469862985</v>
      </c>
      <c r="X57">
        <f t="shared" si="60"/>
        <v>2.2717747956194936</v>
      </c>
      <c r="Y57">
        <f t="shared" si="61"/>
        <v>-221.53812311650461</v>
      </c>
      <c r="Z57">
        <f t="shared" si="62"/>
        <v>12.175471791517644</v>
      </c>
      <c r="AA57">
        <f t="shared" si="63"/>
        <v>0.78662305671346233</v>
      </c>
      <c r="AB57">
        <f t="shared" si="64"/>
        <v>-46.728869460251623</v>
      </c>
      <c r="AC57">
        <v>-3.9996934773244598E-2</v>
      </c>
      <c r="AD57">
        <v>4.4900063206898398E-2</v>
      </c>
      <c r="AE57">
        <v>3.37601448880099</v>
      </c>
      <c r="AF57">
        <v>0</v>
      </c>
      <c r="AG57">
        <v>0</v>
      </c>
      <c r="AH57">
        <f t="shared" si="65"/>
        <v>1</v>
      </c>
      <c r="AI57">
        <f t="shared" si="66"/>
        <v>0</v>
      </c>
      <c r="AJ57">
        <f t="shared" si="67"/>
        <v>50768.628299681041</v>
      </c>
      <c r="AK57">
        <v>0</v>
      </c>
      <c r="AL57">
        <v>0</v>
      </c>
      <c r="AM57">
        <v>0</v>
      </c>
      <c r="AN57">
        <f t="shared" si="68"/>
        <v>0</v>
      </c>
      <c r="AO57" t="e">
        <f t="shared" si="69"/>
        <v>#DIV/0!</v>
      </c>
      <c r="AP57">
        <v>-1</v>
      </c>
      <c r="AQ57" t="s">
        <v>377</v>
      </c>
      <c r="AR57">
        <v>2.3126346153846198</v>
      </c>
      <c r="AS57">
        <v>1.7636000000000001</v>
      </c>
      <c r="AT57">
        <f t="shared" si="70"/>
        <v>-0.31131470593366961</v>
      </c>
      <c r="AU57">
        <v>0.5</v>
      </c>
      <c r="AV57">
        <f t="shared" si="71"/>
        <v>841.20104969027636</v>
      </c>
      <c r="AW57">
        <f t="shared" si="72"/>
        <v>12.760072523296992</v>
      </c>
      <c r="AX57">
        <f t="shared" si="73"/>
        <v>-130.93912870771129</v>
      </c>
      <c r="AY57">
        <f t="shared" si="74"/>
        <v>1</v>
      </c>
      <c r="AZ57">
        <f t="shared" si="75"/>
        <v>1.6357650205457236E-2</v>
      </c>
      <c r="BA57">
        <f t="shared" si="76"/>
        <v>-1</v>
      </c>
      <c r="BB57" t="s">
        <v>252</v>
      </c>
      <c r="BC57">
        <v>0</v>
      </c>
      <c r="BD57">
        <f t="shared" si="77"/>
        <v>1.7636000000000001</v>
      </c>
      <c r="BE57">
        <f t="shared" si="78"/>
        <v>-0.31131470593366961</v>
      </c>
      <c r="BF57" t="e">
        <f t="shared" si="79"/>
        <v>#DIV/0!</v>
      </c>
      <c r="BG57">
        <f t="shared" si="80"/>
        <v>-0.31131470593366961</v>
      </c>
      <c r="BH57" t="e">
        <f t="shared" si="81"/>
        <v>#DIV/0!</v>
      </c>
      <c r="BI57">
        <f t="shared" si="82"/>
        <v>1000.00119354839</v>
      </c>
      <c r="BJ57">
        <f t="shared" si="83"/>
        <v>841.20104969027636</v>
      </c>
      <c r="BK57">
        <f t="shared" si="84"/>
        <v>0.84120004567731621</v>
      </c>
      <c r="BL57">
        <f t="shared" si="85"/>
        <v>0.19240009135463243</v>
      </c>
      <c r="BM57">
        <v>0.84430926673307205</v>
      </c>
      <c r="BN57">
        <v>0.5</v>
      </c>
      <c r="BO57" t="s">
        <v>253</v>
      </c>
      <c r="BP57">
        <v>1672914911.2645199</v>
      </c>
      <c r="BQ57">
        <v>399.82180645161299</v>
      </c>
      <c r="BR57">
        <v>402.31551612903201</v>
      </c>
      <c r="BS57">
        <v>16.478687096774198</v>
      </c>
      <c r="BT57">
        <v>15.644429032258101</v>
      </c>
      <c r="BU57">
        <v>500.02854838709698</v>
      </c>
      <c r="BV57">
        <v>96.409458064516102</v>
      </c>
      <c r="BW57">
        <v>0.199976580645161</v>
      </c>
      <c r="BX57">
        <v>28.375858064516098</v>
      </c>
      <c r="BY57">
        <v>28.309148387096801</v>
      </c>
      <c r="BZ57">
        <v>999.9</v>
      </c>
      <c r="CA57">
        <v>10004.677419354801</v>
      </c>
      <c r="CB57">
        <v>0</v>
      </c>
      <c r="CC57">
        <v>314.04209677419402</v>
      </c>
      <c r="CD57">
        <v>1000.00119354839</v>
      </c>
      <c r="CE57">
        <v>0.96000183870967803</v>
      </c>
      <c r="CF57">
        <v>3.9998164516129003E-2</v>
      </c>
      <c r="CG57">
        <v>0</v>
      </c>
      <c r="CH57">
        <v>2.3117612903225799</v>
      </c>
      <c r="CI57">
        <v>0</v>
      </c>
      <c r="CJ57">
        <v>1009.4264516129</v>
      </c>
      <c r="CK57">
        <v>9334.3361290322591</v>
      </c>
      <c r="CL57">
        <v>39.348580645161299</v>
      </c>
      <c r="CM57">
        <v>43.168999999999997</v>
      </c>
      <c r="CN57">
        <v>40.674999999999997</v>
      </c>
      <c r="CO57">
        <v>41.707322580645098</v>
      </c>
      <c r="CP57">
        <v>39.53</v>
      </c>
      <c r="CQ57">
        <v>960.000645161291</v>
      </c>
      <c r="CR57">
        <v>40.001612903225798</v>
      </c>
      <c r="CS57">
        <v>0</v>
      </c>
      <c r="CT57">
        <v>59.199999809265101</v>
      </c>
      <c r="CU57">
        <v>2.3126346153846198</v>
      </c>
      <c r="CV57">
        <v>1.2174360847291701E-2</v>
      </c>
      <c r="CW57">
        <v>-0.78222223102556199</v>
      </c>
      <c r="CX57">
        <v>1009.41</v>
      </c>
      <c r="CY57">
        <v>15</v>
      </c>
      <c r="CZ57">
        <v>1672912372.9000001</v>
      </c>
      <c r="DA57" t="s">
        <v>254</v>
      </c>
      <c r="DB57">
        <v>1</v>
      </c>
      <c r="DC57">
        <v>-3.8260000000000001</v>
      </c>
      <c r="DD57">
        <v>0.49099999999999999</v>
      </c>
      <c r="DE57">
        <v>403</v>
      </c>
      <c r="DF57">
        <v>16</v>
      </c>
      <c r="DG57">
        <v>1.4</v>
      </c>
      <c r="DH57">
        <v>0.46</v>
      </c>
      <c r="DI57">
        <v>-2.3507532075471702</v>
      </c>
      <c r="DJ57">
        <v>-2.7408607339633</v>
      </c>
      <c r="DK57">
        <v>0.69757988697251005</v>
      </c>
      <c r="DL57">
        <v>0</v>
      </c>
      <c r="DM57">
        <v>2.3048999999999999</v>
      </c>
      <c r="DN57">
        <v>0</v>
      </c>
      <c r="DO57">
        <v>0</v>
      </c>
      <c r="DP57">
        <v>0</v>
      </c>
      <c r="DQ57">
        <v>0.762096</v>
      </c>
      <c r="DR57">
        <v>0.70531524358862296</v>
      </c>
      <c r="DS57">
        <v>9.5228125273639996E-2</v>
      </c>
      <c r="DT57">
        <v>0</v>
      </c>
      <c r="DU57">
        <v>0</v>
      </c>
      <c r="DV57">
        <v>3</v>
      </c>
      <c r="DW57" t="s">
        <v>317</v>
      </c>
      <c r="DX57">
        <v>100</v>
      </c>
      <c r="DY57">
        <v>100</v>
      </c>
      <c r="DZ57">
        <v>-3.8260000000000001</v>
      </c>
      <c r="EA57">
        <v>0.49099999999999999</v>
      </c>
      <c r="EB57">
        <v>2</v>
      </c>
      <c r="EC57">
        <v>515.87099999999998</v>
      </c>
      <c r="ED57">
        <v>435.68</v>
      </c>
      <c r="EE57">
        <v>21.2319</v>
      </c>
      <c r="EF57">
        <v>31.430399999999999</v>
      </c>
      <c r="EG57">
        <v>29.998100000000001</v>
      </c>
      <c r="EH57">
        <v>31.506799999999998</v>
      </c>
      <c r="EI57">
        <v>31.522099999999998</v>
      </c>
      <c r="EJ57">
        <v>19.735099999999999</v>
      </c>
      <c r="EK57">
        <v>36.226599999999998</v>
      </c>
      <c r="EL57">
        <v>5.28233</v>
      </c>
      <c r="EM57">
        <v>21.471699999999998</v>
      </c>
      <c r="EN57">
        <v>401.91199999999998</v>
      </c>
      <c r="EO57">
        <v>15.302199999999999</v>
      </c>
      <c r="EP57">
        <v>100.048</v>
      </c>
      <c r="EQ57">
        <v>90.408000000000001</v>
      </c>
    </row>
    <row r="58" spans="1:147" x14ac:dyDescent="0.3">
      <c r="A58">
        <v>42</v>
      </c>
      <c r="B58">
        <v>1672914979.3</v>
      </c>
      <c r="C58">
        <v>2520.8999998569502</v>
      </c>
      <c r="D58" t="s">
        <v>378</v>
      </c>
      <c r="E58" t="s">
        <v>379</v>
      </c>
      <c r="F58">
        <v>1672914971.3</v>
      </c>
      <c r="G58">
        <f t="shared" si="43"/>
        <v>5.8876237507622968E-3</v>
      </c>
      <c r="H58">
        <f t="shared" si="44"/>
        <v>12.947457218073147</v>
      </c>
      <c r="I58">
        <f t="shared" si="45"/>
        <v>400.02819354838698</v>
      </c>
      <c r="J58">
        <f t="shared" si="46"/>
        <v>305.80778206181969</v>
      </c>
      <c r="K58">
        <f t="shared" si="47"/>
        <v>29.540067979149459</v>
      </c>
      <c r="L58">
        <f t="shared" si="48"/>
        <v>38.641462788566002</v>
      </c>
      <c r="M58">
        <f t="shared" si="49"/>
        <v>0.26460155608402269</v>
      </c>
      <c r="N58">
        <f t="shared" si="50"/>
        <v>3.3887065726535268</v>
      </c>
      <c r="O58">
        <f t="shared" si="51"/>
        <v>0.25363582822034236</v>
      </c>
      <c r="P58">
        <f t="shared" si="52"/>
        <v>0.15946975085422782</v>
      </c>
      <c r="Q58">
        <f t="shared" si="53"/>
        <v>161.84812266937752</v>
      </c>
      <c r="R58">
        <f t="shared" si="54"/>
        <v>27.017778783351211</v>
      </c>
      <c r="S58">
        <f t="shared" si="55"/>
        <v>27.484929032258101</v>
      </c>
      <c r="T58">
        <f t="shared" si="56"/>
        <v>3.6823741189818491</v>
      </c>
      <c r="U58">
        <f t="shared" si="57"/>
        <v>40.655299870468021</v>
      </c>
      <c r="V58">
        <f t="shared" si="58"/>
        <v>1.500232565987045</v>
      </c>
      <c r="W58">
        <f t="shared" si="59"/>
        <v>3.6901279064892911</v>
      </c>
      <c r="X58">
        <f t="shared" si="60"/>
        <v>2.1821415529948043</v>
      </c>
      <c r="Y58">
        <f t="shared" si="61"/>
        <v>-259.64420740861726</v>
      </c>
      <c r="Z58">
        <f t="shared" si="62"/>
        <v>6.5674808929318509</v>
      </c>
      <c r="AA58">
        <f t="shared" si="63"/>
        <v>0.42036067315472719</v>
      </c>
      <c r="AB58">
        <f t="shared" si="64"/>
        <v>-90.808243173153159</v>
      </c>
      <c r="AC58">
        <v>-4.0045897955022898E-2</v>
      </c>
      <c r="AD58">
        <v>4.49550286678548E-2</v>
      </c>
      <c r="AE58">
        <v>3.3792976696094099</v>
      </c>
      <c r="AF58">
        <v>0</v>
      </c>
      <c r="AG58">
        <v>0</v>
      </c>
      <c r="AH58">
        <f t="shared" si="65"/>
        <v>1</v>
      </c>
      <c r="AI58">
        <f t="shared" si="66"/>
        <v>0</v>
      </c>
      <c r="AJ58">
        <f t="shared" si="67"/>
        <v>50972.552746563284</v>
      </c>
      <c r="AK58">
        <v>0</v>
      </c>
      <c r="AL58">
        <v>0</v>
      </c>
      <c r="AM58">
        <v>0</v>
      </c>
      <c r="AN58">
        <f t="shared" si="68"/>
        <v>0</v>
      </c>
      <c r="AO58" t="e">
        <f t="shared" si="69"/>
        <v>#DIV/0!</v>
      </c>
      <c r="AP58">
        <v>-1</v>
      </c>
      <c r="AQ58" t="s">
        <v>380</v>
      </c>
      <c r="AR58">
        <v>2.3509307692307702</v>
      </c>
      <c r="AS58">
        <v>1.3868</v>
      </c>
      <c r="AT58">
        <f t="shared" si="70"/>
        <v>-0.69521976437176969</v>
      </c>
      <c r="AU58">
        <v>0.5</v>
      </c>
      <c r="AV58">
        <f t="shared" si="71"/>
        <v>841.20911252896622</v>
      </c>
      <c r="AW58">
        <f t="shared" si="72"/>
        <v>12.947457218073147</v>
      </c>
      <c r="AX58">
        <f t="shared" si="73"/>
        <v>-292.41260049988671</v>
      </c>
      <c r="AY58">
        <f t="shared" si="74"/>
        <v>1</v>
      </c>
      <c r="AZ58">
        <f t="shared" si="75"/>
        <v>1.6580249797986918E-2</v>
      </c>
      <c r="BA58">
        <f t="shared" si="76"/>
        <v>-1</v>
      </c>
      <c r="BB58" t="s">
        <v>252</v>
      </c>
      <c r="BC58">
        <v>0</v>
      </c>
      <c r="BD58">
        <f t="shared" si="77"/>
        <v>1.3868</v>
      </c>
      <c r="BE58">
        <f t="shared" si="78"/>
        <v>-0.69521976437176958</v>
      </c>
      <c r="BF58" t="e">
        <f t="shared" si="79"/>
        <v>#DIV/0!</v>
      </c>
      <c r="BG58">
        <f t="shared" si="80"/>
        <v>-0.69521976437176958</v>
      </c>
      <c r="BH58" t="e">
        <f t="shared" si="81"/>
        <v>#DIV/0!</v>
      </c>
      <c r="BI58">
        <f t="shared" si="82"/>
        <v>1000.01119354839</v>
      </c>
      <c r="BJ58">
        <f t="shared" si="83"/>
        <v>841.20911252896622</v>
      </c>
      <c r="BK58">
        <f t="shared" si="84"/>
        <v>0.84119969651945758</v>
      </c>
      <c r="BL58">
        <f t="shared" si="85"/>
        <v>0.1923993930389151</v>
      </c>
      <c r="BM58">
        <v>0.84430926673307205</v>
      </c>
      <c r="BN58">
        <v>0.5</v>
      </c>
      <c r="BO58" t="s">
        <v>253</v>
      </c>
      <c r="BP58">
        <v>1672914971.3</v>
      </c>
      <c r="BQ58">
        <v>400.02819354838698</v>
      </c>
      <c r="BR58">
        <v>402.61225806451603</v>
      </c>
      <c r="BS58">
        <v>15.530864516129</v>
      </c>
      <c r="BT58">
        <v>14.552099999999999</v>
      </c>
      <c r="BU58">
        <v>499.99480645161299</v>
      </c>
      <c r="BV58">
        <v>96.3969387096774</v>
      </c>
      <c r="BW58">
        <v>0.199909741935484</v>
      </c>
      <c r="BX58">
        <v>27.5208774193548</v>
      </c>
      <c r="BY58">
        <v>27.484929032258101</v>
      </c>
      <c r="BZ58">
        <v>999.9</v>
      </c>
      <c r="CA58">
        <v>10018.225806451601</v>
      </c>
      <c r="CB58">
        <v>0</v>
      </c>
      <c r="CC58">
        <v>314.03335483871001</v>
      </c>
      <c r="CD58">
        <v>1000.01119354839</v>
      </c>
      <c r="CE58">
        <v>0.96000635483871</v>
      </c>
      <c r="CF58">
        <v>3.9993558064516099E-2</v>
      </c>
      <c r="CG58">
        <v>0</v>
      </c>
      <c r="CH58">
        <v>2.3487387096774199</v>
      </c>
      <c r="CI58">
        <v>0</v>
      </c>
      <c r="CJ58">
        <v>1011.61193548387</v>
      </c>
      <c r="CK58">
        <v>9334.4519354838703</v>
      </c>
      <c r="CL58">
        <v>39.725612903225802</v>
      </c>
      <c r="CM58">
        <v>43.304000000000002</v>
      </c>
      <c r="CN58">
        <v>40.967483870967698</v>
      </c>
      <c r="CO58">
        <v>41.8343548387097</v>
      </c>
      <c r="CP58">
        <v>39.811999999999998</v>
      </c>
      <c r="CQ58">
        <v>960.02064516128996</v>
      </c>
      <c r="CR58">
        <v>39.990322580645199</v>
      </c>
      <c r="CS58">
        <v>0</v>
      </c>
      <c r="CT58">
        <v>59.600000143051098</v>
      </c>
      <c r="CU58">
        <v>2.3509307692307702</v>
      </c>
      <c r="CV58">
        <v>-0.639234181708213</v>
      </c>
      <c r="CW58">
        <v>5.80991452603973</v>
      </c>
      <c r="CX58">
        <v>1011.6915384615399</v>
      </c>
      <c r="CY58">
        <v>15</v>
      </c>
      <c r="CZ58">
        <v>1672912372.9000001</v>
      </c>
      <c r="DA58" t="s">
        <v>254</v>
      </c>
      <c r="DB58">
        <v>1</v>
      </c>
      <c r="DC58">
        <v>-3.8260000000000001</v>
      </c>
      <c r="DD58">
        <v>0.49099999999999999</v>
      </c>
      <c r="DE58">
        <v>403</v>
      </c>
      <c r="DF58">
        <v>16</v>
      </c>
      <c r="DG58">
        <v>1.4</v>
      </c>
      <c r="DH58">
        <v>0.46</v>
      </c>
      <c r="DI58">
        <v>-2.7369818867924498</v>
      </c>
      <c r="DJ58">
        <v>1.2562015999979399</v>
      </c>
      <c r="DK58">
        <v>0.26409697971494001</v>
      </c>
      <c r="DL58">
        <v>0</v>
      </c>
      <c r="DM58">
        <v>2.2284999999999999</v>
      </c>
      <c r="DN58">
        <v>0</v>
      </c>
      <c r="DO58">
        <v>0</v>
      </c>
      <c r="DP58">
        <v>0</v>
      </c>
      <c r="DQ58">
        <v>0.97350533962264096</v>
      </c>
      <c r="DR58">
        <v>7.6081506451183195E-2</v>
      </c>
      <c r="DS58">
        <v>1.9951944945097499E-2</v>
      </c>
      <c r="DT58">
        <v>1</v>
      </c>
      <c r="DU58">
        <v>1</v>
      </c>
      <c r="DV58">
        <v>3</v>
      </c>
      <c r="DW58" t="s">
        <v>255</v>
      </c>
      <c r="DX58">
        <v>100</v>
      </c>
      <c r="DY58">
        <v>100</v>
      </c>
      <c r="DZ58">
        <v>-3.8260000000000001</v>
      </c>
      <c r="EA58">
        <v>0.49099999999999999</v>
      </c>
      <c r="EB58">
        <v>2</v>
      </c>
      <c r="EC58">
        <v>517.245</v>
      </c>
      <c r="ED58">
        <v>431.94600000000003</v>
      </c>
      <c r="EE58">
        <v>23.115200000000002</v>
      </c>
      <c r="EF58">
        <v>31.539100000000001</v>
      </c>
      <c r="EG58">
        <v>30.0002</v>
      </c>
      <c r="EH58">
        <v>31.5672</v>
      </c>
      <c r="EI58">
        <v>31.574000000000002</v>
      </c>
      <c r="EJ58">
        <v>19.773700000000002</v>
      </c>
      <c r="EK58">
        <v>39.797800000000002</v>
      </c>
      <c r="EL58">
        <v>3.3881199999999998</v>
      </c>
      <c r="EM58">
        <v>23.3218</v>
      </c>
      <c r="EN58">
        <v>402.58800000000002</v>
      </c>
      <c r="EO58">
        <v>14.3927</v>
      </c>
      <c r="EP58">
        <v>100.056</v>
      </c>
      <c r="EQ58">
        <v>90.427000000000007</v>
      </c>
    </row>
    <row r="59" spans="1:147" x14ac:dyDescent="0.3">
      <c r="A59">
        <v>43</v>
      </c>
      <c r="B59">
        <v>1672915039.3</v>
      </c>
      <c r="C59">
        <v>2580.8999998569502</v>
      </c>
      <c r="D59" t="s">
        <v>381</v>
      </c>
      <c r="E59" t="s">
        <v>382</v>
      </c>
      <c r="F59">
        <v>1672915031.3</v>
      </c>
      <c r="G59">
        <f t="shared" si="43"/>
        <v>6.1226653354755096E-3</v>
      </c>
      <c r="H59">
        <f t="shared" si="44"/>
        <v>15.471052198840894</v>
      </c>
      <c r="I59">
        <f t="shared" si="45"/>
        <v>400.09267741935503</v>
      </c>
      <c r="J59">
        <f t="shared" si="46"/>
        <v>292.76328236983426</v>
      </c>
      <c r="K59">
        <f t="shared" si="47"/>
        <v>28.279429454151735</v>
      </c>
      <c r="L59">
        <f t="shared" si="48"/>
        <v>38.646897775624709</v>
      </c>
      <c r="M59">
        <f t="shared" si="49"/>
        <v>0.27226086043009334</v>
      </c>
      <c r="N59">
        <f t="shared" si="50"/>
        <v>3.3835290885088578</v>
      </c>
      <c r="O59">
        <f t="shared" si="51"/>
        <v>0.26064913006342522</v>
      </c>
      <c r="P59">
        <f t="shared" si="52"/>
        <v>0.16390770463639989</v>
      </c>
      <c r="Q59">
        <f t="shared" si="53"/>
        <v>161.84507836188644</v>
      </c>
      <c r="R59">
        <f t="shared" si="54"/>
        <v>27.069733537372443</v>
      </c>
      <c r="S59">
        <f t="shared" si="55"/>
        <v>27.520199999999999</v>
      </c>
      <c r="T59">
        <f t="shared" si="56"/>
        <v>3.689981660791402</v>
      </c>
      <c r="U59">
        <f t="shared" si="57"/>
        <v>39.904897475616799</v>
      </c>
      <c r="V59">
        <f t="shared" si="58"/>
        <v>1.481703518180395</v>
      </c>
      <c r="W59">
        <f t="shared" si="59"/>
        <v>3.7130868938725241</v>
      </c>
      <c r="X59">
        <f t="shared" si="60"/>
        <v>2.208278142611007</v>
      </c>
      <c r="Y59">
        <f t="shared" si="61"/>
        <v>-270.00954129446995</v>
      </c>
      <c r="Z59">
        <f t="shared" si="62"/>
        <v>19.469920630422735</v>
      </c>
      <c r="AA59">
        <f t="shared" si="63"/>
        <v>1.248986795936508</v>
      </c>
      <c r="AB59">
        <f t="shared" si="64"/>
        <v>-87.445555506224281</v>
      </c>
      <c r="AC59">
        <v>-3.9968962862300103E-2</v>
      </c>
      <c r="AD59">
        <v>4.4868662286389298E-2</v>
      </c>
      <c r="AE59">
        <v>3.3741382615940099</v>
      </c>
      <c r="AF59">
        <v>0</v>
      </c>
      <c r="AG59">
        <v>0</v>
      </c>
      <c r="AH59">
        <f t="shared" si="65"/>
        <v>1</v>
      </c>
      <c r="AI59">
        <f t="shared" si="66"/>
        <v>0</v>
      </c>
      <c r="AJ59">
        <f t="shared" si="67"/>
        <v>50860.650734749179</v>
      </c>
      <c r="AK59">
        <v>0</v>
      </c>
      <c r="AL59">
        <v>0</v>
      </c>
      <c r="AM59">
        <v>0</v>
      </c>
      <c r="AN59">
        <f t="shared" si="68"/>
        <v>0</v>
      </c>
      <c r="AO59" t="e">
        <f t="shared" si="69"/>
        <v>#DIV/0!</v>
      </c>
      <c r="AP59">
        <v>-1</v>
      </c>
      <c r="AQ59" t="s">
        <v>383</v>
      </c>
      <c r="AR59">
        <v>2.2513346153846201</v>
      </c>
      <c r="AS59">
        <v>1.3835999999999999</v>
      </c>
      <c r="AT59">
        <f t="shared" si="70"/>
        <v>-0.62715713745636026</v>
      </c>
      <c r="AU59">
        <v>0.5</v>
      </c>
      <c r="AV59">
        <f t="shared" si="71"/>
        <v>841.19307309628005</v>
      </c>
      <c r="AW59">
        <f t="shared" si="72"/>
        <v>15.471052198840894</v>
      </c>
      <c r="AX59">
        <f t="shared" si="73"/>
        <v>-263.78011988559092</v>
      </c>
      <c r="AY59">
        <f t="shared" si="74"/>
        <v>1</v>
      </c>
      <c r="AZ59">
        <f t="shared" si="75"/>
        <v>1.95805846786326E-2</v>
      </c>
      <c r="BA59">
        <f t="shared" si="76"/>
        <v>-1</v>
      </c>
      <c r="BB59" t="s">
        <v>252</v>
      </c>
      <c r="BC59">
        <v>0</v>
      </c>
      <c r="BD59">
        <f t="shared" si="77"/>
        <v>1.3835999999999999</v>
      </c>
      <c r="BE59">
        <f t="shared" si="78"/>
        <v>-0.62715713745636037</v>
      </c>
      <c r="BF59" t="e">
        <f t="shared" si="79"/>
        <v>#DIV/0!</v>
      </c>
      <c r="BG59">
        <f t="shared" si="80"/>
        <v>-0.62715713745636037</v>
      </c>
      <c r="BH59" t="e">
        <f t="shared" si="81"/>
        <v>#DIV/0!</v>
      </c>
      <c r="BI59">
        <f t="shared" si="82"/>
        <v>999.99209677419401</v>
      </c>
      <c r="BJ59">
        <f t="shared" si="83"/>
        <v>841.19307309628005</v>
      </c>
      <c r="BK59">
        <f t="shared" si="84"/>
        <v>0.84119972128762532</v>
      </c>
      <c r="BL59">
        <f t="shared" si="85"/>
        <v>0.19239944257525074</v>
      </c>
      <c r="BM59">
        <v>0.84430926673307205</v>
      </c>
      <c r="BN59">
        <v>0.5</v>
      </c>
      <c r="BO59" t="s">
        <v>253</v>
      </c>
      <c r="BP59">
        <v>1672915031.3</v>
      </c>
      <c r="BQ59">
        <v>400.09267741935503</v>
      </c>
      <c r="BR59">
        <v>403.11864516128998</v>
      </c>
      <c r="BS59">
        <v>15.3393612903226</v>
      </c>
      <c r="BT59">
        <v>14.321387096774201</v>
      </c>
      <c r="BU59">
        <v>500.02519354838699</v>
      </c>
      <c r="BV59">
        <v>96.394870967741994</v>
      </c>
      <c r="BW59">
        <v>0.199993064516129</v>
      </c>
      <c r="BX59">
        <v>27.626935483871002</v>
      </c>
      <c r="BY59">
        <v>27.520199999999999</v>
      </c>
      <c r="BZ59">
        <v>999.9</v>
      </c>
      <c r="CA59">
        <v>9999.1935483871002</v>
      </c>
      <c r="CB59">
        <v>0</v>
      </c>
      <c r="CC59">
        <v>313.89848387096799</v>
      </c>
      <c r="CD59">
        <v>999.99209677419401</v>
      </c>
      <c r="CE59">
        <v>0.960007645161291</v>
      </c>
      <c r="CF59">
        <v>3.9992241935483903E-2</v>
      </c>
      <c r="CG59">
        <v>0</v>
      </c>
      <c r="CH59">
        <v>2.22503870967742</v>
      </c>
      <c r="CI59">
        <v>0</v>
      </c>
      <c r="CJ59">
        <v>1015.0638709677399</v>
      </c>
      <c r="CK59">
        <v>9334.2767741935495</v>
      </c>
      <c r="CL59">
        <v>40.033999999999999</v>
      </c>
      <c r="CM59">
        <v>43.463419354838699</v>
      </c>
      <c r="CN59">
        <v>41.26</v>
      </c>
      <c r="CO59">
        <v>41.983741935483899</v>
      </c>
      <c r="CP59">
        <v>40.058</v>
      </c>
      <c r="CQ59">
        <v>960</v>
      </c>
      <c r="CR59">
        <v>39.990322580645199</v>
      </c>
      <c r="CS59">
        <v>0</v>
      </c>
      <c r="CT59">
        <v>59.399999856948902</v>
      </c>
      <c r="CU59">
        <v>2.2513346153846201</v>
      </c>
      <c r="CV59">
        <v>-0.53220172226863005</v>
      </c>
      <c r="CW59">
        <v>5.8543589899634396</v>
      </c>
      <c r="CX59">
        <v>1015.06076923077</v>
      </c>
      <c r="CY59">
        <v>15</v>
      </c>
      <c r="CZ59">
        <v>1672912372.9000001</v>
      </c>
      <c r="DA59" t="s">
        <v>254</v>
      </c>
      <c r="DB59">
        <v>1</v>
      </c>
      <c r="DC59">
        <v>-3.8260000000000001</v>
      </c>
      <c r="DD59">
        <v>0.49099999999999999</v>
      </c>
      <c r="DE59">
        <v>403</v>
      </c>
      <c r="DF59">
        <v>16</v>
      </c>
      <c r="DG59">
        <v>1.4</v>
      </c>
      <c r="DH59">
        <v>0.46</v>
      </c>
      <c r="DI59">
        <v>-2.97910005660377</v>
      </c>
      <c r="DJ59">
        <v>-1.91035222060953</v>
      </c>
      <c r="DK59">
        <v>0.70581967955327996</v>
      </c>
      <c r="DL59">
        <v>0</v>
      </c>
      <c r="DM59">
        <v>2.0133000000000001</v>
      </c>
      <c r="DN59">
        <v>0</v>
      </c>
      <c r="DO59">
        <v>0</v>
      </c>
      <c r="DP59">
        <v>0</v>
      </c>
      <c r="DQ59">
        <v>1.0076883773584899</v>
      </c>
      <c r="DR59">
        <v>0.107083638122884</v>
      </c>
      <c r="DS59">
        <v>1.39524748818731E-2</v>
      </c>
      <c r="DT59">
        <v>0</v>
      </c>
      <c r="DU59">
        <v>0</v>
      </c>
      <c r="DV59">
        <v>3</v>
      </c>
      <c r="DW59" t="s">
        <v>317</v>
      </c>
      <c r="DX59">
        <v>100</v>
      </c>
      <c r="DY59">
        <v>100</v>
      </c>
      <c r="DZ59">
        <v>-3.8260000000000001</v>
      </c>
      <c r="EA59">
        <v>0.49099999999999999</v>
      </c>
      <c r="EB59">
        <v>2</v>
      </c>
      <c r="EC59">
        <v>517.23400000000004</v>
      </c>
      <c r="ED59">
        <v>431.35700000000003</v>
      </c>
      <c r="EE59">
        <v>26.687999999999999</v>
      </c>
      <c r="EF59">
        <v>31.61</v>
      </c>
      <c r="EG59">
        <v>30.000900000000001</v>
      </c>
      <c r="EH59">
        <v>31.631499999999999</v>
      </c>
      <c r="EI59">
        <v>31.6342</v>
      </c>
      <c r="EJ59">
        <v>19.745100000000001</v>
      </c>
      <c r="EK59">
        <v>39.801600000000001</v>
      </c>
      <c r="EL59">
        <v>1.1253299999999999</v>
      </c>
      <c r="EM59">
        <v>26.6327</v>
      </c>
      <c r="EN59">
        <v>402.4</v>
      </c>
      <c r="EO59">
        <v>14.4063</v>
      </c>
      <c r="EP59">
        <v>100.044</v>
      </c>
      <c r="EQ59">
        <v>90.425200000000004</v>
      </c>
    </row>
    <row r="60" spans="1:147" x14ac:dyDescent="0.3">
      <c r="A60">
        <v>44</v>
      </c>
      <c r="B60">
        <v>1672915099.3</v>
      </c>
      <c r="C60">
        <v>2640.8999998569502</v>
      </c>
      <c r="D60" t="s">
        <v>384</v>
      </c>
      <c r="E60" t="s">
        <v>385</v>
      </c>
      <c r="F60">
        <v>1672915091.3</v>
      </c>
      <c r="G60">
        <f t="shared" si="43"/>
        <v>6.0692242508961205E-3</v>
      </c>
      <c r="H60">
        <f t="shared" si="44"/>
        <v>15.262536799428588</v>
      </c>
      <c r="I60">
        <f t="shared" si="45"/>
        <v>400.09290322580603</v>
      </c>
      <c r="J60">
        <f t="shared" si="46"/>
        <v>290.38234733808986</v>
      </c>
      <c r="K60">
        <f t="shared" si="47"/>
        <v>28.049742536613042</v>
      </c>
      <c r="L60">
        <f t="shared" si="48"/>
        <v>38.647331799214449</v>
      </c>
      <c r="M60">
        <f t="shared" si="49"/>
        <v>0.26244399941406499</v>
      </c>
      <c r="N60">
        <f t="shared" si="50"/>
        <v>3.3885064791228907</v>
      </c>
      <c r="O60">
        <f t="shared" si="51"/>
        <v>0.25165184103257088</v>
      </c>
      <c r="P60">
        <f t="shared" si="52"/>
        <v>0.15821505256865681</v>
      </c>
      <c r="Q60">
        <f t="shared" si="53"/>
        <v>161.85384016968274</v>
      </c>
      <c r="R60">
        <f t="shared" si="54"/>
        <v>27.642526008062401</v>
      </c>
      <c r="S60">
        <f t="shared" si="55"/>
        <v>27.936764516128999</v>
      </c>
      <c r="T60">
        <f t="shared" si="56"/>
        <v>3.7808728147166781</v>
      </c>
      <c r="U60">
        <f t="shared" si="57"/>
        <v>39.493067970307145</v>
      </c>
      <c r="V60">
        <f t="shared" si="58"/>
        <v>1.5150798048789984</v>
      </c>
      <c r="W60">
        <f t="shared" si="59"/>
        <v>3.8363183281129509</v>
      </c>
      <c r="X60">
        <f t="shared" si="60"/>
        <v>2.2657930098376795</v>
      </c>
      <c r="Y60">
        <f t="shared" si="61"/>
        <v>-267.65278946451889</v>
      </c>
      <c r="Z60">
        <f t="shared" si="62"/>
        <v>45.64141491625648</v>
      </c>
      <c r="AA60">
        <f t="shared" si="63"/>
        <v>2.9378426246616445</v>
      </c>
      <c r="AB60">
        <f t="shared" si="64"/>
        <v>-57.219691753918028</v>
      </c>
      <c r="AC60">
        <v>-4.0042923748664298E-2</v>
      </c>
      <c r="AD60">
        <v>4.4951689860662503E-2</v>
      </c>
      <c r="AE60">
        <v>3.3790982748774199</v>
      </c>
      <c r="AF60">
        <v>0</v>
      </c>
      <c r="AG60">
        <v>0</v>
      </c>
      <c r="AH60">
        <f t="shared" si="65"/>
        <v>1</v>
      </c>
      <c r="AI60">
        <f t="shared" si="66"/>
        <v>0</v>
      </c>
      <c r="AJ60">
        <f t="shared" si="67"/>
        <v>50856.243273966807</v>
      </c>
      <c r="AK60">
        <v>0</v>
      </c>
      <c r="AL60">
        <v>0</v>
      </c>
      <c r="AM60">
        <v>0</v>
      </c>
      <c r="AN60">
        <f t="shared" si="68"/>
        <v>0</v>
      </c>
      <c r="AO60" t="e">
        <f t="shared" si="69"/>
        <v>#DIV/0!</v>
      </c>
      <c r="AP60">
        <v>-1</v>
      </c>
      <c r="AQ60" t="s">
        <v>386</v>
      </c>
      <c r="AR60">
        <v>2.2539346153846198</v>
      </c>
      <c r="AS60">
        <v>1.5588</v>
      </c>
      <c r="AT60">
        <f t="shared" si="70"/>
        <v>-0.44594214484514993</v>
      </c>
      <c r="AU60">
        <v>0.5</v>
      </c>
      <c r="AV60">
        <f t="shared" si="71"/>
        <v>841.23843661938827</v>
      </c>
      <c r="AW60">
        <f t="shared" si="72"/>
        <v>15.262536799428588</v>
      </c>
      <c r="AX60">
        <f t="shared" si="73"/>
        <v>-187.57183637611536</v>
      </c>
      <c r="AY60">
        <f t="shared" si="74"/>
        <v>1</v>
      </c>
      <c r="AZ60">
        <f t="shared" si="75"/>
        <v>1.9331661621146828E-2</v>
      </c>
      <c r="BA60">
        <f t="shared" si="76"/>
        <v>-1</v>
      </c>
      <c r="BB60" t="s">
        <v>252</v>
      </c>
      <c r="BC60">
        <v>0</v>
      </c>
      <c r="BD60">
        <f t="shared" si="77"/>
        <v>1.5588</v>
      </c>
      <c r="BE60">
        <f t="shared" si="78"/>
        <v>-0.44594214484515005</v>
      </c>
      <c r="BF60" t="e">
        <f t="shared" si="79"/>
        <v>#DIV/0!</v>
      </c>
      <c r="BG60">
        <f t="shared" si="80"/>
        <v>-0.44594214484515005</v>
      </c>
      <c r="BH60" t="e">
        <f t="shared" si="81"/>
        <v>#DIV/0!</v>
      </c>
      <c r="BI60">
        <f t="shared" si="82"/>
        <v>1000.046</v>
      </c>
      <c r="BJ60">
        <f t="shared" si="83"/>
        <v>841.23843661938827</v>
      </c>
      <c r="BK60">
        <f t="shared" si="84"/>
        <v>0.8411997414312824</v>
      </c>
      <c r="BL60">
        <f t="shared" si="85"/>
        <v>0.19239948286256472</v>
      </c>
      <c r="BM60">
        <v>0.84430926673307205</v>
      </c>
      <c r="BN60">
        <v>0.5</v>
      </c>
      <c r="BO60" t="s">
        <v>253</v>
      </c>
      <c r="BP60">
        <v>1672915091.3</v>
      </c>
      <c r="BQ60">
        <v>400.09290322580603</v>
      </c>
      <c r="BR60">
        <v>403.08022580645201</v>
      </c>
      <c r="BS60">
        <v>15.6847225806452</v>
      </c>
      <c r="BT60">
        <v>14.6759290322581</v>
      </c>
      <c r="BU60">
        <v>499.99616129032302</v>
      </c>
      <c r="BV60">
        <v>96.395987096774206</v>
      </c>
      <c r="BW60">
        <v>0.19990722580645201</v>
      </c>
      <c r="BX60">
        <v>28.186606451612899</v>
      </c>
      <c r="BY60">
        <v>27.936764516128999</v>
      </c>
      <c r="BZ60">
        <v>999.9</v>
      </c>
      <c r="CA60">
        <v>10017.580645161301</v>
      </c>
      <c r="CB60">
        <v>0</v>
      </c>
      <c r="CC60">
        <v>313.91583870967798</v>
      </c>
      <c r="CD60">
        <v>1000.046</v>
      </c>
      <c r="CE60">
        <v>0.96000893548387101</v>
      </c>
      <c r="CF60">
        <v>3.9990925806451597E-2</v>
      </c>
      <c r="CG60">
        <v>0</v>
      </c>
      <c r="CH60">
        <v>2.2501387096774201</v>
      </c>
      <c r="CI60">
        <v>0</v>
      </c>
      <c r="CJ60">
        <v>1019.89580645161</v>
      </c>
      <c r="CK60">
        <v>9334.7754838709698</v>
      </c>
      <c r="CL60">
        <v>40.311999999999998</v>
      </c>
      <c r="CM60">
        <v>43.639000000000003</v>
      </c>
      <c r="CN60">
        <v>41.518000000000001</v>
      </c>
      <c r="CO60">
        <v>42.125</v>
      </c>
      <c r="CP60">
        <v>40.276000000000003</v>
      </c>
      <c r="CQ60">
        <v>960.05290322580595</v>
      </c>
      <c r="CR60">
        <v>39.993225806451598</v>
      </c>
      <c r="CS60">
        <v>0</v>
      </c>
      <c r="CT60">
        <v>59.100000143051098</v>
      </c>
      <c r="CU60">
        <v>2.2539346153846198</v>
      </c>
      <c r="CV60">
        <v>-0.68673845987656501</v>
      </c>
      <c r="CW60">
        <v>6.1022222261218699</v>
      </c>
      <c r="CX60">
        <v>1019.95115384615</v>
      </c>
      <c r="CY60">
        <v>15</v>
      </c>
      <c r="CZ60">
        <v>1672912372.9000001</v>
      </c>
      <c r="DA60" t="s">
        <v>254</v>
      </c>
      <c r="DB60">
        <v>1</v>
      </c>
      <c r="DC60">
        <v>-3.8260000000000001</v>
      </c>
      <c r="DD60">
        <v>0.49099999999999999</v>
      </c>
      <c r="DE60">
        <v>403</v>
      </c>
      <c r="DF60">
        <v>16</v>
      </c>
      <c r="DG60">
        <v>1.4</v>
      </c>
      <c r="DH60">
        <v>0.46</v>
      </c>
      <c r="DI60">
        <v>-2.93912094339623</v>
      </c>
      <c r="DJ60">
        <v>5.5150943396210399E-2</v>
      </c>
      <c r="DK60">
        <v>0.70438965446546598</v>
      </c>
      <c r="DL60">
        <v>1</v>
      </c>
      <c r="DM60">
        <v>1.9871000000000001</v>
      </c>
      <c r="DN60">
        <v>0</v>
      </c>
      <c r="DO60">
        <v>0</v>
      </c>
      <c r="DP60">
        <v>0</v>
      </c>
      <c r="DQ60">
        <v>1.015015</v>
      </c>
      <c r="DR60">
        <v>-7.5116071601354001E-2</v>
      </c>
      <c r="DS60">
        <v>1.35850930469519E-2</v>
      </c>
      <c r="DT60">
        <v>1</v>
      </c>
      <c r="DU60">
        <v>2</v>
      </c>
      <c r="DV60">
        <v>3</v>
      </c>
      <c r="DW60" t="s">
        <v>259</v>
      </c>
      <c r="DX60">
        <v>100</v>
      </c>
      <c r="DY60">
        <v>100</v>
      </c>
      <c r="DZ60">
        <v>-3.8260000000000001</v>
      </c>
      <c r="EA60">
        <v>0.49099999999999999</v>
      </c>
      <c r="EB60">
        <v>2</v>
      </c>
      <c r="EC60">
        <v>517.10599999999999</v>
      </c>
      <c r="ED60">
        <v>431.202</v>
      </c>
      <c r="EE60">
        <v>27.815799999999999</v>
      </c>
      <c r="EF60">
        <v>31.634899999999998</v>
      </c>
      <c r="EG60">
        <v>30.0002</v>
      </c>
      <c r="EH60">
        <v>31.68</v>
      </c>
      <c r="EI60">
        <v>31.683599999999998</v>
      </c>
      <c r="EJ60">
        <v>19.762899999999998</v>
      </c>
      <c r="EK60">
        <v>37.2181</v>
      </c>
      <c r="EL60">
        <v>0</v>
      </c>
      <c r="EM60">
        <v>27.805399999999999</v>
      </c>
      <c r="EN60">
        <v>402.875</v>
      </c>
      <c r="EO60">
        <v>14.8645</v>
      </c>
      <c r="EP60">
        <v>100.038</v>
      </c>
      <c r="EQ60">
        <v>90.429199999999994</v>
      </c>
    </row>
    <row r="61" spans="1:147" x14ac:dyDescent="0.3">
      <c r="A61">
        <v>45</v>
      </c>
      <c r="B61">
        <v>1672915159.3</v>
      </c>
      <c r="C61">
        <v>2700.8999998569502</v>
      </c>
      <c r="D61" t="s">
        <v>387</v>
      </c>
      <c r="E61" t="s">
        <v>388</v>
      </c>
      <c r="F61">
        <v>1672915151.3</v>
      </c>
      <c r="G61">
        <f t="shared" si="43"/>
        <v>6.4889927072328164E-3</v>
      </c>
      <c r="H61">
        <f t="shared" si="44"/>
        <v>16.266575729748194</v>
      </c>
      <c r="I61">
        <f t="shared" si="45"/>
        <v>399.93122580645201</v>
      </c>
      <c r="J61">
        <f t="shared" si="46"/>
        <v>290.09402101844847</v>
      </c>
      <c r="K61">
        <f t="shared" si="47"/>
        <v>28.021524297963737</v>
      </c>
      <c r="L61">
        <f t="shared" si="48"/>
        <v>38.631208330685418</v>
      </c>
      <c r="M61">
        <f t="shared" si="49"/>
        <v>0.28015035376748076</v>
      </c>
      <c r="N61">
        <f t="shared" si="50"/>
        <v>3.384304322445169</v>
      </c>
      <c r="O61">
        <f t="shared" si="51"/>
        <v>0.26787490319094392</v>
      </c>
      <c r="P61">
        <f t="shared" si="52"/>
        <v>0.16847988951186427</v>
      </c>
      <c r="Q61">
        <f t="shared" si="53"/>
        <v>161.84573811033286</v>
      </c>
      <c r="R61">
        <f t="shared" si="54"/>
        <v>27.900922325940027</v>
      </c>
      <c r="S61">
        <f t="shared" si="55"/>
        <v>28.165199999999999</v>
      </c>
      <c r="T61">
        <f t="shared" si="56"/>
        <v>3.8315401335475356</v>
      </c>
      <c r="U61">
        <f t="shared" si="57"/>
        <v>39.755890412567894</v>
      </c>
      <c r="V61">
        <f t="shared" si="58"/>
        <v>1.556899764319174</v>
      </c>
      <c r="W61">
        <f t="shared" si="59"/>
        <v>3.9161486465587916</v>
      </c>
      <c r="X61">
        <f t="shared" si="60"/>
        <v>2.2746403692283614</v>
      </c>
      <c r="Y61">
        <f t="shared" si="61"/>
        <v>-286.16457838896719</v>
      </c>
      <c r="Z61">
        <f t="shared" si="62"/>
        <v>68.539370268016626</v>
      </c>
      <c r="AA61">
        <f t="shared" si="63"/>
        <v>4.4300512159693213</v>
      </c>
      <c r="AB61">
        <f t="shared" si="64"/>
        <v>-51.349418794648386</v>
      </c>
      <c r="AC61">
        <v>-3.9980479387248601E-2</v>
      </c>
      <c r="AD61">
        <v>4.4881590594546897E-2</v>
      </c>
      <c r="AE61">
        <v>3.37491078968847</v>
      </c>
      <c r="AF61">
        <v>0</v>
      </c>
      <c r="AG61">
        <v>0</v>
      </c>
      <c r="AH61">
        <f t="shared" si="65"/>
        <v>1</v>
      </c>
      <c r="AI61">
        <f t="shared" si="66"/>
        <v>0</v>
      </c>
      <c r="AJ61">
        <f t="shared" si="67"/>
        <v>50720.509589869209</v>
      </c>
      <c r="AK61">
        <v>0</v>
      </c>
      <c r="AL61">
        <v>0</v>
      </c>
      <c r="AM61">
        <v>0</v>
      </c>
      <c r="AN61">
        <f t="shared" si="68"/>
        <v>0</v>
      </c>
      <c r="AO61" t="e">
        <f t="shared" si="69"/>
        <v>#DIV/0!</v>
      </c>
      <c r="AP61">
        <v>-1</v>
      </c>
      <c r="AQ61" t="s">
        <v>389</v>
      </c>
      <c r="AR61">
        <v>2.23669230769231</v>
      </c>
      <c r="AS61">
        <v>1.2807999999999999</v>
      </c>
      <c r="AT61">
        <f t="shared" si="70"/>
        <v>-0.74632441262672544</v>
      </c>
      <c r="AU61">
        <v>0.5</v>
      </c>
      <c r="AV61">
        <f t="shared" si="71"/>
        <v>841.19632273586683</v>
      </c>
      <c r="AW61">
        <f t="shared" si="72"/>
        <v>16.266575729748194</v>
      </c>
      <c r="AX61">
        <f t="shared" si="73"/>
        <v>-313.90267573480361</v>
      </c>
      <c r="AY61">
        <f t="shared" si="74"/>
        <v>1</v>
      </c>
      <c r="AZ61">
        <f t="shared" si="75"/>
        <v>2.0526213991986089E-2</v>
      </c>
      <c r="BA61">
        <f t="shared" si="76"/>
        <v>-1</v>
      </c>
      <c r="BB61" t="s">
        <v>252</v>
      </c>
      <c r="BC61">
        <v>0</v>
      </c>
      <c r="BD61">
        <f t="shared" si="77"/>
        <v>1.2807999999999999</v>
      </c>
      <c r="BE61">
        <f t="shared" si="78"/>
        <v>-0.74632441262672555</v>
      </c>
      <c r="BF61" t="e">
        <f t="shared" si="79"/>
        <v>#DIV/0!</v>
      </c>
      <c r="BG61">
        <f t="shared" si="80"/>
        <v>-0.74632441262672555</v>
      </c>
      <c r="BH61" t="e">
        <f t="shared" si="81"/>
        <v>#DIV/0!</v>
      </c>
      <c r="BI61">
        <f t="shared" si="82"/>
        <v>999.99593548387099</v>
      </c>
      <c r="BJ61">
        <f t="shared" si="83"/>
        <v>841.19632273586683</v>
      </c>
      <c r="BK61">
        <f t="shared" si="84"/>
        <v>0.84119974180578516</v>
      </c>
      <c r="BL61">
        <f t="shared" si="85"/>
        <v>0.19239948361157058</v>
      </c>
      <c r="BM61">
        <v>0.84430926673307205</v>
      </c>
      <c r="BN61">
        <v>0.5</v>
      </c>
      <c r="BO61" t="s">
        <v>253</v>
      </c>
      <c r="BP61">
        <v>1672915151.3</v>
      </c>
      <c r="BQ61">
        <v>399.93122580645201</v>
      </c>
      <c r="BR61">
        <v>403.11616129032302</v>
      </c>
      <c r="BS61">
        <v>16.117870967741901</v>
      </c>
      <c r="BT61">
        <v>15.0398193548387</v>
      </c>
      <c r="BU61">
        <v>500.01422580645198</v>
      </c>
      <c r="BV61">
        <v>96.394658064516094</v>
      </c>
      <c r="BW61">
        <v>0.199970806451613</v>
      </c>
      <c r="BX61">
        <v>28.5408516129032</v>
      </c>
      <c r="BY61">
        <v>28.165199999999999</v>
      </c>
      <c r="BZ61">
        <v>999.9</v>
      </c>
      <c r="CA61">
        <v>10002.0967741935</v>
      </c>
      <c r="CB61">
        <v>0</v>
      </c>
      <c r="CC61">
        <v>313.90545161290299</v>
      </c>
      <c r="CD61">
        <v>999.99593548387099</v>
      </c>
      <c r="CE61">
        <v>0.96001141935483902</v>
      </c>
      <c r="CF61">
        <v>3.99883870967742E-2</v>
      </c>
      <c r="CG61">
        <v>0</v>
      </c>
      <c r="CH61">
        <v>2.2485677419354801</v>
      </c>
      <c r="CI61">
        <v>0</v>
      </c>
      <c r="CJ61">
        <v>1028.2980645161299</v>
      </c>
      <c r="CK61">
        <v>9334.3164516129</v>
      </c>
      <c r="CL61">
        <v>40.545999999999999</v>
      </c>
      <c r="CM61">
        <v>43.818096774193499</v>
      </c>
      <c r="CN61">
        <v>41.753999999999998</v>
      </c>
      <c r="CO61">
        <v>42.304000000000002</v>
      </c>
      <c r="CP61">
        <v>40.503999999999998</v>
      </c>
      <c r="CQ61">
        <v>960.00612903225795</v>
      </c>
      <c r="CR61">
        <v>39.991290322580603</v>
      </c>
      <c r="CS61">
        <v>0</v>
      </c>
      <c r="CT61">
        <v>59.600000143051098</v>
      </c>
      <c r="CU61">
        <v>2.23669230769231</v>
      </c>
      <c r="CV61">
        <v>-3.5418809922773097E-2</v>
      </c>
      <c r="CW61">
        <v>12.2820513053975</v>
      </c>
      <c r="CX61">
        <v>1028.4119230769199</v>
      </c>
      <c r="CY61">
        <v>15</v>
      </c>
      <c r="CZ61">
        <v>1672912372.9000001</v>
      </c>
      <c r="DA61" t="s">
        <v>254</v>
      </c>
      <c r="DB61">
        <v>1</v>
      </c>
      <c r="DC61">
        <v>-3.8260000000000001</v>
      </c>
      <c r="DD61">
        <v>0.49099999999999999</v>
      </c>
      <c r="DE61">
        <v>403</v>
      </c>
      <c r="DF61">
        <v>16</v>
      </c>
      <c r="DG61">
        <v>1.4</v>
      </c>
      <c r="DH61">
        <v>0.46</v>
      </c>
      <c r="DI61">
        <v>-3.1955900000000002</v>
      </c>
      <c r="DJ61">
        <v>-0.15246908563134601</v>
      </c>
      <c r="DK61">
        <v>0.184058578226791</v>
      </c>
      <c r="DL61">
        <v>1</v>
      </c>
      <c r="DM61">
        <v>2.3729</v>
      </c>
      <c r="DN61">
        <v>0</v>
      </c>
      <c r="DO61">
        <v>0</v>
      </c>
      <c r="DP61">
        <v>0</v>
      </c>
      <c r="DQ61">
        <v>1.0845273584905699</v>
      </c>
      <c r="DR61">
        <v>-7.9581228834059201E-2</v>
      </c>
      <c r="DS61">
        <v>1.9022066545565899E-2</v>
      </c>
      <c r="DT61">
        <v>1</v>
      </c>
      <c r="DU61">
        <v>2</v>
      </c>
      <c r="DV61">
        <v>3</v>
      </c>
      <c r="DW61" t="s">
        <v>259</v>
      </c>
      <c r="DX61">
        <v>100</v>
      </c>
      <c r="DY61">
        <v>100</v>
      </c>
      <c r="DZ61">
        <v>-3.8260000000000001</v>
      </c>
      <c r="EA61">
        <v>0.49099999999999999</v>
      </c>
      <c r="EB61">
        <v>2</v>
      </c>
      <c r="EC61">
        <v>517.23800000000006</v>
      </c>
      <c r="ED61">
        <v>431.22300000000001</v>
      </c>
      <c r="EE61">
        <v>26.509699999999999</v>
      </c>
      <c r="EF61">
        <v>31.6433</v>
      </c>
      <c r="EG61">
        <v>30.000299999999999</v>
      </c>
      <c r="EH61">
        <v>31.713100000000001</v>
      </c>
      <c r="EI61">
        <v>31.722000000000001</v>
      </c>
      <c r="EJ61">
        <v>19.801300000000001</v>
      </c>
      <c r="EK61">
        <v>36.208799999999997</v>
      </c>
      <c r="EL61">
        <v>0</v>
      </c>
      <c r="EM61">
        <v>26.550699999999999</v>
      </c>
      <c r="EN61">
        <v>403.262</v>
      </c>
      <c r="EO61">
        <v>15.0646</v>
      </c>
      <c r="EP61">
        <v>100.039</v>
      </c>
      <c r="EQ61">
        <v>90.432199999999995</v>
      </c>
    </row>
    <row r="62" spans="1:147" x14ac:dyDescent="0.3">
      <c r="A62">
        <v>46</v>
      </c>
      <c r="B62">
        <v>1672915219.3</v>
      </c>
      <c r="C62">
        <v>2760.8999998569502</v>
      </c>
      <c r="D62" t="s">
        <v>390</v>
      </c>
      <c r="E62" t="s">
        <v>391</v>
      </c>
      <c r="F62">
        <v>1672915211.3</v>
      </c>
      <c r="G62">
        <f t="shared" si="43"/>
        <v>6.8871749959894075E-3</v>
      </c>
      <c r="H62">
        <f t="shared" si="44"/>
        <v>17.947700063544364</v>
      </c>
      <c r="I62">
        <f t="shared" si="45"/>
        <v>399.87700000000001</v>
      </c>
      <c r="J62">
        <f t="shared" si="46"/>
        <v>288.13936675975276</v>
      </c>
      <c r="K62">
        <f t="shared" si="47"/>
        <v>27.832275327293562</v>
      </c>
      <c r="L62">
        <f t="shared" si="48"/>
        <v>38.625359964547307</v>
      </c>
      <c r="M62">
        <f t="shared" si="49"/>
        <v>0.3032784662666842</v>
      </c>
      <c r="N62">
        <f t="shared" si="50"/>
        <v>3.3859115136257452</v>
      </c>
      <c r="O62">
        <f t="shared" si="51"/>
        <v>0.28895469650336092</v>
      </c>
      <c r="P62">
        <f t="shared" si="52"/>
        <v>0.18182723253901825</v>
      </c>
      <c r="Q62">
        <f t="shared" si="53"/>
        <v>161.84523130036524</v>
      </c>
      <c r="R62">
        <f t="shared" si="54"/>
        <v>27.747731681786227</v>
      </c>
      <c r="S62">
        <f t="shared" si="55"/>
        <v>28.065254838709699</v>
      </c>
      <c r="T62">
        <f t="shared" si="56"/>
        <v>3.8092997327623652</v>
      </c>
      <c r="U62">
        <f t="shared" si="57"/>
        <v>40.266910183999578</v>
      </c>
      <c r="V62">
        <f t="shared" si="58"/>
        <v>1.5711441414321654</v>
      </c>
      <c r="W62">
        <f t="shared" si="59"/>
        <v>3.9018244366225892</v>
      </c>
      <c r="X62">
        <f t="shared" si="60"/>
        <v>2.2381555913301998</v>
      </c>
      <c r="Y62">
        <f t="shared" si="61"/>
        <v>-303.72441732313285</v>
      </c>
      <c r="Z62">
        <f t="shared" si="62"/>
        <v>75.29827037806912</v>
      </c>
      <c r="AA62">
        <f t="shared" si="63"/>
        <v>4.8606570263813911</v>
      </c>
      <c r="AB62">
        <f t="shared" si="64"/>
        <v>-61.720258618317089</v>
      </c>
      <c r="AC62">
        <v>-4.0004358574040298E-2</v>
      </c>
      <c r="AD62">
        <v>4.4908397073652302E-2</v>
      </c>
      <c r="AE62">
        <v>3.3765123703829598</v>
      </c>
      <c r="AF62">
        <v>0</v>
      </c>
      <c r="AG62">
        <v>0</v>
      </c>
      <c r="AH62">
        <f t="shared" si="65"/>
        <v>1</v>
      </c>
      <c r="AI62">
        <f t="shared" si="66"/>
        <v>0</v>
      </c>
      <c r="AJ62">
        <f t="shared" si="67"/>
        <v>50760.15038943696</v>
      </c>
      <c r="AK62">
        <v>0</v>
      </c>
      <c r="AL62">
        <v>0</v>
      </c>
      <c r="AM62">
        <v>0</v>
      </c>
      <c r="AN62">
        <f t="shared" si="68"/>
        <v>0</v>
      </c>
      <c r="AO62" t="e">
        <f t="shared" si="69"/>
        <v>#DIV/0!</v>
      </c>
      <c r="AP62">
        <v>-1</v>
      </c>
      <c r="AQ62" t="s">
        <v>392</v>
      </c>
      <c r="AR62">
        <v>2.2339500000000001</v>
      </c>
      <c r="AS62">
        <v>1.496</v>
      </c>
      <c r="AT62">
        <f t="shared" si="70"/>
        <v>-0.49328208556149744</v>
      </c>
      <c r="AU62">
        <v>0.5</v>
      </c>
      <c r="AV62">
        <f t="shared" si="71"/>
        <v>841.19663682546036</v>
      </c>
      <c r="AW62">
        <f t="shared" si="72"/>
        <v>17.947700063544364</v>
      </c>
      <c r="AX62">
        <f t="shared" si="73"/>
        <v>-207.4736156902903</v>
      </c>
      <c r="AY62">
        <f t="shared" si="74"/>
        <v>1</v>
      </c>
      <c r="AZ62">
        <f t="shared" si="75"/>
        <v>2.2524697834087771E-2</v>
      </c>
      <c r="BA62">
        <f t="shared" si="76"/>
        <v>-1</v>
      </c>
      <c r="BB62" t="s">
        <v>252</v>
      </c>
      <c r="BC62">
        <v>0</v>
      </c>
      <c r="BD62">
        <f t="shared" si="77"/>
        <v>1.496</v>
      </c>
      <c r="BE62">
        <f t="shared" si="78"/>
        <v>-0.49328208556149739</v>
      </c>
      <c r="BF62" t="e">
        <f t="shared" si="79"/>
        <v>#DIV/0!</v>
      </c>
      <c r="BG62">
        <f t="shared" si="80"/>
        <v>-0.49328208556149739</v>
      </c>
      <c r="BH62" t="e">
        <f t="shared" si="81"/>
        <v>#DIV/0!</v>
      </c>
      <c r="BI62">
        <f t="shared" si="82"/>
        <v>999.99670967741895</v>
      </c>
      <c r="BJ62">
        <f t="shared" si="83"/>
        <v>841.19663682546036</v>
      </c>
      <c r="BK62">
        <f t="shared" si="84"/>
        <v>0.84119940464285659</v>
      </c>
      <c r="BL62">
        <f t="shared" si="85"/>
        <v>0.19239880928571337</v>
      </c>
      <c r="BM62">
        <v>0.84430926673307205</v>
      </c>
      <c r="BN62">
        <v>0.5</v>
      </c>
      <c r="BO62" t="s">
        <v>253</v>
      </c>
      <c r="BP62">
        <v>1672915211.3</v>
      </c>
      <c r="BQ62">
        <v>399.87700000000001</v>
      </c>
      <c r="BR62">
        <v>403.37261290322601</v>
      </c>
      <c r="BS62">
        <v>16.265593548387098</v>
      </c>
      <c r="BT62">
        <v>15.1215677419355</v>
      </c>
      <c r="BU62">
        <v>500.01693548387101</v>
      </c>
      <c r="BV62">
        <v>96.393164516129005</v>
      </c>
      <c r="BW62">
        <v>0.199937774193548</v>
      </c>
      <c r="BX62">
        <v>28.4777548387097</v>
      </c>
      <c r="BY62">
        <v>28.065254838709699</v>
      </c>
      <c r="BZ62">
        <v>999.9</v>
      </c>
      <c r="CA62">
        <v>10008.225806451601</v>
      </c>
      <c r="CB62">
        <v>0</v>
      </c>
      <c r="CC62">
        <v>313.97641935483898</v>
      </c>
      <c r="CD62">
        <v>999.99670967741895</v>
      </c>
      <c r="CE62">
        <v>0.96001538709677403</v>
      </c>
      <c r="CF62">
        <v>3.9984345161290298E-2</v>
      </c>
      <c r="CG62">
        <v>0</v>
      </c>
      <c r="CH62">
        <v>2.2195096774193499</v>
      </c>
      <c r="CI62">
        <v>0</v>
      </c>
      <c r="CJ62">
        <v>1039.6719354838699</v>
      </c>
      <c r="CK62">
        <v>9334.3412903225799</v>
      </c>
      <c r="CL62">
        <v>40.752000000000002</v>
      </c>
      <c r="CM62">
        <v>43.991870967741903</v>
      </c>
      <c r="CN62">
        <v>41.967483870967698</v>
      </c>
      <c r="CO62">
        <v>42.436999999999998</v>
      </c>
      <c r="CP62">
        <v>40.717483870967698</v>
      </c>
      <c r="CQ62">
        <v>960.01612903225805</v>
      </c>
      <c r="CR62">
        <v>39.979999999999997</v>
      </c>
      <c r="CS62">
        <v>0</v>
      </c>
      <c r="CT62">
        <v>59.399999856948902</v>
      </c>
      <c r="CU62">
        <v>2.2339500000000001</v>
      </c>
      <c r="CV62">
        <v>9.8615374040839796E-2</v>
      </c>
      <c r="CW62">
        <v>13.5558974529813</v>
      </c>
      <c r="CX62">
        <v>1039.7819230769201</v>
      </c>
      <c r="CY62">
        <v>15</v>
      </c>
      <c r="CZ62">
        <v>1672912372.9000001</v>
      </c>
      <c r="DA62" t="s">
        <v>254</v>
      </c>
      <c r="DB62">
        <v>1</v>
      </c>
      <c r="DC62">
        <v>-3.8260000000000001</v>
      </c>
      <c r="DD62">
        <v>0.49099999999999999</v>
      </c>
      <c r="DE62">
        <v>403</v>
      </c>
      <c r="DF62">
        <v>16</v>
      </c>
      <c r="DG62">
        <v>1.4</v>
      </c>
      <c r="DH62">
        <v>0.46</v>
      </c>
      <c r="DI62">
        <v>-3.31949433962264</v>
      </c>
      <c r="DJ62">
        <v>-1.3474777939042</v>
      </c>
      <c r="DK62">
        <v>0.285556611242962</v>
      </c>
      <c r="DL62">
        <v>0</v>
      </c>
      <c r="DM62">
        <v>1.9173</v>
      </c>
      <c r="DN62">
        <v>0</v>
      </c>
      <c r="DO62">
        <v>0</v>
      </c>
      <c r="DP62">
        <v>0</v>
      </c>
      <c r="DQ62">
        <v>1.1390862264150901</v>
      </c>
      <c r="DR62">
        <v>3.63223996129656E-2</v>
      </c>
      <c r="DS62">
        <v>1.19710840647197E-2</v>
      </c>
      <c r="DT62">
        <v>1</v>
      </c>
      <c r="DU62">
        <v>1</v>
      </c>
      <c r="DV62">
        <v>3</v>
      </c>
      <c r="DW62" t="s">
        <v>255</v>
      </c>
      <c r="DX62">
        <v>100</v>
      </c>
      <c r="DY62">
        <v>100</v>
      </c>
      <c r="DZ62">
        <v>-3.8260000000000001</v>
      </c>
      <c r="EA62">
        <v>0.49099999999999999</v>
      </c>
      <c r="EB62">
        <v>2</v>
      </c>
      <c r="EC62">
        <v>517.19799999999998</v>
      </c>
      <c r="ED62">
        <v>431.077</v>
      </c>
      <c r="EE62">
        <v>25.2255</v>
      </c>
      <c r="EF62">
        <v>31.6572</v>
      </c>
      <c r="EG62">
        <v>30</v>
      </c>
      <c r="EH62">
        <v>31.7407</v>
      </c>
      <c r="EI62">
        <v>31.755099999999999</v>
      </c>
      <c r="EJ62">
        <v>19.799499999999998</v>
      </c>
      <c r="EK62">
        <v>35.932099999999998</v>
      </c>
      <c r="EL62">
        <v>0</v>
      </c>
      <c r="EM62">
        <v>25.257300000000001</v>
      </c>
      <c r="EN62">
        <v>403.23200000000003</v>
      </c>
      <c r="EO62">
        <v>15.0623</v>
      </c>
      <c r="EP62">
        <v>100.04</v>
      </c>
      <c r="EQ62">
        <v>90.436000000000007</v>
      </c>
    </row>
    <row r="63" spans="1:147" x14ac:dyDescent="0.3">
      <c r="A63">
        <v>47</v>
      </c>
      <c r="B63">
        <v>1672915279.3</v>
      </c>
      <c r="C63">
        <v>2820.8999998569502</v>
      </c>
      <c r="D63" t="s">
        <v>393</v>
      </c>
      <c r="E63" t="s">
        <v>394</v>
      </c>
      <c r="F63">
        <v>1672915271.3</v>
      </c>
      <c r="G63">
        <f t="shared" si="43"/>
        <v>7.5912874053508861E-3</v>
      </c>
      <c r="H63">
        <f t="shared" si="44"/>
        <v>17.284998831120099</v>
      </c>
      <c r="I63">
        <f t="shared" si="45"/>
        <v>400.01274193548397</v>
      </c>
      <c r="J63">
        <f t="shared" si="46"/>
        <v>301.42297812289053</v>
      </c>
      <c r="K63">
        <f t="shared" si="47"/>
        <v>29.115438947025897</v>
      </c>
      <c r="L63">
        <f t="shared" si="48"/>
        <v>38.638549185545827</v>
      </c>
      <c r="M63">
        <f t="shared" si="49"/>
        <v>0.33910650788228763</v>
      </c>
      <c r="N63">
        <f t="shared" si="50"/>
        <v>3.3822252708415315</v>
      </c>
      <c r="O63">
        <f t="shared" si="51"/>
        <v>0.321286926607396</v>
      </c>
      <c r="P63">
        <f t="shared" si="52"/>
        <v>0.20232728158988925</v>
      </c>
      <c r="Q63">
        <f t="shared" si="53"/>
        <v>161.84588843755466</v>
      </c>
      <c r="R63">
        <f t="shared" si="54"/>
        <v>27.457825393866006</v>
      </c>
      <c r="S63">
        <f t="shared" si="55"/>
        <v>27.919535483871002</v>
      </c>
      <c r="T63">
        <f t="shared" si="56"/>
        <v>3.7770752097922582</v>
      </c>
      <c r="U63">
        <f t="shared" si="57"/>
        <v>40.226214328088538</v>
      </c>
      <c r="V63">
        <f t="shared" si="58"/>
        <v>1.5578186637521547</v>
      </c>
      <c r="W63">
        <f t="shared" si="59"/>
        <v>3.8726454621020232</v>
      </c>
      <c r="X63">
        <f t="shared" si="60"/>
        <v>2.2192565460401035</v>
      </c>
      <c r="Y63">
        <f t="shared" si="61"/>
        <v>-334.77577457597408</v>
      </c>
      <c r="Z63">
        <f t="shared" si="62"/>
        <v>78.236120688285368</v>
      </c>
      <c r="AA63">
        <f t="shared" si="63"/>
        <v>5.0488895613068721</v>
      </c>
      <c r="AB63">
        <f t="shared" si="64"/>
        <v>-89.644875888827173</v>
      </c>
      <c r="AC63">
        <v>-3.9949596399638E-2</v>
      </c>
      <c r="AD63">
        <v>4.4846921735455701E-2</v>
      </c>
      <c r="AE63">
        <v>3.3728389941347898</v>
      </c>
      <c r="AF63">
        <v>0</v>
      </c>
      <c r="AG63">
        <v>0</v>
      </c>
      <c r="AH63">
        <f t="shared" si="65"/>
        <v>1</v>
      </c>
      <c r="AI63">
        <f t="shared" si="66"/>
        <v>0</v>
      </c>
      <c r="AJ63">
        <f t="shared" si="67"/>
        <v>50715.234242753781</v>
      </c>
      <c r="AK63">
        <v>0</v>
      </c>
      <c r="AL63">
        <v>0</v>
      </c>
      <c r="AM63">
        <v>0</v>
      </c>
      <c r="AN63">
        <f t="shared" si="68"/>
        <v>0</v>
      </c>
      <c r="AO63" t="e">
        <f t="shared" si="69"/>
        <v>#DIV/0!</v>
      </c>
      <c r="AP63">
        <v>-1</v>
      </c>
      <c r="AQ63" t="s">
        <v>395</v>
      </c>
      <c r="AR63">
        <v>2.2655423076923098</v>
      </c>
      <c r="AS63">
        <v>1.482</v>
      </c>
      <c r="AT63">
        <f t="shared" si="70"/>
        <v>-0.52870601058860323</v>
      </c>
      <c r="AU63">
        <v>0.5</v>
      </c>
      <c r="AV63">
        <f t="shared" si="71"/>
        <v>841.19905714771892</v>
      </c>
      <c r="AW63">
        <f t="shared" si="72"/>
        <v>17.284998831120099</v>
      </c>
      <c r="AX63">
        <f t="shared" si="73"/>
        <v>-222.37349880773246</v>
      </c>
      <c r="AY63">
        <f t="shared" si="74"/>
        <v>1</v>
      </c>
      <c r="AZ63">
        <f t="shared" si="75"/>
        <v>2.173682753891765E-2</v>
      </c>
      <c r="BA63">
        <f t="shared" si="76"/>
        <v>-1</v>
      </c>
      <c r="BB63" t="s">
        <v>252</v>
      </c>
      <c r="BC63">
        <v>0</v>
      </c>
      <c r="BD63">
        <f t="shared" si="77"/>
        <v>1.482</v>
      </c>
      <c r="BE63">
        <f t="shared" si="78"/>
        <v>-0.52870601058860311</v>
      </c>
      <c r="BF63" t="e">
        <f t="shared" si="79"/>
        <v>#DIV/0!</v>
      </c>
      <c r="BG63">
        <f t="shared" si="80"/>
        <v>-0.52870601058860311</v>
      </c>
      <c r="BH63" t="e">
        <f t="shared" si="81"/>
        <v>#DIV/0!</v>
      </c>
      <c r="BI63">
        <f t="shared" si="82"/>
        <v>999.99945161290304</v>
      </c>
      <c r="BJ63">
        <f t="shared" si="83"/>
        <v>841.19905714771892</v>
      </c>
      <c r="BK63">
        <f t="shared" si="84"/>
        <v>0.84119951845068075</v>
      </c>
      <c r="BL63">
        <f t="shared" si="85"/>
        <v>0.19239903690136173</v>
      </c>
      <c r="BM63">
        <v>0.84430926673307205</v>
      </c>
      <c r="BN63">
        <v>0.5</v>
      </c>
      <c r="BO63" t="s">
        <v>253</v>
      </c>
      <c r="BP63">
        <v>1672915271.3</v>
      </c>
      <c r="BQ63">
        <v>400.01274193548397</v>
      </c>
      <c r="BR63">
        <v>403.44419354838698</v>
      </c>
      <c r="BS63">
        <v>16.127606451612898</v>
      </c>
      <c r="BT63">
        <v>14.866435483870999</v>
      </c>
      <c r="BU63">
        <v>500.01358064516103</v>
      </c>
      <c r="BV63">
        <v>96.393254838709694</v>
      </c>
      <c r="BW63">
        <v>0.20004116129032301</v>
      </c>
      <c r="BX63">
        <v>28.348596774193499</v>
      </c>
      <c r="BY63">
        <v>27.919535483871002</v>
      </c>
      <c r="BZ63">
        <v>999.9</v>
      </c>
      <c r="CA63">
        <v>9994.5161290322594</v>
      </c>
      <c r="CB63">
        <v>0</v>
      </c>
      <c r="CC63">
        <v>313.92958064516102</v>
      </c>
      <c r="CD63">
        <v>999.99945161290304</v>
      </c>
      <c r="CE63">
        <v>0.96001383870967705</v>
      </c>
      <c r="CF63">
        <v>3.9985887096774198E-2</v>
      </c>
      <c r="CG63">
        <v>0</v>
      </c>
      <c r="CH63">
        <v>2.2443451612903198</v>
      </c>
      <c r="CI63">
        <v>0</v>
      </c>
      <c r="CJ63">
        <v>1049.53451612903</v>
      </c>
      <c r="CK63">
        <v>9334.3700000000008</v>
      </c>
      <c r="CL63">
        <v>40.953258064516099</v>
      </c>
      <c r="CM63">
        <v>44.149000000000001</v>
      </c>
      <c r="CN63">
        <v>42.161000000000001</v>
      </c>
      <c r="CO63">
        <v>42.561999999999998</v>
      </c>
      <c r="CP63">
        <v>40.918999999999997</v>
      </c>
      <c r="CQ63">
        <v>960.01419354838697</v>
      </c>
      <c r="CR63">
        <v>39.9838709677419</v>
      </c>
      <c r="CS63">
        <v>0</v>
      </c>
      <c r="CT63">
        <v>59.200000047683702</v>
      </c>
      <c r="CU63">
        <v>2.2655423076923098</v>
      </c>
      <c r="CV63">
        <v>0.62532307174248802</v>
      </c>
      <c r="CW63">
        <v>8.9360683657542204</v>
      </c>
      <c r="CX63">
        <v>1049.59153846154</v>
      </c>
      <c r="CY63">
        <v>15</v>
      </c>
      <c r="CZ63">
        <v>1672912372.9000001</v>
      </c>
      <c r="DA63" t="s">
        <v>254</v>
      </c>
      <c r="DB63">
        <v>1</v>
      </c>
      <c r="DC63">
        <v>-3.8260000000000001</v>
      </c>
      <c r="DD63">
        <v>0.49099999999999999</v>
      </c>
      <c r="DE63">
        <v>403</v>
      </c>
      <c r="DF63">
        <v>16</v>
      </c>
      <c r="DG63">
        <v>1.4</v>
      </c>
      <c r="DH63">
        <v>0.46</v>
      </c>
      <c r="DI63">
        <v>-3.4488779245283001</v>
      </c>
      <c r="DJ63">
        <v>0.292041606192532</v>
      </c>
      <c r="DK63">
        <v>0.120627084248037</v>
      </c>
      <c r="DL63">
        <v>1</v>
      </c>
      <c r="DM63">
        <v>2.254</v>
      </c>
      <c r="DN63">
        <v>0</v>
      </c>
      <c r="DO63">
        <v>0</v>
      </c>
      <c r="DP63">
        <v>0</v>
      </c>
      <c r="DQ63">
        <v>1.2707435849056601</v>
      </c>
      <c r="DR63">
        <v>-8.3141267537494803E-2</v>
      </c>
      <c r="DS63">
        <v>1.30886609566838E-2</v>
      </c>
      <c r="DT63">
        <v>1</v>
      </c>
      <c r="DU63">
        <v>2</v>
      </c>
      <c r="DV63">
        <v>3</v>
      </c>
      <c r="DW63" t="s">
        <v>259</v>
      </c>
      <c r="DX63">
        <v>100</v>
      </c>
      <c r="DY63">
        <v>100</v>
      </c>
      <c r="DZ63">
        <v>-3.8260000000000001</v>
      </c>
      <c r="EA63">
        <v>0.49099999999999999</v>
      </c>
      <c r="EB63">
        <v>2</v>
      </c>
      <c r="EC63">
        <v>517.65099999999995</v>
      </c>
      <c r="ED63">
        <v>430.23200000000003</v>
      </c>
      <c r="EE63">
        <v>25.435500000000001</v>
      </c>
      <c r="EF63">
        <v>31.6739</v>
      </c>
      <c r="EG63">
        <v>29.9999</v>
      </c>
      <c r="EH63">
        <v>31.765699999999999</v>
      </c>
      <c r="EI63">
        <v>31.779900000000001</v>
      </c>
      <c r="EJ63">
        <v>19.800899999999999</v>
      </c>
      <c r="EK63">
        <v>37.356400000000001</v>
      </c>
      <c r="EL63">
        <v>0</v>
      </c>
      <c r="EM63">
        <v>25.424700000000001</v>
      </c>
      <c r="EN63">
        <v>403.483</v>
      </c>
      <c r="EO63">
        <v>14.888199999999999</v>
      </c>
      <c r="EP63">
        <v>100.044</v>
      </c>
      <c r="EQ63">
        <v>90.442499999999995</v>
      </c>
    </row>
    <row r="64" spans="1:147" x14ac:dyDescent="0.3">
      <c r="A64">
        <v>48</v>
      </c>
      <c r="B64">
        <v>1672915339.3</v>
      </c>
      <c r="C64">
        <v>2880.8999998569502</v>
      </c>
      <c r="D64" t="s">
        <v>396</v>
      </c>
      <c r="E64" t="s">
        <v>397</v>
      </c>
      <c r="F64">
        <v>1672915331.3</v>
      </c>
      <c r="G64">
        <f t="shared" si="43"/>
        <v>7.8220689987769012E-3</v>
      </c>
      <c r="H64">
        <f t="shared" si="44"/>
        <v>18.594353681125067</v>
      </c>
      <c r="I64">
        <f t="shared" si="45"/>
        <v>400.183774193548</v>
      </c>
      <c r="J64">
        <f t="shared" si="46"/>
        <v>298.29617482393581</v>
      </c>
      <c r="K64">
        <f t="shared" si="47"/>
        <v>28.813203615911199</v>
      </c>
      <c r="L64">
        <f t="shared" si="48"/>
        <v>38.654791924262028</v>
      </c>
      <c r="M64">
        <f t="shared" si="49"/>
        <v>0.35137659444995534</v>
      </c>
      <c r="N64">
        <f t="shared" si="50"/>
        <v>3.3837712059146154</v>
      </c>
      <c r="O64">
        <f t="shared" si="51"/>
        <v>0.33229133014978635</v>
      </c>
      <c r="P64">
        <f t="shared" si="52"/>
        <v>0.20931038704229221</v>
      </c>
      <c r="Q64">
        <f t="shared" si="53"/>
        <v>161.84673178584333</v>
      </c>
      <c r="R64">
        <f t="shared" si="54"/>
        <v>27.416490063990238</v>
      </c>
      <c r="S64">
        <f t="shared" si="55"/>
        <v>27.8905903225806</v>
      </c>
      <c r="T64">
        <f t="shared" si="56"/>
        <v>3.7707026401139792</v>
      </c>
      <c r="U64">
        <f t="shared" si="57"/>
        <v>40.249051965782279</v>
      </c>
      <c r="V64">
        <f t="shared" si="58"/>
        <v>1.5596707694778158</v>
      </c>
      <c r="W64">
        <f t="shared" si="59"/>
        <v>3.8750497050309893</v>
      </c>
      <c r="X64">
        <f t="shared" si="60"/>
        <v>2.2110318706361634</v>
      </c>
      <c r="Y64">
        <f t="shared" si="61"/>
        <v>-344.95324284606136</v>
      </c>
      <c r="Z64">
        <f t="shared" si="62"/>
        <v>85.49947597045545</v>
      </c>
      <c r="AA64">
        <f t="shared" si="63"/>
        <v>5.5146007075471681</v>
      </c>
      <c r="AB64">
        <f t="shared" si="64"/>
        <v>-92.092434382215401</v>
      </c>
      <c r="AC64">
        <v>-3.9972559531725099E-2</v>
      </c>
      <c r="AD64">
        <v>4.4872699862904299E-2</v>
      </c>
      <c r="AE64">
        <v>3.3743795339515699</v>
      </c>
      <c r="AF64">
        <v>0</v>
      </c>
      <c r="AG64">
        <v>0</v>
      </c>
      <c r="AH64">
        <f t="shared" si="65"/>
        <v>1</v>
      </c>
      <c r="AI64">
        <f t="shared" si="66"/>
        <v>0</v>
      </c>
      <c r="AJ64">
        <f t="shared" si="67"/>
        <v>50741.385401654603</v>
      </c>
      <c r="AK64">
        <v>0</v>
      </c>
      <c r="AL64">
        <v>0</v>
      </c>
      <c r="AM64">
        <v>0</v>
      </c>
      <c r="AN64">
        <f t="shared" si="68"/>
        <v>0</v>
      </c>
      <c r="AO64" t="e">
        <f t="shared" si="69"/>
        <v>#DIV/0!</v>
      </c>
      <c r="AP64">
        <v>-1</v>
      </c>
      <c r="AQ64" t="s">
        <v>398</v>
      </c>
      <c r="AR64">
        <v>2.2332769230769198</v>
      </c>
      <c r="AS64">
        <v>3.88645</v>
      </c>
      <c r="AT64">
        <f t="shared" si="70"/>
        <v>0.42536841511484258</v>
      </c>
      <c r="AU64">
        <v>0.5</v>
      </c>
      <c r="AV64">
        <f t="shared" si="71"/>
        <v>841.19436897852904</v>
      </c>
      <c r="AW64">
        <f t="shared" si="72"/>
        <v>18.594353681125067</v>
      </c>
      <c r="AX64">
        <f t="shared" si="73"/>
        <v>178.90875776796349</v>
      </c>
      <c r="AY64">
        <f t="shared" si="74"/>
        <v>1</v>
      </c>
      <c r="AZ64">
        <f t="shared" si="75"/>
        <v>2.3293491259242131E-2</v>
      </c>
      <c r="BA64">
        <f t="shared" si="76"/>
        <v>-1</v>
      </c>
      <c r="BB64" t="s">
        <v>252</v>
      </c>
      <c r="BC64">
        <v>0</v>
      </c>
      <c r="BD64">
        <f t="shared" si="77"/>
        <v>3.88645</v>
      </c>
      <c r="BE64">
        <f t="shared" si="78"/>
        <v>0.42536841511484264</v>
      </c>
      <c r="BF64" t="e">
        <f t="shared" si="79"/>
        <v>#DIV/0!</v>
      </c>
      <c r="BG64">
        <f t="shared" si="80"/>
        <v>0.42536841511484264</v>
      </c>
      <c r="BH64" t="e">
        <f t="shared" si="81"/>
        <v>#DIV/0!</v>
      </c>
      <c r="BI64">
        <f t="shared" si="82"/>
        <v>999.99264516129006</v>
      </c>
      <c r="BJ64">
        <f t="shared" si="83"/>
        <v>841.19436897852904</v>
      </c>
      <c r="BK64">
        <f t="shared" si="84"/>
        <v>0.84120055587294018</v>
      </c>
      <c r="BL64">
        <f t="shared" si="85"/>
        <v>0.19240111174588043</v>
      </c>
      <c r="BM64">
        <v>0.84430926673307205</v>
      </c>
      <c r="BN64">
        <v>0.5</v>
      </c>
      <c r="BO64" t="s">
        <v>253</v>
      </c>
      <c r="BP64">
        <v>1672915331.3</v>
      </c>
      <c r="BQ64">
        <v>400.183774193548</v>
      </c>
      <c r="BR64">
        <v>403.85199999999998</v>
      </c>
      <c r="BS64">
        <v>16.1468967741935</v>
      </c>
      <c r="BT64">
        <v>14.847458064516101</v>
      </c>
      <c r="BU64">
        <v>500.031838709677</v>
      </c>
      <c r="BV64">
        <v>96.392661290322593</v>
      </c>
      <c r="BW64">
        <v>0.199940451612903</v>
      </c>
      <c r="BX64">
        <v>28.359270967741899</v>
      </c>
      <c r="BY64">
        <v>27.8905903225806</v>
      </c>
      <c r="BZ64">
        <v>999.9</v>
      </c>
      <c r="CA64">
        <v>10000.322580645199</v>
      </c>
      <c r="CB64">
        <v>0</v>
      </c>
      <c r="CC64">
        <v>313.82403225806502</v>
      </c>
      <c r="CD64">
        <v>999.99264516129006</v>
      </c>
      <c r="CE64">
        <v>0.95998432258064503</v>
      </c>
      <c r="CF64">
        <v>4.0015470967741898E-2</v>
      </c>
      <c r="CG64">
        <v>0</v>
      </c>
      <c r="CH64">
        <v>2.2152161290322598</v>
      </c>
      <c r="CI64">
        <v>0</v>
      </c>
      <c r="CJ64">
        <v>1055.86064516129</v>
      </c>
      <c r="CK64">
        <v>9334.2067741935498</v>
      </c>
      <c r="CL64">
        <v>41.133000000000003</v>
      </c>
      <c r="CM64">
        <v>44.293999999999997</v>
      </c>
      <c r="CN64">
        <v>42.332322580645098</v>
      </c>
      <c r="CO64">
        <v>42.695129032258102</v>
      </c>
      <c r="CP64">
        <v>41.061999999999998</v>
      </c>
      <c r="CQ64">
        <v>959.97806451612905</v>
      </c>
      <c r="CR64">
        <v>40.018387096774198</v>
      </c>
      <c r="CS64">
        <v>0</v>
      </c>
      <c r="CT64">
        <v>59.600000143051098</v>
      </c>
      <c r="CU64">
        <v>2.2332769230769198</v>
      </c>
      <c r="CV64">
        <v>0.55175384034243002</v>
      </c>
      <c r="CW64">
        <v>2.4803418957868302</v>
      </c>
      <c r="CX64">
        <v>1055.9088461538499</v>
      </c>
      <c r="CY64">
        <v>15</v>
      </c>
      <c r="CZ64">
        <v>1672912372.9000001</v>
      </c>
      <c r="DA64" t="s">
        <v>254</v>
      </c>
      <c r="DB64">
        <v>1</v>
      </c>
      <c r="DC64">
        <v>-3.8260000000000001</v>
      </c>
      <c r="DD64">
        <v>0.49099999999999999</v>
      </c>
      <c r="DE64">
        <v>403</v>
      </c>
      <c r="DF64">
        <v>16</v>
      </c>
      <c r="DG64">
        <v>1.4</v>
      </c>
      <c r="DH64">
        <v>0.46</v>
      </c>
      <c r="DI64">
        <v>-3.6497892452830198</v>
      </c>
      <c r="DJ64">
        <v>-0.58673604257384304</v>
      </c>
      <c r="DK64">
        <v>0.46703372276063398</v>
      </c>
      <c r="DL64">
        <v>0</v>
      </c>
      <c r="DM64">
        <v>2.4087999999999998</v>
      </c>
      <c r="DN64">
        <v>0</v>
      </c>
      <c r="DO64">
        <v>0</v>
      </c>
      <c r="DP64">
        <v>0</v>
      </c>
      <c r="DQ64">
        <v>1.2939279245283</v>
      </c>
      <c r="DR64">
        <v>5.55369134010648E-2</v>
      </c>
      <c r="DS64">
        <v>7.5504637764568401E-3</v>
      </c>
      <c r="DT64">
        <v>1</v>
      </c>
      <c r="DU64">
        <v>1</v>
      </c>
      <c r="DV64">
        <v>3</v>
      </c>
      <c r="DW64" t="s">
        <v>255</v>
      </c>
      <c r="DX64">
        <v>100</v>
      </c>
      <c r="DY64">
        <v>100</v>
      </c>
      <c r="DZ64">
        <v>-3.8260000000000001</v>
      </c>
      <c r="EA64">
        <v>0.49099999999999999</v>
      </c>
      <c r="EB64">
        <v>2</v>
      </c>
      <c r="EC64">
        <v>517.41800000000001</v>
      </c>
      <c r="ED64">
        <v>430.15499999999997</v>
      </c>
      <c r="EE64">
        <v>26.0793</v>
      </c>
      <c r="EF64">
        <v>31.684999999999999</v>
      </c>
      <c r="EG64">
        <v>30</v>
      </c>
      <c r="EH64">
        <v>31.785</v>
      </c>
      <c r="EI64">
        <v>31.8047</v>
      </c>
      <c r="EJ64">
        <v>19.737400000000001</v>
      </c>
      <c r="EK64">
        <v>37.356400000000001</v>
      </c>
      <c r="EL64">
        <v>0</v>
      </c>
      <c r="EM64">
        <v>26.058199999999999</v>
      </c>
      <c r="EN64">
        <v>402.745</v>
      </c>
      <c r="EO64">
        <v>14.8255</v>
      </c>
      <c r="EP64">
        <v>100.04300000000001</v>
      </c>
      <c r="EQ64">
        <v>90.449100000000001</v>
      </c>
    </row>
    <row r="65" spans="1:147" x14ac:dyDescent="0.3">
      <c r="A65">
        <v>49</v>
      </c>
      <c r="B65">
        <v>1672915399.3</v>
      </c>
      <c r="C65">
        <v>2940.8999998569502</v>
      </c>
      <c r="D65" t="s">
        <v>399</v>
      </c>
      <c r="E65" t="s">
        <v>400</v>
      </c>
      <c r="F65">
        <v>1672915391.30323</v>
      </c>
      <c r="G65">
        <f t="shared" si="43"/>
        <v>8.1677575141127241E-3</v>
      </c>
      <c r="H65">
        <f t="shared" si="44"/>
        <v>18.279574547071643</v>
      </c>
      <c r="I65">
        <f t="shared" si="45"/>
        <v>399.984806451613</v>
      </c>
      <c r="J65">
        <f t="shared" si="46"/>
        <v>302.57784208895288</v>
      </c>
      <c r="K65">
        <f t="shared" si="47"/>
        <v>29.226461025644749</v>
      </c>
      <c r="L65">
        <f t="shared" si="48"/>
        <v>38.635150134924345</v>
      </c>
      <c r="M65">
        <f t="shared" si="49"/>
        <v>0.36516086063106062</v>
      </c>
      <c r="N65">
        <f t="shared" si="50"/>
        <v>3.381829224216375</v>
      </c>
      <c r="O65">
        <f t="shared" si="51"/>
        <v>0.34458477203052723</v>
      </c>
      <c r="P65">
        <f t="shared" si="52"/>
        <v>0.21711748601678899</v>
      </c>
      <c r="Q65">
        <f t="shared" si="53"/>
        <v>161.8459495982674</v>
      </c>
      <c r="R65">
        <f t="shared" si="54"/>
        <v>27.456367370868676</v>
      </c>
      <c r="S65">
        <f t="shared" si="55"/>
        <v>27.9576806451613</v>
      </c>
      <c r="T65">
        <f t="shared" si="56"/>
        <v>3.7854876022533661</v>
      </c>
      <c r="U65">
        <f t="shared" si="57"/>
        <v>39.962615503673128</v>
      </c>
      <c r="V65">
        <f t="shared" si="58"/>
        <v>1.5593044069074542</v>
      </c>
      <c r="W65">
        <f t="shared" si="59"/>
        <v>3.9019077887034999</v>
      </c>
      <c r="X65">
        <f t="shared" si="60"/>
        <v>2.2261831953459117</v>
      </c>
      <c r="Y65">
        <f t="shared" si="61"/>
        <v>-360.19810637237111</v>
      </c>
      <c r="Z65">
        <f t="shared" si="62"/>
        <v>94.887586308338143</v>
      </c>
      <c r="AA65">
        <f t="shared" si="63"/>
        <v>6.1293101099457887</v>
      </c>
      <c r="AB65">
        <f t="shared" si="64"/>
        <v>-97.335260355819798</v>
      </c>
      <c r="AC65">
        <v>-3.9943714269819602E-2</v>
      </c>
      <c r="AD65">
        <v>4.48403185294316E-2</v>
      </c>
      <c r="AE65">
        <v>3.3724443295335602</v>
      </c>
      <c r="AF65">
        <v>0</v>
      </c>
      <c r="AG65">
        <v>0</v>
      </c>
      <c r="AH65">
        <f t="shared" si="65"/>
        <v>1</v>
      </c>
      <c r="AI65">
        <f t="shared" si="66"/>
        <v>0</v>
      </c>
      <c r="AJ65">
        <f t="shared" si="67"/>
        <v>50686.247630771577</v>
      </c>
      <c r="AK65">
        <v>0</v>
      </c>
      <c r="AL65">
        <v>0</v>
      </c>
      <c r="AM65">
        <v>0</v>
      </c>
      <c r="AN65">
        <f t="shared" si="68"/>
        <v>0</v>
      </c>
      <c r="AO65" t="e">
        <f t="shared" si="69"/>
        <v>#DIV/0!</v>
      </c>
      <c r="AP65">
        <v>-1</v>
      </c>
      <c r="AQ65" t="s">
        <v>401</v>
      </c>
      <c r="AR65">
        <v>2.3047</v>
      </c>
      <c r="AS65">
        <v>1.5271399999999999</v>
      </c>
      <c r="AT65">
        <f t="shared" si="70"/>
        <v>-0.50916091517477113</v>
      </c>
      <c r="AU65">
        <v>0.5</v>
      </c>
      <c r="AV65">
        <f t="shared" si="71"/>
        <v>841.19234461972906</v>
      </c>
      <c r="AW65">
        <f t="shared" si="72"/>
        <v>18.279574547071643</v>
      </c>
      <c r="AX65">
        <f t="shared" si="73"/>
        <v>-214.15113201229636</v>
      </c>
      <c r="AY65">
        <f t="shared" si="74"/>
        <v>1</v>
      </c>
      <c r="AZ65">
        <f t="shared" si="75"/>
        <v>2.2919341421000692E-2</v>
      </c>
      <c r="BA65">
        <f t="shared" si="76"/>
        <v>-1</v>
      </c>
      <c r="BB65" t="s">
        <v>252</v>
      </c>
      <c r="BC65">
        <v>0</v>
      </c>
      <c r="BD65">
        <f t="shared" si="77"/>
        <v>1.5271399999999999</v>
      </c>
      <c r="BE65">
        <f t="shared" si="78"/>
        <v>-0.50916091517477113</v>
      </c>
      <c r="BF65" t="e">
        <f t="shared" si="79"/>
        <v>#DIV/0!</v>
      </c>
      <c r="BG65">
        <f t="shared" si="80"/>
        <v>-0.50916091517477113</v>
      </c>
      <c r="BH65" t="e">
        <f t="shared" si="81"/>
        <v>#DIV/0!</v>
      </c>
      <c r="BI65">
        <f t="shared" si="82"/>
        <v>999.99051612903202</v>
      </c>
      <c r="BJ65">
        <f t="shared" si="83"/>
        <v>841.19234461972906</v>
      </c>
      <c r="BK65">
        <f t="shared" si="84"/>
        <v>0.8412003224550455</v>
      </c>
      <c r="BL65">
        <f t="shared" si="85"/>
        <v>0.19240064491009101</v>
      </c>
      <c r="BM65">
        <v>0.84430926673307205</v>
      </c>
      <c r="BN65">
        <v>0.5</v>
      </c>
      <c r="BO65" t="s">
        <v>253</v>
      </c>
      <c r="BP65">
        <v>1672915391.30323</v>
      </c>
      <c r="BQ65">
        <v>399.984806451613</v>
      </c>
      <c r="BR65">
        <v>403.62299999999999</v>
      </c>
      <c r="BS65">
        <v>16.143280645161301</v>
      </c>
      <c r="BT65">
        <v>14.7863967741936</v>
      </c>
      <c r="BU65">
        <v>500.02712903225802</v>
      </c>
      <c r="BV65">
        <v>96.391506451612898</v>
      </c>
      <c r="BW65">
        <v>0.20003780645161301</v>
      </c>
      <c r="BX65">
        <v>28.478122580645199</v>
      </c>
      <c r="BY65">
        <v>27.9576806451613</v>
      </c>
      <c r="BZ65">
        <v>999.9</v>
      </c>
      <c r="CA65">
        <v>9993.22580645161</v>
      </c>
      <c r="CB65">
        <v>0</v>
      </c>
      <c r="CC65">
        <v>313.89325806451598</v>
      </c>
      <c r="CD65">
        <v>999.99051612903202</v>
      </c>
      <c r="CE65">
        <v>0.95998561290322604</v>
      </c>
      <c r="CF65">
        <v>4.0014154838709702E-2</v>
      </c>
      <c r="CG65">
        <v>0</v>
      </c>
      <c r="CH65">
        <v>2.3029387096774201</v>
      </c>
      <c r="CI65">
        <v>0</v>
      </c>
      <c r="CJ65">
        <v>1059.04</v>
      </c>
      <c r="CK65">
        <v>9334.1890322580603</v>
      </c>
      <c r="CL65">
        <v>41.308</v>
      </c>
      <c r="CM65">
        <v>44.436999999999998</v>
      </c>
      <c r="CN65">
        <v>42.5</v>
      </c>
      <c r="CO65">
        <v>42.816064516129003</v>
      </c>
      <c r="CP65">
        <v>41.186999999999998</v>
      </c>
      <c r="CQ65">
        <v>959.97903225806397</v>
      </c>
      <c r="CR65">
        <v>40.010322580645202</v>
      </c>
      <c r="CS65">
        <v>0</v>
      </c>
      <c r="CT65">
        <v>59.399999856948902</v>
      </c>
      <c r="CU65">
        <v>2.3047</v>
      </c>
      <c r="CV65">
        <v>0.81527521419524196</v>
      </c>
      <c r="CW65">
        <v>5.6382905983489398</v>
      </c>
      <c r="CX65">
        <v>1059.07538461538</v>
      </c>
      <c r="CY65">
        <v>15</v>
      </c>
      <c r="CZ65">
        <v>1672912372.9000001</v>
      </c>
      <c r="DA65" t="s">
        <v>254</v>
      </c>
      <c r="DB65">
        <v>1</v>
      </c>
      <c r="DC65">
        <v>-3.8260000000000001</v>
      </c>
      <c r="DD65">
        <v>0.49099999999999999</v>
      </c>
      <c r="DE65">
        <v>403</v>
      </c>
      <c r="DF65">
        <v>16</v>
      </c>
      <c r="DG65">
        <v>1.4</v>
      </c>
      <c r="DH65">
        <v>0.46</v>
      </c>
      <c r="DI65">
        <v>-3.58260811320755</v>
      </c>
      <c r="DJ65">
        <v>-0.417034599522629</v>
      </c>
      <c r="DK65">
        <v>0.14523958952796401</v>
      </c>
      <c r="DL65">
        <v>1</v>
      </c>
      <c r="DM65">
        <v>2.3210000000000002</v>
      </c>
      <c r="DN65">
        <v>0</v>
      </c>
      <c r="DO65">
        <v>0</v>
      </c>
      <c r="DP65">
        <v>0</v>
      </c>
      <c r="DQ65">
        <v>1.3536079245282999</v>
      </c>
      <c r="DR65">
        <v>3.4795288350648802E-2</v>
      </c>
      <c r="DS65">
        <v>5.25860350157311E-3</v>
      </c>
      <c r="DT65">
        <v>1</v>
      </c>
      <c r="DU65">
        <v>2</v>
      </c>
      <c r="DV65">
        <v>3</v>
      </c>
      <c r="DW65" t="s">
        <v>259</v>
      </c>
      <c r="DX65">
        <v>100</v>
      </c>
      <c r="DY65">
        <v>100</v>
      </c>
      <c r="DZ65">
        <v>-3.8260000000000001</v>
      </c>
      <c r="EA65">
        <v>0.49099999999999999</v>
      </c>
      <c r="EB65">
        <v>2</v>
      </c>
      <c r="EC65">
        <v>517.29100000000005</v>
      </c>
      <c r="ED65">
        <v>429.12400000000002</v>
      </c>
      <c r="EE65">
        <v>26.383900000000001</v>
      </c>
      <c r="EF65">
        <v>31.6877</v>
      </c>
      <c r="EG65">
        <v>30.0002</v>
      </c>
      <c r="EH65">
        <v>31.8017</v>
      </c>
      <c r="EI65">
        <v>31.821300000000001</v>
      </c>
      <c r="EJ65">
        <v>19.7974</v>
      </c>
      <c r="EK65">
        <v>37.655000000000001</v>
      </c>
      <c r="EL65">
        <v>0</v>
      </c>
      <c r="EM65">
        <v>26.380199999999999</v>
      </c>
      <c r="EN65">
        <v>403.59100000000001</v>
      </c>
      <c r="EO65">
        <v>14.725099999999999</v>
      </c>
      <c r="EP65">
        <v>100.04900000000001</v>
      </c>
      <c r="EQ65">
        <v>90.454099999999997</v>
      </c>
    </row>
    <row r="66" spans="1:147" x14ac:dyDescent="0.3">
      <c r="A66">
        <v>50</v>
      </c>
      <c r="B66">
        <v>1672915459.3</v>
      </c>
      <c r="C66">
        <v>3000.8999998569502</v>
      </c>
      <c r="D66" t="s">
        <v>402</v>
      </c>
      <c r="E66" t="s">
        <v>403</v>
      </c>
      <c r="F66">
        <v>1672915451.3</v>
      </c>
      <c r="G66">
        <f t="shared" si="43"/>
        <v>8.2491779307959767E-3</v>
      </c>
      <c r="H66">
        <f t="shared" si="44"/>
        <v>17.655724212773432</v>
      </c>
      <c r="I66">
        <f t="shared" si="45"/>
        <v>399.755032258065</v>
      </c>
      <c r="J66">
        <f t="shared" si="46"/>
        <v>305.81279138136568</v>
      </c>
      <c r="K66">
        <f t="shared" si="47"/>
        <v>29.538797662269562</v>
      </c>
      <c r="L66">
        <f t="shared" si="48"/>
        <v>38.612783196564969</v>
      </c>
      <c r="M66">
        <f t="shared" si="49"/>
        <v>0.36835443654592059</v>
      </c>
      <c r="N66">
        <f t="shared" si="50"/>
        <v>3.3809478731070626</v>
      </c>
      <c r="O66">
        <f t="shared" si="51"/>
        <v>0.347422818875465</v>
      </c>
      <c r="P66">
        <f t="shared" si="52"/>
        <v>0.21892070362138338</v>
      </c>
      <c r="Q66">
        <f t="shared" si="53"/>
        <v>161.84420020700628</v>
      </c>
      <c r="R66">
        <f t="shared" si="54"/>
        <v>27.532625406222785</v>
      </c>
      <c r="S66">
        <f t="shared" si="55"/>
        <v>28.011067741935499</v>
      </c>
      <c r="T66">
        <f t="shared" si="56"/>
        <v>3.7972888423964566</v>
      </c>
      <c r="U66">
        <f t="shared" si="57"/>
        <v>39.952475205069724</v>
      </c>
      <c r="V66">
        <f t="shared" si="58"/>
        <v>1.5675285536957624</v>
      </c>
      <c r="W66">
        <f t="shared" si="59"/>
        <v>3.9234829523074271</v>
      </c>
      <c r="X66">
        <f t="shared" si="60"/>
        <v>2.2297602887006942</v>
      </c>
      <c r="Y66">
        <f t="shared" si="61"/>
        <v>-363.7887467481026</v>
      </c>
      <c r="Z66">
        <f t="shared" si="62"/>
        <v>102.44014981325601</v>
      </c>
      <c r="AA66">
        <f t="shared" si="63"/>
        <v>6.6237882027907347</v>
      </c>
      <c r="AB66">
        <f t="shared" si="64"/>
        <v>-92.880608525049567</v>
      </c>
      <c r="AC66">
        <v>-3.9930625364679298E-2</v>
      </c>
      <c r="AD66">
        <v>4.48256250867606E-2</v>
      </c>
      <c r="AE66">
        <v>3.37156605370151</v>
      </c>
      <c r="AF66">
        <v>0</v>
      </c>
      <c r="AG66">
        <v>0</v>
      </c>
      <c r="AH66">
        <f t="shared" si="65"/>
        <v>1</v>
      </c>
      <c r="AI66">
        <f t="shared" si="66"/>
        <v>0</v>
      </c>
      <c r="AJ66">
        <f t="shared" si="67"/>
        <v>50654.349046158488</v>
      </c>
      <c r="AK66">
        <v>0</v>
      </c>
      <c r="AL66">
        <v>0</v>
      </c>
      <c r="AM66">
        <v>0</v>
      </c>
      <c r="AN66">
        <f t="shared" si="68"/>
        <v>0</v>
      </c>
      <c r="AO66" t="e">
        <f t="shared" si="69"/>
        <v>#DIV/0!</v>
      </c>
      <c r="AP66">
        <v>-1</v>
      </c>
      <c r="AQ66" t="s">
        <v>404</v>
      </c>
      <c r="AR66">
        <v>2.2530423076923101</v>
      </c>
      <c r="AS66">
        <v>1.4592000000000001</v>
      </c>
      <c r="AT66">
        <f t="shared" si="70"/>
        <v>-0.54402570428475183</v>
      </c>
      <c r="AU66">
        <v>0.5</v>
      </c>
      <c r="AV66">
        <f t="shared" si="71"/>
        <v>841.1830592130475</v>
      </c>
      <c r="AW66">
        <f t="shared" si="72"/>
        <v>17.655724212773432</v>
      </c>
      <c r="AX66">
        <f t="shared" si="73"/>
        <v>-228.81260311039014</v>
      </c>
      <c r="AY66">
        <f t="shared" si="74"/>
        <v>1</v>
      </c>
      <c r="AZ66">
        <f t="shared" si="75"/>
        <v>2.2177959967746418E-2</v>
      </c>
      <c r="BA66">
        <f t="shared" si="76"/>
        <v>-1</v>
      </c>
      <c r="BB66" t="s">
        <v>252</v>
      </c>
      <c r="BC66">
        <v>0</v>
      </c>
      <c r="BD66">
        <f t="shared" si="77"/>
        <v>1.4592000000000001</v>
      </c>
      <c r="BE66">
        <f t="shared" si="78"/>
        <v>-0.54402570428475194</v>
      </c>
      <c r="BF66" t="e">
        <f t="shared" si="79"/>
        <v>#DIV/0!</v>
      </c>
      <c r="BG66">
        <f t="shared" si="80"/>
        <v>-0.54402570428475194</v>
      </c>
      <c r="BH66" t="e">
        <f t="shared" si="81"/>
        <v>#DIV/0!</v>
      </c>
      <c r="BI66">
        <f t="shared" si="82"/>
        <v>999.97945161290295</v>
      </c>
      <c r="BJ66">
        <f t="shared" si="83"/>
        <v>841.1830592130475</v>
      </c>
      <c r="BK66">
        <f t="shared" si="84"/>
        <v>0.84120034452335291</v>
      </c>
      <c r="BL66">
        <f t="shared" si="85"/>
        <v>0.19240068904670582</v>
      </c>
      <c r="BM66">
        <v>0.84430926673307205</v>
      </c>
      <c r="BN66">
        <v>0.5</v>
      </c>
      <c r="BO66" t="s">
        <v>253</v>
      </c>
      <c r="BP66">
        <v>1672915451.3</v>
      </c>
      <c r="BQ66">
        <v>399.755032258065</v>
      </c>
      <c r="BR66">
        <v>403.293096774194</v>
      </c>
      <c r="BS66">
        <v>16.228496774193498</v>
      </c>
      <c r="BT66">
        <v>14.858193548387099</v>
      </c>
      <c r="BU66">
        <v>500.022774193548</v>
      </c>
      <c r="BV66">
        <v>96.391035483870994</v>
      </c>
      <c r="BW66">
        <v>0.200076774193548</v>
      </c>
      <c r="BX66">
        <v>28.573080645161301</v>
      </c>
      <c r="BY66">
        <v>28.011067741935499</v>
      </c>
      <c r="BZ66">
        <v>999.9</v>
      </c>
      <c r="CA66">
        <v>9990</v>
      </c>
      <c r="CB66">
        <v>0</v>
      </c>
      <c r="CC66">
        <v>313.92441935483902</v>
      </c>
      <c r="CD66">
        <v>999.97945161290295</v>
      </c>
      <c r="CE66">
        <v>0.95998658064516096</v>
      </c>
      <c r="CF66">
        <v>4.0013167741935501E-2</v>
      </c>
      <c r="CG66">
        <v>0</v>
      </c>
      <c r="CH66">
        <v>2.2538741935483899</v>
      </c>
      <c r="CI66">
        <v>0</v>
      </c>
      <c r="CJ66">
        <v>1061.15290322581</v>
      </c>
      <c r="CK66">
        <v>9334.0925806451596</v>
      </c>
      <c r="CL66">
        <v>41.436999999999998</v>
      </c>
      <c r="CM66">
        <v>44.566064516129003</v>
      </c>
      <c r="CN66">
        <v>42.645000000000003</v>
      </c>
      <c r="CO66">
        <v>42.936999999999998</v>
      </c>
      <c r="CP66">
        <v>41.352645161290297</v>
      </c>
      <c r="CQ66">
        <v>959.96838709677399</v>
      </c>
      <c r="CR66">
        <v>40.010645161290299</v>
      </c>
      <c r="CS66">
        <v>0</v>
      </c>
      <c r="CT66">
        <v>59.200000047683702</v>
      </c>
      <c r="CU66">
        <v>2.2530423076923101</v>
      </c>
      <c r="CV66">
        <v>-0.70643760429708102</v>
      </c>
      <c r="CW66">
        <v>3.2806837593240599</v>
      </c>
      <c r="CX66">
        <v>1061.2061538461501</v>
      </c>
      <c r="CY66">
        <v>15</v>
      </c>
      <c r="CZ66">
        <v>1672912372.9000001</v>
      </c>
      <c r="DA66" t="s">
        <v>254</v>
      </c>
      <c r="DB66">
        <v>1</v>
      </c>
      <c r="DC66">
        <v>-3.8260000000000001</v>
      </c>
      <c r="DD66">
        <v>0.49099999999999999</v>
      </c>
      <c r="DE66">
        <v>403</v>
      </c>
      <c r="DF66">
        <v>16</v>
      </c>
      <c r="DG66">
        <v>1.4</v>
      </c>
      <c r="DH66">
        <v>0.46</v>
      </c>
      <c r="DI66">
        <v>-3.63731547169811</v>
      </c>
      <c r="DJ66">
        <v>-0.33522312530232801</v>
      </c>
      <c r="DK66">
        <v>0.85767791206469002</v>
      </c>
      <c r="DL66">
        <v>1</v>
      </c>
      <c r="DM66">
        <v>2.4615999999999998</v>
      </c>
      <c r="DN66">
        <v>0</v>
      </c>
      <c r="DO66">
        <v>0</v>
      </c>
      <c r="DP66">
        <v>0</v>
      </c>
      <c r="DQ66">
        <v>1.35802886792453</v>
      </c>
      <c r="DR66">
        <v>0.121026221577164</v>
      </c>
      <c r="DS66">
        <v>1.6142558968117799E-2</v>
      </c>
      <c r="DT66">
        <v>0</v>
      </c>
      <c r="DU66">
        <v>1</v>
      </c>
      <c r="DV66">
        <v>3</v>
      </c>
      <c r="DW66" t="s">
        <v>255</v>
      </c>
      <c r="DX66">
        <v>100</v>
      </c>
      <c r="DY66">
        <v>100</v>
      </c>
      <c r="DZ66">
        <v>-3.8260000000000001</v>
      </c>
      <c r="EA66">
        <v>0.49099999999999999</v>
      </c>
      <c r="EB66">
        <v>2</v>
      </c>
      <c r="EC66">
        <v>517.74300000000005</v>
      </c>
      <c r="ED66">
        <v>428.96800000000002</v>
      </c>
      <c r="EE66">
        <v>26.259</v>
      </c>
      <c r="EF66">
        <v>31.684999999999999</v>
      </c>
      <c r="EG66">
        <v>30.000299999999999</v>
      </c>
      <c r="EH66">
        <v>31.81</v>
      </c>
      <c r="EI66">
        <v>31.835100000000001</v>
      </c>
      <c r="EJ66">
        <v>19.803000000000001</v>
      </c>
      <c r="EK66">
        <v>36.7836</v>
      </c>
      <c r="EL66">
        <v>0</v>
      </c>
      <c r="EM66">
        <v>26.2591</v>
      </c>
      <c r="EN66">
        <v>403.69400000000002</v>
      </c>
      <c r="EO66">
        <v>14.9056</v>
      </c>
      <c r="EP66">
        <v>100.05200000000001</v>
      </c>
      <c r="EQ66">
        <v>90.463899999999995</v>
      </c>
    </row>
    <row r="67" spans="1:147" x14ac:dyDescent="0.3">
      <c r="A67">
        <v>51</v>
      </c>
      <c r="B67">
        <v>1672915519.3</v>
      </c>
      <c r="C67">
        <v>3060.8999998569502</v>
      </c>
      <c r="D67" t="s">
        <v>405</v>
      </c>
      <c r="E67" t="s">
        <v>406</v>
      </c>
      <c r="F67">
        <v>1672915511.3</v>
      </c>
      <c r="G67">
        <f t="shared" si="43"/>
        <v>8.2996680928702354E-3</v>
      </c>
      <c r="H67">
        <f t="shared" si="44"/>
        <v>16.25770392650665</v>
      </c>
      <c r="I67">
        <f t="shared" si="45"/>
        <v>399.62222580645198</v>
      </c>
      <c r="J67">
        <f t="shared" si="46"/>
        <v>312.942306595633</v>
      </c>
      <c r="K67">
        <f t="shared" si="47"/>
        <v>30.227151300908218</v>
      </c>
      <c r="L67">
        <f t="shared" si="48"/>
        <v>38.599579628796342</v>
      </c>
      <c r="M67">
        <f t="shared" si="49"/>
        <v>0.37321724870214829</v>
      </c>
      <c r="N67">
        <f t="shared" si="50"/>
        <v>3.3830503351828578</v>
      </c>
      <c r="O67">
        <f t="shared" si="51"/>
        <v>0.35175913670958903</v>
      </c>
      <c r="P67">
        <f t="shared" si="52"/>
        <v>0.22167450844777264</v>
      </c>
      <c r="Q67">
        <f t="shared" si="53"/>
        <v>161.84475912066608</v>
      </c>
      <c r="R67">
        <f t="shared" si="54"/>
        <v>27.538303403288964</v>
      </c>
      <c r="S67">
        <f t="shared" si="55"/>
        <v>28.002422580645199</v>
      </c>
      <c r="T67">
        <f t="shared" si="56"/>
        <v>3.7953756506693677</v>
      </c>
      <c r="U67">
        <f t="shared" si="57"/>
        <v>40.225817990552493</v>
      </c>
      <c r="V67">
        <f t="shared" si="58"/>
        <v>1.5797674759563356</v>
      </c>
      <c r="W67">
        <f t="shared" si="59"/>
        <v>3.927247610794049</v>
      </c>
      <c r="X67">
        <f t="shared" si="60"/>
        <v>2.2156081747130321</v>
      </c>
      <c r="Y67">
        <f t="shared" si="61"/>
        <v>-366.01536289557737</v>
      </c>
      <c r="Z67">
        <f t="shared" si="62"/>
        <v>107.09412200727489</v>
      </c>
      <c r="AA67">
        <f t="shared" si="63"/>
        <v>6.9206828764387991</v>
      </c>
      <c r="AB67">
        <f t="shared" si="64"/>
        <v>-90.155798891197591</v>
      </c>
      <c r="AC67">
        <v>-3.9961851264893801E-2</v>
      </c>
      <c r="AD67">
        <v>4.4860678895290398E-2</v>
      </c>
      <c r="AE67">
        <v>3.3736611791590101</v>
      </c>
      <c r="AF67">
        <v>0</v>
      </c>
      <c r="AG67">
        <v>0</v>
      </c>
      <c r="AH67">
        <f t="shared" si="65"/>
        <v>1</v>
      </c>
      <c r="AI67">
        <f t="shared" si="66"/>
        <v>0</v>
      </c>
      <c r="AJ67">
        <f t="shared" si="67"/>
        <v>50689.551088615975</v>
      </c>
      <c r="AK67">
        <v>0</v>
      </c>
      <c r="AL67">
        <v>0</v>
      </c>
      <c r="AM67">
        <v>0</v>
      </c>
      <c r="AN67">
        <f t="shared" si="68"/>
        <v>0</v>
      </c>
      <c r="AO67" t="e">
        <f t="shared" si="69"/>
        <v>#DIV/0!</v>
      </c>
      <c r="AP67">
        <v>-1</v>
      </c>
      <c r="AQ67" t="s">
        <v>407</v>
      </c>
      <c r="AR67">
        <v>2.2221192307692301</v>
      </c>
      <c r="AS67">
        <v>1.4092</v>
      </c>
      <c r="AT67">
        <f t="shared" si="70"/>
        <v>-0.57686576126116251</v>
      </c>
      <c r="AU67">
        <v>0.5</v>
      </c>
      <c r="AV67">
        <f t="shared" si="71"/>
        <v>841.18601156109378</v>
      </c>
      <c r="AW67">
        <f t="shared" si="72"/>
        <v>16.25770392650665</v>
      </c>
      <c r="AX67">
        <f t="shared" si="73"/>
        <v>-242.6257044607157</v>
      </c>
      <c r="AY67">
        <f t="shared" si="74"/>
        <v>1</v>
      </c>
      <c r="AZ67">
        <f t="shared" si="75"/>
        <v>2.0515918820950645E-2</v>
      </c>
      <c r="BA67">
        <f t="shared" si="76"/>
        <v>-1</v>
      </c>
      <c r="BB67" t="s">
        <v>252</v>
      </c>
      <c r="BC67">
        <v>0</v>
      </c>
      <c r="BD67">
        <f t="shared" si="77"/>
        <v>1.4092</v>
      </c>
      <c r="BE67">
        <f t="shared" si="78"/>
        <v>-0.5768657612611624</v>
      </c>
      <c r="BF67" t="e">
        <f t="shared" si="79"/>
        <v>#DIV/0!</v>
      </c>
      <c r="BG67">
        <f t="shared" si="80"/>
        <v>-0.5768657612611624</v>
      </c>
      <c r="BH67" t="e">
        <f t="shared" si="81"/>
        <v>#DIV/0!</v>
      </c>
      <c r="BI67">
        <f t="shared" si="82"/>
        <v>999.98296774193602</v>
      </c>
      <c r="BJ67">
        <f t="shared" si="83"/>
        <v>841.18601156109378</v>
      </c>
      <c r="BK67">
        <f t="shared" si="84"/>
        <v>0.84120033910235292</v>
      </c>
      <c r="BL67">
        <f t="shared" si="85"/>
        <v>0.19240067820470597</v>
      </c>
      <c r="BM67">
        <v>0.84430926673307205</v>
      </c>
      <c r="BN67">
        <v>0.5</v>
      </c>
      <c r="BO67" t="s">
        <v>253</v>
      </c>
      <c r="BP67">
        <v>1672915511.3</v>
      </c>
      <c r="BQ67">
        <v>399.62222580645198</v>
      </c>
      <c r="BR67">
        <v>402.92745161290298</v>
      </c>
      <c r="BS67">
        <v>16.355364516129001</v>
      </c>
      <c r="BT67">
        <v>14.9768516129032</v>
      </c>
      <c r="BU67">
        <v>500.02264516128997</v>
      </c>
      <c r="BV67">
        <v>96.3901580645161</v>
      </c>
      <c r="BW67">
        <v>0.20001419354838701</v>
      </c>
      <c r="BX67">
        <v>28.5896032258064</v>
      </c>
      <c r="BY67">
        <v>28.002422580645199</v>
      </c>
      <c r="BZ67">
        <v>999.9</v>
      </c>
      <c r="CA67">
        <v>9997.9032258064508</v>
      </c>
      <c r="CB67">
        <v>0</v>
      </c>
      <c r="CC67">
        <v>313.93667741935502</v>
      </c>
      <c r="CD67">
        <v>999.98296774193602</v>
      </c>
      <c r="CE67">
        <v>0.95998819354838705</v>
      </c>
      <c r="CF67">
        <v>4.0011522580645199E-2</v>
      </c>
      <c r="CG67">
        <v>0</v>
      </c>
      <c r="CH67">
        <v>2.2099322580645202</v>
      </c>
      <c r="CI67">
        <v>0</v>
      </c>
      <c r="CJ67">
        <v>1062.57290322581</v>
      </c>
      <c r="CK67">
        <v>9334.1293548387093</v>
      </c>
      <c r="CL67">
        <v>41.561999999999998</v>
      </c>
      <c r="CM67">
        <v>44.686999999999998</v>
      </c>
      <c r="CN67">
        <v>42.792000000000002</v>
      </c>
      <c r="CO67">
        <v>43.061999999999998</v>
      </c>
      <c r="CP67">
        <v>41.455290322580602</v>
      </c>
      <c r="CQ67">
        <v>959.97290322580602</v>
      </c>
      <c r="CR67">
        <v>40.010645161290299</v>
      </c>
      <c r="CS67">
        <v>0</v>
      </c>
      <c r="CT67">
        <v>59.600000143051098</v>
      </c>
      <c r="CU67">
        <v>2.2221192307692301</v>
      </c>
      <c r="CV67">
        <v>0.34205470507081898</v>
      </c>
      <c r="CW67">
        <v>2.0892307672743202</v>
      </c>
      <c r="CX67">
        <v>1062.585</v>
      </c>
      <c r="CY67">
        <v>15</v>
      </c>
      <c r="CZ67">
        <v>1672912372.9000001</v>
      </c>
      <c r="DA67" t="s">
        <v>254</v>
      </c>
      <c r="DB67">
        <v>1</v>
      </c>
      <c r="DC67">
        <v>-3.8260000000000001</v>
      </c>
      <c r="DD67">
        <v>0.49099999999999999</v>
      </c>
      <c r="DE67">
        <v>403</v>
      </c>
      <c r="DF67">
        <v>16</v>
      </c>
      <c r="DG67">
        <v>1.4</v>
      </c>
      <c r="DH67">
        <v>0.46</v>
      </c>
      <c r="DI67">
        <v>-3.6541050377358499</v>
      </c>
      <c r="DJ67">
        <v>-0.18453186260308599</v>
      </c>
      <c r="DK67">
        <v>1.5034703132496099</v>
      </c>
      <c r="DL67">
        <v>1</v>
      </c>
      <c r="DM67">
        <v>2.3321999999999998</v>
      </c>
      <c r="DN67">
        <v>0</v>
      </c>
      <c r="DO67">
        <v>0</v>
      </c>
      <c r="DP67">
        <v>0</v>
      </c>
      <c r="DQ67">
        <v>1.3723543396226401</v>
      </c>
      <c r="DR67">
        <v>6.0573971940009401E-2</v>
      </c>
      <c r="DS67">
        <v>8.2625409562959301E-3</v>
      </c>
      <c r="DT67">
        <v>1</v>
      </c>
      <c r="DU67">
        <v>2</v>
      </c>
      <c r="DV67">
        <v>3</v>
      </c>
      <c r="DW67" t="s">
        <v>259</v>
      </c>
      <c r="DX67">
        <v>100</v>
      </c>
      <c r="DY67">
        <v>100</v>
      </c>
      <c r="DZ67">
        <v>-3.8260000000000001</v>
      </c>
      <c r="EA67">
        <v>0.49099999999999999</v>
      </c>
      <c r="EB67">
        <v>2</v>
      </c>
      <c r="EC67">
        <v>517.55100000000004</v>
      </c>
      <c r="ED67">
        <v>428.64400000000001</v>
      </c>
      <c r="EE67">
        <v>25.996099999999998</v>
      </c>
      <c r="EF67">
        <v>31.682200000000002</v>
      </c>
      <c r="EG67">
        <v>29.9999</v>
      </c>
      <c r="EH67">
        <v>31.818300000000001</v>
      </c>
      <c r="EI67">
        <v>31.843399999999999</v>
      </c>
      <c r="EJ67">
        <v>19.811499999999999</v>
      </c>
      <c r="EK67">
        <v>36.482100000000003</v>
      </c>
      <c r="EL67">
        <v>0</v>
      </c>
      <c r="EM67">
        <v>25.999099999999999</v>
      </c>
      <c r="EN67">
        <v>404.065</v>
      </c>
      <c r="EO67">
        <v>14.882099999999999</v>
      </c>
      <c r="EP67">
        <v>100.054</v>
      </c>
      <c r="EQ67">
        <v>90.470699999999994</v>
      </c>
    </row>
    <row r="68" spans="1:147" x14ac:dyDescent="0.3">
      <c r="A68">
        <v>52</v>
      </c>
      <c r="B68">
        <v>1672915579.3</v>
      </c>
      <c r="C68">
        <v>3120.8999998569502</v>
      </c>
      <c r="D68" t="s">
        <v>408</v>
      </c>
      <c r="E68" t="s">
        <v>409</v>
      </c>
      <c r="F68">
        <v>1672915571.3</v>
      </c>
      <c r="G68">
        <f t="shared" si="43"/>
        <v>8.5484498193413496E-3</v>
      </c>
      <c r="H68">
        <f t="shared" si="44"/>
        <v>18.925414742355425</v>
      </c>
      <c r="I68">
        <f t="shared" si="45"/>
        <v>399.88429032258102</v>
      </c>
      <c r="J68">
        <f t="shared" si="46"/>
        <v>303.44228201901586</v>
      </c>
      <c r="K68">
        <f t="shared" si="47"/>
        <v>29.309701871871901</v>
      </c>
      <c r="L68">
        <f t="shared" si="48"/>
        <v>38.625102785990222</v>
      </c>
      <c r="M68">
        <f t="shared" si="49"/>
        <v>0.38337015365364441</v>
      </c>
      <c r="N68">
        <f t="shared" si="50"/>
        <v>3.3854533618572433</v>
      </c>
      <c r="O68">
        <f t="shared" si="51"/>
        <v>0.36078165456450012</v>
      </c>
      <c r="P68">
        <f t="shared" si="52"/>
        <v>0.22740703022751579</v>
      </c>
      <c r="Q68">
        <f t="shared" si="53"/>
        <v>161.84416468948129</v>
      </c>
      <c r="R68">
        <f t="shared" si="54"/>
        <v>27.486300508429661</v>
      </c>
      <c r="S68">
        <f t="shared" si="55"/>
        <v>27.9948709677419</v>
      </c>
      <c r="T68">
        <f t="shared" si="56"/>
        <v>3.7937051516102875</v>
      </c>
      <c r="U68">
        <f t="shared" si="57"/>
        <v>39.93248303509678</v>
      </c>
      <c r="V68">
        <f t="shared" si="58"/>
        <v>1.5685890049508349</v>
      </c>
      <c r="W68">
        <f t="shared" si="59"/>
        <v>3.9281028519368486</v>
      </c>
      <c r="X68">
        <f t="shared" si="60"/>
        <v>2.2251161466594525</v>
      </c>
      <c r="Y68">
        <f t="shared" si="61"/>
        <v>-376.98663703295352</v>
      </c>
      <c r="Z68">
        <f t="shared" si="62"/>
        <v>109.23321832870231</v>
      </c>
      <c r="AA68">
        <f t="shared" si="63"/>
        <v>7.0537728163559503</v>
      </c>
      <c r="AB68">
        <f t="shared" si="64"/>
        <v>-98.855481198413983</v>
      </c>
      <c r="AC68">
        <v>-3.9997551007417302E-2</v>
      </c>
      <c r="AD68">
        <v>4.4900754983742297E-2</v>
      </c>
      <c r="AE68">
        <v>3.37605581807252</v>
      </c>
      <c r="AF68">
        <v>0</v>
      </c>
      <c r="AG68">
        <v>0</v>
      </c>
      <c r="AH68">
        <f t="shared" si="65"/>
        <v>1</v>
      </c>
      <c r="AI68">
        <f t="shared" si="66"/>
        <v>0</v>
      </c>
      <c r="AJ68">
        <f t="shared" si="67"/>
        <v>50732.361675439977</v>
      </c>
      <c r="AK68">
        <v>0</v>
      </c>
      <c r="AL68">
        <v>0</v>
      </c>
      <c r="AM68">
        <v>0</v>
      </c>
      <c r="AN68">
        <f t="shared" si="68"/>
        <v>0</v>
      </c>
      <c r="AO68" t="e">
        <f t="shared" si="69"/>
        <v>#DIV/0!</v>
      </c>
      <c r="AP68">
        <v>-1</v>
      </c>
      <c r="AQ68" t="s">
        <v>410</v>
      </c>
      <c r="AR68">
        <v>2.2602730769230801</v>
      </c>
      <c r="AS68">
        <v>2.2085699999999999</v>
      </c>
      <c r="AT68">
        <f t="shared" si="70"/>
        <v>-2.3410205211100488E-2</v>
      </c>
      <c r="AU68">
        <v>0.5</v>
      </c>
      <c r="AV68">
        <f t="shared" si="71"/>
        <v>841.18279676109648</v>
      </c>
      <c r="AW68">
        <f t="shared" si="72"/>
        <v>18.925414742355425</v>
      </c>
      <c r="AX68">
        <f t="shared" si="73"/>
        <v>-9.8461309461123516</v>
      </c>
      <c r="AY68">
        <f t="shared" si="74"/>
        <v>1</v>
      </c>
      <c r="AZ68">
        <f t="shared" si="75"/>
        <v>2.3687377843527656E-2</v>
      </c>
      <c r="BA68">
        <f t="shared" si="76"/>
        <v>-1</v>
      </c>
      <c r="BB68" t="s">
        <v>252</v>
      </c>
      <c r="BC68">
        <v>0</v>
      </c>
      <c r="BD68">
        <f t="shared" si="77"/>
        <v>2.2085699999999999</v>
      </c>
      <c r="BE68">
        <f t="shared" si="78"/>
        <v>-2.3410205211100477E-2</v>
      </c>
      <c r="BF68" t="e">
        <f t="shared" si="79"/>
        <v>#DIV/0!</v>
      </c>
      <c r="BG68">
        <f t="shared" si="80"/>
        <v>-2.3410205211100477E-2</v>
      </c>
      <c r="BH68" t="e">
        <f t="shared" si="81"/>
        <v>#DIV/0!</v>
      </c>
      <c r="BI68">
        <f t="shared" si="82"/>
        <v>999.97912903225802</v>
      </c>
      <c r="BJ68">
        <f t="shared" si="83"/>
        <v>841.18279676109648</v>
      </c>
      <c r="BK68">
        <f t="shared" si="84"/>
        <v>0.84120035342653743</v>
      </c>
      <c r="BL68">
        <f t="shared" si="85"/>
        <v>0.19240070685307475</v>
      </c>
      <c r="BM68">
        <v>0.84430926673307205</v>
      </c>
      <c r="BN68">
        <v>0.5</v>
      </c>
      <c r="BO68" t="s">
        <v>253</v>
      </c>
      <c r="BP68">
        <v>1672915571.3</v>
      </c>
      <c r="BQ68">
        <v>399.88429032258102</v>
      </c>
      <c r="BR68">
        <v>403.657193548387</v>
      </c>
      <c r="BS68">
        <v>16.239545161290302</v>
      </c>
      <c r="BT68">
        <v>14.8195225806452</v>
      </c>
      <c r="BU68">
        <v>500.01499999999999</v>
      </c>
      <c r="BV68">
        <v>96.390741935483902</v>
      </c>
      <c r="BW68">
        <v>0.199956225806452</v>
      </c>
      <c r="BX68">
        <v>28.593354838709701</v>
      </c>
      <c r="BY68">
        <v>27.9948709677419</v>
      </c>
      <c r="BZ68">
        <v>999.9</v>
      </c>
      <c r="CA68">
        <v>10006.774193548399</v>
      </c>
      <c r="CB68">
        <v>0</v>
      </c>
      <c r="CC68">
        <v>313.80667741935503</v>
      </c>
      <c r="CD68">
        <v>999.97912903225802</v>
      </c>
      <c r="CE68">
        <v>0.95998916129032297</v>
      </c>
      <c r="CF68">
        <v>4.0010535483870999E-2</v>
      </c>
      <c r="CG68">
        <v>0</v>
      </c>
      <c r="CH68">
        <v>2.2532322580645201</v>
      </c>
      <c r="CI68">
        <v>0</v>
      </c>
      <c r="CJ68">
        <v>1063.7738709677401</v>
      </c>
      <c r="CK68">
        <v>9334.1012903225801</v>
      </c>
      <c r="CL68">
        <v>41.686999999999998</v>
      </c>
      <c r="CM68">
        <v>44.811999999999998</v>
      </c>
      <c r="CN68">
        <v>42.924999999999997</v>
      </c>
      <c r="CO68">
        <v>43.134999999999998</v>
      </c>
      <c r="CP68">
        <v>41.561999999999998</v>
      </c>
      <c r="CQ68">
        <v>959.96870967741904</v>
      </c>
      <c r="CR68">
        <v>40.010967741935502</v>
      </c>
      <c r="CS68">
        <v>0</v>
      </c>
      <c r="CT68">
        <v>59.399999856948902</v>
      </c>
      <c r="CU68">
        <v>2.2602730769230801</v>
      </c>
      <c r="CV68">
        <v>-5.1107691007416897E-2</v>
      </c>
      <c r="CW68">
        <v>2.1227350309404001</v>
      </c>
      <c r="CX68">
        <v>1063.81961538462</v>
      </c>
      <c r="CY68">
        <v>15</v>
      </c>
      <c r="CZ68">
        <v>1672912372.9000001</v>
      </c>
      <c r="DA68" t="s">
        <v>254</v>
      </c>
      <c r="DB68">
        <v>1</v>
      </c>
      <c r="DC68">
        <v>-3.8260000000000001</v>
      </c>
      <c r="DD68">
        <v>0.49099999999999999</v>
      </c>
      <c r="DE68">
        <v>403</v>
      </c>
      <c r="DF68">
        <v>16</v>
      </c>
      <c r="DG68">
        <v>1.4</v>
      </c>
      <c r="DH68">
        <v>0.46</v>
      </c>
      <c r="DI68">
        <v>-3.76816094339623</v>
      </c>
      <c r="DJ68">
        <v>-0.33892375423328702</v>
      </c>
      <c r="DK68">
        <v>0.47797157972771998</v>
      </c>
      <c r="DL68">
        <v>1</v>
      </c>
      <c r="DM68">
        <v>2.7454999999999998</v>
      </c>
      <c r="DN68">
        <v>0</v>
      </c>
      <c r="DO68">
        <v>0</v>
      </c>
      <c r="DP68">
        <v>0</v>
      </c>
      <c r="DQ68">
        <v>1.4202233962264199</v>
      </c>
      <c r="DR68">
        <v>-1.2148040638613701E-3</v>
      </c>
      <c r="DS68">
        <v>2.4581769156562E-3</v>
      </c>
      <c r="DT68">
        <v>1</v>
      </c>
      <c r="DU68">
        <v>2</v>
      </c>
      <c r="DV68">
        <v>3</v>
      </c>
      <c r="DW68" t="s">
        <v>259</v>
      </c>
      <c r="DX68">
        <v>100</v>
      </c>
      <c r="DY68">
        <v>100</v>
      </c>
      <c r="DZ68">
        <v>-3.8260000000000001</v>
      </c>
      <c r="EA68">
        <v>0.49099999999999999</v>
      </c>
      <c r="EB68">
        <v>2</v>
      </c>
      <c r="EC68">
        <v>517.46600000000001</v>
      </c>
      <c r="ED68">
        <v>428.04599999999999</v>
      </c>
      <c r="EE68">
        <v>25.993600000000001</v>
      </c>
      <c r="EF68">
        <v>31.684999999999999</v>
      </c>
      <c r="EG68">
        <v>30.0001</v>
      </c>
      <c r="EH68">
        <v>31.823899999999998</v>
      </c>
      <c r="EI68">
        <v>31.8489</v>
      </c>
      <c r="EJ68">
        <v>19.775600000000001</v>
      </c>
      <c r="EK68">
        <v>37.042099999999998</v>
      </c>
      <c r="EL68">
        <v>0</v>
      </c>
      <c r="EM68">
        <v>25.991099999999999</v>
      </c>
      <c r="EN68">
        <v>403.65499999999997</v>
      </c>
      <c r="EO68">
        <v>14.8856</v>
      </c>
      <c r="EP68">
        <v>100.059</v>
      </c>
      <c r="EQ68">
        <v>90.479600000000005</v>
      </c>
    </row>
    <row r="69" spans="1:147" x14ac:dyDescent="0.3">
      <c r="A69">
        <v>53</v>
      </c>
      <c r="B69">
        <v>1672915639.3</v>
      </c>
      <c r="C69">
        <v>3180.8999998569502</v>
      </c>
      <c r="D69" t="s">
        <v>411</v>
      </c>
      <c r="E69" t="s">
        <v>412</v>
      </c>
      <c r="F69">
        <v>1672915631.3</v>
      </c>
      <c r="G69">
        <f t="shared" si="43"/>
        <v>8.5995080640143516E-3</v>
      </c>
      <c r="H69">
        <f t="shared" si="44"/>
        <v>18.485559118974329</v>
      </c>
      <c r="I69">
        <f t="shared" si="45"/>
        <v>400.06835483870998</v>
      </c>
      <c r="J69">
        <f t="shared" si="46"/>
        <v>306.16083778732224</v>
      </c>
      <c r="K69">
        <f t="shared" si="47"/>
        <v>29.57218879891056</v>
      </c>
      <c r="L69">
        <f t="shared" si="48"/>
        <v>38.642750677270911</v>
      </c>
      <c r="M69">
        <f t="shared" si="49"/>
        <v>0.38654191691169038</v>
      </c>
      <c r="N69">
        <f t="shared" si="50"/>
        <v>3.383273731391133</v>
      </c>
      <c r="O69">
        <f t="shared" si="51"/>
        <v>0.36357626930594988</v>
      </c>
      <c r="P69">
        <f t="shared" si="52"/>
        <v>0.22918475126663174</v>
      </c>
      <c r="Q69">
        <f t="shared" si="53"/>
        <v>161.85078381695416</v>
      </c>
      <c r="R69">
        <f t="shared" si="54"/>
        <v>27.478752005547207</v>
      </c>
      <c r="S69">
        <f t="shared" si="55"/>
        <v>27.984448387096801</v>
      </c>
      <c r="T69">
        <f t="shared" si="56"/>
        <v>3.7914006168646148</v>
      </c>
      <c r="U69">
        <f t="shared" si="57"/>
        <v>39.962625403341939</v>
      </c>
      <c r="V69">
        <f t="shared" si="58"/>
        <v>1.5701992380823653</v>
      </c>
      <c r="W69">
        <f t="shared" si="59"/>
        <v>3.9291693732190449</v>
      </c>
      <c r="X69">
        <f t="shared" si="60"/>
        <v>2.2212013787822498</v>
      </c>
      <c r="Y69">
        <f t="shared" si="61"/>
        <v>-379.23830562303289</v>
      </c>
      <c r="Z69">
        <f t="shared" si="62"/>
        <v>111.91711725016297</v>
      </c>
      <c r="AA69">
        <f t="shared" si="63"/>
        <v>7.2315359950878779</v>
      </c>
      <c r="AB69">
        <f t="shared" si="64"/>
        <v>-98.238868560827868</v>
      </c>
      <c r="AC69">
        <v>-3.9965169631559397E-2</v>
      </c>
      <c r="AD69">
        <v>4.4864404052577501E-2</v>
      </c>
      <c r="AE69">
        <v>3.3738837957071501</v>
      </c>
      <c r="AF69">
        <v>0</v>
      </c>
      <c r="AG69">
        <v>0</v>
      </c>
      <c r="AH69">
        <f t="shared" si="65"/>
        <v>1</v>
      </c>
      <c r="AI69">
        <f t="shared" si="66"/>
        <v>0</v>
      </c>
      <c r="AJ69">
        <f t="shared" si="67"/>
        <v>50692.17652893225</v>
      </c>
      <c r="AK69">
        <v>0</v>
      </c>
      <c r="AL69">
        <v>0</v>
      </c>
      <c r="AM69">
        <v>0</v>
      </c>
      <c r="AN69">
        <f t="shared" si="68"/>
        <v>0</v>
      </c>
      <c r="AO69" t="e">
        <f t="shared" si="69"/>
        <v>#DIV/0!</v>
      </c>
      <c r="AP69">
        <v>-1</v>
      </c>
      <c r="AQ69" t="s">
        <v>413</v>
      </c>
      <c r="AR69">
        <v>2.2896692307692299</v>
      </c>
      <c r="AS69">
        <v>1.7256</v>
      </c>
      <c r="AT69">
        <f t="shared" si="70"/>
        <v>-0.32688295709853388</v>
      </c>
      <c r="AU69">
        <v>0.5</v>
      </c>
      <c r="AV69">
        <f t="shared" si="71"/>
        <v>841.21754496769313</v>
      </c>
      <c r="AW69">
        <f t="shared" si="72"/>
        <v>18.485559118974329</v>
      </c>
      <c r="AX69">
        <f t="shared" si="73"/>
        <v>-137.48983933110421</v>
      </c>
      <c r="AY69">
        <f t="shared" si="74"/>
        <v>1</v>
      </c>
      <c r="AZ69">
        <f t="shared" si="75"/>
        <v>2.3163519633583807E-2</v>
      </c>
      <c r="BA69">
        <f t="shared" si="76"/>
        <v>-1</v>
      </c>
      <c r="BB69" t="s">
        <v>252</v>
      </c>
      <c r="BC69">
        <v>0</v>
      </c>
      <c r="BD69">
        <f t="shared" si="77"/>
        <v>1.7256</v>
      </c>
      <c r="BE69">
        <f t="shared" si="78"/>
        <v>-0.32688295709853377</v>
      </c>
      <c r="BF69" t="e">
        <f t="shared" si="79"/>
        <v>#DIV/0!</v>
      </c>
      <c r="BG69">
        <f t="shared" si="80"/>
        <v>-0.32688295709853377</v>
      </c>
      <c r="BH69" t="e">
        <f t="shared" si="81"/>
        <v>#DIV/0!</v>
      </c>
      <c r="BI69">
        <f t="shared" si="82"/>
        <v>1000.02048387097</v>
      </c>
      <c r="BJ69">
        <f t="shared" si="83"/>
        <v>841.21754496769313</v>
      </c>
      <c r="BK69">
        <f t="shared" si="84"/>
        <v>0.84120031392900263</v>
      </c>
      <c r="BL69">
        <f t="shared" si="85"/>
        <v>0.19240062785800552</v>
      </c>
      <c r="BM69">
        <v>0.84430926673307205</v>
      </c>
      <c r="BN69">
        <v>0.5</v>
      </c>
      <c r="BO69" t="s">
        <v>253</v>
      </c>
      <c r="BP69">
        <v>1672915631.3</v>
      </c>
      <c r="BQ69">
        <v>400.06835483870998</v>
      </c>
      <c r="BR69">
        <v>403.77067741935502</v>
      </c>
      <c r="BS69">
        <v>16.256270967741902</v>
      </c>
      <c r="BT69">
        <v>14.8278</v>
      </c>
      <c r="BU69">
        <v>500.01809677419402</v>
      </c>
      <c r="BV69">
        <v>96.390387096774205</v>
      </c>
      <c r="BW69">
        <v>0.199983548387097</v>
      </c>
      <c r="BX69">
        <v>28.598032258064499</v>
      </c>
      <c r="BY69">
        <v>27.984448387096801</v>
      </c>
      <c r="BZ69">
        <v>999.9</v>
      </c>
      <c r="CA69">
        <v>9998.7096774193506</v>
      </c>
      <c r="CB69">
        <v>0</v>
      </c>
      <c r="CC69">
        <v>313.80419354838699</v>
      </c>
      <c r="CD69">
        <v>1000.02048387097</v>
      </c>
      <c r="CE69">
        <v>0.95999045161290297</v>
      </c>
      <c r="CF69">
        <v>4.0009219354838699E-2</v>
      </c>
      <c r="CG69">
        <v>0</v>
      </c>
      <c r="CH69">
        <v>2.2701870967741899</v>
      </c>
      <c r="CI69">
        <v>0</v>
      </c>
      <c r="CJ69">
        <v>1063.8858064516101</v>
      </c>
      <c r="CK69">
        <v>9334.4796774193492</v>
      </c>
      <c r="CL69">
        <v>41.811999999999998</v>
      </c>
      <c r="CM69">
        <v>44.936999999999998</v>
      </c>
      <c r="CN69">
        <v>43.033999999999999</v>
      </c>
      <c r="CO69">
        <v>43.25</v>
      </c>
      <c r="CP69">
        <v>41.686999999999998</v>
      </c>
      <c r="CQ69">
        <v>960.00935483871001</v>
      </c>
      <c r="CR69">
        <v>40.011290322580599</v>
      </c>
      <c r="CS69">
        <v>0</v>
      </c>
      <c r="CT69">
        <v>59.399999856948902</v>
      </c>
      <c r="CU69">
        <v>2.2896692307692299</v>
      </c>
      <c r="CV69">
        <v>-0.53888547917971097</v>
      </c>
      <c r="CW69">
        <v>2.71692305702084</v>
      </c>
      <c r="CX69">
        <v>1063.9288461538499</v>
      </c>
      <c r="CY69">
        <v>15</v>
      </c>
      <c r="CZ69">
        <v>1672912372.9000001</v>
      </c>
      <c r="DA69" t="s">
        <v>254</v>
      </c>
      <c r="DB69">
        <v>1</v>
      </c>
      <c r="DC69">
        <v>-3.8260000000000001</v>
      </c>
      <c r="DD69">
        <v>0.49099999999999999</v>
      </c>
      <c r="DE69">
        <v>403</v>
      </c>
      <c r="DF69">
        <v>16</v>
      </c>
      <c r="DG69">
        <v>1.4</v>
      </c>
      <c r="DH69">
        <v>0.46</v>
      </c>
      <c r="DI69">
        <v>-3.77721811320755</v>
      </c>
      <c r="DJ69">
        <v>0.334777939042049</v>
      </c>
      <c r="DK69">
        <v>0.293271806813938</v>
      </c>
      <c r="DL69">
        <v>1</v>
      </c>
      <c r="DM69">
        <v>2.0842999999999998</v>
      </c>
      <c r="DN69">
        <v>0</v>
      </c>
      <c r="DO69">
        <v>0</v>
      </c>
      <c r="DP69">
        <v>0</v>
      </c>
      <c r="DQ69">
        <v>1.4280833962264201</v>
      </c>
      <c r="DR69">
        <v>4.53546202225416E-3</v>
      </c>
      <c r="DS69">
        <v>2.26056508496923E-3</v>
      </c>
      <c r="DT69">
        <v>1</v>
      </c>
      <c r="DU69">
        <v>2</v>
      </c>
      <c r="DV69">
        <v>3</v>
      </c>
      <c r="DW69" t="s">
        <v>259</v>
      </c>
      <c r="DX69">
        <v>100</v>
      </c>
      <c r="DY69">
        <v>100</v>
      </c>
      <c r="DZ69">
        <v>-3.8260000000000001</v>
      </c>
      <c r="EA69">
        <v>0.49099999999999999</v>
      </c>
      <c r="EB69">
        <v>2</v>
      </c>
      <c r="EC69">
        <v>517.62</v>
      </c>
      <c r="ED69">
        <v>427.70400000000001</v>
      </c>
      <c r="EE69">
        <v>25.982199999999999</v>
      </c>
      <c r="EF69">
        <v>31.684999999999999</v>
      </c>
      <c r="EG69">
        <v>30</v>
      </c>
      <c r="EH69">
        <v>31.8278</v>
      </c>
      <c r="EI69">
        <v>31.854500000000002</v>
      </c>
      <c r="EJ69">
        <v>19.785599999999999</v>
      </c>
      <c r="EK69">
        <v>36.7699</v>
      </c>
      <c r="EL69">
        <v>0</v>
      </c>
      <c r="EM69">
        <v>25.9819</v>
      </c>
      <c r="EN69">
        <v>403.673</v>
      </c>
      <c r="EO69">
        <v>14.881</v>
      </c>
      <c r="EP69">
        <v>100.063</v>
      </c>
      <c r="EQ69">
        <v>90.487399999999994</v>
      </c>
    </row>
    <row r="70" spans="1:147" x14ac:dyDescent="0.3">
      <c r="A70">
        <v>54</v>
      </c>
      <c r="B70">
        <v>1672915699.3</v>
      </c>
      <c r="C70">
        <v>3240.8999998569502</v>
      </c>
      <c r="D70" t="s">
        <v>414</v>
      </c>
      <c r="E70" t="s">
        <v>415</v>
      </c>
      <c r="F70">
        <v>1672915691.30968</v>
      </c>
      <c r="G70">
        <f t="shared" si="43"/>
        <v>8.5645789724351669E-3</v>
      </c>
      <c r="H70">
        <f t="shared" si="44"/>
        <v>18.623269926176484</v>
      </c>
      <c r="I70">
        <f t="shared" si="45"/>
        <v>400.00864516129002</v>
      </c>
      <c r="J70">
        <f t="shared" si="46"/>
        <v>305.5453683708389</v>
      </c>
      <c r="K70">
        <f t="shared" si="47"/>
        <v>29.512540898151343</v>
      </c>
      <c r="L70">
        <f t="shared" si="48"/>
        <v>38.636722143366548</v>
      </c>
      <c r="M70">
        <f t="shared" si="49"/>
        <v>0.38644074537799039</v>
      </c>
      <c r="N70">
        <f t="shared" si="50"/>
        <v>3.3847744016151493</v>
      </c>
      <c r="O70">
        <f t="shared" si="51"/>
        <v>0.36349626338336055</v>
      </c>
      <c r="P70">
        <f t="shared" si="52"/>
        <v>0.22913302603612096</v>
      </c>
      <c r="Q70">
        <f t="shared" si="53"/>
        <v>161.84855345544892</v>
      </c>
      <c r="R70">
        <f t="shared" si="54"/>
        <v>27.491779370573752</v>
      </c>
      <c r="S70">
        <f t="shared" si="55"/>
        <v>27.9755741935484</v>
      </c>
      <c r="T70">
        <f t="shared" si="56"/>
        <v>3.7894394084550065</v>
      </c>
      <c r="U70">
        <f t="shared" si="57"/>
        <v>40.120920083859268</v>
      </c>
      <c r="V70">
        <f t="shared" si="58"/>
        <v>1.5768436563896486</v>
      </c>
      <c r="W70">
        <f t="shared" si="59"/>
        <v>3.9302280533292562</v>
      </c>
      <c r="X70">
        <f t="shared" si="60"/>
        <v>2.2125957520653579</v>
      </c>
      <c r="Y70">
        <f t="shared" si="61"/>
        <v>-377.69793268439088</v>
      </c>
      <c r="Z70">
        <f t="shared" si="62"/>
        <v>114.43318137325595</v>
      </c>
      <c r="AA70">
        <f t="shared" si="63"/>
        <v>7.3906781033120765</v>
      </c>
      <c r="AB70">
        <f t="shared" si="64"/>
        <v>-94.025519752373938</v>
      </c>
      <c r="AC70">
        <v>-3.9987463203046698E-2</v>
      </c>
      <c r="AD70">
        <v>4.4889430539596202E-2</v>
      </c>
      <c r="AE70">
        <v>3.3753792279901198</v>
      </c>
      <c r="AF70">
        <v>0</v>
      </c>
      <c r="AG70">
        <v>0</v>
      </c>
      <c r="AH70">
        <f t="shared" si="65"/>
        <v>1</v>
      </c>
      <c r="AI70">
        <f t="shared" si="66"/>
        <v>0</v>
      </c>
      <c r="AJ70">
        <f t="shared" si="67"/>
        <v>50718.502126301224</v>
      </c>
      <c r="AK70">
        <v>0</v>
      </c>
      <c r="AL70">
        <v>0</v>
      </c>
      <c r="AM70">
        <v>0</v>
      </c>
      <c r="AN70">
        <f t="shared" si="68"/>
        <v>0</v>
      </c>
      <c r="AO70" t="e">
        <f t="shared" si="69"/>
        <v>#DIV/0!</v>
      </c>
      <c r="AP70">
        <v>-1</v>
      </c>
      <c r="AQ70" t="s">
        <v>416</v>
      </c>
      <c r="AR70">
        <v>2.2555461538461499</v>
      </c>
      <c r="AS70">
        <v>1.4356</v>
      </c>
      <c r="AT70">
        <f t="shared" si="70"/>
        <v>-0.57115223867800902</v>
      </c>
      <c r="AU70">
        <v>0.5</v>
      </c>
      <c r="AV70">
        <f t="shared" si="71"/>
        <v>841.20615236116271</v>
      </c>
      <c r="AW70">
        <f t="shared" si="72"/>
        <v>18.623269926176484</v>
      </c>
      <c r="AX70">
        <f t="shared" si="73"/>
        <v>-240.22838855539621</v>
      </c>
      <c r="AY70">
        <f t="shared" si="74"/>
        <v>1</v>
      </c>
      <c r="AZ70">
        <f t="shared" si="75"/>
        <v>2.3327539713180138E-2</v>
      </c>
      <c r="BA70">
        <f t="shared" si="76"/>
        <v>-1</v>
      </c>
      <c r="BB70" t="s">
        <v>252</v>
      </c>
      <c r="BC70">
        <v>0</v>
      </c>
      <c r="BD70">
        <f t="shared" si="77"/>
        <v>1.4356</v>
      </c>
      <c r="BE70">
        <f t="shared" si="78"/>
        <v>-0.57115223867800913</v>
      </c>
      <c r="BF70" t="e">
        <f t="shared" si="79"/>
        <v>#DIV/0!</v>
      </c>
      <c r="BG70">
        <f t="shared" si="80"/>
        <v>-0.57115223867800913</v>
      </c>
      <c r="BH70" t="e">
        <f t="shared" si="81"/>
        <v>#DIV/0!</v>
      </c>
      <c r="BI70">
        <f t="shared" si="82"/>
        <v>1000.00696774194</v>
      </c>
      <c r="BJ70">
        <f t="shared" si="83"/>
        <v>841.20615236116271</v>
      </c>
      <c r="BK70">
        <f t="shared" si="84"/>
        <v>0.84120029109461447</v>
      </c>
      <c r="BL70">
        <f t="shared" si="85"/>
        <v>0.19240058218922892</v>
      </c>
      <c r="BM70">
        <v>0.84430926673307205</v>
      </c>
      <c r="BN70">
        <v>0.5</v>
      </c>
      <c r="BO70" t="s">
        <v>253</v>
      </c>
      <c r="BP70">
        <v>1672915691.30968</v>
      </c>
      <c r="BQ70">
        <v>400.00864516129002</v>
      </c>
      <c r="BR70">
        <v>403.73183870967699</v>
      </c>
      <c r="BS70">
        <v>16.325170967741901</v>
      </c>
      <c r="BT70">
        <v>14.902577419354801</v>
      </c>
      <c r="BU70">
        <v>500.00954838709703</v>
      </c>
      <c r="BV70">
        <v>96.389735483870993</v>
      </c>
      <c r="BW70">
        <v>0.199982290322581</v>
      </c>
      <c r="BX70">
        <v>28.602674193548399</v>
      </c>
      <c r="BY70">
        <v>27.9755741935484</v>
      </c>
      <c r="BZ70">
        <v>999.9</v>
      </c>
      <c r="CA70">
        <v>10004.3548387097</v>
      </c>
      <c r="CB70">
        <v>0</v>
      </c>
      <c r="CC70">
        <v>313.91674193548403</v>
      </c>
      <c r="CD70">
        <v>1000.00696774194</v>
      </c>
      <c r="CE70">
        <v>0.95999238709677404</v>
      </c>
      <c r="CF70">
        <v>4.0007245161290297E-2</v>
      </c>
      <c r="CG70">
        <v>0</v>
      </c>
      <c r="CH70">
        <v>2.2435580645161299</v>
      </c>
      <c r="CI70">
        <v>0</v>
      </c>
      <c r="CJ70">
        <v>1063.8641935483899</v>
      </c>
      <c r="CK70">
        <v>9334.3616129032307</v>
      </c>
      <c r="CL70">
        <v>41.936999999999998</v>
      </c>
      <c r="CM70">
        <v>45.003999999999998</v>
      </c>
      <c r="CN70">
        <v>43.125</v>
      </c>
      <c r="CO70">
        <v>43.322161290322597</v>
      </c>
      <c r="CP70">
        <v>41.798000000000002</v>
      </c>
      <c r="CQ70">
        <v>959.99741935483803</v>
      </c>
      <c r="CR70">
        <v>40.01</v>
      </c>
      <c r="CS70">
        <v>0</v>
      </c>
      <c r="CT70">
        <v>59.200000047683702</v>
      </c>
      <c r="CU70">
        <v>2.2555461538461499</v>
      </c>
      <c r="CV70">
        <v>-5.8324830046751599E-3</v>
      </c>
      <c r="CW70">
        <v>3.0423931740055399</v>
      </c>
      <c r="CX70">
        <v>1063.8565384615399</v>
      </c>
      <c r="CY70">
        <v>15</v>
      </c>
      <c r="CZ70">
        <v>1672912372.9000001</v>
      </c>
      <c r="DA70" t="s">
        <v>254</v>
      </c>
      <c r="DB70">
        <v>1</v>
      </c>
      <c r="DC70">
        <v>-3.8260000000000001</v>
      </c>
      <c r="DD70">
        <v>0.49099999999999999</v>
      </c>
      <c r="DE70">
        <v>403</v>
      </c>
      <c r="DF70">
        <v>16</v>
      </c>
      <c r="DG70">
        <v>1.4</v>
      </c>
      <c r="DH70">
        <v>0.46</v>
      </c>
      <c r="DI70">
        <v>-3.7399933962264198</v>
      </c>
      <c r="DJ70">
        <v>-4.78608116425965E-2</v>
      </c>
      <c r="DK70">
        <v>0.13631223327129899</v>
      </c>
      <c r="DL70">
        <v>1</v>
      </c>
      <c r="DM70">
        <v>2.2031999999999998</v>
      </c>
      <c r="DN70">
        <v>0</v>
      </c>
      <c r="DO70">
        <v>0</v>
      </c>
      <c r="DP70">
        <v>0</v>
      </c>
      <c r="DQ70">
        <v>1.4182605660377401</v>
      </c>
      <c r="DR70">
        <v>4.6532037647092399E-2</v>
      </c>
      <c r="DS70">
        <v>6.9839450426565303E-3</v>
      </c>
      <c r="DT70">
        <v>1</v>
      </c>
      <c r="DU70">
        <v>2</v>
      </c>
      <c r="DV70">
        <v>3</v>
      </c>
      <c r="DW70" t="s">
        <v>259</v>
      </c>
      <c r="DX70">
        <v>100</v>
      </c>
      <c r="DY70">
        <v>100</v>
      </c>
      <c r="DZ70">
        <v>-3.8260000000000001</v>
      </c>
      <c r="EA70">
        <v>0.49099999999999999</v>
      </c>
      <c r="EB70">
        <v>2</v>
      </c>
      <c r="EC70">
        <v>517.50900000000001</v>
      </c>
      <c r="ED70">
        <v>427.08800000000002</v>
      </c>
      <c r="EE70">
        <v>26.0184</v>
      </c>
      <c r="EF70">
        <v>31.684999999999999</v>
      </c>
      <c r="EG70">
        <v>30</v>
      </c>
      <c r="EH70">
        <v>31.8294</v>
      </c>
      <c r="EI70">
        <v>31.857299999999999</v>
      </c>
      <c r="EJ70">
        <v>19.7912</v>
      </c>
      <c r="EK70">
        <v>36.196300000000001</v>
      </c>
      <c r="EL70">
        <v>0</v>
      </c>
      <c r="EM70">
        <v>26.018899999999999</v>
      </c>
      <c r="EN70">
        <v>403.87900000000002</v>
      </c>
      <c r="EO70">
        <v>14.9101</v>
      </c>
      <c r="EP70">
        <v>100.066</v>
      </c>
      <c r="EQ70">
        <v>90.494900000000001</v>
      </c>
    </row>
    <row r="71" spans="1:147" x14ac:dyDescent="0.3">
      <c r="A71">
        <v>55</v>
      </c>
      <c r="B71">
        <v>1672915759.3</v>
      </c>
      <c r="C71">
        <v>3300.8999998569502</v>
      </c>
      <c r="D71" t="s">
        <v>417</v>
      </c>
      <c r="E71" t="s">
        <v>418</v>
      </c>
      <c r="F71">
        <v>1672915751.3225801</v>
      </c>
      <c r="G71">
        <f t="shared" si="43"/>
        <v>8.6422531515806169E-3</v>
      </c>
      <c r="H71">
        <f t="shared" si="44"/>
        <v>17.907972333866486</v>
      </c>
      <c r="I71">
        <f t="shared" si="45"/>
        <v>400.036870967742</v>
      </c>
      <c r="J71">
        <f t="shared" si="46"/>
        <v>309.14996391125669</v>
      </c>
      <c r="K71">
        <f t="shared" si="47"/>
        <v>29.860262957127819</v>
      </c>
      <c r="L71">
        <f t="shared" si="48"/>
        <v>38.638872890414859</v>
      </c>
      <c r="M71">
        <f t="shared" si="49"/>
        <v>0.38931765745209962</v>
      </c>
      <c r="N71">
        <f t="shared" si="50"/>
        <v>3.3854297241739126</v>
      </c>
      <c r="O71">
        <f t="shared" si="51"/>
        <v>0.36604553467818757</v>
      </c>
      <c r="P71">
        <f t="shared" si="52"/>
        <v>0.23075335152761395</v>
      </c>
      <c r="Q71">
        <f t="shared" si="53"/>
        <v>161.84769685484605</v>
      </c>
      <c r="R71">
        <f t="shared" si="54"/>
        <v>27.492540559705553</v>
      </c>
      <c r="S71">
        <f t="shared" si="55"/>
        <v>27.9909580645161</v>
      </c>
      <c r="T71">
        <f t="shared" si="56"/>
        <v>3.7928398271119339</v>
      </c>
      <c r="U71">
        <f t="shared" si="57"/>
        <v>40.051794019763733</v>
      </c>
      <c r="V71">
        <f t="shared" si="58"/>
        <v>1.5757882309188531</v>
      </c>
      <c r="W71">
        <f t="shared" si="59"/>
        <v>3.9343761483974315</v>
      </c>
      <c r="X71">
        <f t="shared" si="60"/>
        <v>2.2170515961930808</v>
      </c>
      <c r="Y71">
        <f t="shared" si="61"/>
        <v>-381.12336398470518</v>
      </c>
      <c r="Z71">
        <f t="shared" si="62"/>
        <v>114.96520194577712</v>
      </c>
      <c r="AA71">
        <f t="shared" si="63"/>
        <v>7.4248419660833953</v>
      </c>
      <c r="AB71">
        <f t="shared" si="64"/>
        <v>-96.885623217998614</v>
      </c>
      <c r="AC71">
        <v>-3.9997199791139297E-2</v>
      </c>
      <c r="AD71">
        <v>4.4900360712702099E-2</v>
      </c>
      <c r="AE71">
        <v>3.3760322629084998</v>
      </c>
      <c r="AF71">
        <v>0</v>
      </c>
      <c r="AG71">
        <v>0</v>
      </c>
      <c r="AH71">
        <f t="shared" si="65"/>
        <v>1</v>
      </c>
      <c r="AI71">
        <f t="shared" si="66"/>
        <v>0</v>
      </c>
      <c r="AJ71">
        <f t="shared" si="67"/>
        <v>50727.257751485799</v>
      </c>
      <c r="AK71">
        <v>0</v>
      </c>
      <c r="AL71">
        <v>0</v>
      </c>
      <c r="AM71">
        <v>0</v>
      </c>
      <c r="AN71">
        <f t="shared" si="68"/>
        <v>0</v>
      </c>
      <c r="AO71" t="e">
        <f t="shared" si="69"/>
        <v>#DIV/0!</v>
      </c>
      <c r="AP71">
        <v>-1</v>
      </c>
      <c r="AQ71" t="s">
        <v>419</v>
      </c>
      <c r="AR71">
        <v>2.3124423076923102</v>
      </c>
      <c r="AS71">
        <v>1.2376</v>
      </c>
      <c r="AT71">
        <f t="shared" si="70"/>
        <v>-0.86848925960917112</v>
      </c>
      <c r="AU71">
        <v>0.5</v>
      </c>
      <c r="AV71">
        <f t="shared" si="71"/>
        <v>841.20138538053232</v>
      </c>
      <c r="AW71">
        <f t="shared" si="72"/>
        <v>17.907972333866486</v>
      </c>
      <c r="AX71">
        <f t="shared" si="73"/>
        <v>-365.28718418567377</v>
      </c>
      <c r="AY71">
        <f t="shared" si="74"/>
        <v>1</v>
      </c>
      <c r="AZ71">
        <f t="shared" si="75"/>
        <v>2.247734331216434E-2</v>
      </c>
      <c r="BA71">
        <f t="shared" si="76"/>
        <v>-1</v>
      </c>
      <c r="BB71" t="s">
        <v>252</v>
      </c>
      <c r="BC71">
        <v>0</v>
      </c>
      <c r="BD71">
        <f t="shared" si="77"/>
        <v>1.2376</v>
      </c>
      <c r="BE71">
        <f t="shared" si="78"/>
        <v>-0.86848925960917112</v>
      </c>
      <c r="BF71" t="e">
        <f t="shared" si="79"/>
        <v>#DIV/0!</v>
      </c>
      <c r="BG71">
        <f t="shared" si="80"/>
        <v>-0.86848925960917112</v>
      </c>
      <c r="BH71" t="e">
        <f t="shared" si="81"/>
        <v>#DIV/0!</v>
      </c>
      <c r="BI71">
        <f t="shared" si="82"/>
        <v>1000.00125806452</v>
      </c>
      <c r="BJ71">
        <f t="shared" si="83"/>
        <v>841.20138538053232</v>
      </c>
      <c r="BK71">
        <f t="shared" si="84"/>
        <v>0.84120032709624659</v>
      </c>
      <c r="BL71">
        <f t="shared" si="85"/>
        <v>0.19240065419249325</v>
      </c>
      <c r="BM71">
        <v>0.84430926673307205</v>
      </c>
      <c r="BN71">
        <v>0.5</v>
      </c>
      <c r="BO71" t="s">
        <v>253</v>
      </c>
      <c r="BP71">
        <v>1672915751.3225801</v>
      </c>
      <c r="BQ71">
        <v>400.036870967742</v>
      </c>
      <c r="BR71">
        <v>403.64451612903201</v>
      </c>
      <c r="BS71">
        <v>16.314487096774201</v>
      </c>
      <c r="BT71">
        <v>14.878996774193499</v>
      </c>
      <c r="BU71">
        <v>500.01674193548399</v>
      </c>
      <c r="BV71">
        <v>96.388341935483894</v>
      </c>
      <c r="BW71">
        <v>0.199937032258065</v>
      </c>
      <c r="BX71">
        <v>28.620851612903198</v>
      </c>
      <c r="BY71">
        <v>27.9909580645161</v>
      </c>
      <c r="BZ71">
        <v>999.9</v>
      </c>
      <c r="CA71">
        <v>10006.935483871001</v>
      </c>
      <c r="CB71">
        <v>0</v>
      </c>
      <c r="CC71">
        <v>313.83564516129002</v>
      </c>
      <c r="CD71">
        <v>1000.00125806452</v>
      </c>
      <c r="CE71">
        <v>0.95999174193548398</v>
      </c>
      <c r="CF71">
        <v>4.0007903225806399E-2</v>
      </c>
      <c r="CG71">
        <v>0</v>
      </c>
      <c r="CH71">
        <v>2.3192806451612902</v>
      </c>
      <c r="CI71">
        <v>0</v>
      </c>
      <c r="CJ71">
        <v>1063.5161290322601</v>
      </c>
      <c r="CK71">
        <v>9334.3161290322605</v>
      </c>
      <c r="CL71">
        <v>42</v>
      </c>
      <c r="CM71">
        <v>45.0945161290323</v>
      </c>
      <c r="CN71">
        <v>43.243903225806498</v>
      </c>
      <c r="CO71">
        <v>43.418999999999997</v>
      </c>
      <c r="CP71">
        <v>41.875</v>
      </c>
      <c r="CQ71">
        <v>959.99064516128999</v>
      </c>
      <c r="CR71">
        <v>40.010967741935502</v>
      </c>
      <c r="CS71">
        <v>0</v>
      </c>
      <c r="CT71">
        <v>59.599999904632597</v>
      </c>
      <c r="CU71">
        <v>2.3124423076923102</v>
      </c>
      <c r="CV71">
        <v>-0.68685469369957497</v>
      </c>
      <c r="CW71">
        <v>3.3582905869620698</v>
      </c>
      <c r="CX71">
        <v>1063.57576923077</v>
      </c>
      <c r="CY71">
        <v>15</v>
      </c>
      <c r="CZ71">
        <v>1672912372.9000001</v>
      </c>
      <c r="DA71" t="s">
        <v>254</v>
      </c>
      <c r="DB71">
        <v>1</v>
      </c>
      <c r="DC71">
        <v>-3.8260000000000001</v>
      </c>
      <c r="DD71">
        <v>0.49099999999999999</v>
      </c>
      <c r="DE71">
        <v>403</v>
      </c>
      <c r="DF71">
        <v>16</v>
      </c>
      <c r="DG71">
        <v>1.4</v>
      </c>
      <c r="DH71">
        <v>0.46</v>
      </c>
      <c r="DI71">
        <v>-3.6597079245283002</v>
      </c>
      <c r="DJ71">
        <v>0.90961491759572</v>
      </c>
      <c r="DK71">
        <v>0.30739378100630599</v>
      </c>
      <c r="DL71">
        <v>0</v>
      </c>
      <c r="DM71">
        <v>2.1352000000000002</v>
      </c>
      <c r="DN71">
        <v>0</v>
      </c>
      <c r="DO71">
        <v>0</v>
      </c>
      <c r="DP71">
        <v>0</v>
      </c>
      <c r="DQ71">
        <v>1.4356522641509399</v>
      </c>
      <c r="DR71">
        <v>-4.2568524788310401E-3</v>
      </c>
      <c r="DS71">
        <v>2.2259546533798802E-3</v>
      </c>
      <c r="DT71">
        <v>1</v>
      </c>
      <c r="DU71">
        <v>1</v>
      </c>
      <c r="DV71">
        <v>3</v>
      </c>
      <c r="DW71" t="s">
        <v>255</v>
      </c>
      <c r="DX71">
        <v>100</v>
      </c>
      <c r="DY71">
        <v>100</v>
      </c>
      <c r="DZ71">
        <v>-3.8260000000000001</v>
      </c>
      <c r="EA71">
        <v>0.49099999999999999</v>
      </c>
      <c r="EB71">
        <v>2</v>
      </c>
      <c r="EC71">
        <v>517.63800000000003</v>
      </c>
      <c r="ED71">
        <v>426.98</v>
      </c>
      <c r="EE71">
        <v>26.030899999999999</v>
      </c>
      <c r="EF71">
        <v>31.682200000000002</v>
      </c>
      <c r="EG71">
        <v>30.000499999999999</v>
      </c>
      <c r="EH71">
        <v>31.8294</v>
      </c>
      <c r="EI71">
        <v>31.86</v>
      </c>
      <c r="EJ71">
        <v>19.788</v>
      </c>
      <c r="EK71">
        <v>36.196300000000001</v>
      </c>
      <c r="EL71">
        <v>0</v>
      </c>
      <c r="EM71">
        <v>26.029199999999999</v>
      </c>
      <c r="EN71">
        <v>404.00400000000002</v>
      </c>
      <c r="EO71">
        <v>14.8794</v>
      </c>
      <c r="EP71">
        <v>100.07</v>
      </c>
      <c r="EQ71">
        <v>90.5</v>
      </c>
    </row>
    <row r="72" spans="1:147" x14ac:dyDescent="0.3">
      <c r="A72">
        <v>56</v>
      </c>
      <c r="B72">
        <v>1672915819.4000001</v>
      </c>
      <c r="C72">
        <v>3361</v>
      </c>
      <c r="D72" t="s">
        <v>420</v>
      </c>
      <c r="E72" t="s">
        <v>421</v>
      </c>
      <c r="F72">
        <v>1672915811.3483901</v>
      </c>
      <c r="G72">
        <f t="shared" si="43"/>
        <v>8.6377676651982344E-3</v>
      </c>
      <c r="H72">
        <f t="shared" si="44"/>
        <v>18.499244968333198</v>
      </c>
      <c r="I72">
        <f t="shared" si="45"/>
        <v>399.712903225807</v>
      </c>
      <c r="J72">
        <f t="shared" si="46"/>
        <v>306.28382923096734</v>
      </c>
      <c r="K72">
        <f t="shared" si="47"/>
        <v>29.58314838297381</v>
      </c>
      <c r="L72">
        <f t="shared" si="48"/>
        <v>38.60721656905136</v>
      </c>
      <c r="M72">
        <f t="shared" si="49"/>
        <v>0.38912261052942165</v>
      </c>
      <c r="N72">
        <f t="shared" si="50"/>
        <v>3.3840141788088731</v>
      </c>
      <c r="O72">
        <f t="shared" si="51"/>
        <v>0.36586395168394448</v>
      </c>
      <c r="P72">
        <f t="shared" si="52"/>
        <v>0.23063872861673385</v>
      </c>
      <c r="Q72">
        <f t="shared" si="53"/>
        <v>161.84880637517742</v>
      </c>
      <c r="R72">
        <f t="shared" si="54"/>
        <v>27.499370704338805</v>
      </c>
      <c r="S72">
        <f t="shared" si="55"/>
        <v>27.981283870967701</v>
      </c>
      <c r="T72">
        <f t="shared" si="56"/>
        <v>3.7907011530859345</v>
      </c>
      <c r="U72">
        <f t="shared" si="57"/>
        <v>39.983508182173168</v>
      </c>
      <c r="V72">
        <f t="shared" si="58"/>
        <v>1.5736717858565425</v>
      </c>
      <c r="W72">
        <f t="shared" si="59"/>
        <v>3.9358021779543884</v>
      </c>
      <c r="X72">
        <f t="shared" si="60"/>
        <v>2.2170293672293919</v>
      </c>
      <c r="Y72">
        <f t="shared" si="61"/>
        <v>-380.92555403524216</v>
      </c>
      <c r="Z72">
        <f t="shared" si="62"/>
        <v>117.82144243232395</v>
      </c>
      <c r="AA72">
        <f t="shared" si="63"/>
        <v>7.6123611225041472</v>
      </c>
      <c r="AB72">
        <f t="shared" si="64"/>
        <v>-93.642944105236637</v>
      </c>
      <c r="AC72">
        <v>-3.9976169016607499E-2</v>
      </c>
      <c r="AD72">
        <v>4.4876751825893103E-2</v>
      </c>
      <c r="AE72">
        <v>3.3746216587865998</v>
      </c>
      <c r="AF72">
        <v>0</v>
      </c>
      <c r="AG72">
        <v>0</v>
      </c>
      <c r="AH72">
        <f t="shared" si="65"/>
        <v>1</v>
      </c>
      <c r="AI72">
        <f t="shared" si="66"/>
        <v>0</v>
      </c>
      <c r="AJ72">
        <f t="shared" si="67"/>
        <v>50700.607119692351</v>
      </c>
      <c r="AK72">
        <v>0</v>
      </c>
      <c r="AL72">
        <v>0</v>
      </c>
      <c r="AM72">
        <v>0</v>
      </c>
      <c r="AN72">
        <f t="shared" si="68"/>
        <v>0</v>
      </c>
      <c r="AO72" t="e">
        <f t="shared" si="69"/>
        <v>#DIV/0!</v>
      </c>
      <c r="AP72">
        <v>-1</v>
      </c>
      <c r="AQ72" t="s">
        <v>422</v>
      </c>
      <c r="AR72">
        <v>2.3259384615384602</v>
      </c>
      <c r="AS72">
        <v>1.6</v>
      </c>
      <c r="AT72">
        <f t="shared" si="70"/>
        <v>-0.45371153846153756</v>
      </c>
      <c r="AU72">
        <v>0.5</v>
      </c>
      <c r="AV72">
        <f t="shared" si="71"/>
        <v>841.20748045156881</v>
      </c>
      <c r="AW72">
        <f t="shared" si="72"/>
        <v>18.499244968333198</v>
      </c>
      <c r="AX72">
        <f t="shared" si="73"/>
        <v>-190.83277006051753</v>
      </c>
      <c r="AY72">
        <f t="shared" si="74"/>
        <v>1</v>
      </c>
      <c r="AZ72">
        <f t="shared" si="75"/>
        <v>2.3180066061545011E-2</v>
      </c>
      <c r="BA72">
        <f t="shared" si="76"/>
        <v>-1</v>
      </c>
      <c r="BB72" t="s">
        <v>252</v>
      </c>
      <c r="BC72">
        <v>0</v>
      </c>
      <c r="BD72">
        <f t="shared" si="77"/>
        <v>1.6</v>
      </c>
      <c r="BE72">
        <f t="shared" si="78"/>
        <v>-0.45371153846153756</v>
      </c>
      <c r="BF72" t="e">
        <f t="shared" si="79"/>
        <v>#DIV/0!</v>
      </c>
      <c r="BG72">
        <f t="shared" si="80"/>
        <v>-0.45371153846153756</v>
      </c>
      <c r="BH72" t="e">
        <f t="shared" si="81"/>
        <v>#DIV/0!</v>
      </c>
      <c r="BI72">
        <f t="shared" si="82"/>
        <v>1000.0085483870999</v>
      </c>
      <c r="BJ72">
        <f t="shared" si="83"/>
        <v>841.20748045156881</v>
      </c>
      <c r="BK72">
        <f t="shared" si="84"/>
        <v>0.84120028954586523</v>
      </c>
      <c r="BL72">
        <f t="shared" si="85"/>
        <v>0.1924005790917305</v>
      </c>
      <c r="BM72">
        <v>0.84430926673307205</v>
      </c>
      <c r="BN72">
        <v>0.5</v>
      </c>
      <c r="BO72" t="s">
        <v>253</v>
      </c>
      <c r="BP72">
        <v>1672915811.3483901</v>
      </c>
      <c r="BQ72">
        <v>399.712903225807</v>
      </c>
      <c r="BR72">
        <v>403.41958064516098</v>
      </c>
      <c r="BS72">
        <v>16.292729032258102</v>
      </c>
      <c r="BT72">
        <v>14.857964516129</v>
      </c>
      <c r="BU72">
        <v>500.02109677419401</v>
      </c>
      <c r="BV72">
        <v>96.387374193548396</v>
      </c>
      <c r="BW72">
        <v>0.199992032258065</v>
      </c>
      <c r="BX72">
        <v>28.6270967741936</v>
      </c>
      <c r="BY72">
        <v>27.981283870967701</v>
      </c>
      <c r="BZ72">
        <v>999.9</v>
      </c>
      <c r="CA72">
        <v>10001.774193548399</v>
      </c>
      <c r="CB72">
        <v>0</v>
      </c>
      <c r="CC72">
        <v>313.92761290322602</v>
      </c>
      <c r="CD72">
        <v>1000.0085483870999</v>
      </c>
      <c r="CE72">
        <v>0.95999400000000001</v>
      </c>
      <c r="CF72">
        <v>4.0005600000000002E-2</v>
      </c>
      <c r="CG72">
        <v>0</v>
      </c>
      <c r="CH72">
        <v>2.32570967741936</v>
      </c>
      <c r="CI72">
        <v>0</v>
      </c>
      <c r="CJ72">
        <v>1062.94451612903</v>
      </c>
      <c r="CK72">
        <v>9334.3858064516098</v>
      </c>
      <c r="CL72">
        <v>42.080290322580602</v>
      </c>
      <c r="CM72">
        <v>45.185000000000002</v>
      </c>
      <c r="CN72">
        <v>43.311999999999998</v>
      </c>
      <c r="CO72">
        <v>43.4695161290323</v>
      </c>
      <c r="CP72">
        <v>41.936999999999998</v>
      </c>
      <c r="CQ72">
        <v>959.99870967741901</v>
      </c>
      <c r="CR72">
        <v>40.01</v>
      </c>
      <c r="CS72">
        <v>0</v>
      </c>
      <c r="CT72">
        <v>59.399999856948902</v>
      </c>
      <c r="CU72">
        <v>2.3259384615384602</v>
      </c>
      <c r="CV72">
        <v>-0.79697094396397805</v>
      </c>
      <c r="CW72">
        <v>-2.4499145306538299</v>
      </c>
      <c r="CX72">
        <v>1062.94692307692</v>
      </c>
      <c r="CY72">
        <v>15</v>
      </c>
      <c r="CZ72">
        <v>1672912372.9000001</v>
      </c>
      <c r="DA72" t="s">
        <v>254</v>
      </c>
      <c r="DB72">
        <v>1</v>
      </c>
      <c r="DC72">
        <v>-3.8260000000000001</v>
      </c>
      <c r="DD72">
        <v>0.49099999999999999</v>
      </c>
      <c r="DE72">
        <v>403</v>
      </c>
      <c r="DF72">
        <v>16</v>
      </c>
      <c r="DG72">
        <v>1.4</v>
      </c>
      <c r="DH72">
        <v>0.46</v>
      </c>
      <c r="DI72">
        <v>-3.72428547169811</v>
      </c>
      <c r="DJ72">
        <v>-1.2537997827977401</v>
      </c>
      <c r="DK72">
        <v>0.95091472968621704</v>
      </c>
      <c r="DL72">
        <v>0</v>
      </c>
      <c r="DM72">
        <v>2.3140000000000001</v>
      </c>
      <c r="DN72">
        <v>0</v>
      </c>
      <c r="DO72">
        <v>0</v>
      </c>
      <c r="DP72">
        <v>0</v>
      </c>
      <c r="DQ72">
        <v>1.43566283018868</v>
      </c>
      <c r="DR72">
        <v>-1.00306527253359E-2</v>
      </c>
      <c r="DS72">
        <v>2.94571987380635E-3</v>
      </c>
      <c r="DT72">
        <v>1</v>
      </c>
      <c r="DU72">
        <v>1</v>
      </c>
      <c r="DV72">
        <v>3</v>
      </c>
      <c r="DW72" t="s">
        <v>255</v>
      </c>
      <c r="DX72">
        <v>100</v>
      </c>
      <c r="DY72">
        <v>100</v>
      </c>
      <c r="DZ72">
        <v>-3.8260000000000001</v>
      </c>
      <c r="EA72">
        <v>0.49099999999999999</v>
      </c>
      <c r="EB72">
        <v>2</v>
      </c>
      <c r="EC72">
        <v>517.91700000000003</v>
      </c>
      <c r="ED72">
        <v>426.34500000000003</v>
      </c>
      <c r="EE72">
        <v>26.064399999999999</v>
      </c>
      <c r="EF72">
        <v>31.679400000000001</v>
      </c>
      <c r="EG72">
        <v>30</v>
      </c>
      <c r="EH72">
        <v>31.8322</v>
      </c>
      <c r="EI72">
        <v>31.86</v>
      </c>
      <c r="EJ72">
        <v>19.780200000000001</v>
      </c>
      <c r="EK72">
        <v>36.196300000000001</v>
      </c>
      <c r="EL72">
        <v>0</v>
      </c>
      <c r="EM72">
        <v>26.071300000000001</v>
      </c>
      <c r="EN72">
        <v>403.79399999999998</v>
      </c>
      <c r="EO72">
        <v>14.914400000000001</v>
      </c>
      <c r="EP72">
        <v>100.074</v>
      </c>
      <c r="EQ72">
        <v>90.504400000000004</v>
      </c>
    </row>
    <row r="73" spans="1:147" x14ac:dyDescent="0.3">
      <c r="A73">
        <v>57</v>
      </c>
      <c r="B73">
        <v>1672915879.4000001</v>
      </c>
      <c r="C73">
        <v>3421</v>
      </c>
      <c r="D73" t="s">
        <v>423</v>
      </c>
      <c r="E73" t="s">
        <v>424</v>
      </c>
      <c r="F73">
        <v>1672915871.3387101</v>
      </c>
      <c r="G73">
        <f t="shared" si="43"/>
        <v>8.5091584935737055E-3</v>
      </c>
      <c r="H73">
        <f t="shared" si="44"/>
        <v>17.889170561145043</v>
      </c>
      <c r="I73">
        <f t="shared" si="45"/>
        <v>399.85929032258099</v>
      </c>
      <c r="J73">
        <f t="shared" si="46"/>
        <v>307.92610431329837</v>
      </c>
      <c r="K73">
        <f t="shared" si="47"/>
        <v>29.740574469227667</v>
      </c>
      <c r="L73">
        <f t="shared" si="48"/>
        <v>38.619801421420654</v>
      </c>
      <c r="M73">
        <f t="shared" si="49"/>
        <v>0.38327732030842654</v>
      </c>
      <c r="N73">
        <f t="shared" si="50"/>
        <v>3.3824292376410896</v>
      </c>
      <c r="O73">
        <f t="shared" si="51"/>
        <v>0.36068050486348102</v>
      </c>
      <c r="P73">
        <f t="shared" si="52"/>
        <v>0.22734445002516648</v>
      </c>
      <c r="Q73">
        <f t="shared" si="53"/>
        <v>161.84620965273311</v>
      </c>
      <c r="R73">
        <f t="shared" si="54"/>
        <v>27.541407465199843</v>
      </c>
      <c r="S73">
        <f t="shared" si="55"/>
        <v>28.0037129032258</v>
      </c>
      <c r="T73">
        <f t="shared" si="56"/>
        <v>3.7956611482701401</v>
      </c>
      <c r="U73">
        <f t="shared" si="57"/>
        <v>40.125569320342464</v>
      </c>
      <c r="V73">
        <f t="shared" si="58"/>
        <v>1.5804848865964507</v>
      </c>
      <c r="W73">
        <f t="shared" si="59"/>
        <v>3.93884725716575</v>
      </c>
      <c r="X73">
        <f t="shared" si="60"/>
        <v>2.2151762616736894</v>
      </c>
      <c r="Y73">
        <f t="shared" si="61"/>
        <v>-375.25388956660044</v>
      </c>
      <c r="Z73">
        <f t="shared" si="62"/>
        <v>116.10684235422421</v>
      </c>
      <c r="AA73">
        <f t="shared" si="63"/>
        <v>7.5064329731662909</v>
      </c>
      <c r="AB73">
        <f t="shared" si="64"/>
        <v>-89.79440458647683</v>
      </c>
      <c r="AC73">
        <v>-3.9952625849059398E-2</v>
      </c>
      <c r="AD73">
        <v>4.4850322557825603E-2</v>
      </c>
      <c r="AE73">
        <v>3.37304224915618</v>
      </c>
      <c r="AF73">
        <v>0</v>
      </c>
      <c r="AG73">
        <v>0</v>
      </c>
      <c r="AH73">
        <f t="shared" si="65"/>
        <v>1</v>
      </c>
      <c r="AI73">
        <f t="shared" si="66"/>
        <v>0</v>
      </c>
      <c r="AJ73">
        <f t="shared" si="67"/>
        <v>50669.644107221357</v>
      </c>
      <c r="AK73">
        <v>0</v>
      </c>
      <c r="AL73">
        <v>0</v>
      </c>
      <c r="AM73">
        <v>0</v>
      </c>
      <c r="AN73">
        <f t="shared" si="68"/>
        <v>0</v>
      </c>
      <c r="AO73" t="e">
        <f t="shared" si="69"/>
        <v>#DIV/0!</v>
      </c>
      <c r="AP73">
        <v>-1</v>
      </c>
      <c r="AQ73" t="s">
        <v>425</v>
      </c>
      <c r="AR73">
        <v>2.2932423076923101</v>
      </c>
      <c r="AS73">
        <v>1.6255999999999999</v>
      </c>
      <c r="AT73">
        <f t="shared" si="70"/>
        <v>-0.4107051597516671</v>
      </c>
      <c r="AU73">
        <v>0.5</v>
      </c>
      <c r="AV73">
        <f t="shared" si="71"/>
        <v>841.19516191000707</v>
      </c>
      <c r="AW73">
        <f t="shared" si="72"/>
        <v>17.889170561145043</v>
      </c>
      <c r="AX73">
        <f t="shared" si="73"/>
        <v>-172.74159667728946</v>
      </c>
      <c r="AY73">
        <f t="shared" si="74"/>
        <v>1</v>
      </c>
      <c r="AZ73">
        <f t="shared" si="75"/>
        <v>2.2455158346673717E-2</v>
      </c>
      <c r="BA73">
        <f t="shared" si="76"/>
        <v>-1</v>
      </c>
      <c r="BB73" t="s">
        <v>252</v>
      </c>
      <c r="BC73">
        <v>0</v>
      </c>
      <c r="BD73">
        <f t="shared" si="77"/>
        <v>1.6255999999999999</v>
      </c>
      <c r="BE73">
        <f t="shared" si="78"/>
        <v>-0.41070515975166716</v>
      </c>
      <c r="BF73" t="e">
        <f t="shared" si="79"/>
        <v>#DIV/0!</v>
      </c>
      <c r="BG73">
        <f t="shared" si="80"/>
        <v>-0.41070515975166716</v>
      </c>
      <c r="BH73" t="e">
        <f t="shared" si="81"/>
        <v>#DIV/0!</v>
      </c>
      <c r="BI73">
        <f t="shared" si="82"/>
        <v>999.99406451612901</v>
      </c>
      <c r="BJ73">
        <f t="shared" si="83"/>
        <v>841.19516191000707</v>
      </c>
      <c r="BK73">
        <f t="shared" si="84"/>
        <v>0.84120015483995836</v>
      </c>
      <c r="BL73">
        <f t="shared" si="85"/>
        <v>0.19240030967991678</v>
      </c>
      <c r="BM73">
        <v>0.84430926673307205</v>
      </c>
      <c r="BN73">
        <v>0.5</v>
      </c>
      <c r="BO73" t="s">
        <v>253</v>
      </c>
      <c r="BP73">
        <v>1672915871.3387101</v>
      </c>
      <c r="BQ73">
        <v>399.85929032258099</v>
      </c>
      <c r="BR73">
        <v>403.45445161290297</v>
      </c>
      <c r="BS73">
        <v>16.363925806451601</v>
      </c>
      <c r="BT73">
        <v>14.950638709677399</v>
      </c>
      <c r="BU73">
        <v>500.02558064516103</v>
      </c>
      <c r="BV73">
        <v>96.383454838709696</v>
      </c>
      <c r="BW73">
        <v>0.20002429032258101</v>
      </c>
      <c r="BX73">
        <v>28.640425806451599</v>
      </c>
      <c r="BY73">
        <v>28.0037129032258</v>
      </c>
      <c r="BZ73">
        <v>999.9</v>
      </c>
      <c r="CA73">
        <v>9996.2903225806494</v>
      </c>
      <c r="CB73">
        <v>0</v>
      </c>
      <c r="CC73">
        <v>313.90467741935498</v>
      </c>
      <c r="CD73">
        <v>999.99406451612901</v>
      </c>
      <c r="CE73">
        <v>0.95999435483870998</v>
      </c>
      <c r="CF73">
        <v>4.0005270967741903E-2</v>
      </c>
      <c r="CG73">
        <v>0</v>
      </c>
      <c r="CH73">
        <v>2.2968548387096801</v>
      </c>
      <c r="CI73">
        <v>0</v>
      </c>
      <c r="CJ73">
        <v>1062.01322580645</v>
      </c>
      <c r="CK73">
        <v>9334.2532258064493</v>
      </c>
      <c r="CL73">
        <v>42.186999999999998</v>
      </c>
      <c r="CM73">
        <v>45.25</v>
      </c>
      <c r="CN73">
        <v>43.378999999999998</v>
      </c>
      <c r="CO73">
        <v>43.536000000000001</v>
      </c>
      <c r="CP73">
        <v>42</v>
      </c>
      <c r="CQ73">
        <v>959.98709677419401</v>
      </c>
      <c r="CR73">
        <v>40.004838709677401</v>
      </c>
      <c r="CS73">
        <v>0</v>
      </c>
      <c r="CT73">
        <v>59.200000047683702</v>
      </c>
      <c r="CU73">
        <v>2.2932423076923101</v>
      </c>
      <c r="CV73">
        <v>0.67439658659911295</v>
      </c>
      <c r="CW73">
        <v>0.93880342924022198</v>
      </c>
      <c r="CX73">
        <v>1062.0023076923101</v>
      </c>
      <c r="CY73">
        <v>15</v>
      </c>
      <c r="CZ73">
        <v>1672912372.9000001</v>
      </c>
      <c r="DA73" t="s">
        <v>254</v>
      </c>
      <c r="DB73">
        <v>1</v>
      </c>
      <c r="DC73">
        <v>-3.8260000000000001</v>
      </c>
      <c r="DD73">
        <v>0.49099999999999999</v>
      </c>
      <c r="DE73">
        <v>403</v>
      </c>
      <c r="DF73">
        <v>16</v>
      </c>
      <c r="DG73">
        <v>1.4</v>
      </c>
      <c r="DH73">
        <v>0.46</v>
      </c>
      <c r="DI73">
        <v>-3.6720667924528301</v>
      </c>
      <c r="DJ73">
        <v>-0.38206981979365701</v>
      </c>
      <c r="DK73">
        <v>0.40562135210336803</v>
      </c>
      <c r="DL73">
        <v>1</v>
      </c>
      <c r="DM73">
        <v>2.3708999999999998</v>
      </c>
      <c r="DN73">
        <v>0</v>
      </c>
      <c r="DO73">
        <v>0</v>
      </c>
      <c r="DP73">
        <v>0</v>
      </c>
      <c r="DQ73">
        <v>1.4123441509434</v>
      </c>
      <c r="DR73">
        <v>8.4487960688644902E-3</v>
      </c>
      <c r="DS73">
        <v>2.6354981870980502E-3</v>
      </c>
      <c r="DT73">
        <v>1</v>
      </c>
      <c r="DU73">
        <v>2</v>
      </c>
      <c r="DV73">
        <v>3</v>
      </c>
      <c r="DW73" t="s">
        <v>259</v>
      </c>
      <c r="DX73">
        <v>100</v>
      </c>
      <c r="DY73">
        <v>100</v>
      </c>
      <c r="DZ73">
        <v>-3.8260000000000001</v>
      </c>
      <c r="EA73">
        <v>0.49099999999999999</v>
      </c>
      <c r="EB73">
        <v>2</v>
      </c>
      <c r="EC73">
        <v>517.91700000000003</v>
      </c>
      <c r="ED73">
        <v>426.21699999999998</v>
      </c>
      <c r="EE73">
        <v>25.996700000000001</v>
      </c>
      <c r="EF73">
        <v>31.6767</v>
      </c>
      <c r="EG73">
        <v>30.0001</v>
      </c>
      <c r="EH73">
        <v>31.831600000000002</v>
      </c>
      <c r="EI73">
        <v>31.86</v>
      </c>
      <c r="EJ73">
        <v>19.784700000000001</v>
      </c>
      <c r="EK73">
        <v>35.624099999999999</v>
      </c>
      <c r="EL73">
        <v>0</v>
      </c>
      <c r="EM73">
        <v>25.991800000000001</v>
      </c>
      <c r="EN73">
        <v>403.86599999999999</v>
      </c>
      <c r="EO73">
        <v>14.943899999999999</v>
      </c>
      <c r="EP73">
        <v>100.078</v>
      </c>
      <c r="EQ73">
        <v>90.511300000000006</v>
      </c>
    </row>
    <row r="74" spans="1:147" x14ac:dyDescent="0.3">
      <c r="A74">
        <v>58</v>
      </c>
      <c r="B74">
        <v>1672915939.4000001</v>
      </c>
      <c r="C74">
        <v>3481</v>
      </c>
      <c r="D74" t="s">
        <v>426</v>
      </c>
      <c r="E74" t="s">
        <v>427</v>
      </c>
      <c r="F74">
        <v>1672915931.32581</v>
      </c>
      <c r="G74">
        <f t="shared" si="43"/>
        <v>8.4387746981302338E-3</v>
      </c>
      <c r="H74">
        <f t="shared" si="44"/>
        <v>18.451946869693625</v>
      </c>
      <c r="I74">
        <f t="shared" si="45"/>
        <v>399.99296774193499</v>
      </c>
      <c r="J74">
        <f t="shared" si="46"/>
        <v>304.87286000207405</v>
      </c>
      <c r="K74">
        <f t="shared" si="47"/>
        <v>29.44503720648482</v>
      </c>
      <c r="L74">
        <f t="shared" si="48"/>
        <v>38.631867124589029</v>
      </c>
      <c r="M74">
        <f t="shared" si="49"/>
        <v>0.3795547559910939</v>
      </c>
      <c r="N74">
        <f t="shared" si="50"/>
        <v>3.3839770263087972</v>
      </c>
      <c r="O74">
        <f t="shared" si="51"/>
        <v>0.35739062948838202</v>
      </c>
      <c r="P74">
        <f t="shared" si="52"/>
        <v>0.2252525710406259</v>
      </c>
      <c r="Q74">
        <f t="shared" si="53"/>
        <v>161.84609951340261</v>
      </c>
      <c r="R74">
        <f t="shared" si="54"/>
        <v>27.548040760859976</v>
      </c>
      <c r="S74">
        <f t="shared" si="55"/>
        <v>27.997270967741901</v>
      </c>
      <c r="T74">
        <f t="shared" si="56"/>
        <v>3.7942359882093801</v>
      </c>
      <c r="U74">
        <f t="shared" si="57"/>
        <v>40.063795238522538</v>
      </c>
      <c r="V74">
        <f t="shared" si="58"/>
        <v>1.5771537637138409</v>
      </c>
      <c r="W74">
        <f t="shared" si="59"/>
        <v>3.9366059913299485</v>
      </c>
      <c r="X74">
        <f t="shared" si="60"/>
        <v>2.217082224495539</v>
      </c>
      <c r="Y74">
        <f t="shared" si="61"/>
        <v>-372.14996418754333</v>
      </c>
      <c r="Z74">
        <f t="shared" si="62"/>
        <v>115.54557183680318</v>
      </c>
      <c r="AA74">
        <f t="shared" si="63"/>
        <v>7.4661253346425633</v>
      </c>
      <c r="AB74">
        <f t="shared" si="64"/>
        <v>-87.292167502694994</v>
      </c>
      <c r="AC74">
        <v>-3.9975617090531601E-2</v>
      </c>
      <c r="AD74">
        <v>4.4876132240521498E-2</v>
      </c>
      <c r="AE74">
        <v>3.3745846359631999</v>
      </c>
      <c r="AF74">
        <v>0</v>
      </c>
      <c r="AG74">
        <v>0</v>
      </c>
      <c r="AH74">
        <f t="shared" si="65"/>
        <v>1</v>
      </c>
      <c r="AI74">
        <f t="shared" si="66"/>
        <v>0</v>
      </c>
      <c r="AJ74">
        <f t="shared" si="67"/>
        <v>50699.215206033281</v>
      </c>
      <c r="AK74">
        <v>0</v>
      </c>
      <c r="AL74">
        <v>0</v>
      </c>
      <c r="AM74">
        <v>0</v>
      </c>
      <c r="AN74">
        <f t="shared" si="68"/>
        <v>0</v>
      </c>
      <c r="AO74" t="e">
        <f t="shared" si="69"/>
        <v>#DIV/0!</v>
      </c>
      <c r="AP74">
        <v>-1</v>
      </c>
      <c r="AQ74" t="s">
        <v>428</v>
      </c>
      <c r="AR74">
        <v>2.2846846153846201</v>
      </c>
      <c r="AS74">
        <v>1.9261299999999999</v>
      </c>
      <c r="AT74">
        <f t="shared" si="70"/>
        <v>-0.18615286371357076</v>
      </c>
      <c r="AU74">
        <v>0.5</v>
      </c>
      <c r="AV74">
        <f t="shared" si="71"/>
        <v>841.19576063234786</v>
      </c>
      <c r="AW74">
        <f t="shared" si="72"/>
        <v>18.451946869693625</v>
      </c>
      <c r="AX74">
        <f t="shared" si="73"/>
        <v>-78.295499892713465</v>
      </c>
      <c r="AY74">
        <f t="shared" si="74"/>
        <v>1</v>
      </c>
      <c r="AZ74">
        <f t="shared" si="75"/>
        <v>2.3124161794480645E-2</v>
      </c>
      <c r="BA74">
        <f t="shared" si="76"/>
        <v>-1</v>
      </c>
      <c r="BB74" t="s">
        <v>252</v>
      </c>
      <c r="BC74">
        <v>0</v>
      </c>
      <c r="BD74">
        <f t="shared" si="77"/>
        <v>1.9261299999999999</v>
      </c>
      <c r="BE74">
        <f t="shared" si="78"/>
        <v>-0.18615286371357084</v>
      </c>
      <c r="BF74" t="e">
        <f t="shared" si="79"/>
        <v>#DIV/0!</v>
      </c>
      <c r="BG74">
        <f t="shared" si="80"/>
        <v>-0.18615286371357084</v>
      </c>
      <c r="BH74" t="e">
        <f t="shared" si="81"/>
        <v>#DIV/0!</v>
      </c>
      <c r="BI74">
        <f t="shared" si="82"/>
        <v>999.99493548387102</v>
      </c>
      <c r="BJ74">
        <f t="shared" si="83"/>
        <v>841.19576063234786</v>
      </c>
      <c r="BK74">
        <f t="shared" si="84"/>
        <v>0.84120002090342139</v>
      </c>
      <c r="BL74">
        <f t="shared" si="85"/>
        <v>0.19240004180684273</v>
      </c>
      <c r="BM74">
        <v>0.84430926673307205</v>
      </c>
      <c r="BN74">
        <v>0.5</v>
      </c>
      <c r="BO74" t="s">
        <v>253</v>
      </c>
      <c r="BP74">
        <v>1672915931.32581</v>
      </c>
      <c r="BQ74">
        <v>399.99296774193499</v>
      </c>
      <c r="BR74">
        <v>403.67867741935498</v>
      </c>
      <c r="BS74">
        <v>16.329793548387102</v>
      </c>
      <c r="BT74">
        <v>14.928116129032301</v>
      </c>
      <c r="BU74">
        <v>500.01425806451601</v>
      </c>
      <c r="BV74">
        <v>96.3813806451613</v>
      </c>
      <c r="BW74">
        <v>0.19998512903225801</v>
      </c>
      <c r="BX74">
        <v>28.630616129032301</v>
      </c>
      <c r="BY74">
        <v>27.997270967741901</v>
      </c>
      <c r="BZ74">
        <v>999.9</v>
      </c>
      <c r="CA74">
        <v>10002.2580645161</v>
      </c>
      <c r="CB74">
        <v>0</v>
      </c>
      <c r="CC74">
        <v>313.87035483871</v>
      </c>
      <c r="CD74">
        <v>999.99493548387102</v>
      </c>
      <c r="CE74">
        <v>0.95999470967741996</v>
      </c>
      <c r="CF74">
        <v>4.0004941935483901E-2</v>
      </c>
      <c r="CG74">
        <v>0</v>
      </c>
      <c r="CH74">
        <v>2.3147129032258098</v>
      </c>
      <c r="CI74">
        <v>0</v>
      </c>
      <c r="CJ74">
        <v>1061.06322580645</v>
      </c>
      <c r="CK74">
        <v>9334.2658064516108</v>
      </c>
      <c r="CL74">
        <v>42.25</v>
      </c>
      <c r="CM74">
        <v>45.311999999999998</v>
      </c>
      <c r="CN74">
        <v>43.453258064516099</v>
      </c>
      <c r="CO74">
        <v>43.566064516129003</v>
      </c>
      <c r="CP74">
        <v>42.061999999999998</v>
      </c>
      <c r="CQ74">
        <v>959.99032258064506</v>
      </c>
      <c r="CR74">
        <v>40.000322580645197</v>
      </c>
      <c r="CS74">
        <v>0</v>
      </c>
      <c r="CT74">
        <v>59.600000143051098</v>
      </c>
      <c r="CU74">
        <v>2.2846846153846201</v>
      </c>
      <c r="CV74">
        <v>-0.44966836939245602</v>
      </c>
      <c r="CW74">
        <v>2.6389743730728101</v>
      </c>
      <c r="CX74">
        <v>1061.1226923076899</v>
      </c>
      <c r="CY74">
        <v>15</v>
      </c>
      <c r="CZ74">
        <v>1672912372.9000001</v>
      </c>
      <c r="DA74" t="s">
        <v>254</v>
      </c>
      <c r="DB74">
        <v>1</v>
      </c>
      <c r="DC74">
        <v>-3.8260000000000001</v>
      </c>
      <c r="DD74">
        <v>0.49099999999999999</v>
      </c>
      <c r="DE74">
        <v>403</v>
      </c>
      <c r="DF74">
        <v>16</v>
      </c>
      <c r="DG74">
        <v>1.4</v>
      </c>
      <c r="DH74">
        <v>0.46</v>
      </c>
      <c r="DI74">
        <v>-3.69085056603774</v>
      </c>
      <c r="DJ74">
        <v>-7.0020700232748603E-2</v>
      </c>
      <c r="DK74">
        <v>0.13134645252250099</v>
      </c>
      <c r="DL74">
        <v>1</v>
      </c>
      <c r="DM74">
        <v>2.3224999999999998</v>
      </c>
      <c r="DN74">
        <v>0</v>
      </c>
      <c r="DO74">
        <v>0</v>
      </c>
      <c r="DP74">
        <v>0</v>
      </c>
      <c r="DQ74">
        <v>1.4043396226415099</v>
      </c>
      <c r="DR74">
        <v>-2.5628027058570799E-2</v>
      </c>
      <c r="DS74">
        <v>4.4154962806880801E-3</v>
      </c>
      <c r="DT74">
        <v>1</v>
      </c>
      <c r="DU74">
        <v>2</v>
      </c>
      <c r="DV74">
        <v>3</v>
      </c>
      <c r="DW74" t="s">
        <v>259</v>
      </c>
      <c r="DX74">
        <v>100</v>
      </c>
      <c r="DY74">
        <v>100</v>
      </c>
      <c r="DZ74">
        <v>-3.8260000000000001</v>
      </c>
      <c r="EA74">
        <v>0.49099999999999999</v>
      </c>
      <c r="EB74">
        <v>2</v>
      </c>
      <c r="EC74">
        <v>518.024</v>
      </c>
      <c r="ED74">
        <v>425.83699999999999</v>
      </c>
      <c r="EE74">
        <v>25.904599999999999</v>
      </c>
      <c r="EF74">
        <v>31.6739</v>
      </c>
      <c r="EG74">
        <v>29.9998</v>
      </c>
      <c r="EH74">
        <v>31.8294</v>
      </c>
      <c r="EI74">
        <v>31.86</v>
      </c>
      <c r="EJ74">
        <v>19.7715</v>
      </c>
      <c r="EK74">
        <v>35.624099999999999</v>
      </c>
      <c r="EL74">
        <v>0</v>
      </c>
      <c r="EM74">
        <v>25.902699999999999</v>
      </c>
      <c r="EN74">
        <v>403.71199999999999</v>
      </c>
      <c r="EO74">
        <v>14.9145</v>
      </c>
      <c r="EP74">
        <v>100.081</v>
      </c>
      <c r="EQ74">
        <v>90.516800000000003</v>
      </c>
    </row>
    <row r="75" spans="1:147" x14ac:dyDescent="0.3">
      <c r="A75">
        <v>59</v>
      </c>
      <c r="B75">
        <v>1672916058.9000001</v>
      </c>
      <c r="C75">
        <v>3600.5</v>
      </c>
      <c r="D75" t="s">
        <v>429</v>
      </c>
      <c r="E75" t="s">
        <v>430</v>
      </c>
      <c r="F75">
        <v>1672916050.9000001</v>
      </c>
      <c r="G75">
        <f t="shared" si="43"/>
        <v>7.6884319018805042E-3</v>
      </c>
      <c r="H75">
        <f t="shared" si="44"/>
        <v>-4.0093120789746628</v>
      </c>
      <c r="I75">
        <f t="shared" si="45"/>
        <v>400.315612903226</v>
      </c>
      <c r="J75">
        <f t="shared" si="46"/>
        <v>404.58902863820305</v>
      </c>
      <c r="K75">
        <f t="shared" si="47"/>
        <v>39.072770671723795</v>
      </c>
      <c r="L75">
        <f t="shared" si="48"/>
        <v>38.660069928058782</v>
      </c>
      <c r="M75">
        <f t="shared" si="49"/>
        <v>0.35988627293213521</v>
      </c>
      <c r="N75">
        <f t="shared" si="50"/>
        <v>3.3828158691244887</v>
      </c>
      <c r="O75">
        <f t="shared" si="51"/>
        <v>0.33988832367715249</v>
      </c>
      <c r="P75">
        <f t="shared" si="52"/>
        <v>0.21413428360958792</v>
      </c>
      <c r="Q75">
        <f t="shared" si="53"/>
        <v>0</v>
      </c>
      <c r="R75">
        <f t="shared" si="54"/>
        <v>27.156484762267198</v>
      </c>
      <c r="S75">
        <f t="shared" si="55"/>
        <v>27.554338709677399</v>
      </c>
      <c r="T75">
        <f t="shared" si="56"/>
        <v>3.6973580461280005</v>
      </c>
      <c r="U75">
        <f t="shared" si="57"/>
        <v>39.319620653627588</v>
      </c>
      <c r="V75">
        <f t="shared" si="58"/>
        <v>1.5724121623316996</v>
      </c>
      <c r="W75">
        <f t="shared" si="59"/>
        <v>3.9990522192045366</v>
      </c>
      <c r="X75">
        <f t="shared" si="60"/>
        <v>2.1249458837963009</v>
      </c>
      <c r="Y75">
        <f t="shared" si="61"/>
        <v>-339.05984687293022</v>
      </c>
      <c r="Z75">
        <f t="shared" si="62"/>
        <v>245.80240980858377</v>
      </c>
      <c r="AA75">
        <f t="shared" si="63"/>
        <v>15.874797165799915</v>
      </c>
      <c r="AB75">
        <f t="shared" si="64"/>
        <v>-77.382639898546529</v>
      </c>
      <c r="AC75">
        <v>-3.9958368562265999E-2</v>
      </c>
      <c r="AD75">
        <v>4.48567692564893E-2</v>
      </c>
      <c r="AE75">
        <v>3.3734275313720001</v>
      </c>
      <c r="AF75">
        <v>0</v>
      </c>
      <c r="AG75">
        <v>0</v>
      </c>
      <c r="AH75">
        <f t="shared" si="65"/>
        <v>1</v>
      </c>
      <c r="AI75">
        <f t="shared" si="66"/>
        <v>0</v>
      </c>
      <c r="AJ75">
        <f t="shared" si="67"/>
        <v>50632.498003540502</v>
      </c>
      <c r="AK75" t="s">
        <v>431</v>
      </c>
      <c r="AL75">
        <v>2.2407923076923102</v>
      </c>
      <c r="AM75">
        <v>1.7524</v>
      </c>
      <c r="AN75">
        <f t="shared" si="68"/>
        <v>-0.48839230769231023</v>
      </c>
      <c r="AO75">
        <f t="shared" si="69"/>
        <v>-0.27869910276895127</v>
      </c>
      <c r="AP75">
        <v>-1.69254967075058</v>
      </c>
      <c r="AQ75" t="s">
        <v>252</v>
      </c>
      <c r="AR75">
        <v>0</v>
      </c>
      <c r="AS75">
        <v>0</v>
      </c>
      <c r="AT75" t="e">
        <f t="shared" si="70"/>
        <v>#DIV/0!</v>
      </c>
      <c r="AU75">
        <v>0.5</v>
      </c>
      <c r="AV75">
        <f t="shared" si="71"/>
        <v>0</v>
      </c>
      <c r="AW75">
        <f t="shared" si="72"/>
        <v>-4.0093120789746628</v>
      </c>
      <c r="AX75" t="e">
        <f t="shared" si="73"/>
        <v>#DIV/0!</v>
      </c>
      <c r="AY75" t="e">
        <f t="shared" si="74"/>
        <v>#DIV/0!</v>
      </c>
      <c r="AZ75" t="e">
        <f t="shared" si="75"/>
        <v>#DIV/0!</v>
      </c>
      <c r="BA75" t="e">
        <f t="shared" si="76"/>
        <v>#DIV/0!</v>
      </c>
      <c r="BB75" t="s">
        <v>252</v>
      </c>
      <c r="BC75">
        <v>0</v>
      </c>
      <c r="BD75">
        <f t="shared" si="77"/>
        <v>0</v>
      </c>
      <c r="BE75" t="e">
        <f t="shared" si="78"/>
        <v>#DIV/0!</v>
      </c>
      <c r="BF75">
        <f t="shared" si="79"/>
        <v>1</v>
      </c>
      <c r="BG75">
        <f t="shared" si="80"/>
        <v>0</v>
      </c>
      <c r="BH75">
        <f t="shared" si="81"/>
        <v>-3.5880991006599174</v>
      </c>
      <c r="BI75">
        <f t="shared" si="82"/>
        <v>0</v>
      </c>
      <c r="BJ75">
        <f t="shared" si="83"/>
        <v>0</v>
      </c>
      <c r="BK75">
        <f t="shared" si="84"/>
        <v>0</v>
      </c>
      <c r="BL75">
        <f t="shared" si="85"/>
        <v>0</v>
      </c>
      <c r="BM75">
        <v>0.84430926673307205</v>
      </c>
      <c r="BN75">
        <v>0.5</v>
      </c>
      <c r="BO75" t="s">
        <v>253</v>
      </c>
      <c r="BP75">
        <v>1672916050.9000001</v>
      </c>
      <c r="BQ75">
        <v>400.315612903226</v>
      </c>
      <c r="BR75">
        <v>400.15832258064501</v>
      </c>
      <c r="BS75">
        <v>16.281945161290299</v>
      </c>
      <c r="BT75">
        <v>15.004854838709701</v>
      </c>
      <c r="BU75">
        <v>500.02112903225799</v>
      </c>
      <c r="BV75">
        <v>96.373983870967706</v>
      </c>
      <c r="BW75">
        <v>0.199990967741936</v>
      </c>
      <c r="BX75">
        <v>28.902129032258099</v>
      </c>
      <c r="BY75">
        <v>27.554338709677399</v>
      </c>
      <c r="BZ75">
        <v>999.9</v>
      </c>
      <c r="CA75">
        <v>9998.7096774193506</v>
      </c>
      <c r="CB75">
        <v>0</v>
      </c>
      <c r="CC75">
        <v>313.85819354838702</v>
      </c>
      <c r="CD75">
        <v>0</v>
      </c>
      <c r="CE75">
        <v>0</v>
      </c>
      <c r="CF75">
        <v>0</v>
      </c>
      <c r="CG75">
        <v>0</v>
      </c>
      <c r="CH75">
        <v>2.2693225806451598</v>
      </c>
      <c r="CI75">
        <v>0</v>
      </c>
      <c r="CJ75">
        <v>6.4112419354838703</v>
      </c>
      <c r="CK75">
        <v>0.95976774193548398</v>
      </c>
      <c r="CL75">
        <v>41.4695483870968</v>
      </c>
      <c r="CM75">
        <v>45.405000000000001</v>
      </c>
      <c r="CN75">
        <v>43.447225806451598</v>
      </c>
      <c r="CO75">
        <v>43.625</v>
      </c>
      <c r="CP75">
        <v>41.794096774193498</v>
      </c>
      <c r="CQ75">
        <v>0</v>
      </c>
      <c r="CR75">
        <v>0</v>
      </c>
      <c r="CS75">
        <v>0</v>
      </c>
      <c r="CT75">
        <v>118.799999952316</v>
      </c>
      <c r="CU75">
        <v>2.2407923076923102</v>
      </c>
      <c r="CV75">
        <v>-0.54485469729037705</v>
      </c>
      <c r="CW75">
        <v>-0.94616411589706495</v>
      </c>
      <c r="CX75">
        <v>6.4212115384615398</v>
      </c>
      <c r="CY75">
        <v>15</v>
      </c>
      <c r="CZ75">
        <v>1672912372.9000001</v>
      </c>
      <c r="DA75" t="s">
        <v>254</v>
      </c>
      <c r="DB75">
        <v>1</v>
      </c>
      <c r="DC75">
        <v>-3.8260000000000001</v>
      </c>
      <c r="DD75">
        <v>0.49099999999999999</v>
      </c>
      <c r="DE75">
        <v>403</v>
      </c>
      <c r="DF75">
        <v>16</v>
      </c>
      <c r="DG75">
        <v>1.4</v>
      </c>
      <c r="DH75">
        <v>0.46</v>
      </c>
      <c r="DI75">
        <v>4.2167217735849097E-2</v>
      </c>
      <c r="DJ75">
        <v>1.25153742477022</v>
      </c>
      <c r="DK75">
        <v>0.37232698208915399</v>
      </c>
      <c r="DL75">
        <v>0</v>
      </c>
      <c r="DM75">
        <v>2.4022000000000001</v>
      </c>
      <c r="DN75">
        <v>0</v>
      </c>
      <c r="DO75">
        <v>0</v>
      </c>
      <c r="DP75">
        <v>0</v>
      </c>
      <c r="DQ75">
        <v>1.28712735849057</v>
      </c>
      <c r="DR75">
        <v>-0.11362922109337401</v>
      </c>
      <c r="DS75">
        <v>2.3658964087670299E-2</v>
      </c>
      <c r="DT75">
        <v>0</v>
      </c>
      <c r="DU75">
        <v>0</v>
      </c>
      <c r="DV75">
        <v>3</v>
      </c>
      <c r="DW75" t="s">
        <v>317</v>
      </c>
      <c r="DX75">
        <v>100</v>
      </c>
      <c r="DY75">
        <v>100</v>
      </c>
      <c r="DZ75">
        <v>-3.8260000000000001</v>
      </c>
      <c r="EA75">
        <v>0.49099999999999999</v>
      </c>
      <c r="EB75">
        <v>2</v>
      </c>
      <c r="EC75">
        <v>517.85199999999998</v>
      </c>
      <c r="ED75">
        <v>425.291</v>
      </c>
      <c r="EE75">
        <v>31.144600000000001</v>
      </c>
      <c r="EF75">
        <v>31.6599</v>
      </c>
      <c r="EG75">
        <v>30</v>
      </c>
      <c r="EH75">
        <v>31.823899999999998</v>
      </c>
      <c r="EI75">
        <v>31.854500000000002</v>
      </c>
      <c r="EJ75">
        <v>19.605899999999998</v>
      </c>
      <c r="EK75">
        <v>33.602899999999998</v>
      </c>
      <c r="EL75">
        <v>0</v>
      </c>
      <c r="EM75">
        <v>31.091899999999999</v>
      </c>
      <c r="EN75">
        <v>399.99099999999999</v>
      </c>
      <c r="EO75">
        <v>15.3888</v>
      </c>
      <c r="EP75">
        <v>100.086</v>
      </c>
      <c r="EQ75">
        <v>90.527100000000004</v>
      </c>
    </row>
    <row r="76" spans="1:147" x14ac:dyDescent="0.3">
      <c r="A76">
        <v>60</v>
      </c>
      <c r="B76">
        <v>1672916118.9000001</v>
      </c>
      <c r="C76">
        <v>3660.5</v>
      </c>
      <c r="D76" t="s">
        <v>432</v>
      </c>
      <c r="E76" t="s">
        <v>433</v>
      </c>
      <c r="F76">
        <v>1672916110.9000001</v>
      </c>
      <c r="G76">
        <f t="shared" si="43"/>
        <v>6.0125143869708287E-3</v>
      </c>
      <c r="H76">
        <f t="shared" si="44"/>
        <v>-2.9629998064853478</v>
      </c>
      <c r="I76">
        <f t="shared" si="45"/>
        <v>400.05770967741898</v>
      </c>
      <c r="J76">
        <f t="shared" si="46"/>
        <v>403.48809303634573</v>
      </c>
      <c r="K76">
        <f t="shared" si="47"/>
        <v>38.967174832706135</v>
      </c>
      <c r="L76">
        <f t="shared" si="48"/>
        <v>38.635882905143689</v>
      </c>
      <c r="M76">
        <f t="shared" si="49"/>
        <v>0.26476431145991763</v>
      </c>
      <c r="N76">
        <f t="shared" si="50"/>
        <v>3.3830838100097105</v>
      </c>
      <c r="O76">
        <f t="shared" si="51"/>
        <v>0.25376795805606606</v>
      </c>
      <c r="P76">
        <f t="shared" si="52"/>
        <v>0.15955489504045656</v>
      </c>
      <c r="Q76">
        <f t="shared" si="53"/>
        <v>0</v>
      </c>
      <c r="R76">
        <f t="shared" si="54"/>
        <v>28.279057269138747</v>
      </c>
      <c r="S76">
        <f t="shared" si="55"/>
        <v>28.3165193548387</v>
      </c>
      <c r="T76">
        <f t="shared" si="56"/>
        <v>3.865428210232841</v>
      </c>
      <c r="U76">
        <f t="shared" si="57"/>
        <v>39.351254437261254</v>
      </c>
      <c r="V76">
        <f t="shared" si="58"/>
        <v>1.642511851040976</v>
      </c>
      <c r="W76">
        <f t="shared" si="59"/>
        <v>4.1739758351533007</v>
      </c>
      <c r="X76">
        <f t="shared" si="60"/>
        <v>2.2229163591918653</v>
      </c>
      <c r="Y76">
        <f t="shared" si="61"/>
        <v>-265.15188446541356</v>
      </c>
      <c r="Z76">
        <f t="shared" si="62"/>
        <v>242.02113139746245</v>
      </c>
      <c r="AA76">
        <f t="shared" si="63"/>
        <v>15.746656568816146</v>
      </c>
      <c r="AB76">
        <f t="shared" si="64"/>
        <v>-7.3840964991349551</v>
      </c>
      <c r="AC76">
        <v>-3.9962348500097097E-2</v>
      </c>
      <c r="AD76">
        <v>4.48612370853664E-2</v>
      </c>
      <c r="AE76">
        <v>3.3736945371589702</v>
      </c>
      <c r="AF76">
        <v>0</v>
      </c>
      <c r="AG76">
        <v>0</v>
      </c>
      <c r="AH76">
        <f t="shared" si="65"/>
        <v>1</v>
      </c>
      <c r="AI76">
        <f t="shared" si="66"/>
        <v>0</v>
      </c>
      <c r="AJ76">
        <f t="shared" si="67"/>
        <v>50513.335217699416</v>
      </c>
      <c r="AK76" t="s">
        <v>434</v>
      </c>
      <c r="AL76">
        <v>2.2887846153846199</v>
      </c>
      <c r="AM76">
        <v>1.6816</v>
      </c>
      <c r="AN76">
        <f t="shared" si="68"/>
        <v>-0.60718461538461987</v>
      </c>
      <c r="AO76">
        <f t="shared" si="69"/>
        <v>-0.36107553245993096</v>
      </c>
      <c r="AP76">
        <v>-1.2508440969735</v>
      </c>
      <c r="AQ76" t="s">
        <v>252</v>
      </c>
      <c r="AR76">
        <v>0</v>
      </c>
      <c r="AS76">
        <v>0</v>
      </c>
      <c r="AT76" t="e">
        <f t="shared" si="70"/>
        <v>#DIV/0!</v>
      </c>
      <c r="AU76">
        <v>0.5</v>
      </c>
      <c r="AV76">
        <f t="shared" si="71"/>
        <v>0</v>
      </c>
      <c r="AW76">
        <f t="shared" si="72"/>
        <v>-2.9629998064853478</v>
      </c>
      <c r="AX76" t="e">
        <f t="shared" si="73"/>
        <v>#DIV/0!</v>
      </c>
      <c r="AY76" t="e">
        <f t="shared" si="74"/>
        <v>#DIV/0!</v>
      </c>
      <c r="AZ76" t="e">
        <f t="shared" si="75"/>
        <v>#DIV/0!</v>
      </c>
      <c r="BA76" t="e">
        <f t="shared" si="76"/>
        <v>#DIV/0!</v>
      </c>
      <c r="BB76" t="s">
        <v>252</v>
      </c>
      <c r="BC76">
        <v>0</v>
      </c>
      <c r="BD76">
        <f t="shared" si="77"/>
        <v>0</v>
      </c>
      <c r="BE76" t="e">
        <f t="shared" si="78"/>
        <v>#DIV/0!</v>
      </c>
      <c r="BF76">
        <f t="shared" si="79"/>
        <v>1</v>
      </c>
      <c r="BG76">
        <f t="shared" si="80"/>
        <v>0</v>
      </c>
      <c r="BH76">
        <f t="shared" si="81"/>
        <v>-2.7695036359490004</v>
      </c>
      <c r="BI76">
        <f t="shared" si="82"/>
        <v>0</v>
      </c>
      <c r="BJ76">
        <f t="shared" si="83"/>
        <v>0</v>
      </c>
      <c r="BK76">
        <f t="shared" si="84"/>
        <v>0</v>
      </c>
      <c r="BL76">
        <f t="shared" si="85"/>
        <v>0</v>
      </c>
      <c r="BM76">
        <v>0.84430926673307205</v>
      </c>
      <c r="BN76">
        <v>0.5</v>
      </c>
      <c r="BO76" t="s">
        <v>253</v>
      </c>
      <c r="BP76">
        <v>1672916110.9000001</v>
      </c>
      <c r="BQ76">
        <v>400.05770967741898</v>
      </c>
      <c r="BR76">
        <v>399.96354838709698</v>
      </c>
      <c r="BS76">
        <v>17.007493548387099</v>
      </c>
      <c r="BT76">
        <v>16.009519354838702</v>
      </c>
      <c r="BU76">
        <v>500.02138709677399</v>
      </c>
      <c r="BV76">
        <v>96.375809677419397</v>
      </c>
      <c r="BW76">
        <v>0.19996419354838699</v>
      </c>
      <c r="BX76">
        <v>29.643470967741901</v>
      </c>
      <c r="BY76">
        <v>28.3165193548387</v>
      </c>
      <c r="BZ76">
        <v>999.9</v>
      </c>
      <c r="CA76">
        <v>9999.5161290322594</v>
      </c>
      <c r="CB76">
        <v>0</v>
      </c>
      <c r="CC76">
        <v>313.884935483871</v>
      </c>
      <c r="CD76">
        <v>0</v>
      </c>
      <c r="CE76">
        <v>0</v>
      </c>
      <c r="CF76">
        <v>0</v>
      </c>
      <c r="CG76">
        <v>0</v>
      </c>
      <c r="CH76">
        <v>2.2676322580645198</v>
      </c>
      <c r="CI76">
        <v>0</v>
      </c>
      <c r="CJ76">
        <v>4.9007935483871004</v>
      </c>
      <c r="CK76">
        <v>0.89201290322580695</v>
      </c>
      <c r="CL76">
        <v>40.973548387096798</v>
      </c>
      <c r="CM76">
        <v>45.311999999999998</v>
      </c>
      <c r="CN76">
        <v>43.162999999999997</v>
      </c>
      <c r="CO76">
        <v>43.561999999999998</v>
      </c>
      <c r="CP76">
        <v>41.408999999999999</v>
      </c>
      <c r="CQ76">
        <v>0</v>
      </c>
      <c r="CR76">
        <v>0</v>
      </c>
      <c r="CS76">
        <v>0</v>
      </c>
      <c r="CT76">
        <v>59.600000143051098</v>
      </c>
      <c r="CU76">
        <v>2.2887846153846199</v>
      </c>
      <c r="CV76">
        <v>0.91903588328796704</v>
      </c>
      <c r="CW76">
        <v>-4.0510598123361703</v>
      </c>
      <c r="CX76">
        <v>4.8366115384615398</v>
      </c>
      <c r="CY76">
        <v>15</v>
      </c>
      <c r="CZ76">
        <v>1672912372.9000001</v>
      </c>
      <c r="DA76" t="s">
        <v>254</v>
      </c>
      <c r="DB76">
        <v>1</v>
      </c>
      <c r="DC76">
        <v>-3.8260000000000001</v>
      </c>
      <c r="DD76">
        <v>0.49099999999999999</v>
      </c>
      <c r="DE76">
        <v>403</v>
      </c>
      <c r="DF76">
        <v>16</v>
      </c>
      <c r="DG76">
        <v>1.4</v>
      </c>
      <c r="DH76">
        <v>0.46</v>
      </c>
      <c r="DI76">
        <v>0.110296267566038</v>
      </c>
      <c r="DJ76">
        <v>0.16058282243828301</v>
      </c>
      <c r="DK76">
        <v>0.179575942373424</v>
      </c>
      <c r="DL76">
        <v>1</v>
      </c>
      <c r="DM76">
        <v>2.4821</v>
      </c>
      <c r="DN76">
        <v>0</v>
      </c>
      <c r="DO76">
        <v>0</v>
      </c>
      <c r="DP76">
        <v>0</v>
      </c>
      <c r="DQ76">
        <v>1.01680973584906</v>
      </c>
      <c r="DR76">
        <v>-0.14920734397678601</v>
      </c>
      <c r="DS76">
        <v>2.7664194774726401E-2</v>
      </c>
      <c r="DT76">
        <v>0</v>
      </c>
      <c r="DU76">
        <v>1</v>
      </c>
      <c r="DV76">
        <v>3</v>
      </c>
      <c r="DW76" t="s">
        <v>255</v>
      </c>
      <c r="DX76">
        <v>100</v>
      </c>
      <c r="DY76">
        <v>100</v>
      </c>
      <c r="DZ76">
        <v>-3.8260000000000001</v>
      </c>
      <c r="EA76">
        <v>0.49099999999999999</v>
      </c>
      <c r="EB76">
        <v>2</v>
      </c>
      <c r="EC76">
        <v>517.4</v>
      </c>
      <c r="ED76">
        <v>426.39299999999997</v>
      </c>
      <c r="EE76">
        <v>31.145600000000002</v>
      </c>
      <c r="EF76">
        <v>31.634899999999998</v>
      </c>
      <c r="EG76">
        <v>29.9999</v>
      </c>
      <c r="EH76">
        <v>31.8156</v>
      </c>
      <c r="EI76">
        <v>31.8489</v>
      </c>
      <c r="EJ76">
        <v>19.6188</v>
      </c>
      <c r="EK76">
        <v>29.405200000000001</v>
      </c>
      <c r="EL76">
        <v>0</v>
      </c>
      <c r="EM76">
        <v>31.14</v>
      </c>
      <c r="EN76">
        <v>399.91300000000001</v>
      </c>
      <c r="EO76">
        <v>16.221599999999999</v>
      </c>
      <c r="EP76">
        <v>100.09099999999999</v>
      </c>
      <c r="EQ76">
        <v>90.527299999999997</v>
      </c>
    </row>
    <row r="77" spans="1:147" x14ac:dyDescent="0.3">
      <c r="A77">
        <v>61</v>
      </c>
      <c r="B77">
        <v>1672916178.9000001</v>
      </c>
      <c r="C77">
        <v>3720.5</v>
      </c>
      <c r="D77" t="s">
        <v>435</v>
      </c>
      <c r="E77" t="s">
        <v>436</v>
      </c>
      <c r="F77">
        <v>1672916170.9000001</v>
      </c>
      <c r="G77">
        <f t="shared" si="43"/>
        <v>5.6546931953467792E-3</v>
      </c>
      <c r="H77">
        <f t="shared" si="44"/>
        <v>-2.6086723257638549</v>
      </c>
      <c r="I77">
        <f t="shared" si="45"/>
        <v>400.14325806451598</v>
      </c>
      <c r="J77">
        <f t="shared" si="46"/>
        <v>402.35902569674067</v>
      </c>
      <c r="K77">
        <f t="shared" si="47"/>
        <v>38.858096419944935</v>
      </c>
      <c r="L77">
        <f t="shared" si="48"/>
        <v>38.644107154641176</v>
      </c>
      <c r="M77">
        <f t="shared" si="49"/>
        <v>0.25404762684621485</v>
      </c>
      <c r="N77">
        <f t="shared" si="50"/>
        <v>3.383862714297373</v>
      </c>
      <c r="O77">
        <f t="shared" si="51"/>
        <v>0.24390734145693727</v>
      </c>
      <c r="P77">
        <f t="shared" si="52"/>
        <v>0.15331942718436023</v>
      </c>
      <c r="Q77">
        <f t="shared" si="53"/>
        <v>0</v>
      </c>
      <c r="R77">
        <f t="shared" si="54"/>
        <v>28.10859916820505</v>
      </c>
      <c r="S77">
        <f t="shared" si="55"/>
        <v>28.2031322580645</v>
      </c>
      <c r="T77">
        <f t="shared" si="56"/>
        <v>3.8400106547782018</v>
      </c>
      <c r="U77">
        <f t="shared" si="57"/>
        <v>40.469047644921588</v>
      </c>
      <c r="V77">
        <f t="shared" si="58"/>
        <v>1.6648332517688214</v>
      </c>
      <c r="W77">
        <f t="shared" si="59"/>
        <v>4.1138434152841725</v>
      </c>
      <c r="X77">
        <f t="shared" si="60"/>
        <v>2.1751774030093802</v>
      </c>
      <c r="Y77">
        <f t="shared" si="61"/>
        <v>-249.37196991479297</v>
      </c>
      <c r="Z77">
        <f t="shared" si="62"/>
        <v>216.83725678799368</v>
      </c>
      <c r="AA77">
        <f t="shared" si="63"/>
        <v>14.0792876638863</v>
      </c>
      <c r="AB77">
        <f t="shared" si="64"/>
        <v>-18.455425462912984</v>
      </c>
      <c r="AC77">
        <v>-3.9973918922303703E-2</v>
      </c>
      <c r="AD77">
        <v>4.4874225897918001E-2</v>
      </c>
      <c r="AE77">
        <v>3.3744707229414601</v>
      </c>
      <c r="AF77">
        <v>0</v>
      </c>
      <c r="AG77">
        <v>0</v>
      </c>
      <c r="AH77">
        <f t="shared" si="65"/>
        <v>1</v>
      </c>
      <c r="AI77">
        <f t="shared" si="66"/>
        <v>0</v>
      </c>
      <c r="AJ77">
        <f t="shared" si="67"/>
        <v>50569.424266426504</v>
      </c>
      <c r="AK77" t="s">
        <v>437</v>
      </c>
      <c r="AL77">
        <v>2.2856923076923099</v>
      </c>
      <c r="AM77">
        <v>1.9452</v>
      </c>
      <c r="AN77">
        <f t="shared" si="68"/>
        <v>-0.34049230769230987</v>
      </c>
      <c r="AO77">
        <f t="shared" si="69"/>
        <v>-0.1750423132286191</v>
      </c>
      <c r="AP77">
        <v>-1.1012631092554199</v>
      </c>
      <c r="AQ77" t="s">
        <v>252</v>
      </c>
      <c r="AR77">
        <v>0</v>
      </c>
      <c r="AS77">
        <v>0</v>
      </c>
      <c r="AT77" t="e">
        <f t="shared" si="70"/>
        <v>#DIV/0!</v>
      </c>
      <c r="AU77">
        <v>0.5</v>
      </c>
      <c r="AV77">
        <f t="shared" si="71"/>
        <v>0</v>
      </c>
      <c r="AW77">
        <f t="shared" si="72"/>
        <v>-2.6086723257638549</v>
      </c>
      <c r="AX77" t="e">
        <f t="shared" si="73"/>
        <v>#DIV/0!</v>
      </c>
      <c r="AY77" t="e">
        <f t="shared" si="74"/>
        <v>#DIV/0!</v>
      </c>
      <c r="AZ77" t="e">
        <f t="shared" si="75"/>
        <v>#DIV/0!</v>
      </c>
      <c r="BA77" t="e">
        <f t="shared" si="76"/>
        <v>#DIV/0!</v>
      </c>
      <c r="BB77" t="s">
        <v>252</v>
      </c>
      <c r="BC77">
        <v>0</v>
      </c>
      <c r="BD77">
        <f t="shared" si="77"/>
        <v>0</v>
      </c>
      <c r="BE77" t="e">
        <f t="shared" si="78"/>
        <v>#DIV/0!</v>
      </c>
      <c r="BF77">
        <f t="shared" si="79"/>
        <v>1</v>
      </c>
      <c r="BG77">
        <f t="shared" si="80"/>
        <v>0</v>
      </c>
      <c r="BH77">
        <f t="shared" si="81"/>
        <v>-5.7129043918307971</v>
      </c>
      <c r="BI77">
        <f t="shared" si="82"/>
        <v>0</v>
      </c>
      <c r="BJ77">
        <f t="shared" si="83"/>
        <v>0</v>
      </c>
      <c r="BK77">
        <f t="shared" si="84"/>
        <v>0</v>
      </c>
      <c r="BL77">
        <f t="shared" si="85"/>
        <v>0</v>
      </c>
      <c r="BM77">
        <v>0.84430926673307205</v>
      </c>
      <c r="BN77">
        <v>0.5</v>
      </c>
      <c r="BO77" t="s">
        <v>253</v>
      </c>
      <c r="BP77">
        <v>1672916170.9000001</v>
      </c>
      <c r="BQ77">
        <v>400.14325806451598</v>
      </c>
      <c r="BR77">
        <v>400.084838709677</v>
      </c>
      <c r="BS77">
        <v>17.238638709677399</v>
      </c>
      <c r="BT77">
        <v>16.300306451612901</v>
      </c>
      <c r="BU77">
        <v>500.036870967742</v>
      </c>
      <c r="BV77">
        <v>96.375732258064502</v>
      </c>
      <c r="BW77">
        <v>0.199947516129032</v>
      </c>
      <c r="BX77">
        <v>29.391732258064501</v>
      </c>
      <c r="BY77">
        <v>28.2031322580645</v>
      </c>
      <c r="BZ77">
        <v>999.9</v>
      </c>
      <c r="CA77">
        <v>10002.419354838699</v>
      </c>
      <c r="CB77">
        <v>0</v>
      </c>
      <c r="CC77">
        <v>314.04700000000003</v>
      </c>
      <c r="CD77">
        <v>0</v>
      </c>
      <c r="CE77">
        <v>0</v>
      </c>
      <c r="CF77">
        <v>0</v>
      </c>
      <c r="CG77">
        <v>0</v>
      </c>
      <c r="CH77">
        <v>2.2825096774193501</v>
      </c>
      <c r="CI77">
        <v>0</v>
      </c>
      <c r="CJ77">
        <v>2.69830967741935</v>
      </c>
      <c r="CK77">
        <v>0.76144838709677398</v>
      </c>
      <c r="CL77">
        <v>40.576354838709698</v>
      </c>
      <c r="CM77">
        <v>45.186999999999998</v>
      </c>
      <c r="CN77">
        <v>42.8546774193548</v>
      </c>
      <c r="CO77">
        <v>43.433</v>
      </c>
      <c r="CP77">
        <v>41.118806451612897</v>
      </c>
      <c r="CQ77">
        <v>0</v>
      </c>
      <c r="CR77">
        <v>0</v>
      </c>
      <c r="CS77">
        <v>0</v>
      </c>
      <c r="CT77">
        <v>59.299999952316298</v>
      </c>
      <c r="CU77">
        <v>2.2856923076923099</v>
      </c>
      <c r="CV77">
        <v>-0.13449573838904499</v>
      </c>
      <c r="CW77">
        <v>-4.7712512685299302</v>
      </c>
      <c r="CX77">
        <v>2.65412692307692</v>
      </c>
      <c r="CY77">
        <v>15</v>
      </c>
      <c r="CZ77">
        <v>1672912372.9000001</v>
      </c>
      <c r="DA77" t="s">
        <v>254</v>
      </c>
      <c r="DB77">
        <v>1</v>
      </c>
      <c r="DC77">
        <v>-3.8260000000000001</v>
      </c>
      <c r="DD77">
        <v>0.49099999999999999</v>
      </c>
      <c r="DE77">
        <v>403</v>
      </c>
      <c r="DF77">
        <v>16</v>
      </c>
      <c r="DG77">
        <v>1.4</v>
      </c>
      <c r="DH77">
        <v>0.46</v>
      </c>
      <c r="DI77">
        <v>0.182779541698113</v>
      </c>
      <c r="DJ77">
        <v>-1.19336159612966</v>
      </c>
      <c r="DK77">
        <v>0.251454956375049</v>
      </c>
      <c r="DL77">
        <v>0</v>
      </c>
      <c r="DM77">
        <v>2.4925000000000002</v>
      </c>
      <c r="DN77">
        <v>0</v>
      </c>
      <c r="DO77">
        <v>0</v>
      </c>
      <c r="DP77">
        <v>0</v>
      </c>
      <c r="DQ77">
        <v>0.92256009433962205</v>
      </c>
      <c r="DR77">
        <v>0.14810276729559799</v>
      </c>
      <c r="DS77">
        <v>2.3132188869554898E-2</v>
      </c>
      <c r="DT77">
        <v>0</v>
      </c>
      <c r="DU77">
        <v>0</v>
      </c>
      <c r="DV77">
        <v>3</v>
      </c>
      <c r="DW77" t="s">
        <v>317</v>
      </c>
      <c r="DX77">
        <v>100</v>
      </c>
      <c r="DY77">
        <v>100</v>
      </c>
      <c r="DZ77">
        <v>-3.8260000000000001</v>
      </c>
      <c r="EA77">
        <v>0.49099999999999999</v>
      </c>
      <c r="EB77">
        <v>2</v>
      </c>
      <c r="EC77">
        <v>517.57100000000003</v>
      </c>
      <c r="ED77">
        <v>425.57299999999998</v>
      </c>
      <c r="EE77">
        <v>25.8108</v>
      </c>
      <c r="EF77">
        <v>31.634899999999998</v>
      </c>
      <c r="EG77">
        <v>30</v>
      </c>
      <c r="EH77">
        <v>31.804500000000001</v>
      </c>
      <c r="EI77">
        <v>31.840699999999998</v>
      </c>
      <c r="EJ77">
        <v>19.570599999999999</v>
      </c>
      <c r="EK77">
        <v>29.594899999999999</v>
      </c>
      <c r="EL77">
        <v>0</v>
      </c>
      <c r="EM77">
        <v>25.879799999999999</v>
      </c>
      <c r="EN77">
        <v>399.41199999999998</v>
      </c>
      <c r="EO77">
        <v>16.1632</v>
      </c>
      <c r="EP77">
        <v>100.099</v>
      </c>
      <c r="EQ77">
        <v>90.526899999999998</v>
      </c>
    </row>
    <row r="78" spans="1:147" x14ac:dyDescent="0.3">
      <c r="A78">
        <v>62</v>
      </c>
      <c r="B78">
        <v>1672916238.9000001</v>
      </c>
      <c r="C78">
        <v>3780.5</v>
      </c>
      <c r="D78" t="s">
        <v>438</v>
      </c>
      <c r="E78" t="s">
        <v>439</v>
      </c>
      <c r="F78">
        <v>1672916230.9000001</v>
      </c>
      <c r="G78">
        <f t="shared" si="43"/>
        <v>5.0132362808528574E-3</v>
      </c>
      <c r="H78">
        <f t="shared" si="44"/>
        <v>-4.5261195015128006</v>
      </c>
      <c r="I78">
        <f t="shared" si="45"/>
        <v>400.11096774193601</v>
      </c>
      <c r="J78">
        <f t="shared" si="46"/>
        <v>418.1017910718524</v>
      </c>
      <c r="K78">
        <f t="shared" si="47"/>
        <v>40.378240274807432</v>
      </c>
      <c r="L78">
        <f t="shared" si="48"/>
        <v>38.640773938452675</v>
      </c>
      <c r="M78">
        <f t="shared" si="49"/>
        <v>0.22713462973158124</v>
      </c>
      <c r="N78">
        <f t="shared" si="50"/>
        <v>3.3858454553540005</v>
      </c>
      <c r="O78">
        <f t="shared" si="51"/>
        <v>0.21899655237714866</v>
      </c>
      <c r="P78">
        <f t="shared" si="52"/>
        <v>0.13757972673912627</v>
      </c>
      <c r="Q78">
        <f t="shared" si="53"/>
        <v>0</v>
      </c>
      <c r="R78">
        <f t="shared" si="54"/>
        <v>27.74011909101911</v>
      </c>
      <c r="S78">
        <f t="shared" si="55"/>
        <v>27.8599161290323</v>
      </c>
      <c r="T78">
        <f t="shared" si="56"/>
        <v>3.7639596465344094</v>
      </c>
      <c r="U78">
        <f t="shared" si="57"/>
        <v>40.435878148070678</v>
      </c>
      <c r="V78">
        <f t="shared" si="58"/>
        <v>1.6147401298919868</v>
      </c>
      <c r="W78">
        <f t="shared" si="59"/>
        <v>3.9933351366304652</v>
      </c>
      <c r="X78">
        <f t="shared" si="60"/>
        <v>2.1492195166424226</v>
      </c>
      <c r="Y78">
        <f t="shared" si="61"/>
        <v>-221.083719985611</v>
      </c>
      <c r="Z78">
        <f t="shared" si="62"/>
        <v>185.73387643621626</v>
      </c>
      <c r="AA78">
        <f t="shared" si="63"/>
        <v>12.001367810035386</v>
      </c>
      <c r="AB78">
        <f t="shared" si="64"/>
        <v>-23.348475739359344</v>
      </c>
      <c r="AC78">
        <v>-4.00033770065562E-2</v>
      </c>
      <c r="AD78">
        <v>4.4907295178161298E-2</v>
      </c>
      <c r="AE78">
        <v>3.37644654273342</v>
      </c>
      <c r="AF78">
        <v>0</v>
      </c>
      <c r="AG78">
        <v>0</v>
      </c>
      <c r="AH78">
        <f t="shared" si="65"/>
        <v>1</v>
      </c>
      <c r="AI78">
        <f t="shared" si="66"/>
        <v>0</v>
      </c>
      <c r="AJ78">
        <f t="shared" si="67"/>
        <v>50691.366949827294</v>
      </c>
      <c r="AK78" t="s">
        <v>440</v>
      </c>
      <c r="AL78">
        <v>2.2445269230769198</v>
      </c>
      <c r="AM78">
        <v>1.4944</v>
      </c>
      <c r="AN78">
        <f t="shared" si="68"/>
        <v>-0.75012692307691986</v>
      </c>
      <c r="AO78">
        <f t="shared" si="69"/>
        <v>-0.50195859413605448</v>
      </c>
      <c r="AP78">
        <v>-1.9107223187327</v>
      </c>
      <c r="AQ78" t="s">
        <v>252</v>
      </c>
      <c r="AR78">
        <v>0</v>
      </c>
      <c r="AS78">
        <v>0</v>
      </c>
      <c r="AT78" t="e">
        <f t="shared" si="70"/>
        <v>#DIV/0!</v>
      </c>
      <c r="AU78">
        <v>0.5</v>
      </c>
      <c r="AV78">
        <f t="shared" si="71"/>
        <v>0</v>
      </c>
      <c r="AW78">
        <f t="shared" si="72"/>
        <v>-4.5261195015128006</v>
      </c>
      <c r="AX78" t="e">
        <f t="shared" si="73"/>
        <v>#DIV/0!</v>
      </c>
      <c r="AY78" t="e">
        <f t="shared" si="74"/>
        <v>#DIV/0!</v>
      </c>
      <c r="AZ78" t="e">
        <f t="shared" si="75"/>
        <v>#DIV/0!</v>
      </c>
      <c r="BA78" t="e">
        <f t="shared" si="76"/>
        <v>#DIV/0!</v>
      </c>
      <c r="BB78" t="s">
        <v>252</v>
      </c>
      <c r="BC78">
        <v>0</v>
      </c>
      <c r="BD78">
        <f t="shared" si="77"/>
        <v>0</v>
      </c>
      <c r="BE78" t="e">
        <f t="shared" si="78"/>
        <v>#DIV/0!</v>
      </c>
      <c r="BF78">
        <f t="shared" si="79"/>
        <v>1</v>
      </c>
      <c r="BG78">
        <f t="shared" si="80"/>
        <v>0</v>
      </c>
      <c r="BH78">
        <f t="shared" si="81"/>
        <v>-1.9921961924392366</v>
      </c>
      <c r="BI78">
        <f t="shared" si="82"/>
        <v>0</v>
      </c>
      <c r="BJ78">
        <f t="shared" si="83"/>
        <v>0</v>
      </c>
      <c r="BK78">
        <f t="shared" si="84"/>
        <v>0</v>
      </c>
      <c r="BL78">
        <f t="shared" si="85"/>
        <v>0</v>
      </c>
      <c r="BM78">
        <v>0.84430926673307205</v>
      </c>
      <c r="BN78">
        <v>0.5</v>
      </c>
      <c r="BO78" t="s">
        <v>253</v>
      </c>
      <c r="BP78">
        <v>1672916230.9000001</v>
      </c>
      <c r="BQ78">
        <v>400.11096774193601</v>
      </c>
      <c r="BR78">
        <v>399.68538709677398</v>
      </c>
      <c r="BS78">
        <v>16.7200387096774</v>
      </c>
      <c r="BT78">
        <v>15.8876419354839</v>
      </c>
      <c r="BU78">
        <v>499.99599999999998</v>
      </c>
      <c r="BV78">
        <v>96.375267741935502</v>
      </c>
      <c r="BW78">
        <v>0.199875290322581</v>
      </c>
      <c r="BX78">
        <v>28.877425806451601</v>
      </c>
      <c r="BY78">
        <v>27.8599161290323</v>
      </c>
      <c r="BZ78">
        <v>999.9</v>
      </c>
      <c r="CA78">
        <v>10009.8387096774</v>
      </c>
      <c r="CB78">
        <v>0</v>
      </c>
      <c r="CC78">
        <v>314.076419354839</v>
      </c>
      <c r="CD78">
        <v>0</v>
      </c>
      <c r="CE78">
        <v>0</v>
      </c>
      <c r="CF78">
        <v>0</v>
      </c>
      <c r="CG78">
        <v>0</v>
      </c>
      <c r="CH78">
        <v>2.2658290322580599</v>
      </c>
      <c r="CI78">
        <v>0</v>
      </c>
      <c r="CJ78">
        <v>1.16039032258065</v>
      </c>
      <c r="CK78">
        <v>0.463567741935484</v>
      </c>
      <c r="CL78">
        <v>40.261935483871</v>
      </c>
      <c r="CM78">
        <v>45.003999999999998</v>
      </c>
      <c r="CN78">
        <v>42.564129032258101</v>
      </c>
      <c r="CO78">
        <v>43.305999999999997</v>
      </c>
      <c r="CP78">
        <v>40.836387096774203</v>
      </c>
      <c r="CQ78">
        <v>0</v>
      </c>
      <c r="CR78">
        <v>0</v>
      </c>
      <c r="CS78">
        <v>0</v>
      </c>
      <c r="CT78">
        <v>59.100000143051098</v>
      </c>
      <c r="CU78">
        <v>2.2445269230769198</v>
      </c>
      <c r="CV78">
        <v>-0.47711112211857298</v>
      </c>
      <c r="CW78">
        <v>-2.6922222137458101</v>
      </c>
      <c r="CX78">
        <v>1.17182692307692</v>
      </c>
      <c r="CY78">
        <v>15</v>
      </c>
      <c r="CZ78">
        <v>1672912372.9000001</v>
      </c>
      <c r="DA78" t="s">
        <v>254</v>
      </c>
      <c r="DB78">
        <v>1</v>
      </c>
      <c r="DC78">
        <v>-3.8260000000000001</v>
      </c>
      <c r="DD78">
        <v>0.49099999999999999</v>
      </c>
      <c r="DE78">
        <v>403</v>
      </c>
      <c r="DF78">
        <v>16</v>
      </c>
      <c r="DG78">
        <v>1.4</v>
      </c>
      <c r="DH78">
        <v>0.46</v>
      </c>
      <c r="DI78">
        <v>0.47713600943396201</v>
      </c>
      <c r="DJ78">
        <v>0.84887140783755299</v>
      </c>
      <c r="DK78">
        <v>0.84348027911691903</v>
      </c>
      <c r="DL78">
        <v>0</v>
      </c>
      <c r="DM78">
        <v>2.1583000000000001</v>
      </c>
      <c r="DN78">
        <v>0</v>
      </c>
      <c r="DO78">
        <v>0</v>
      </c>
      <c r="DP78">
        <v>0</v>
      </c>
      <c r="DQ78">
        <v>0.84084741509434002</v>
      </c>
      <c r="DR78">
        <v>-7.1922128688921894E-2</v>
      </c>
      <c r="DS78">
        <v>1.34601725555032E-2</v>
      </c>
      <c r="DT78">
        <v>1</v>
      </c>
      <c r="DU78">
        <v>1</v>
      </c>
      <c r="DV78">
        <v>3</v>
      </c>
      <c r="DW78" t="s">
        <v>255</v>
      </c>
      <c r="DX78">
        <v>100</v>
      </c>
      <c r="DY78">
        <v>100</v>
      </c>
      <c r="DZ78">
        <v>-3.8260000000000001</v>
      </c>
      <c r="EA78">
        <v>0.49099999999999999</v>
      </c>
      <c r="EB78">
        <v>2</v>
      </c>
      <c r="EC78">
        <v>516.71299999999997</v>
      </c>
      <c r="ED78">
        <v>425.06599999999997</v>
      </c>
      <c r="EE78">
        <v>25.993400000000001</v>
      </c>
      <c r="EF78">
        <v>31.665500000000002</v>
      </c>
      <c r="EG78">
        <v>29.9998</v>
      </c>
      <c r="EH78">
        <v>31.81</v>
      </c>
      <c r="EI78">
        <v>31.840699999999998</v>
      </c>
      <c r="EJ78">
        <v>19.595500000000001</v>
      </c>
      <c r="EK78">
        <v>31.7624</v>
      </c>
      <c r="EL78">
        <v>0</v>
      </c>
      <c r="EM78">
        <v>26.094000000000001</v>
      </c>
      <c r="EN78">
        <v>399.96</v>
      </c>
      <c r="EO78">
        <v>15.695399999999999</v>
      </c>
      <c r="EP78">
        <v>100.10299999999999</v>
      </c>
      <c r="EQ78">
        <v>90.525499999999994</v>
      </c>
    </row>
    <row r="79" spans="1:147" x14ac:dyDescent="0.3">
      <c r="A79">
        <v>63</v>
      </c>
      <c r="B79">
        <v>1672916298.9000001</v>
      </c>
      <c r="C79">
        <v>3840.5</v>
      </c>
      <c r="D79" t="s">
        <v>441</v>
      </c>
      <c r="E79" t="s">
        <v>442</v>
      </c>
      <c r="F79">
        <v>1672916290.9000001</v>
      </c>
      <c r="G79">
        <f t="shared" si="43"/>
        <v>4.4824818046606575E-3</v>
      </c>
      <c r="H79">
        <f t="shared" si="44"/>
        <v>-2.8456832343873164</v>
      </c>
      <c r="I79">
        <f t="shared" si="45"/>
        <v>399.97119354838702</v>
      </c>
      <c r="J79">
        <f t="shared" si="46"/>
        <v>408.43231555902088</v>
      </c>
      <c r="K79">
        <f t="shared" si="47"/>
        <v>39.443549860290233</v>
      </c>
      <c r="L79">
        <f t="shared" si="48"/>
        <v>38.626433596011161</v>
      </c>
      <c r="M79">
        <f t="shared" si="49"/>
        <v>0.20102025215971289</v>
      </c>
      <c r="N79">
        <f t="shared" si="50"/>
        <v>3.3805759547474779</v>
      </c>
      <c r="O79">
        <f t="shared" si="51"/>
        <v>0.19460789911822504</v>
      </c>
      <c r="P79">
        <f t="shared" si="52"/>
        <v>0.12218902208112412</v>
      </c>
      <c r="Q79">
        <f t="shared" si="53"/>
        <v>0</v>
      </c>
      <c r="R79">
        <f t="shared" si="54"/>
        <v>27.692796822030502</v>
      </c>
      <c r="S79">
        <f t="shared" si="55"/>
        <v>27.802167741935499</v>
      </c>
      <c r="T79">
        <f t="shared" si="56"/>
        <v>3.7512935778940011</v>
      </c>
      <c r="U79">
        <f t="shared" si="57"/>
        <v>40.160688669158169</v>
      </c>
      <c r="V79">
        <f t="shared" si="58"/>
        <v>1.5883834981394513</v>
      </c>
      <c r="W79">
        <f t="shared" si="59"/>
        <v>3.9550703704920962</v>
      </c>
      <c r="X79">
        <f t="shared" si="60"/>
        <v>2.1629100797545497</v>
      </c>
      <c r="Y79">
        <f t="shared" si="61"/>
        <v>-197.67744758553499</v>
      </c>
      <c r="Z79">
        <f t="shared" si="62"/>
        <v>165.6902851332909</v>
      </c>
      <c r="AA79">
        <f t="shared" si="63"/>
        <v>10.710970070834453</v>
      </c>
      <c r="AB79">
        <f t="shared" si="64"/>
        <v>-21.276192381409629</v>
      </c>
      <c r="AC79">
        <v>-3.9925102445298198E-2</v>
      </c>
      <c r="AD79">
        <v>4.4819425125920999E-2</v>
      </c>
      <c r="AE79">
        <v>3.3711954329682898</v>
      </c>
      <c r="AF79">
        <v>0</v>
      </c>
      <c r="AG79">
        <v>0</v>
      </c>
      <c r="AH79">
        <f t="shared" si="65"/>
        <v>1</v>
      </c>
      <c r="AI79">
        <f t="shared" si="66"/>
        <v>0</v>
      </c>
      <c r="AJ79">
        <f t="shared" si="67"/>
        <v>50624.042965913926</v>
      </c>
      <c r="AK79" t="s">
        <v>443</v>
      </c>
      <c r="AL79">
        <v>2.33438846153846</v>
      </c>
      <c r="AM79">
        <v>1.4216</v>
      </c>
      <c r="AN79">
        <f t="shared" si="68"/>
        <v>-0.91278846153846005</v>
      </c>
      <c r="AO79">
        <f t="shared" si="69"/>
        <v>-0.64208529933768999</v>
      </c>
      <c r="AP79">
        <v>-1.2013183624910699</v>
      </c>
      <c r="AQ79" t="s">
        <v>252</v>
      </c>
      <c r="AR79">
        <v>0</v>
      </c>
      <c r="AS79">
        <v>0</v>
      </c>
      <c r="AT79" t="e">
        <f t="shared" si="70"/>
        <v>#DIV/0!</v>
      </c>
      <c r="AU79">
        <v>0.5</v>
      </c>
      <c r="AV79">
        <f t="shared" si="71"/>
        <v>0</v>
      </c>
      <c r="AW79">
        <f t="shared" si="72"/>
        <v>-2.8456832343873164</v>
      </c>
      <c r="AX79" t="e">
        <f t="shared" si="73"/>
        <v>#DIV/0!</v>
      </c>
      <c r="AY79" t="e">
        <f t="shared" si="74"/>
        <v>#DIV/0!</v>
      </c>
      <c r="AZ79" t="e">
        <f t="shared" si="75"/>
        <v>#DIV/0!</v>
      </c>
      <c r="BA79" t="e">
        <f t="shared" si="76"/>
        <v>#DIV/0!</v>
      </c>
      <c r="BB79" t="s">
        <v>252</v>
      </c>
      <c r="BC79">
        <v>0</v>
      </c>
      <c r="BD79">
        <f t="shared" si="77"/>
        <v>0</v>
      </c>
      <c r="BE79" t="e">
        <f t="shared" si="78"/>
        <v>#DIV/0!</v>
      </c>
      <c r="BF79">
        <f t="shared" si="79"/>
        <v>1</v>
      </c>
      <c r="BG79">
        <f t="shared" si="80"/>
        <v>0</v>
      </c>
      <c r="BH79">
        <f t="shared" si="81"/>
        <v>-1.5574254713999816</v>
      </c>
      <c r="BI79">
        <f t="shared" si="82"/>
        <v>0</v>
      </c>
      <c r="BJ79">
        <f t="shared" si="83"/>
        <v>0</v>
      </c>
      <c r="BK79">
        <f t="shared" si="84"/>
        <v>0</v>
      </c>
      <c r="BL79">
        <f t="shared" si="85"/>
        <v>0</v>
      </c>
      <c r="BM79">
        <v>0.84430926673307205</v>
      </c>
      <c r="BN79">
        <v>0.5</v>
      </c>
      <c r="BO79" t="s">
        <v>253</v>
      </c>
      <c r="BP79">
        <v>1672916290.9000001</v>
      </c>
      <c r="BQ79">
        <v>399.97119354838702</v>
      </c>
      <c r="BR79">
        <v>399.79341935483899</v>
      </c>
      <c r="BS79">
        <v>16.447483870967702</v>
      </c>
      <c r="BT79">
        <v>15.703041935483901</v>
      </c>
      <c r="BU79">
        <v>500.01935483871</v>
      </c>
      <c r="BV79">
        <v>96.373035483871007</v>
      </c>
      <c r="BW79">
        <v>0.20000332258064499</v>
      </c>
      <c r="BX79">
        <v>28.7112870967742</v>
      </c>
      <c r="BY79">
        <v>27.802167741935499</v>
      </c>
      <c r="BZ79">
        <v>999.9</v>
      </c>
      <c r="CA79">
        <v>9990.4838709677406</v>
      </c>
      <c r="CB79">
        <v>0</v>
      </c>
      <c r="CC79">
        <v>314.19145161290299</v>
      </c>
      <c r="CD79">
        <v>0</v>
      </c>
      <c r="CE79">
        <v>0</v>
      </c>
      <c r="CF79">
        <v>0</v>
      </c>
      <c r="CG79">
        <v>0</v>
      </c>
      <c r="CH79">
        <v>2.3366419354838701</v>
      </c>
      <c r="CI79">
        <v>0</v>
      </c>
      <c r="CJ79">
        <v>-0.62573225806451604</v>
      </c>
      <c r="CK79">
        <v>0.245287096774194</v>
      </c>
      <c r="CL79">
        <v>39.965451612903202</v>
      </c>
      <c r="CM79">
        <v>44.820129032258002</v>
      </c>
      <c r="CN79">
        <v>42.286000000000001</v>
      </c>
      <c r="CO79">
        <v>43.125</v>
      </c>
      <c r="CP79">
        <v>40.556064516128998</v>
      </c>
      <c r="CQ79">
        <v>0</v>
      </c>
      <c r="CR79">
        <v>0</v>
      </c>
      <c r="CS79">
        <v>0</v>
      </c>
      <c r="CT79">
        <v>59.600000143051098</v>
      </c>
      <c r="CU79">
        <v>2.33438846153846</v>
      </c>
      <c r="CV79">
        <v>-0.24591111737218299</v>
      </c>
      <c r="CW79">
        <v>-2.4834256295469599</v>
      </c>
      <c r="CX79">
        <v>-0.67197692307692303</v>
      </c>
      <c r="CY79">
        <v>15</v>
      </c>
      <c r="CZ79">
        <v>1672912372.9000001</v>
      </c>
      <c r="DA79" t="s">
        <v>254</v>
      </c>
      <c r="DB79">
        <v>1</v>
      </c>
      <c r="DC79">
        <v>-3.8260000000000001</v>
      </c>
      <c r="DD79">
        <v>0.49099999999999999</v>
      </c>
      <c r="DE79">
        <v>403</v>
      </c>
      <c r="DF79">
        <v>16</v>
      </c>
      <c r="DG79">
        <v>1.4</v>
      </c>
      <c r="DH79">
        <v>0.46</v>
      </c>
      <c r="DI79">
        <v>0.32039999056603802</v>
      </c>
      <c r="DJ79">
        <v>-1.11901409675862</v>
      </c>
      <c r="DK79">
        <v>0.286900981846756</v>
      </c>
      <c r="DL79">
        <v>0</v>
      </c>
      <c r="DM79">
        <v>2.1547000000000001</v>
      </c>
      <c r="DN79">
        <v>0</v>
      </c>
      <c r="DO79">
        <v>0</v>
      </c>
      <c r="DP79">
        <v>0</v>
      </c>
      <c r="DQ79">
        <v>0.75149073584905701</v>
      </c>
      <c r="DR79">
        <v>-7.2031165940973002E-2</v>
      </c>
      <c r="DS79">
        <v>9.4866928590485299E-3</v>
      </c>
      <c r="DT79">
        <v>1</v>
      </c>
      <c r="DU79">
        <v>1</v>
      </c>
      <c r="DV79">
        <v>3</v>
      </c>
      <c r="DW79" t="s">
        <v>255</v>
      </c>
      <c r="DX79">
        <v>100</v>
      </c>
      <c r="DY79">
        <v>100</v>
      </c>
      <c r="DZ79">
        <v>-3.8260000000000001</v>
      </c>
      <c r="EA79">
        <v>0.49099999999999999</v>
      </c>
      <c r="EB79">
        <v>2</v>
      </c>
      <c r="EC79">
        <v>517.01400000000001</v>
      </c>
      <c r="ED79">
        <v>424.19900000000001</v>
      </c>
      <c r="EE79">
        <v>27.2773</v>
      </c>
      <c r="EF79">
        <v>31.682200000000002</v>
      </c>
      <c r="EG79">
        <v>30</v>
      </c>
      <c r="EH79">
        <v>31.8156</v>
      </c>
      <c r="EI79">
        <v>31.843399999999999</v>
      </c>
      <c r="EJ79">
        <v>19.568300000000001</v>
      </c>
      <c r="EK79">
        <v>32.075800000000001</v>
      </c>
      <c r="EL79">
        <v>0</v>
      </c>
      <c r="EM79">
        <v>27.3657</v>
      </c>
      <c r="EN79">
        <v>399.45499999999998</v>
      </c>
      <c r="EO79">
        <v>15.676</v>
      </c>
      <c r="EP79">
        <v>100.104</v>
      </c>
      <c r="EQ79">
        <v>90.528800000000004</v>
      </c>
    </row>
    <row r="80" spans="1:147" x14ac:dyDescent="0.3">
      <c r="A80">
        <v>64</v>
      </c>
      <c r="B80">
        <v>1672916358.9000001</v>
      </c>
      <c r="C80">
        <v>3900.5</v>
      </c>
      <c r="D80" t="s">
        <v>444</v>
      </c>
      <c r="E80" t="s">
        <v>445</v>
      </c>
      <c r="F80">
        <v>1672916350.9000001</v>
      </c>
      <c r="G80">
        <f t="shared" si="43"/>
        <v>3.537167196895973E-3</v>
      </c>
      <c r="H80">
        <f t="shared" si="44"/>
        <v>-3.1195685739926247</v>
      </c>
      <c r="I80">
        <f t="shared" si="45"/>
        <v>399.96064516129002</v>
      </c>
      <c r="J80">
        <f t="shared" si="46"/>
        <v>417.59381776141259</v>
      </c>
      <c r="K80">
        <f t="shared" si="47"/>
        <v>40.339234203300961</v>
      </c>
      <c r="L80">
        <f t="shared" si="48"/>
        <v>38.635883605160714</v>
      </c>
      <c r="M80">
        <f t="shared" si="49"/>
        <v>0.15517055501308893</v>
      </c>
      <c r="N80">
        <f t="shared" si="50"/>
        <v>3.384562667496867</v>
      </c>
      <c r="O80">
        <f t="shared" si="51"/>
        <v>0.15132398282566573</v>
      </c>
      <c r="P80">
        <f t="shared" si="52"/>
        <v>9.491514646762661E-2</v>
      </c>
      <c r="Q80">
        <f t="shared" si="53"/>
        <v>0</v>
      </c>
      <c r="R80">
        <f t="shared" si="54"/>
        <v>27.974524406522921</v>
      </c>
      <c r="S80">
        <f t="shared" si="55"/>
        <v>27.925377419354799</v>
      </c>
      <c r="T80">
        <f t="shared" si="56"/>
        <v>3.7783625099027978</v>
      </c>
      <c r="U80">
        <f t="shared" si="57"/>
        <v>39.872596557725117</v>
      </c>
      <c r="V80">
        <f t="shared" si="58"/>
        <v>1.5830364321117243</v>
      </c>
      <c r="W80">
        <f t="shared" si="59"/>
        <v>3.9702366255979857</v>
      </c>
      <c r="X80">
        <f t="shared" si="60"/>
        <v>2.1953260777910737</v>
      </c>
      <c r="Y80">
        <f t="shared" si="61"/>
        <v>-155.98907338311241</v>
      </c>
      <c r="Z80">
        <f t="shared" si="62"/>
        <v>155.44966024701415</v>
      </c>
      <c r="AA80">
        <f t="shared" si="63"/>
        <v>10.046589909629093</v>
      </c>
      <c r="AB80">
        <f t="shared" si="64"/>
        <v>9.5071767735308299</v>
      </c>
      <c r="AC80">
        <v>-3.9984317487279403E-2</v>
      </c>
      <c r="AD80">
        <v>4.48858991980675E-2</v>
      </c>
      <c r="AE80">
        <v>3.37516823296713</v>
      </c>
      <c r="AF80">
        <v>0</v>
      </c>
      <c r="AG80">
        <v>0</v>
      </c>
      <c r="AH80">
        <f t="shared" si="65"/>
        <v>1</v>
      </c>
      <c r="AI80">
        <f t="shared" si="66"/>
        <v>0</v>
      </c>
      <c r="AJ80">
        <f t="shared" si="67"/>
        <v>50685.533506568754</v>
      </c>
      <c r="AK80" t="s">
        <v>446</v>
      </c>
      <c r="AL80">
        <v>2.29153076923077</v>
      </c>
      <c r="AM80">
        <v>1.8340000000000001</v>
      </c>
      <c r="AN80">
        <f t="shared" si="68"/>
        <v>-0.45753076923076996</v>
      </c>
      <c r="AO80">
        <f t="shared" si="69"/>
        <v>-0.24947152084556704</v>
      </c>
      <c r="AP80">
        <v>-1.31694032761562</v>
      </c>
      <c r="AQ80" t="s">
        <v>252</v>
      </c>
      <c r="AR80">
        <v>0</v>
      </c>
      <c r="AS80">
        <v>0</v>
      </c>
      <c r="AT80" t="e">
        <f t="shared" si="70"/>
        <v>#DIV/0!</v>
      </c>
      <c r="AU80">
        <v>0.5</v>
      </c>
      <c r="AV80">
        <f t="shared" si="71"/>
        <v>0</v>
      </c>
      <c r="AW80">
        <f t="shared" si="72"/>
        <v>-3.1195685739926247</v>
      </c>
      <c r="AX80" t="e">
        <f t="shared" si="73"/>
        <v>#DIV/0!</v>
      </c>
      <c r="AY80" t="e">
        <f t="shared" si="74"/>
        <v>#DIV/0!</v>
      </c>
      <c r="AZ80" t="e">
        <f t="shared" si="75"/>
        <v>#DIV/0!</v>
      </c>
      <c r="BA80" t="e">
        <f t="shared" si="76"/>
        <v>#DIV/0!</v>
      </c>
      <c r="BB80" t="s">
        <v>252</v>
      </c>
      <c r="BC80">
        <v>0</v>
      </c>
      <c r="BD80">
        <f t="shared" si="77"/>
        <v>0</v>
      </c>
      <c r="BE80" t="e">
        <f t="shared" si="78"/>
        <v>#DIV/0!</v>
      </c>
      <c r="BF80">
        <f t="shared" si="79"/>
        <v>1</v>
      </c>
      <c r="BG80">
        <f t="shared" si="80"/>
        <v>0</v>
      </c>
      <c r="BH80">
        <f t="shared" si="81"/>
        <v>-4.0084735789101975</v>
      </c>
      <c r="BI80">
        <f t="shared" si="82"/>
        <v>0</v>
      </c>
      <c r="BJ80">
        <f t="shared" si="83"/>
        <v>0</v>
      </c>
      <c r="BK80">
        <f t="shared" si="84"/>
        <v>0</v>
      </c>
      <c r="BL80">
        <f t="shared" si="85"/>
        <v>0</v>
      </c>
      <c r="BM80">
        <v>0.84430926673307205</v>
      </c>
      <c r="BN80">
        <v>0.5</v>
      </c>
      <c r="BO80" t="s">
        <v>253</v>
      </c>
      <c r="BP80">
        <v>1672916350.9000001</v>
      </c>
      <c r="BQ80">
        <v>399.96064516129002</v>
      </c>
      <c r="BR80">
        <v>399.67277419354798</v>
      </c>
      <c r="BS80">
        <v>16.387674193548399</v>
      </c>
      <c r="BT80">
        <v>15.800193548387099</v>
      </c>
      <c r="BU80">
        <v>500.020193548387</v>
      </c>
      <c r="BV80">
        <v>96.399248387096804</v>
      </c>
      <c r="BW80">
        <v>0.199964741935484</v>
      </c>
      <c r="BX80">
        <v>28.777303225806499</v>
      </c>
      <c r="BY80">
        <v>27.925377419354799</v>
      </c>
      <c r="BZ80">
        <v>999.9</v>
      </c>
      <c r="CA80">
        <v>10002.580645161301</v>
      </c>
      <c r="CB80">
        <v>0</v>
      </c>
      <c r="CC80">
        <v>313.78616129032298</v>
      </c>
      <c r="CD80">
        <v>0</v>
      </c>
      <c r="CE80">
        <v>0</v>
      </c>
      <c r="CF80">
        <v>0</v>
      </c>
      <c r="CG80">
        <v>0</v>
      </c>
      <c r="CH80">
        <v>2.2938870967741898</v>
      </c>
      <c r="CI80">
        <v>0</v>
      </c>
      <c r="CJ80">
        <v>-1.88378064516129</v>
      </c>
      <c r="CK80">
        <v>7.2277419354838696E-2</v>
      </c>
      <c r="CL80">
        <v>39.697193548387098</v>
      </c>
      <c r="CM80">
        <v>44.616870967741903</v>
      </c>
      <c r="CN80">
        <v>42.03</v>
      </c>
      <c r="CO80">
        <v>42.951225806451603</v>
      </c>
      <c r="CP80">
        <v>40.310032258064503</v>
      </c>
      <c r="CQ80">
        <v>0</v>
      </c>
      <c r="CR80">
        <v>0</v>
      </c>
      <c r="CS80">
        <v>0</v>
      </c>
      <c r="CT80">
        <v>59.299999952316298</v>
      </c>
      <c r="CU80">
        <v>2.29153076923077</v>
      </c>
      <c r="CV80">
        <v>-0.63489230221161397</v>
      </c>
      <c r="CW80">
        <v>-3.0504376087551099</v>
      </c>
      <c r="CX80">
        <v>-1.9231269230769199</v>
      </c>
      <c r="CY80">
        <v>15</v>
      </c>
      <c r="CZ80">
        <v>1672912372.9000001</v>
      </c>
      <c r="DA80" t="s">
        <v>254</v>
      </c>
      <c r="DB80">
        <v>1</v>
      </c>
      <c r="DC80">
        <v>-3.8260000000000001</v>
      </c>
      <c r="DD80">
        <v>0.49099999999999999</v>
      </c>
      <c r="DE80">
        <v>403</v>
      </c>
      <c r="DF80">
        <v>16</v>
      </c>
      <c r="DG80">
        <v>1.4</v>
      </c>
      <c r="DH80">
        <v>0.46</v>
      </c>
      <c r="DI80">
        <v>0.32417055735849098</v>
      </c>
      <c r="DJ80">
        <v>-0.46420025466859699</v>
      </c>
      <c r="DK80">
        <v>0.52216938747165997</v>
      </c>
      <c r="DL80">
        <v>1</v>
      </c>
      <c r="DM80">
        <v>2.2816999999999998</v>
      </c>
      <c r="DN80">
        <v>0</v>
      </c>
      <c r="DO80">
        <v>0</v>
      </c>
      <c r="DP80">
        <v>0</v>
      </c>
      <c r="DQ80">
        <v>0.63004486792452796</v>
      </c>
      <c r="DR80">
        <v>-0.36904190614416799</v>
      </c>
      <c r="DS80">
        <v>5.2070390643217501E-2</v>
      </c>
      <c r="DT80">
        <v>0</v>
      </c>
      <c r="DU80">
        <v>1</v>
      </c>
      <c r="DV80">
        <v>3</v>
      </c>
      <c r="DW80" t="s">
        <v>255</v>
      </c>
      <c r="DX80">
        <v>100</v>
      </c>
      <c r="DY80">
        <v>100</v>
      </c>
      <c r="DZ80">
        <v>-3.8260000000000001</v>
      </c>
      <c r="EA80">
        <v>0.49099999999999999</v>
      </c>
      <c r="EB80">
        <v>2</v>
      </c>
      <c r="EC80">
        <v>517.01499999999999</v>
      </c>
      <c r="ED80">
        <v>423.94600000000003</v>
      </c>
      <c r="EE80">
        <v>27.953099999999999</v>
      </c>
      <c r="EF80">
        <v>31.6767</v>
      </c>
      <c r="EG80">
        <v>29.9999</v>
      </c>
      <c r="EH80">
        <v>31.8156</v>
      </c>
      <c r="EI80">
        <v>31.843399999999999</v>
      </c>
      <c r="EJ80">
        <v>19.558900000000001</v>
      </c>
      <c r="EK80">
        <v>30.3766</v>
      </c>
      <c r="EL80">
        <v>0</v>
      </c>
      <c r="EM80">
        <v>27.9468</v>
      </c>
      <c r="EN80">
        <v>399.471</v>
      </c>
      <c r="EO80">
        <v>15.8482</v>
      </c>
      <c r="EP80">
        <v>100.105</v>
      </c>
      <c r="EQ80">
        <v>90.533000000000001</v>
      </c>
    </row>
    <row r="81" spans="1:147" x14ac:dyDescent="0.3">
      <c r="A81">
        <v>65</v>
      </c>
      <c r="B81">
        <v>1672916418.9000001</v>
      </c>
      <c r="C81">
        <v>3960.5</v>
      </c>
      <c r="D81" t="s">
        <v>447</v>
      </c>
      <c r="E81" t="s">
        <v>448</v>
      </c>
      <c r="F81">
        <v>1672916410.9000001</v>
      </c>
      <c r="G81">
        <f t="shared" ref="G81:G93" si="86">BU81*AH81*(BS81-BT81)/(100*BM81*(1000-AH81*BS81))</f>
        <v>3.3404972296229873E-3</v>
      </c>
      <c r="H81">
        <f t="shared" ref="H81:H93" si="87">BU81*AH81*(BR81-BQ81*(1000-AH81*BT81)/(1000-AH81*BS81))/(100*BM81)</f>
        <v>-3.5630910062295547</v>
      </c>
      <c r="I81">
        <f t="shared" ref="I81:I93" si="88">BQ81 - IF(AH81&gt;1, H81*BM81*100/(AJ81*CA81), 0)</f>
        <v>400.07274193548398</v>
      </c>
      <c r="J81">
        <f t="shared" ref="J81:J93" si="89">((P81-G81/2)*I81-H81)/(P81+G81/2)</f>
        <v>424.62232827286334</v>
      </c>
      <c r="K81">
        <f t="shared" ref="K81:K93" si="90">J81*(BV81+BW81)/1000</f>
        <v>41.007376314291605</v>
      </c>
      <c r="L81">
        <f t="shared" ref="L81:L93" si="91">(BQ81 - IF(AH81&gt;1, H81*BM81*100/(AJ81*CA81), 0))*(BV81+BW81)/1000</f>
        <v>38.636530368926735</v>
      </c>
      <c r="M81">
        <f t="shared" ref="M81:M93" si="92">2/((1/O81-1/N81)+SIGN(O81)*SQRT((1/O81-1/N81)*(1/O81-1/N81) + 4*BN81/((BN81+1)*(BN81+1))*(2*1/O81*1/N81-1/N81*1/N81)))</f>
        <v>0.14535476021671739</v>
      </c>
      <c r="N81">
        <f t="shared" ref="N81:N93" si="93">AE81+AD81*BM81+AC81*BM81*BM81</f>
        <v>3.3826791994415739</v>
      </c>
      <c r="O81">
        <f t="shared" ref="O81:O93" si="94">G81*(1000-(1000*0.61365*EXP(17.502*S81/(240.97+S81))/(BV81+BW81)+BS81)/2)/(1000*0.61365*EXP(17.502*S81/(240.97+S81))/(BV81+BW81)-BS81)</f>
        <v>0.14197190265770768</v>
      </c>
      <c r="P81">
        <f t="shared" ref="P81:P93" si="95">1/((BN81+1)/(M81/1.6)+1/(N81/1.37)) + BN81/((BN81+1)/(M81/1.6) + BN81/(N81/1.37))</f>
        <v>8.9029818162121785E-2</v>
      </c>
      <c r="Q81">
        <f t="shared" ref="Q81:Q93" si="96">(BJ81*BL81)</f>
        <v>0</v>
      </c>
      <c r="R81">
        <f t="shared" ref="R81:R93" si="97">(BX81+(Q81+2*0.95*0.0000000567*(((BX81+$B$7)+273)^4-(BX81+273)^4)-44100*G81)/(1.84*29.3*N81+8*0.95*0.0000000567*(BX81+273)^3))</f>
        <v>28.089166638245764</v>
      </c>
      <c r="S81">
        <f t="shared" ref="S81:S93" si="98">($C$7*BY81+$D$7*BZ81+$E$7*R81)</f>
        <v>28.036951612903199</v>
      </c>
      <c r="T81">
        <f t="shared" ref="T81:T93" si="99">0.61365*EXP(17.502*S81/(240.97+S81))</f>
        <v>3.8030220272554773</v>
      </c>
      <c r="U81">
        <f t="shared" ref="U81:U93" si="100">(V81/W81*100)</f>
        <v>39.990550806323114</v>
      </c>
      <c r="V81">
        <f t="shared" ref="V81:V93" si="101">BS81*(BV81+BW81)/1000</f>
        <v>1.5942069776559717</v>
      </c>
      <c r="W81">
        <f t="shared" ref="W81:W93" si="102">0.61365*EXP(17.502*BX81/(240.97+BX81))</f>
        <v>3.9864591647582497</v>
      </c>
      <c r="X81">
        <f t="shared" ref="X81:X93" si="103">(T81-BS81*(BV81+BW81)/1000)</f>
        <v>2.2088150495995054</v>
      </c>
      <c r="Y81">
        <f t="shared" ref="Y81:Y93" si="104">(-G81*44100)</f>
        <v>-147.31592782637375</v>
      </c>
      <c r="Z81">
        <f t="shared" ref="Z81:Z93" si="105">2*29.3*N81*0.92*(BX81-S81)</f>
        <v>147.84904567548449</v>
      </c>
      <c r="AA81">
        <f t="shared" ref="AA81:AA93" si="106">2*0.95*0.0000000567*(((BX81+$B$7)+273)^4-(S81+273)^4)</f>
        <v>9.5693479458438997</v>
      </c>
      <c r="AB81">
        <f t="shared" ref="AB81:AB93" si="107">Q81+AA81+Y81+Z81</f>
        <v>10.102465794954639</v>
      </c>
      <c r="AC81">
        <v>-3.9956338549641299E-2</v>
      </c>
      <c r="AD81">
        <v>4.4854490389479203E-2</v>
      </c>
      <c r="AE81">
        <v>3.3732913386466001</v>
      </c>
      <c r="AF81">
        <v>0</v>
      </c>
      <c r="AG81">
        <v>0</v>
      </c>
      <c r="AH81">
        <f t="shared" ref="AH81:AH93" si="108">IF(AF81*$H$13&gt;=AJ81,1,(AJ81/(AJ81-AF81*$H$13)))</f>
        <v>1</v>
      </c>
      <c r="AI81">
        <f t="shared" ref="AI81:AI93" si="109">(AH81-1)*100</f>
        <v>0</v>
      </c>
      <c r="AJ81">
        <f t="shared" ref="AJ81:AJ93" si="110">MAX(0,($B$13+$C$13*CA81)/(1+$D$13*CA81)*BV81/(BX81+273)*$E$13)</f>
        <v>50639.159678856107</v>
      </c>
      <c r="AK81" t="s">
        <v>449</v>
      </c>
      <c r="AL81">
        <v>2.2828923076923102</v>
      </c>
      <c r="AM81">
        <v>1.9588000000000001</v>
      </c>
      <c r="AN81">
        <f t="shared" ref="AN81:AN93" si="111">AM81-AL81</f>
        <v>-0.32409230769231012</v>
      </c>
      <c r="AO81">
        <f t="shared" ref="AO81:AO93" si="112">AN81/AM81</f>
        <v>-0.16545451689417506</v>
      </c>
      <c r="AP81">
        <v>-1.5041753773855899</v>
      </c>
      <c r="AQ81" t="s">
        <v>252</v>
      </c>
      <c r="AR81">
        <v>0</v>
      </c>
      <c r="AS81">
        <v>0</v>
      </c>
      <c r="AT81" t="e">
        <f t="shared" ref="AT81:AT93" si="113">1-AR81/AS81</f>
        <v>#DIV/0!</v>
      </c>
      <c r="AU81">
        <v>0.5</v>
      </c>
      <c r="AV81">
        <f t="shared" ref="AV81:AV93" si="114">BJ81</f>
        <v>0</v>
      </c>
      <c r="AW81">
        <f t="shared" ref="AW81:AW93" si="115">H81</f>
        <v>-3.5630910062295547</v>
      </c>
      <c r="AX81" t="e">
        <f t="shared" ref="AX81:AX93" si="116">AT81*AU81*AV81</f>
        <v>#DIV/0!</v>
      </c>
      <c r="AY81" t="e">
        <f t="shared" ref="AY81:AY93" si="117">BD81/AS81</f>
        <v>#DIV/0!</v>
      </c>
      <c r="AZ81" t="e">
        <f t="shared" ref="AZ81:AZ93" si="118">(AW81-AP81)/AV81</f>
        <v>#DIV/0!</v>
      </c>
      <c r="BA81" t="e">
        <f t="shared" ref="BA81:BA93" si="119">(AM81-AS81)/AS81</f>
        <v>#DIV/0!</v>
      </c>
      <c r="BB81" t="s">
        <v>252</v>
      </c>
      <c r="BC81">
        <v>0</v>
      </c>
      <c r="BD81">
        <f t="shared" ref="BD81:BD93" si="120">AS81-BC81</f>
        <v>0</v>
      </c>
      <c r="BE81" t="e">
        <f t="shared" ref="BE81:BE93" si="121">(AS81-AR81)/(AS81-BC81)</f>
        <v>#DIV/0!</v>
      </c>
      <c r="BF81">
        <f t="shared" ref="BF81:BF93" si="122">(AM81-AS81)/(AM81-BC81)</f>
        <v>1</v>
      </c>
      <c r="BG81">
        <f t="shared" ref="BG81:BG93" si="123">(AS81-AR81)/(AS81-AL81)</f>
        <v>0</v>
      </c>
      <c r="BH81">
        <f t="shared" ref="BH81:BH93" si="124">(AM81-AS81)/(AM81-AL81)</f>
        <v>-6.0439570872495514</v>
      </c>
      <c r="BI81">
        <f t="shared" ref="BI81:BI93" si="125">$B$11*CB81+$C$11*CC81+$F$11*CD81</f>
        <v>0</v>
      </c>
      <c r="BJ81">
        <f t="shared" ref="BJ81:BJ93" si="126">BI81*BK81</f>
        <v>0</v>
      </c>
      <c r="BK81">
        <f t="shared" ref="BK81:BK93" si="127">($B$11*$D$9+$C$11*$D$9+$F$11*((CQ81+CI81)/MAX(CQ81+CI81+CR81, 0.1)*$I$9+CR81/MAX(CQ81+CI81+CR81, 0.1)*$J$9))/($B$11+$C$11+$F$11)</f>
        <v>0</v>
      </c>
      <c r="BL81">
        <f t="shared" ref="BL81:BL93" si="128">($B$11*$K$9+$C$11*$K$9+$F$11*((CQ81+CI81)/MAX(CQ81+CI81+CR81, 0.1)*$P$9+CR81/MAX(CQ81+CI81+CR81, 0.1)*$Q$9))/($B$11+$C$11+$F$11)</f>
        <v>0</v>
      </c>
      <c r="BM81">
        <v>0.84430926673307205</v>
      </c>
      <c r="BN81">
        <v>0.5</v>
      </c>
      <c r="BO81" t="s">
        <v>253</v>
      </c>
      <c r="BP81">
        <v>1672916410.9000001</v>
      </c>
      <c r="BQ81">
        <v>400.07274193548398</v>
      </c>
      <c r="BR81">
        <v>399.69677419354798</v>
      </c>
      <c r="BS81">
        <v>16.507661290322599</v>
      </c>
      <c r="BT81">
        <v>15.9529322580645</v>
      </c>
      <c r="BU81">
        <v>500.037709677419</v>
      </c>
      <c r="BV81">
        <v>96.373751612903206</v>
      </c>
      <c r="BW81">
        <v>0.200011903225806</v>
      </c>
      <c r="BX81">
        <v>28.8476741935484</v>
      </c>
      <c r="BY81">
        <v>28.036951612903199</v>
      </c>
      <c r="BZ81">
        <v>999.9</v>
      </c>
      <c r="CA81">
        <v>9998.22580645161</v>
      </c>
      <c r="CB81">
        <v>0</v>
      </c>
      <c r="CC81">
        <v>313.448709677419</v>
      </c>
      <c r="CD81">
        <v>0</v>
      </c>
      <c r="CE81">
        <v>0</v>
      </c>
      <c r="CF81">
        <v>0</v>
      </c>
      <c r="CG81">
        <v>0</v>
      </c>
      <c r="CH81">
        <v>2.3026838709677402</v>
      </c>
      <c r="CI81">
        <v>0</v>
      </c>
      <c r="CJ81">
        <v>-3.1727096774193502</v>
      </c>
      <c r="CK81">
        <v>-0.102093548387097</v>
      </c>
      <c r="CL81">
        <v>39.463419354838699</v>
      </c>
      <c r="CM81">
        <v>44.417000000000002</v>
      </c>
      <c r="CN81">
        <v>41.8</v>
      </c>
      <c r="CO81">
        <v>42.8</v>
      </c>
      <c r="CP81">
        <v>40.092483870967698</v>
      </c>
      <c r="CQ81">
        <v>0</v>
      </c>
      <c r="CR81">
        <v>0</v>
      </c>
      <c r="CS81">
        <v>0</v>
      </c>
      <c r="CT81">
        <v>59.299999952316298</v>
      </c>
      <c r="CU81">
        <v>2.2828923076923102</v>
      </c>
      <c r="CV81">
        <v>-0.27427691384464198</v>
      </c>
      <c r="CW81">
        <v>-1.1819077074645401</v>
      </c>
      <c r="CX81">
        <v>-3.18826923076923</v>
      </c>
      <c r="CY81">
        <v>15</v>
      </c>
      <c r="CZ81">
        <v>1672912372.9000001</v>
      </c>
      <c r="DA81" t="s">
        <v>254</v>
      </c>
      <c r="DB81">
        <v>1</v>
      </c>
      <c r="DC81">
        <v>-3.8260000000000001</v>
      </c>
      <c r="DD81">
        <v>0.49099999999999999</v>
      </c>
      <c r="DE81">
        <v>403</v>
      </c>
      <c r="DF81">
        <v>16</v>
      </c>
      <c r="DG81">
        <v>1.4</v>
      </c>
      <c r="DH81">
        <v>0.46</v>
      </c>
      <c r="DI81">
        <v>0.29517461905660403</v>
      </c>
      <c r="DJ81">
        <v>0.63442081654561999</v>
      </c>
      <c r="DK81">
        <v>0.17953722348843601</v>
      </c>
      <c r="DL81">
        <v>0</v>
      </c>
      <c r="DM81">
        <v>2.3163</v>
      </c>
      <c r="DN81">
        <v>0</v>
      </c>
      <c r="DO81">
        <v>0</v>
      </c>
      <c r="DP81">
        <v>0</v>
      </c>
      <c r="DQ81">
        <v>0.54727492452830195</v>
      </c>
      <c r="DR81">
        <v>7.4995578132554003E-2</v>
      </c>
      <c r="DS81">
        <v>1.1510109643018299E-2</v>
      </c>
      <c r="DT81">
        <v>1</v>
      </c>
      <c r="DU81">
        <v>1</v>
      </c>
      <c r="DV81">
        <v>3</v>
      </c>
      <c r="DW81" t="s">
        <v>255</v>
      </c>
      <c r="DX81">
        <v>100</v>
      </c>
      <c r="DY81">
        <v>100</v>
      </c>
      <c r="DZ81">
        <v>-3.8260000000000001</v>
      </c>
      <c r="EA81">
        <v>0.49099999999999999</v>
      </c>
      <c r="EB81">
        <v>2</v>
      </c>
      <c r="EC81">
        <v>516.82000000000005</v>
      </c>
      <c r="ED81">
        <v>423.90699999999998</v>
      </c>
      <c r="EE81">
        <v>27.7226</v>
      </c>
      <c r="EF81">
        <v>31.6599</v>
      </c>
      <c r="EG81">
        <v>30</v>
      </c>
      <c r="EH81">
        <v>31.807200000000002</v>
      </c>
      <c r="EI81">
        <v>31.837900000000001</v>
      </c>
      <c r="EJ81">
        <v>19.555499999999999</v>
      </c>
      <c r="EK81">
        <v>29.809799999999999</v>
      </c>
      <c r="EL81">
        <v>0</v>
      </c>
      <c r="EM81">
        <v>27.714700000000001</v>
      </c>
      <c r="EN81">
        <v>399.50900000000001</v>
      </c>
      <c r="EO81">
        <v>15.978899999999999</v>
      </c>
      <c r="EP81">
        <v>100.11199999999999</v>
      </c>
      <c r="EQ81">
        <v>90.535399999999996</v>
      </c>
    </row>
    <row r="82" spans="1:147" x14ac:dyDescent="0.3">
      <c r="A82">
        <v>66</v>
      </c>
      <c r="B82">
        <v>1672916478.9000001</v>
      </c>
      <c r="C82">
        <v>4020.5</v>
      </c>
      <c r="D82" t="s">
        <v>450</v>
      </c>
      <c r="E82" t="s">
        <v>451</v>
      </c>
      <c r="F82">
        <v>1672916470.9000001</v>
      </c>
      <c r="G82">
        <f t="shared" si="86"/>
        <v>2.9462957584828701E-3</v>
      </c>
      <c r="H82">
        <f t="shared" si="87"/>
        <v>-5.4843070890571841</v>
      </c>
      <c r="I82">
        <f t="shared" si="88"/>
        <v>399.92838709677397</v>
      </c>
      <c r="J82">
        <f t="shared" si="89"/>
        <v>453.90807097998925</v>
      </c>
      <c r="K82">
        <f t="shared" si="90"/>
        <v>43.83423947788576</v>
      </c>
      <c r="L82">
        <f t="shared" si="91"/>
        <v>38.621381321015178</v>
      </c>
      <c r="M82">
        <f t="shared" si="92"/>
        <v>0.1275207136072522</v>
      </c>
      <c r="N82">
        <f t="shared" si="93"/>
        <v>3.3809007226675862</v>
      </c>
      <c r="O82">
        <f t="shared" si="94"/>
        <v>0.12490766032497455</v>
      </c>
      <c r="P82">
        <f t="shared" si="95"/>
        <v>7.8297600459579231E-2</v>
      </c>
      <c r="Q82">
        <f t="shared" si="96"/>
        <v>0</v>
      </c>
      <c r="R82">
        <f t="shared" si="97"/>
        <v>28.140103944141231</v>
      </c>
      <c r="S82">
        <f t="shared" si="98"/>
        <v>28.059841935483899</v>
      </c>
      <c r="T82">
        <f t="shared" si="99"/>
        <v>3.8080984425815583</v>
      </c>
      <c r="U82">
        <f t="shared" si="100"/>
        <v>40.071973708238886</v>
      </c>
      <c r="V82">
        <f t="shared" si="101"/>
        <v>1.5939187974050162</v>
      </c>
      <c r="W82">
        <f t="shared" si="102"/>
        <v>3.977639856250212</v>
      </c>
      <c r="X82">
        <f t="shared" si="103"/>
        <v>2.2141796451765421</v>
      </c>
      <c r="Y82">
        <f t="shared" si="104"/>
        <v>-129.93164294909457</v>
      </c>
      <c r="Z82">
        <f t="shared" si="105"/>
        <v>136.63160731514486</v>
      </c>
      <c r="AA82">
        <f t="shared" si="106"/>
        <v>8.8472874292728498</v>
      </c>
      <c r="AB82">
        <f t="shared" si="107"/>
        <v>15.547251795323149</v>
      </c>
      <c r="AC82">
        <v>-3.9929925175404397E-2</v>
      </c>
      <c r="AD82">
        <v>4.4824839062959698E-2</v>
      </c>
      <c r="AE82">
        <v>3.37151906777359</v>
      </c>
      <c r="AF82">
        <v>0</v>
      </c>
      <c r="AG82">
        <v>0</v>
      </c>
      <c r="AH82">
        <f t="shared" si="108"/>
        <v>1</v>
      </c>
      <c r="AI82">
        <f t="shared" si="109"/>
        <v>0</v>
      </c>
      <c r="AJ82">
        <f t="shared" si="110"/>
        <v>50613.391980104832</v>
      </c>
      <c r="AK82" t="s">
        <v>452</v>
      </c>
      <c r="AL82">
        <v>2.2536884615384598</v>
      </c>
      <c r="AM82">
        <v>1.4752000000000001</v>
      </c>
      <c r="AN82">
        <f t="shared" si="111"/>
        <v>-0.77848846153845974</v>
      </c>
      <c r="AO82">
        <f t="shared" si="112"/>
        <v>-0.52771723260470427</v>
      </c>
      <c r="AP82">
        <v>-2.3152256484515701</v>
      </c>
      <c r="AQ82" t="s">
        <v>252</v>
      </c>
      <c r="AR82">
        <v>0</v>
      </c>
      <c r="AS82">
        <v>0</v>
      </c>
      <c r="AT82" t="e">
        <f t="shared" si="113"/>
        <v>#DIV/0!</v>
      </c>
      <c r="AU82">
        <v>0.5</v>
      </c>
      <c r="AV82">
        <f t="shared" si="114"/>
        <v>0</v>
      </c>
      <c r="AW82">
        <f t="shared" si="115"/>
        <v>-5.4843070890571841</v>
      </c>
      <c r="AX82" t="e">
        <f t="shared" si="116"/>
        <v>#DIV/0!</v>
      </c>
      <c r="AY82" t="e">
        <f t="shared" si="117"/>
        <v>#DIV/0!</v>
      </c>
      <c r="AZ82" t="e">
        <f t="shared" si="118"/>
        <v>#DIV/0!</v>
      </c>
      <c r="BA82" t="e">
        <f t="shared" si="119"/>
        <v>#DIV/0!</v>
      </c>
      <c r="BB82" t="s">
        <v>252</v>
      </c>
      <c r="BC82">
        <v>0</v>
      </c>
      <c r="BD82">
        <f t="shared" si="120"/>
        <v>0</v>
      </c>
      <c r="BE82" t="e">
        <f t="shared" si="121"/>
        <v>#DIV/0!</v>
      </c>
      <c r="BF82">
        <f t="shared" si="122"/>
        <v>1</v>
      </c>
      <c r="BG82">
        <f t="shared" si="123"/>
        <v>0</v>
      </c>
      <c r="BH82">
        <f t="shared" si="124"/>
        <v>-1.8949542258914014</v>
      </c>
      <c r="BI82">
        <f t="shared" si="125"/>
        <v>0</v>
      </c>
      <c r="BJ82">
        <f t="shared" si="126"/>
        <v>0</v>
      </c>
      <c r="BK82">
        <f t="shared" si="127"/>
        <v>0</v>
      </c>
      <c r="BL82">
        <f t="shared" si="128"/>
        <v>0</v>
      </c>
      <c r="BM82">
        <v>0.84430926673307205</v>
      </c>
      <c r="BN82">
        <v>0.5</v>
      </c>
      <c r="BO82" t="s">
        <v>253</v>
      </c>
      <c r="BP82">
        <v>1672916470.9000001</v>
      </c>
      <c r="BQ82">
        <v>399.92838709677397</v>
      </c>
      <c r="BR82">
        <v>399.20129032258097</v>
      </c>
      <c r="BS82">
        <v>16.505193548387101</v>
      </c>
      <c r="BT82">
        <v>16.0159032258065</v>
      </c>
      <c r="BU82">
        <v>500.01535483870998</v>
      </c>
      <c r="BV82">
        <v>96.370674193548396</v>
      </c>
      <c r="BW82">
        <v>0.20006838709677399</v>
      </c>
      <c r="BX82">
        <v>28.809448387096801</v>
      </c>
      <c r="BY82">
        <v>28.059841935483899</v>
      </c>
      <c r="BZ82">
        <v>999.9</v>
      </c>
      <c r="CA82">
        <v>9991.9354838709696</v>
      </c>
      <c r="CB82">
        <v>0</v>
      </c>
      <c r="CC82">
        <v>306.64022580645201</v>
      </c>
      <c r="CD82">
        <v>0</v>
      </c>
      <c r="CE82">
        <v>0</v>
      </c>
      <c r="CF82">
        <v>0</v>
      </c>
      <c r="CG82">
        <v>0</v>
      </c>
      <c r="CH82">
        <v>2.2534161290322601</v>
      </c>
      <c r="CI82">
        <v>0</v>
      </c>
      <c r="CJ82">
        <v>-4.2934451612903199</v>
      </c>
      <c r="CK82">
        <v>-0.185206451612903</v>
      </c>
      <c r="CL82">
        <v>39.233741935483899</v>
      </c>
      <c r="CM82">
        <v>44.25</v>
      </c>
      <c r="CN82">
        <v>41.580290322580602</v>
      </c>
      <c r="CO82">
        <v>42.625</v>
      </c>
      <c r="CP82">
        <v>39.893000000000001</v>
      </c>
      <c r="CQ82">
        <v>0</v>
      </c>
      <c r="CR82">
        <v>0</v>
      </c>
      <c r="CS82">
        <v>0</v>
      </c>
      <c r="CT82">
        <v>59.100000143051098</v>
      </c>
      <c r="CU82">
        <v>2.2536884615384598</v>
      </c>
      <c r="CV82">
        <v>0.241678622892084</v>
      </c>
      <c r="CW82">
        <v>-0.943788027066784</v>
      </c>
      <c r="CX82">
        <v>-4.30234615384615</v>
      </c>
      <c r="CY82">
        <v>15</v>
      </c>
      <c r="CZ82">
        <v>1672912372.9000001</v>
      </c>
      <c r="DA82" t="s">
        <v>254</v>
      </c>
      <c r="DB82">
        <v>1</v>
      </c>
      <c r="DC82">
        <v>-3.8260000000000001</v>
      </c>
      <c r="DD82">
        <v>0.49099999999999999</v>
      </c>
      <c r="DE82">
        <v>403</v>
      </c>
      <c r="DF82">
        <v>16</v>
      </c>
      <c r="DG82">
        <v>1.4</v>
      </c>
      <c r="DH82">
        <v>0.46</v>
      </c>
      <c r="DI82">
        <v>0.37167584913207502</v>
      </c>
      <c r="DJ82">
        <v>1.44350975814222</v>
      </c>
      <c r="DK82">
        <v>0.71259423883976103</v>
      </c>
      <c r="DL82">
        <v>0</v>
      </c>
      <c r="DM82">
        <v>2.3553999999999999</v>
      </c>
      <c r="DN82">
        <v>0</v>
      </c>
      <c r="DO82">
        <v>0</v>
      </c>
      <c r="DP82">
        <v>0</v>
      </c>
      <c r="DQ82">
        <v>0.49601132075471699</v>
      </c>
      <c r="DR82">
        <v>-6.5826608611515694E-2</v>
      </c>
      <c r="DS82">
        <v>8.8466096645830293E-3</v>
      </c>
      <c r="DT82">
        <v>1</v>
      </c>
      <c r="DU82">
        <v>1</v>
      </c>
      <c r="DV82">
        <v>3</v>
      </c>
      <c r="DW82" t="s">
        <v>255</v>
      </c>
      <c r="DX82">
        <v>100</v>
      </c>
      <c r="DY82">
        <v>100</v>
      </c>
      <c r="DZ82">
        <v>-3.8260000000000001</v>
      </c>
      <c r="EA82">
        <v>0.49099999999999999</v>
      </c>
      <c r="EB82">
        <v>2</v>
      </c>
      <c r="EC82">
        <v>517.37599999999998</v>
      </c>
      <c r="ED82">
        <v>423.19799999999998</v>
      </c>
      <c r="EE82">
        <v>26.989000000000001</v>
      </c>
      <c r="EF82">
        <v>31.640499999999999</v>
      </c>
      <c r="EG82">
        <v>30</v>
      </c>
      <c r="EH82">
        <v>31.796099999999999</v>
      </c>
      <c r="EI82">
        <v>31.826799999999999</v>
      </c>
      <c r="EJ82">
        <v>19.558599999999998</v>
      </c>
      <c r="EK82">
        <v>29.244</v>
      </c>
      <c r="EL82">
        <v>0</v>
      </c>
      <c r="EM82">
        <v>26.9937</v>
      </c>
      <c r="EN82">
        <v>399.76299999999998</v>
      </c>
      <c r="EO82">
        <v>16.056699999999999</v>
      </c>
      <c r="EP82">
        <v>100.11499999999999</v>
      </c>
      <c r="EQ82">
        <v>90.540899999999993</v>
      </c>
    </row>
    <row r="83" spans="1:147" x14ac:dyDescent="0.3">
      <c r="A83">
        <v>67</v>
      </c>
      <c r="B83">
        <v>1672916538.9000001</v>
      </c>
      <c r="C83">
        <v>4080.5</v>
      </c>
      <c r="D83" t="s">
        <v>453</v>
      </c>
      <c r="E83" t="s">
        <v>454</v>
      </c>
      <c r="F83">
        <v>1672916530.9000001</v>
      </c>
      <c r="G83">
        <f t="shared" si="86"/>
        <v>2.7510821547150335E-3</v>
      </c>
      <c r="H83">
        <f t="shared" si="87"/>
        <v>-5.1947807191104767</v>
      </c>
      <c r="I83">
        <f t="shared" si="88"/>
        <v>400.00541935483898</v>
      </c>
      <c r="J83">
        <f t="shared" si="89"/>
        <v>454.59010524864732</v>
      </c>
      <c r="K83">
        <f t="shared" si="90"/>
        <v>43.900487399776196</v>
      </c>
      <c r="L83">
        <f t="shared" si="91"/>
        <v>38.629157716981688</v>
      </c>
      <c r="M83">
        <f t="shared" si="92"/>
        <v>0.1197941612831548</v>
      </c>
      <c r="N83">
        <f t="shared" si="93"/>
        <v>3.3846588216008158</v>
      </c>
      <c r="O83">
        <f t="shared" si="94"/>
        <v>0.11748758863871113</v>
      </c>
      <c r="P83">
        <f t="shared" si="95"/>
        <v>7.3633280189826983E-2</v>
      </c>
      <c r="Q83">
        <f t="shared" si="96"/>
        <v>0</v>
      </c>
      <c r="R83">
        <f t="shared" si="97"/>
        <v>28.03142064085807</v>
      </c>
      <c r="S83">
        <f t="shared" si="98"/>
        <v>27.967174193548399</v>
      </c>
      <c r="T83">
        <f t="shared" si="99"/>
        <v>3.7875838129237662</v>
      </c>
      <c r="U83">
        <f t="shared" si="100"/>
        <v>40.311336953412095</v>
      </c>
      <c r="V83">
        <f t="shared" si="101"/>
        <v>1.589220957779085</v>
      </c>
      <c r="W83">
        <f t="shared" si="102"/>
        <v>3.9423672790008215</v>
      </c>
      <c r="X83">
        <f t="shared" si="103"/>
        <v>2.1983628551446812</v>
      </c>
      <c r="Y83">
        <f t="shared" si="104"/>
        <v>-121.32272302293298</v>
      </c>
      <c r="Z83">
        <f t="shared" si="105"/>
        <v>125.66023736611515</v>
      </c>
      <c r="AA83">
        <f t="shared" si="106"/>
        <v>8.1178658169008191</v>
      </c>
      <c r="AB83">
        <f t="shared" si="107"/>
        <v>12.455380160082996</v>
      </c>
      <c r="AC83">
        <v>-3.9985746030510798E-2</v>
      </c>
      <c r="AD83">
        <v>4.4887502862992097E-2</v>
      </c>
      <c r="AE83">
        <v>3.3752640514305901</v>
      </c>
      <c r="AF83">
        <v>0</v>
      </c>
      <c r="AG83">
        <v>0</v>
      </c>
      <c r="AH83">
        <f t="shared" si="108"/>
        <v>1</v>
      </c>
      <c r="AI83">
        <f t="shared" si="109"/>
        <v>0</v>
      </c>
      <c r="AJ83">
        <f t="shared" si="110"/>
        <v>50707.086883383308</v>
      </c>
      <c r="AK83" t="s">
        <v>455</v>
      </c>
      <c r="AL83">
        <v>2.2698846153846199</v>
      </c>
      <c r="AM83">
        <v>1.6055999999999999</v>
      </c>
      <c r="AN83">
        <f t="shared" si="111"/>
        <v>-0.66428461538462003</v>
      </c>
      <c r="AO83">
        <f t="shared" si="112"/>
        <v>-0.41372983020965376</v>
      </c>
      <c r="AP83">
        <v>-2.19300074989492</v>
      </c>
      <c r="AQ83" t="s">
        <v>252</v>
      </c>
      <c r="AR83">
        <v>0</v>
      </c>
      <c r="AS83">
        <v>0</v>
      </c>
      <c r="AT83" t="e">
        <f t="shared" si="113"/>
        <v>#DIV/0!</v>
      </c>
      <c r="AU83">
        <v>0.5</v>
      </c>
      <c r="AV83">
        <f t="shared" si="114"/>
        <v>0</v>
      </c>
      <c r="AW83">
        <f t="shared" si="115"/>
        <v>-5.1947807191104767</v>
      </c>
      <c r="AX83" t="e">
        <f t="shared" si="116"/>
        <v>#DIV/0!</v>
      </c>
      <c r="AY83" t="e">
        <f t="shared" si="117"/>
        <v>#DIV/0!</v>
      </c>
      <c r="AZ83" t="e">
        <f t="shared" si="118"/>
        <v>#DIV/0!</v>
      </c>
      <c r="BA83" t="e">
        <f t="shared" si="119"/>
        <v>#DIV/0!</v>
      </c>
      <c r="BB83" t="s">
        <v>252</v>
      </c>
      <c r="BC83">
        <v>0</v>
      </c>
      <c r="BD83">
        <f t="shared" si="120"/>
        <v>0</v>
      </c>
      <c r="BE83" t="e">
        <f t="shared" si="121"/>
        <v>#DIV/0!</v>
      </c>
      <c r="BF83">
        <f t="shared" si="122"/>
        <v>1</v>
      </c>
      <c r="BG83">
        <f t="shared" si="123"/>
        <v>0</v>
      </c>
      <c r="BH83">
        <f t="shared" si="124"/>
        <v>-2.417036256470217</v>
      </c>
      <c r="BI83">
        <f t="shared" si="125"/>
        <v>0</v>
      </c>
      <c r="BJ83">
        <f t="shared" si="126"/>
        <v>0</v>
      </c>
      <c r="BK83">
        <f t="shared" si="127"/>
        <v>0</v>
      </c>
      <c r="BL83">
        <f t="shared" si="128"/>
        <v>0</v>
      </c>
      <c r="BM83">
        <v>0.84430926673307205</v>
      </c>
      <c r="BN83">
        <v>0.5</v>
      </c>
      <c r="BO83" t="s">
        <v>253</v>
      </c>
      <c r="BP83">
        <v>1672916530.9000001</v>
      </c>
      <c r="BQ83">
        <v>400.00541935483898</v>
      </c>
      <c r="BR83">
        <v>399.31406451612901</v>
      </c>
      <c r="BS83">
        <v>16.456403225806401</v>
      </c>
      <c r="BT83">
        <v>15.9995096774194</v>
      </c>
      <c r="BU83">
        <v>500.015774193548</v>
      </c>
      <c r="BV83">
        <v>96.371612903225795</v>
      </c>
      <c r="BW83">
        <v>0.19997300000000001</v>
      </c>
      <c r="BX83">
        <v>28.6558225806452</v>
      </c>
      <c r="BY83">
        <v>27.967174193548399</v>
      </c>
      <c r="BZ83">
        <v>999.9</v>
      </c>
      <c r="CA83">
        <v>10005.8064516129</v>
      </c>
      <c r="CB83">
        <v>0</v>
      </c>
      <c r="CC83">
        <v>314.07783870967802</v>
      </c>
      <c r="CD83">
        <v>0</v>
      </c>
      <c r="CE83">
        <v>0</v>
      </c>
      <c r="CF83">
        <v>0</v>
      </c>
      <c r="CG83">
        <v>0</v>
      </c>
      <c r="CH83">
        <v>2.2717645161290299</v>
      </c>
      <c r="CI83">
        <v>0</v>
      </c>
      <c r="CJ83">
        <v>-5.5634064516128996</v>
      </c>
      <c r="CK83">
        <v>-0.37255806451612899</v>
      </c>
      <c r="CL83">
        <v>39.021999999999998</v>
      </c>
      <c r="CM83">
        <v>44.076225806451603</v>
      </c>
      <c r="CN83">
        <v>41.372935483870997</v>
      </c>
      <c r="CO83">
        <v>42.451225806451603</v>
      </c>
      <c r="CP83">
        <v>39.701225806451603</v>
      </c>
      <c r="CQ83">
        <v>0</v>
      </c>
      <c r="CR83">
        <v>0</v>
      </c>
      <c r="CS83">
        <v>0</v>
      </c>
      <c r="CT83">
        <v>59.600000143051098</v>
      </c>
      <c r="CU83">
        <v>2.2698846153846199</v>
      </c>
      <c r="CV83">
        <v>0.252492301825536</v>
      </c>
      <c r="CW83">
        <v>-0.75877605836058604</v>
      </c>
      <c r="CX83">
        <v>-5.61512307692308</v>
      </c>
      <c r="CY83">
        <v>15</v>
      </c>
      <c r="CZ83">
        <v>1672912372.9000001</v>
      </c>
      <c r="DA83" t="s">
        <v>254</v>
      </c>
      <c r="DB83">
        <v>1</v>
      </c>
      <c r="DC83">
        <v>-3.8260000000000001</v>
      </c>
      <c r="DD83">
        <v>0.49099999999999999</v>
      </c>
      <c r="DE83">
        <v>403</v>
      </c>
      <c r="DF83">
        <v>16</v>
      </c>
      <c r="DG83">
        <v>1.4</v>
      </c>
      <c r="DH83">
        <v>0.46</v>
      </c>
      <c r="DI83">
        <v>0.55423192452830194</v>
      </c>
      <c r="DJ83">
        <v>1.2007533797775001</v>
      </c>
      <c r="DK83">
        <v>0.54871149470841096</v>
      </c>
      <c r="DL83">
        <v>0</v>
      </c>
      <c r="DM83">
        <v>2.4390999999999998</v>
      </c>
      <c r="DN83">
        <v>0</v>
      </c>
      <c r="DO83">
        <v>0</v>
      </c>
      <c r="DP83">
        <v>0</v>
      </c>
      <c r="DQ83">
        <v>0.45626947169811299</v>
      </c>
      <c r="DR83">
        <v>1.9522980164497601E-3</v>
      </c>
      <c r="DS83">
        <v>1.2420924974829E-2</v>
      </c>
      <c r="DT83">
        <v>1</v>
      </c>
      <c r="DU83">
        <v>1</v>
      </c>
      <c r="DV83">
        <v>3</v>
      </c>
      <c r="DW83" t="s">
        <v>255</v>
      </c>
      <c r="DX83">
        <v>100</v>
      </c>
      <c r="DY83">
        <v>100</v>
      </c>
      <c r="DZ83">
        <v>-3.8260000000000001</v>
      </c>
      <c r="EA83">
        <v>0.49099999999999999</v>
      </c>
      <c r="EB83">
        <v>2</v>
      </c>
      <c r="EC83">
        <v>516.62400000000002</v>
      </c>
      <c r="ED83">
        <v>424.00400000000002</v>
      </c>
      <c r="EE83">
        <v>26.923999999999999</v>
      </c>
      <c r="EF83">
        <v>31.623899999999999</v>
      </c>
      <c r="EG83">
        <v>30</v>
      </c>
      <c r="EH83">
        <v>31.782299999999999</v>
      </c>
      <c r="EI83">
        <v>31.815799999999999</v>
      </c>
      <c r="EJ83">
        <v>19.5489</v>
      </c>
      <c r="EK83">
        <v>29.505500000000001</v>
      </c>
      <c r="EL83">
        <v>0</v>
      </c>
      <c r="EM83">
        <v>26.916599999999999</v>
      </c>
      <c r="EN83">
        <v>399.86599999999999</v>
      </c>
      <c r="EO83">
        <v>15.945</v>
      </c>
      <c r="EP83">
        <v>100.124</v>
      </c>
      <c r="EQ83">
        <v>90.547399999999996</v>
      </c>
    </row>
    <row r="84" spans="1:147" x14ac:dyDescent="0.3">
      <c r="A84">
        <v>68</v>
      </c>
      <c r="B84">
        <v>1672916598.9000001</v>
      </c>
      <c r="C84">
        <v>4140.5</v>
      </c>
      <c r="D84" t="s">
        <v>456</v>
      </c>
      <c r="E84" t="s">
        <v>457</v>
      </c>
      <c r="F84">
        <v>1672916590.9000001</v>
      </c>
      <c r="G84">
        <f t="shared" si="86"/>
        <v>2.4813334278160179E-3</v>
      </c>
      <c r="H84">
        <f t="shared" si="87"/>
        <v>-3.2985191904048357</v>
      </c>
      <c r="I84">
        <f t="shared" si="88"/>
        <v>399.99367741935498</v>
      </c>
      <c r="J84">
        <f t="shared" si="89"/>
        <v>434.26195078481891</v>
      </c>
      <c r="K84">
        <f t="shared" si="90"/>
        <v>41.938958605824446</v>
      </c>
      <c r="L84">
        <f t="shared" si="91"/>
        <v>38.629491369355911</v>
      </c>
      <c r="M84">
        <f t="shared" si="92"/>
        <v>0.10727487592201329</v>
      </c>
      <c r="N84">
        <f t="shared" si="93"/>
        <v>3.3840259162011206</v>
      </c>
      <c r="O84">
        <f t="shared" si="94"/>
        <v>0.10542085524942008</v>
      </c>
      <c r="P84">
        <f t="shared" si="95"/>
        <v>6.6051941907370196E-2</v>
      </c>
      <c r="Q84">
        <f t="shared" si="96"/>
        <v>0</v>
      </c>
      <c r="R84">
        <f t="shared" si="97"/>
        <v>28.026648838868514</v>
      </c>
      <c r="S84">
        <f t="shared" si="98"/>
        <v>27.9512483870968</v>
      </c>
      <c r="T84">
        <f t="shared" si="99"/>
        <v>3.7840679111202511</v>
      </c>
      <c r="U84">
        <f t="shared" si="100"/>
        <v>40.078014728497514</v>
      </c>
      <c r="V84">
        <f t="shared" si="101"/>
        <v>1.5739944085963311</v>
      </c>
      <c r="W84">
        <f t="shared" si="102"/>
        <v>3.9273262891366243</v>
      </c>
      <c r="X84">
        <f t="shared" si="103"/>
        <v>2.2100735025239198</v>
      </c>
      <c r="Y84">
        <f t="shared" si="104"/>
        <v>-109.4268041666864</v>
      </c>
      <c r="Z84">
        <f t="shared" si="105"/>
        <v>116.52417583755781</v>
      </c>
      <c r="AA84">
        <f t="shared" si="106"/>
        <v>7.5260015856031881</v>
      </c>
      <c r="AB84">
        <f t="shared" si="107"/>
        <v>14.623373256474594</v>
      </c>
      <c r="AC84">
        <v>-3.9976343384206199E-2</v>
      </c>
      <c r="AD84">
        <v>4.4876947568798002E-2</v>
      </c>
      <c r="AE84">
        <v>3.3746333552106602</v>
      </c>
      <c r="AF84">
        <v>0</v>
      </c>
      <c r="AG84">
        <v>0</v>
      </c>
      <c r="AH84">
        <f t="shared" si="108"/>
        <v>1</v>
      </c>
      <c r="AI84">
        <f t="shared" si="109"/>
        <v>0</v>
      </c>
      <c r="AJ84">
        <f t="shared" si="110"/>
        <v>50706.805607553375</v>
      </c>
      <c r="AK84" t="s">
        <v>458</v>
      </c>
      <c r="AL84">
        <v>2.27803076923077</v>
      </c>
      <c r="AM84">
        <v>1.306</v>
      </c>
      <c r="AN84">
        <f t="shared" si="111"/>
        <v>-0.97203076923076992</v>
      </c>
      <c r="AO84">
        <f t="shared" si="112"/>
        <v>-0.74428083402049761</v>
      </c>
      <c r="AP84">
        <v>-1.3924851594784</v>
      </c>
      <c r="AQ84" t="s">
        <v>252</v>
      </c>
      <c r="AR84">
        <v>0</v>
      </c>
      <c r="AS84">
        <v>0</v>
      </c>
      <c r="AT84" t="e">
        <f t="shared" si="113"/>
        <v>#DIV/0!</v>
      </c>
      <c r="AU84">
        <v>0.5</v>
      </c>
      <c r="AV84">
        <f t="shared" si="114"/>
        <v>0</v>
      </c>
      <c r="AW84">
        <f t="shared" si="115"/>
        <v>-3.2985191904048357</v>
      </c>
      <c r="AX84" t="e">
        <f t="shared" si="116"/>
        <v>#DIV/0!</v>
      </c>
      <c r="AY84" t="e">
        <f t="shared" si="117"/>
        <v>#DIV/0!</v>
      </c>
      <c r="AZ84" t="e">
        <f t="shared" si="118"/>
        <v>#DIV/0!</v>
      </c>
      <c r="BA84" t="e">
        <f t="shared" si="119"/>
        <v>#DIV/0!</v>
      </c>
      <c r="BB84" t="s">
        <v>252</v>
      </c>
      <c r="BC84">
        <v>0</v>
      </c>
      <c r="BD84">
        <f t="shared" si="120"/>
        <v>0</v>
      </c>
      <c r="BE84" t="e">
        <f t="shared" si="121"/>
        <v>#DIV/0!</v>
      </c>
      <c r="BF84">
        <f t="shared" si="122"/>
        <v>1</v>
      </c>
      <c r="BG84">
        <f t="shared" si="123"/>
        <v>0</v>
      </c>
      <c r="BH84">
        <f t="shared" si="124"/>
        <v>-1.3435788673989419</v>
      </c>
      <c r="BI84">
        <f t="shared" si="125"/>
        <v>0</v>
      </c>
      <c r="BJ84">
        <f t="shared" si="126"/>
        <v>0</v>
      </c>
      <c r="BK84">
        <f t="shared" si="127"/>
        <v>0</v>
      </c>
      <c r="BL84">
        <f t="shared" si="128"/>
        <v>0</v>
      </c>
      <c r="BM84">
        <v>0.84430926673307205</v>
      </c>
      <c r="BN84">
        <v>0.5</v>
      </c>
      <c r="BO84" t="s">
        <v>253</v>
      </c>
      <c r="BP84">
        <v>1672916590.9000001</v>
      </c>
      <c r="BQ84">
        <v>399.99367741935498</v>
      </c>
      <c r="BR84">
        <v>399.60429032258099</v>
      </c>
      <c r="BS84">
        <v>16.2981129032258</v>
      </c>
      <c r="BT84">
        <v>15.8859483870968</v>
      </c>
      <c r="BU84">
        <v>500.01103225806497</v>
      </c>
      <c r="BV84">
        <v>96.375361290322601</v>
      </c>
      <c r="BW84">
        <v>0.19989364516128999</v>
      </c>
      <c r="BX84">
        <v>28.589948387096801</v>
      </c>
      <c r="BY84">
        <v>27.9512483870968</v>
      </c>
      <c r="BZ84">
        <v>999.9</v>
      </c>
      <c r="CA84">
        <v>10003.064516128999</v>
      </c>
      <c r="CB84">
        <v>0</v>
      </c>
      <c r="CC84">
        <v>314.13074193548402</v>
      </c>
      <c r="CD84">
        <v>0</v>
      </c>
      <c r="CE84">
        <v>0</v>
      </c>
      <c r="CF84">
        <v>0</v>
      </c>
      <c r="CG84">
        <v>0</v>
      </c>
      <c r="CH84">
        <v>2.2550741935483898</v>
      </c>
      <c r="CI84">
        <v>0</v>
      </c>
      <c r="CJ84">
        <v>-6.72921935483871</v>
      </c>
      <c r="CK84">
        <v>-0.45050000000000001</v>
      </c>
      <c r="CL84">
        <v>38.856709677419303</v>
      </c>
      <c r="CM84">
        <v>43.911000000000001</v>
      </c>
      <c r="CN84">
        <v>41.186999999999998</v>
      </c>
      <c r="CO84">
        <v>42.311999999999998</v>
      </c>
      <c r="CP84">
        <v>39.54</v>
      </c>
      <c r="CQ84">
        <v>0</v>
      </c>
      <c r="CR84">
        <v>0</v>
      </c>
      <c r="CS84">
        <v>0</v>
      </c>
      <c r="CT84">
        <v>59.399999856948902</v>
      </c>
      <c r="CU84">
        <v>2.27803076923077</v>
      </c>
      <c r="CV84">
        <v>-0.26170939851729602</v>
      </c>
      <c r="CW84">
        <v>1.96593161928555</v>
      </c>
      <c r="CX84">
        <v>-6.7243192307692299</v>
      </c>
      <c r="CY84">
        <v>15</v>
      </c>
      <c r="CZ84">
        <v>1672912372.9000001</v>
      </c>
      <c r="DA84" t="s">
        <v>254</v>
      </c>
      <c r="DB84">
        <v>1</v>
      </c>
      <c r="DC84">
        <v>-3.8260000000000001</v>
      </c>
      <c r="DD84">
        <v>0.49099999999999999</v>
      </c>
      <c r="DE84">
        <v>403</v>
      </c>
      <c r="DF84">
        <v>16</v>
      </c>
      <c r="DG84">
        <v>1.4</v>
      </c>
      <c r="DH84">
        <v>0.46</v>
      </c>
      <c r="DI84">
        <v>0.41300530188679302</v>
      </c>
      <c r="DJ84">
        <v>-8.65036671504779E-2</v>
      </c>
      <c r="DK84">
        <v>9.7751370457909395E-2</v>
      </c>
      <c r="DL84">
        <v>1</v>
      </c>
      <c r="DM84">
        <v>2.1253000000000002</v>
      </c>
      <c r="DN84">
        <v>0</v>
      </c>
      <c r="DO84">
        <v>0</v>
      </c>
      <c r="DP84">
        <v>0</v>
      </c>
      <c r="DQ84">
        <v>0.41662905660377397</v>
      </c>
      <c r="DR84">
        <v>-4.4397513304305303E-2</v>
      </c>
      <c r="DS84">
        <v>6.2656415998023204E-3</v>
      </c>
      <c r="DT84">
        <v>1</v>
      </c>
      <c r="DU84">
        <v>2</v>
      </c>
      <c r="DV84">
        <v>3</v>
      </c>
      <c r="DW84" t="s">
        <v>259</v>
      </c>
      <c r="DX84">
        <v>100</v>
      </c>
      <c r="DY84">
        <v>100</v>
      </c>
      <c r="DZ84">
        <v>-3.8260000000000001</v>
      </c>
      <c r="EA84">
        <v>0.49099999999999999</v>
      </c>
      <c r="EB84">
        <v>2</v>
      </c>
      <c r="EC84">
        <v>517.03</v>
      </c>
      <c r="ED84">
        <v>423.02199999999999</v>
      </c>
      <c r="EE84">
        <v>27.099699999999999</v>
      </c>
      <c r="EF84">
        <v>31.607199999999999</v>
      </c>
      <c r="EG84">
        <v>29.9999</v>
      </c>
      <c r="EH84">
        <v>31.7684</v>
      </c>
      <c r="EI84">
        <v>31.802</v>
      </c>
      <c r="EJ84">
        <v>19.5364</v>
      </c>
      <c r="EK84">
        <v>29.7773</v>
      </c>
      <c r="EL84">
        <v>0</v>
      </c>
      <c r="EM84">
        <v>27.0962</v>
      </c>
      <c r="EN84">
        <v>399.62099999999998</v>
      </c>
      <c r="EO84">
        <v>15.9412</v>
      </c>
      <c r="EP84">
        <v>100.131</v>
      </c>
      <c r="EQ84">
        <v>90.552499999999995</v>
      </c>
    </row>
    <row r="85" spans="1:147" x14ac:dyDescent="0.3">
      <c r="A85">
        <v>69</v>
      </c>
      <c r="B85">
        <v>1672916658.9000001</v>
      </c>
      <c r="C85">
        <v>4200.5</v>
      </c>
      <c r="D85" t="s">
        <v>459</v>
      </c>
      <c r="E85" t="s">
        <v>460</v>
      </c>
      <c r="F85">
        <v>1672916650.9000001</v>
      </c>
      <c r="G85">
        <f t="shared" si="86"/>
        <v>2.2604655843000607E-3</v>
      </c>
      <c r="H85">
        <f t="shared" si="87"/>
        <v>-5.2686576179200726</v>
      </c>
      <c r="I85">
        <f t="shared" si="88"/>
        <v>400.23441935483902</v>
      </c>
      <c r="J85">
        <f t="shared" si="89"/>
        <v>471.64347364406859</v>
      </c>
      <c r="K85">
        <f t="shared" si="90"/>
        <v>45.549386738865515</v>
      </c>
      <c r="L85">
        <f t="shared" si="91"/>
        <v>38.652993992569598</v>
      </c>
      <c r="M85">
        <f t="shared" si="92"/>
        <v>9.728272491768751E-2</v>
      </c>
      <c r="N85">
        <f t="shared" si="93"/>
        <v>3.3811746736618105</v>
      </c>
      <c r="O85">
        <f t="shared" si="94"/>
        <v>9.5754088324895459E-2</v>
      </c>
      <c r="P85">
        <f t="shared" si="95"/>
        <v>5.9981646237094385E-2</v>
      </c>
      <c r="Q85">
        <f t="shared" si="96"/>
        <v>0</v>
      </c>
      <c r="R85">
        <f t="shared" si="97"/>
        <v>28.061623312499286</v>
      </c>
      <c r="S85">
        <f t="shared" si="98"/>
        <v>27.974641935483898</v>
      </c>
      <c r="T85">
        <f t="shared" si="99"/>
        <v>3.7892334295848977</v>
      </c>
      <c r="U85">
        <f t="shared" si="100"/>
        <v>40.078263070455385</v>
      </c>
      <c r="V85">
        <f t="shared" si="101"/>
        <v>1.5726566949672545</v>
      </c>
      <c r="W85">
        <f t="shared" si="102"/>
        <v>3.9239642002514192</v>
      </c>
      <c r="X85">
        <f t="shared" si="103"/>
        <v>2.216576734617643</v>
      </c>
      <c r="Y85">
        <f t="shared" si="104"/>
        <v>-99.686532267632671</v>
      </c>
      <c r="Z85">
        <f t="shared" si="105"/>
        <v>109.47208465232113</v>
      </c>
      <c r="AA85">
        <f t="shared" si="106"/>
        <v>7.0767906776759499</v>
      </c>
      <c r="AB85">
        <f t="shared" si="107"/>
        <v>16.862343062364403</v>
      </c>
      <c r="AC85">
        <v>-3.9933993434576098E-2</v>
      </c>
      <c r="AD85">
        <v>4.4829406040278998E-2</v>
      </c>
      <c r="AE85">
        <v>3.3717920629182001</v>
      </c>
      <c r="AF85">
        <v>0</v>
      </c>
      <c r="AG85">
        <v>0</v>
      </c>
      <c r="AH85">
        <f t="shared" si="108"/>
        <v>1</v>
      </c>
      <c r="AI85">
        <f t="shared" si="109"/>
        <v>0</v>
      </c>
      <c r="AJ85">
        <f t="shared" si="110"/>
        <v>50657.767937558361</v>
      </c>
      <c r="AK85" t="s">
        <v>461</v>
      </c>
      <c r="AL85">
        <v>2.2178807692307698</v>
      </c>
      <c r="AM85">
        <v>3.01885</v>
      </c>
      <c r="AN85">
        <f t="shared" si="111"/>
        <v>0.80096923076923021</v>
      </c>
      <c r="AO85">
        <f t="shared" si="112"/>
        <v>0.26532263304544124</v>
      </c>
      <c r="AP85">
        <v>-2.2241882250264302</v>
      </c>
      <c r="AQ85" t="s">
        <v>252</v>
      </c>
      <c r="AR85">
        <v>0</v>
      </c>
      <c r="AS85">
        <v>0</v>
      </c>
      <c r="AT85" t="e">
        <f t="shared" si="113"/>
        <v>#DIV/0!</v>
      </c>
      <c r="AU85">
        <v>0.5</v>
      </c>
      <c r="AV85">
        <f t="shared" si="114"/>
        <v>0</v>
      </c>
      <c r="AW85">
        <f t="shared" si="115"/>
        <v>-5.2686576179200726</v>
      </c>
      <c r="AX85" t="e">
        <f t="shared" si="116"/>
        <v>#DIV/0!</v>
      </c>
      <c r="AY85" t="e">
        <f t="shared" si="117"/>
        <v>#DIV/0!</v>
      </c>
      <c r="AZ85" t="e">
        <f t="shared" si="118"/>
        <v>#DIV/0!</v>
      </c>
      <c r="BA85" t="e">
        <f t="shared" si="119"/>
        <v>#DIV/0!</v>
      </c>
      <c r="BB85" t="s">
        <v>252</v>
      </c>
      <c r="BC85">
        <v>0</v>
      </c>
      <c r="BD85">
        <f t="shared" si="120"/>
        <v>0</v>
      </c>
      <c r="BE85" t="e">
        <f t="shared" si="121"/>
        <v>#DIV/0!</v>
      </c>
      <c r="BF85">
        <f t="shared" si="122"/>
        <v>1</v>
      </c>
      <c r="BG85">
        <f t="shared" si="123"/>
        <v>0</v>
      </c>
      <c r="BH85">
        <f t="shared" si="124"/>
        <v>3.768996216122777</v>
      </c>
      <c r="BI85">
        <f t="shared" si="125"/>
        <v>0</v>
      </c>
      <c r="BJ85">
        <f t="shared" si="126"/>
        <v>0</v>
      </c>
      <c r="BK85">
        <f t="shared" si="127"/>
        <v>0</v>
      </c>
      <c r="BL85">
        <f t="shared" si="128"/>
        <v>0</v>
      </c>
      <c r="BM85">
        <v>0.84430926673307205</v>
      </c>
      <c r="BN85">
        <v>0.5</v>
      </c>
      <c r="BO85" t="s">
        <v>253</v>
      </c>
      <c r="BP85">
        <v>1672916650.9000001</v>
      </c>
      <c r="BQ85">
        <v>400.23441935483902</v>
      </c>
      <c r="BR85">
        <v>399.49754838709703</v>
      </c>
      <c r="BS85">
        <v>16.2841548387097</v>
      </c>
      <c r="BT85">
        <v>15.908680645161301</v>
      </c>
      <c r="BU85">
        <v>500.021903225806</v>
      </c>
      <c r="BV85">
        <v>96.375825806451601</v>
      </c>
      <c r="BW85">
        <v>0.20006103225806399</v>
      </c>
      <c r="BX85">
        <v>28.575193548387102</v>
      </c>
      <c r="BY85">
        <v>27.974641935483898</v>
      </c>
      <c r="BZ85">
        <v>999.9</v>
      </c>
      <c r="CA85">
        <v>9992.4193548387102</v>
      </c>
      <c r="CB85">
        <v>0</v>
      </c>
      <c r="CC85">
        <v>314.10683870967699</v>
      </c>
      <c r="CD85">
        <v>0</v>
      </c>
      <c r="CE85">
        <v>0</v>
      </c>
      <c r="CF85">
        <v>0</v>
      </c>
      <c r="CG85">
        <v>0</v>
      </c>
      <c r="CH85">
        <v>2.2277806451612898</v>
      </c>
      <c r="CI85">
        <v>0</v>
      </c>
      <c r="CJ85">
        <v>-7.2377129032258098</v>
      </c>
      <c r="CK85">
        <v>-0.54215806451612902</v>
      </c>
      <c r="CL85">
        <v>38.703258064516099</v>
      </c>
      <c r="CM85">
        <v>43.75</v>
      </c>
      <c r="CN85">
        <v>41.015999999999998</v>
      </c>
      <c r="CO85">
        <v>42.186999999999998</v>
      </c>
      <c r="CP85">
        <v>39.375</v>
      </c>
      <c r="CQ85">
        <v>0</v>
      </c>
      <c r="CR85">
        <v>0</v>
      </c>
      <c r="CS85">
        <v>0</v>
      </c>
      <c r="CT85">
        <v>59.100000143051098</v>
      </c>
      <c r="CU85">
        <v>2.2178807692307698</v>
      </c>
      <c r="CV85">
        <v>0.55892308083306996</v>
      </c>
      <c r="CW85">
        <v>-2.0230119766252099</v>
      </c>
      <c r="CX85">
        <v>-7.2287115384615399</v>
      </c>
      <c r="CY85">
        <v>15</v>
      </c>
      <c r="CZ85">
        <v>1672912372.9000001</v>
      </c>
      <c r="DA85" t="s">
        <v>254</v>
      </c>
      <c r="DB85">
        <v>1</v>
      </c>
      <c r="DC85">
        <v>-3.8260000000000001</v>
      </c>
      <c r="DD85">
        <v>0.49099999999999999</v>
      </c>
      <c r="DE85">
        <v>403</v>
      </c>
      <c r="DF85">
        <v>16</v>
      </c>
      <c r="DG85">
        <v>1.4</v>
      </c>
      <c r="DH85">
        <v>0.46</v>
      </c>
      <c r="DI85">
        <v>0.60660935094339596</v>
      </c>
      <c r="DJ85">
        <v>3.36999971746484</v>
      </c>
      <c r="DK85">
        <v>1.24269782101353</v>
      </c>
      <c r="DL85">
        <v>0</v>
      </c>
      <c r="DM85">
        <v>2.145</v>
      </c>
      <c r="DN85">
        <v>0</v>
      </c>
      <c r="DO85">
        <v>0</v>
      </c>
      <c r="DP85">
        <v>0</v>
      </c>
      <c r="DQ85">
        <v>0.37669945283018902</v>
      </c>
      <c r="DR85">
        <v>-9.3845670053229E-3</v>
      </c>
      <c r="DS85">
        <v>3.18713362417409E-3</v>
      </c>
      <c r="DT85">
        <v>1</v>
      </c>
      <c r="DU85">
        <v>1</v>
      </c>
      <c r="DV85">
        <v>3</v>
      </c>
      <c r="DW85" t="s">
        <v>255</v>
      </c>
      <c r="DX85">
        <v>100</v>
      </c>
      <c r="DY85">
        <v>100</v>
      </c>
      <c r="DZ85">
        <v>-3.8260000000000001</v>
      </c>
      <c r="EA85">
        <v>0.49099999999999999</v>
      </c>
      <c r="EB85">
        <v>2</v>
      </c>
      <c r="EC85">
        <v>516.68499999999995</v>
      </c>
      <c r="ED85">
        <v>422.94400000000002</v>
      </c>
      <c r="EE85">
        <v>27.230499999999999</v>
      </c>
      <c r="EF85">
        <v>31.593399999999999</v>
      </c>
      <c r="EG85">
        <v>30</v>
      </c>
      <c r="EH85">
        <v>31.757300000000001</v>
      </c>
      <c r="EI85">
        <v>31.791</v>
      </c>
      <c r="EJ85">
        <v>19.5106</v>
      </c>
      <c r="EK85">
        <v>29.5017</v>
      </c>
      <c r="EL85">
        <v>0</v>
      </c>
      <c r="EM85">
        <v>27.226299999999998</v>
      </c>
      <c r="EN85">
        <v>400.036</v>
      </c>
      <c r="EO85">
        <v>15.9444</v>
      </c>
      <c r="EP85">
        <v>100.131</v>
      </c>
      <c r="EQ85">
        <v>90.557900000000004</v>
      </c>
    </row>
    <row r="86" spans="1:147" x14ac:dyDescent="0.3">
      <c r="A86">
        <v>70</v>
      </c>
      <c r="B86">
        <v>1672916718.9000001</v>
      </c>
      <c r="C86">
        <v>4260.5</v>
      </c>
      <c r="D86" t="s">
        <v>462</v>
      </c>
      <c r="E86" t="s">
        <v>463</v>
      </c>
      <c r="F86">
        <v>1672916710.9000001</v>
      </c>
      <c r="G86">
        <f t="shared" si="86"/>
        <v>2.0632725611736788E-3</v>
      </c>
      <c r="H86">
        <f t="shared" si="87"/>
        <v>-2.9573976725699218</v>
      </c>
      <c r="I86">
        <f t="shared" si="88"/>
        <v>400.13129032258098</v>
      </c>
      <c r="J86">
        <f t="shared" si="89"/>
        <v>438.30312372411862</v>
      </c>
      <c r="K86">
        <f t="shared" si="90"/>
        <v>42.329678895745658</v>
      </c>
      <c r="L86">
        <f t="shared" si="91"/>
        <v>38.64318577422727</v>
      </c>
      <c r="M86">
        <f t="shared" si="92"/>
        <v>8.8799890122053859E-2</v>
      </c>
      <c r="N86">
        <f t="shared" si="93"/>
        <v>3.3837055419584621</v>
      </c>
      <c r="O86">
        <f t="shared" si="94"/>
        <v>8.7525272743696148E-2</v>
      </c>
      <c r="P86">
        <f t="shared" si="95"/>
        <v>5.4816290591441441E-2</v>
      </c>
      <c r="Q86">
        <f t="shared" si="96"/>
        <v>0</v>
      </c>
      <c r="R86">
        <f t="shared" si="97"/>
        <v>28.092292030145337</v>
      </c>
      <c r="S86">
        <f t="shared" si="98"/>
        <v>27.9814935483871</v>
      </c>
      <c r="T86">
        <f t="shared" si="99"/>
        <v>3.7907474953171754</v>
      </c>
      <c r="U86">
        <f t="shared" si="100"/>
        <v>40.232501955825974</v>
      </c>
      <c r="V86">
        <f t="shared" si="101"/>
        <v>1.5773845077643156</v>
      </c>
      <c r="W86">
        <f t="shared" si="102"/>
        <v>3.9206721707146985</v>
      </c>
      <c r="X86">
        <f t="shared" si="103"/>
        <v>2.21336298755286</v>
      </c>
      <c r="Y86">
        <f t="shared" si="104"/>
        <v>-90.990319947759232</v>
      </c>
      <c r="Z86">
        <f t="shared" si="105"/>
        <v>105.66666534555097</v>
      </c>
      <c r="AA86">
        <f t="shared" si="106"/>
        <v>6.8254223586885443</v>
      </c>
      <c r="AB86">
        <f t="shared" si="107"/>
        <v>21.501767756480277</v>
      </c>
      <c r="AC86">
        <v>-3.9971584078959697E-2</v>
      </c>
      <c r="AD86">
        <v>4.4871604831720903E-2</v>
      </c>
      <c r="AE86">
        <v>3.3743140991809502</v>
      </c>
      <c r="AF86">
        <v>0</v>
      </c>
      <c r="AG86">
        <v>0</v>
      </c>
      <c r="AH86">
        <f t="shared" si="108"/>
        <v>1</v>
      </c>
      <c r="AI86">
        <f t="shared" si="109"/>
        <v>0</v>
      </c>
      <c r="AJ86">
        <f t="shared" si="110"/>
        <v>50705.948045445897</v>
      </c>
      <c r="AK86" t="s">
        <v>464</v>
      </c>
      <c r="AL86">
        <v>2.24201153846154</v>
      </c>
      <c r="AM86">
        <v>1.6064000000000001</v>
      </c>
      <c r="AN86">
        <f t="shared" si="111"/>
        <v>-0.63561153846153995</v>
      </c>
      <c r="AO86">
        <f t="shared" si="112"/>
        <v>-0.39567451348452437</v>
      </c>
      <c r="AP86">
        <v>-1.24847913018138</v>
      </c>
      <c r="AQ86" t="s">
        <v>252</v>
      </c>
      <c r="AR86">
        <v>0</v>
      </c>
      <c r="AS86">
        <v>0</v>
      </c>
      <c r="AT86" t="e">
        <f t="shared" si="113"/>
        <v>#DIV/0!</v>
      </c>
      <c r="AU86">
        <v>0.5</v>
      </c>
      <c r="AV86">
        <f t="shared" si="114"/>
        <v>0</v>
      </c>
      <c r="AW86">
        <f t="shared" si="115"/>
        <v>-2.9573976725699218</v>
      </c>
      <c r="AX86" t="e">
        <f t="shared" si="116"/>
        <v>#DIV/0!</v>
      </c>
      <c r="AY86" t="e">
        <f t="shared" si="117"/>
        <v>#DIV/0!</v>
      </c>
      <c r="AZ86" t="e">
        <f t="shared" si="118"/>
        <v>#DIV/0!</v>
      </c>
      <c r="BA86" t="e">
        <f t="shared" si="119"/>
        <v>#DIV/0!</v>
      </c>
      <c r="BB86" t="s">
        <v>252</v>
      </c>
      <c r="BC86">
        <v>0</v>
      </c>
      <c r="BD86">
        <f t="shared" si="120"/>
        <v>0</v>
      </c>
      <c r="BE86" t="e">
        <f t="shared" si="121"/>
        <v>#DIV/0!</v>
      </c>
      <c r="BF86">
        <f t="shared" si="122"/>
        <v>1</v>
      </c>
      <c r="BG86">
        <f t="shared" si="123"/>
        <v>0</v>
      </c>
      <c r="BH86">
        <f t="shared" si="124"/>
        <v>-2.5273298277249592</v>
      </c>
      <c r="BI86">
        <f t="shared" si="125"/>
        <v>0</v>
      </c>
      <c r="BJ86">
        <f t="shared" si="126"/>
        <v>0</v>
      </c>
      <c r="BK86">
        <f t="shared" si="127"/>
        <v>0</v>
      </c>
      <c r="BL86">
        <f t="shared" si="128"/>
        <v>0</v>
      </c>
      <c r="BM86">
        <v>0.84430926673307205</v>
      </c>
      <c r="BN86">
        <v>0.5</v>
      </c>
      <c r="BO86" t="s">
        <v>253</v>
      </c>
      <c r="BP86">
        <v>1672916710.9000001</v>
      </c>
      <c r="BQ86">
        <v>400.13129032258098</v>
      </c>
      <c r="BR86">
        <v>399.77132258064501</v>
      </c>
      <c r="BS86">
        <v>16.3330451612903</v>
      </c>
      <c r="BT86">
        <v>15.990341935483899</v>
      </c>
      <c r="BU86">
        <v>500.02077419354799</v>
      </c>
      <c r="BV86">
        <v>96.376319354838699</v>
      </c>
      <c r="BW86">
        <v>0.19994625806451599</v>
      </c>
      <c r="BX86">
        <v>28.560735483870999</v>
      </c>
      <c r="BY86">
        <v>27.9814935483871</v>
      </c>
      <c r="BZ86">
        <v>999.9</v>
      </c>
      <c r="CA86">
        <v>10001.774193548399</v>
      </c>
      <c r="CB86">
        <v>0</v>
      </c>
      <c r="CC86">
        <v>314.04177419354801</v>
      </c>
      <c r="CD86">
        <v>0</v>
      </c>
      <c r="CE86">
        <v>0</v>
      </c>
      <c r="CF86">
        <v>0</v>
      </c>
      <c r="CG86">
        <v>0</v>
      </c>
      <c r="CH86">
        <v>2.2577774193548401</v>
      </c>
      <c r="CI86">
        <v>0</v>
      </c>
      <c r="CJ86">
        <v>-8.0614258064516093</v>
      </c>
      <c r="CK86">
        <v>-0.63939354838709705</v>
      </c>
      <c r="CL86">
        <v>38.543999999999997</v>
      </c>
      <c r="CM86">
        <v>43.625</v>
      </c>
      <c r="CN86">
        <v>40.870935483871001</v>
      </c>
      <c r="CO86">
        <v>42.066064516129003</v>
      </c>
      <c r="CP86">
        <v>39.25</v>
      </c>
      <c r="CQ86">
        <v>0</v>
      </c>
      <c r="CR86">
        <v>0</v>
      </c>
      <c r="CS86">
        <v>0</v>
      </c>
      <c r="CT86">
        <v>59.600000143051098</v>
      </c>
      <c r="CU86">
        <v>2.24201153846154</v>
      </c>
      <c r="CV86">
        <v>-1.7801692470317598E-2</v>
      </c>
      <c r="CW86">
        <v>1.1434495686318999</v>
      </c>
      <c r="CX86">
        <v>-8.0730884615384593</v>
      </c>
      <c r="CY86">
        <v>15</v>
      </c>
      <c r="CZ86">
        <v>1672912372.9000001</v>
      </c>
      <c r="DA86" t="s">
        <v>254</v>
      </c>
      <c r="DB86">
        <v>1</v>
      </c>
      <c r="DC86">
        <v>-3.8260000000000001</v>
      </c>
      <c r="DD86">
        <v>0.49099999999999999</v>
      </c>
      <c r="DE86">
        <v>403</v>
      </c>
      <c r="DF86">
        <v>16</v>
      </c>
      <c r="DG86">
        <v>1.4</v>
      </c>
      <c r="DH86">
        <v>0.46</v>
      </c>
      <c r="DI86">
        <v>0.221710099433962</v>
      </c>
      <c r="DJ86">
        <v>0.78614443212384999</v>
      </c>
      <c r="DK86">
        <v>0.224733812498009</v>
      </c>
      <c r="DL86">
        <v>0</v>
      </c>
      <c r="DM86">
        <v>1.8579000000000001</v>
      </c>
      <c r="DN86">
        <v>0</v>
      </c>
      <c r="DO86">
        <v>0</v>
      </c>
      <c r="DP86">
        <v>0</v>
      </c>
      <c r="DQ86">
        <v>0.34301030188679199</v>
      </c>
      <c r="DR86">
        <v>-3.055229801645E-3</v>
      </c>
      <c r="DS86">
        <v>2.6212484177114801E-3</v>
      </c>
      <c r="DT86">
        <v>1</v>
      </c>
      <c r="DU86">
        <v>1</v>
      </c>
      <c r="DV86">
        <v>3</v>
      </c>
      <c r="DW86" t="s">
        <v>255</v>
      </c>
      <c r="DX86">
        <v>100</v>
      </c>
      <c r="DY86">
        <v>100</v>
      </c>
      <c r="DZ86">
        <v>-3.8260000000000001</v>
      </c>
      <c r="EA86">
        <v>0.49099999999999999</v>
      </c>
      <c r="EB86">
        <v>2</v>
      </c>
      <c r="EC86">
        <v>516.85599999999999</v>
      </c>
      <c r="ED86">
        <v>423.11900000000003</v>
      </c>
      <c r="EE86">
        <v>27.257999999999999</v>
      </c>
      <c r="EF86">
        <v>31.579499999999999</v>
      </c>
      <c r="EG86">
        <v>29.9999</v>
      </c>
      <c r="EH86">
        <v>31.746300000000002</v>
      </c>
      <c r="EI86">
        <v>31.779900000000001</v>
      </c>
      <c r="EJ86">
        <v>19.4983</v>
      </c>
      <c r="EK86">
        <v>29.226800000000001</v>
      </c>
      <c r="EL86">
        <v>0</v>
      </c>
      <c r="EM86">
        <v>27.255400000000002</v>
      </c>
      <c r="EN86">
        <v>399.38299999999998</v>
      </c>
      <c r="EO86">
        <v>15.9648</v>
      </c>
      <c r="EP86">
        <v>100.137</v>
      </c>
      <c r="EQ86">
        <v>90.561300000000003</v>
      </c>
    </row>
    <row r="87" spans="1:147" x14ac:dyDescent="0.3">
      <c r="A87">
        <v>71</v>
      </c>
      <c r="B87">
        <v>1672916778.9000001</v>
      </c>
      <c r="C87">
        <v>4320.5</v>
      </c>
      <c r="D87" t="s">
        <v>465</v>
      </c>
      <c r="E87" t="s">
        <v>466</v>
      </c>
      <c r="F87">
        <v>1672916770.90645</v>
      </c>
      <c r="G87">
        <f t="shared" si="86"/>
        <v>2.0405354457651167E-3</v>
      </c>
      <c r="H87">
        <f t="shared" si="87"/>
        <v>-1.68255832872847</v>
      </c>
      <c r="I87">
        <f t="shared" si="88"/>
        <v>399.79929032258099</v>
      </c>
      <c r="J87">
        <f t="shared" si="89"/>
        <v>415.51767338877875</v>
      </c>
      <c r="K87">
        <f t="shared" si="90"/>
        <v>40.129828584585027</v>
      </c>
      <c r="L87">
        <f t="shared" si="91"/>
        <v>38.611779994908851</v>
      </c>
      <c r="M87">
        <f t="shared" si="92"/>
        <v>8.7662463167070728E-2</v>
      </c>
      <c r="N87">
        <f t="shared" si="93"/>
        <v>3.3822747503031803</v>
      </c>
      <c r="O87">
        <f t="shared" si="94"/>
        <v>8.6419525636399125E-2</v>
      </c>
      <c r="P87">
        <f t="shared" si="95"/>
        <v>5.4122408338845962E-2</v>
      </c>
      <c r="Q87">
        <f t="shared" si="96"/>
        <v>0</v>
      </c>
      <c r="R87">
        <f t="shared" si="97"/>
        <v>28.088603243631074</v>
      </c>
      <c r="S87">
        <f t="shared" si="98"/>
        <v>27.9889677419355</v>
      </c>
      <c r="T87">
        <f t="shared" si="99"/>
        <v>3.7923997404962031</v>
      </c>
      <c r="U87">
        <f t="shared" si="100"/>
        <v>40.201508351071134</v>
      </c>
      <c r="V87">
        <f t="shared" si="101"/>
        <v>1.5753766918642151</v>
      </c>
      <c r="W87">
        <f t="shared" si="102"/>
        <v>3.9187004579698583</v>
      </c>
      <c r="X87">
        <f t="shared" si="103"/>
        <v>2.217023048631988</v>
      </c>
      <c r="Y87">
        <f t="shared" si="104"/>
        <v>-89.987613158241643</v>
      </c>
      <c r="Z87">
        <f t="shared" si="105"/>
        <v>102.67916826842367</v>
      </c>
      <c r="AA87">
        <f t="shared" si="106"/>
        <v>6.6352143018250347</v>
      </c>
      <c r="AB87">
        <f t="shared" si="107"/>
        <v>19.326769412007053</v>
      </c>
      <c r="AC87">
        <v>-3.9950331294290001E-2</v>
      </c>
      <c r="AD87">
        <v>4.4847746719082898E-2</v>
      </c>
      <c r="AE87">
        <v>3.3728883009307502</v>
      </c>
      <c r="AF87">
        <v>0</v>
      </c>
      <c r="AG87">
        <v>0</v>
      </c>
      <c r="AH87">
        <f t="shared" si="108"/>
        <v>1</v>
      </c>
      <c r="AI87">
        <f t="shared" si="109"/>
        <v>0</v>
      </c>
      <c r="AJ87">
        <f t="shared" si="110"/>
        <v>50681.579420691232</v>
      </c>
      <c r="AK87" t="s">
        <v>467</v>
      </c>
      <c r="AL87">
        <v>2.2595499999999999</v>
      </c>
      <c r="AM87">
        <v>1.9296</v>
      </c>
      <c r="AN87">
        <f t="shared" si="111"/>
        <v>-0.32994999999999997</v>
      </c>
      <c r="AO87">
        <f t="shared" si="112"/>
        <v>-0.17099398839137644</v>
      </c>
      <c r="AP87">
        <v>-0.71029979438146795</v>
      </c>
      <c r="AQ87" t="s">
        <v>252</v>
      </c>
      <c r="AR87">
        <v>0</v>
      </c>
      <c r="AS87">
        <v>0</v>
      </c>
      <c r="AT87" t="e">
        <f t="shared" si="113"/>
        <v>#DIV/0!</v>
      </c>
      <c r="AU87">
        <v>0.5</v>
      </c>
      <c r="AV87">
        <f t="shared" si="114"/>
        <v>0</v>
      </c>
      <c r="AW87">
        <f t="shared" si="115"/>
        <v>-1.68255832872847</v>
      </c>
      <c r="AX87" t="e">
        <f t="shared" si="116"/>
        <v>#DIV/0!</v>
      </c>
      <c r="AY87" t="e">
        <f t="shared" si="117"/>
        <v>#DIV/0!</v>
      </c>
      <c r="AZ87" t="e">
        <f t="shared" si="118"/>
        <v>#DIV/0!</v>
      </c>
      <c r="BA87" t="e">
        <f t="shared" si="119"/>
        <v>#DIV/0!</v>
      </c>
      <c r="BB87" t="s">
        <v>252</v>
      </c>
      <c r="BC87">
        <v>0</v>
      </c>
      <c r="BD87">
        <f t="shared" si="120"/>
        <v>0</v>
      </c>
      <c r="BE87" t="e">
        <f t="shared" si="121"/>
        <v>#DIV/0!</v>
      </c>
      <c r="BF87">
        <f t="shared" si="122"/>
        <v>1</v>
      </c>
      <c r="BG87">
        <f t="shared" si="123"/>
        <v>0</v>
      </c>
      <c r="BH87">
        <f t="shared" si="124"/>
        <v>-5.8481588119412038</v>
      </c>
      <c r="BI87">
        <f t="shared" si="125"/>
        <v>0</v>
      </c>
      <c r="BJ87">
        <f t="shared" si="126"/>
        <v>0</v>
      </c>
      <c r="BK87">
        <f t="shared" si="127"/>
        <v>0</v>
      </c>
      <c r="BL87">
        <f t="shared" si="128"/>
        <v>0</v>
      </c>
      <c r="BM87">
        <v>0.84430926673307205</v>
      </c>
      <c r="BN87">
        <v>0.5</v>
      </c>
      <c r="BO87" t="s">
        <v>253</v>
      </c>
      <c r="BP87">
        <v>1672916770.90645</v>
      </c>
      <c r="BQ87">
        <v>399.79929032258099</v>
      </c>
      <c r="BR87">
        <v>399.65293548387098</v>
      </c>
      <c r="BS87">
        <v>16.3119774193548</v>
      </c>
      <c r="BT87">
        <v>15.973045161290299</v>
      </c>
      <c r="BU87">
        <v>500.02322580645199</v>
      </c>
      <c r="BV87">
        <v>96.377919354838696</v>
      </c>
      <c r="BW87">
        <v>0.19999093548387101</v>
      </c>
      <c r="BX87">
        <v>28.552070967741901</v>
      </c>
      <c r="BY87">
        <v>27.9889677419355</v>
      </c>
      <c r="BZ87">
        <v>999.9</v>
      </c>
      <c r="CA87">
        <v>9996.2903225806494</v>
      </c>
      <c r="CB87">
        <v>0</v>
      </c>
      <c r="CC87">
        <v>314.05632258064497</v>
      </c>
      <c r="CD87">
        <v>0</v>
      </c>
      <c r="CE87">
        <v>0</v>
      </c>
      <c r="CF87">
        <v>0</v>
      </c>
      <c r="CG87">
        <v>0</v>
      </c>
      <c r="CH87">
        <v>2.2589483870967699</v>
      </c>
      <c r="CI87">
        <v>0</v>
      </c>
      <c r="CJ87">
        <v>-8.5875419354838698</v>
      </c>
      <c r="CK87">
        <v>-0.78208064516128994</v>
      </c>
      <c r="CL87">
        <v>38.418999999999997</v>
      </c>
      <c r="CM87">
        <v>43.5</v>
      </c>
      <c r="CN87">
        <v>40.743903225806498</v>
      </c>
      <c r="CO87">
        <v>41.969516129032201</v>
      </c>
      <c r="CP87">
        <v>39.128999999999998</v>
      </c>
      <c r="CQ87">
        <v>0</v>
      </c>
      <c r="CR87">
        <v>0</v>
      </c>
      <c r="CS87">
        <v>0</v>
      </c>
      <c r="CT87">
        <v>59.399999856948902</v>
      </c>
      <c r="CU87">
        <v>2.2595499999999999</v>
      </c>
      <c r="CV87">
        <v>0.24524786330213799</v>
      </c>
      <c r="CW87">
        <v>-3.51270767012711</v>
      </c>
      <c r="CX87">
        <v>-8.6319115384615408</v>
      </c>
      <c r="CY87">
        <v>15</v>
      </c>
      <c r="CZ87">
        <v>1672912372.9000001</v>
      </c>
      <c r="DA87" t="s">
        <v>254</v>
      </c>
      <c r="DB87">
        <v>1</v>
      </c>
      <c r="DC87">
        <v>-3.8260000000000001</v>
      </c>
      <c r="DD87">
        <v>0.49099999999999999</v>
      </c>
      <c r="DE87">
        <v>403</v>
      </c>
      <c r="DF87">
        <v>16</v>
      </c>
      <c r="DG87">
        <v>1.4</v>
      </c>
      <c r="DH87">
        <v>0.46</v>
      </c>
      <c r="DI87">
        <v>0.403856250943396</v>
      </c>
      <c r="DJ87">
        <v>-0.632514778121127</v>
      </c>
      <c r="DK87">
        <v>0.95997104712616899</v>
      </c>
      <c r="DL87">
        <v>0</v>
      </c>
      <c r="DM87">
        <v>2.3325999999999998</v>
      </c>
      <c r="DN87">
        <v>0</v>
      </c>
      <c r="DO87">
        <v>0</v>
      </c>
      <c r="DP87">
        <v>0</v>
      </c>
      <c r="DQ87">
        <v>0.334053566037736</v>
      </c>
      <c r="DR87">
        <v>6.3508013068974106E-2</v>
      </c>
      <c r="DS87">
        <v>1.7373336735929001E-2</v>
      </c>
      <c r="DT87">
        <v>1</v>
      </c>
      <c r="DU87">
        <v>1</v>
      </c>
      <c r="DV87">
        <v>3</v>
      </c>
      <c r="DW87" t="s">
        <v>255</v>
      </c>
      <c r="DX87">
        <v>100</v>
      </c>
      <c r="DY87">
        <v>100</v>
      </c>
      <c r="DZ87">
        <v>-3.8260000000000001</v>
      </c>
      <c r="EA87">
        <v>0.49099999999999999</v>
      </c>
      <c r="EB87">
        <v>2</v>
      </c>
      <c r="EC87">
        <v>516.51199999999994</v>
      </c>
      <c r="ED87">
        <v>422.68200000000002</v>
      </c>
      <c r="EE87">
        <v>27.219000000000001</v>
      </c>
      <c r="EF87">
        <v>31.571200000000001</v>
      </c>
      <c r="EG87">
        <v>29.9999</v>
      </c>
      <c r="EH87">
        <v>31.735199999999999</v>
      </c>
      <c r="EI87">
        <v>31.771599999999999</v>
      </c>
      <c r="EJ87">
        <v>19.505700000000001</v>
      </c>
      <c r="EK87">
        <v>29.521000000000001</v>
      </c>
      <c r="EL87">
        <v>0</v>
      </c>
      <c r="EM87">
        <v>27.218699999999998</v>
      </c>
      <c r="EN87">
        <v>399.613</v>
      </c>
      <c r="EO87">
        <v>15.898199999999999</v>
      </c>
      <c r="EP87">
        <v>100.137</v>
      </c>
      <c r="EQ87">
        <v>90.562799999999996</v>
      </c>
    </row>
    <row r="88" spans="1:147" x14ac:dyDescent="0.3">
      <c r="A88">
        <v>72</v>
      </c>
      <c r="B88">
        <v>1672916838.9000001</v>
      </c>
      <c r="C88">
        <v>4380.5</v>
      </c>
      <c r="D88" t="s">
        <v>468</v>
      </c>
      <c r="E88" t="s">
        <v>469</v>
      </c>
      <c r="F88">
        <v>1672916830.9000001</v>
      </c>
      <c r="G88">
        <f t="shared" si="86"/>
        <v>1.8932348961069277E-3</v>
      </c>
      <c r="H88">
        <f t="shared" si="87"/>
        <v>-2.2343718054949693</v>
      </c>
      <c r="I88">
        <f t="shared" si="88"/>
        <v>400.05725806451602</v>
      </c>
      <c r="J88">
        <f t="shared" si="89"/>
        <v>429.01665063801164</v>
      </c>
      <c r="K88">
        <f t="shared" si="90"/>
        <v>41.432743328714373</v>
      </c>
      <c r="L88">
        <f t="shared" si="91"/>
        <v>38.635958920303324</v>
      </c>
      <c r="M88">
        <f t="shared" si="92"/>
        <v>8.0998732990435862E-2</v>
      </c>
      <c r="N88">
        <f t="shared" si="93"/>
        <v>3.3839154716081574</v>
      </c>
      <c r="O88">
        <f t="shared" si="94"/>
        <v>7.9936851970207501E-2</v>
      </c>
      <c r="P88">
        <f t="shared" si="95"/>
        <v>5.0054778397456472E-2</v>
      </c>
      <c r="Q88">
        <f t="shared" si="96"/>
        <v>0</v>
      </c>
      <c r="R88">
        <f t="shared" si="97"/>
        <v>28.099578630524956</v>
      </c>
      <c r="S88">
        <f t="shared" si="98"/>
        <v>27.981745161290299</v>
      </c>
      <c r="T88">
        <f t="shared" si="99"/>
        <v>3.7908031066471048</v>
      </c>
      <c r="U88">
        <f t="shared" si="100"/>
        <v>40.038612952654496</v>
      </c>
      <c r="V88">
        <f t="shared" si="101"/>
        <v>1.5669293368545716</v>
      </c>
      <c r="W88">
        <f t="shared" si="102"/>
        <v>3.9135455034555253</v>
      </c>
      <c r="X88">
        <f t="shared" si="103"/>
        <v>2.223873769792533</v>
      </c>
      <c r="Y88">
        <f t="shared" si="104"/>
        <v>-83.491658918315508</v>
      </c>
      <c r="Z88">
        <f t="shared" si="105"/>
        <v>99.910671661785216</v>
      </c>
      <c r="AA88">
        <f t="shared" si="106"/>
        <v>6.4522205889255746</v>
      </c>
      <c r="AB88">
        <f t="shared" si="107"/>
        <v>22.871233332395278</v>
      </c>
      <c r="AC88">
        <v>-3.9974702658417197E-2</v>
      </c>
      <c r="AD88">
        <v>4.4875105710364398E-2</v>
      </c>
      <c r="AE88">
        <v>3.3745232961111098</v>
      </c>
      <c r="AF88">
        <v>0</v>
      </c>
      <c r="AG88">
        <v>0</v>
      </c>
      <c r="AH88">
        <f t="shared" si="108"/>
        <v>1</v>
      </c>
      <c r="AI88">
        <f t="shared" si="109"/>
        <v>0</v>
      </c>
      <c r="AJ88">
        <f t="shared" si="110"/>
        <v>50715.006640153799</v>
      </c>
      <c r="AK88" t="s">
        <v>470</v>
      </c>
      <c r="AL88">
        <v>2.28565</v>
      </c>
      <c r="AM88">
        <v>1.1088</v>
      </c>
      <c r="AN88">
        <f t="shared" si="111"/>
        <v>-1.17685</v>
      </c>
      <c r="AO88">
        <f t="shared" si="112"/>
        <v>-1.061372655122655</v>
      </c>
      <c r="AP88">
        <v>-0.94325041035396395</v>
      </c>
      <c r="AQ88" t="s">
        <v>252</v>
      </c>
      <c r="AR88">
        <v>0</v>
      </c>
      <c r="AS88">
        <v>0</v>
      </c>
      <c r="AT88" t="e">
        <f t="shared" si="113"/>
        <v>#DIV/0!</v>
      </c>
      <c r="AU88">
        <v>0.5</v>
      </c>
      <c r="AV88">
        <f t="shared" si="114"/>
        <v>0</v>
      </c>
      <c r="AW88">
        <f t="shared" si="115"/>
        <v>-2.2343718054949693</v>
      </c>
      <c r="AX88" t="e">
        <f t="shared" si="116"/>
        <v>#DIV/0!</v>
      </c>
      <c r="AY88" t="e">
        <f t="shared" si="117"/>
        <v>#DIV/0!</v>
      </c>
      <c r="AZ88" t="e">
        <f t="shared" si="118"/>
        <v>#DIV/0!</v>
      </c>
      <c r="BA88" t="e">
        <f t="shared" si="119"/>
        <v>#DIV/0!</v>
      </c>
      <c r="BB88" t="s">
        <v>252</v>
      </c>
      <c r="BC88">
        <v>0</v>
      </c>
      <c r="BD88">
        <f t="shared" si="120"/>
        <v>0</v>
      </c>
      <c r="BE88" t="e">
        <f t="shared" si="121"/>
        <v>#DIV/0!</v>
      </c>
      <c r="BF88">
        <f t="shared" si="122"/>
        <v>1</v>
      </c>
      <c r="BG88">
        <f t="shared" si="123"/>
        <v>0</v>
      </c>
      <c r="BH88">
        <f t="shared" si="124"/>
        <v>-0.94217614819220807</v>
      </c>
      <c r="BI88">
        <f t="shared" si="125"/>
        <v>0</v>
      </c>
      <c r="BJ88">
        <f t="shared" si="126"/>
        <v>0</v>
      </c>
      <c r="BK88">
        <f t="shared" si="127"/>
        <v>0</v>
      </c>
      <c r="BL88">
        <f t="shared" si="128"/>
        <v>0</v>
      </c>
      <c r="BM88">
        <v>0.84430926673307205</v>
      </c>
      <c r="BN88">
        <v>0.5</v>
      </c>
      <c r="BO88" t="s">
        <v>253</v>
      </c>
      <c r="BP88">
        <v>1672916830.9000001</v>
      </c>
      <c r="BQ88">
        <v>400.05725806451602</v>
      </c>
      <c r="BR88">
        <v>399.80787096774202</v>
      </c>
      <c r="BS88">
        <v>16.224819354838701</v>
      </c>
      <c r="BT88">
        <v>15.9103322580645</v>
      </c>
      <c r="BU88">
        <v>500.03348387096798</v>
      </c>
      <c r="BV88">
        <v>96.376067741935501</v>
      </c>
      <c r="BW88">
        <v>0.200005161290323</v>
      </c>
      <c r="BX88">
        <v>28.529399999999999</v>
      </c>
      <c r="BY88">
        <v>27.981745161290299</v>
      </c>
      <c r="BZ88">
        <v>999.9</v>
      </c>
      <c r="CA88">
        <v>10002.580645161301</v>
      </c>
      <c r="CB88">
        <v>0</v>
      </c>
      <c r="CC88">
        <v>314.04451612903199</v>
      </c>
      <c r="CD88">
        <v>0</v>
      </c>
      <c r="CE88">
        <v>0</v>
      </c>
      <c r="CF88">
        <v>0</v>
      </c>
      <c r="CG88">
        <v>0</v>
      </c>
      <c r="CH88">
        <v>2.2881806451612898</v>
      </c>
      <c r="CI88">
        <v>0</v>
      </c>
      <c r="CJ88">
        <v>-9.1806096774193602</v>
      </c>
      <c r="CK88">
        <v>-0.86182903225806495</v>
      </c>
      <c r="CL88">
        <v>38.310032258064503</v>
      </c>
      <c r="CM88">
        <v>43.389000000000003</v>
      </c>
      <c r="CN88">
        <v>40.625</v>
      </c>
      <c r="CO88">
        <v>41.875</v>
      </c>
      <c r="CP88">
        <v>39.018000000000001</v>
      </c>
      <c r="CQ88">
        <v>0</v>
      </c>
      <c r="CR88">
        <v>0</v>
      </c>
      <c r="CS88">
        <v>0</v>
      </c>
      <c r="CT88">
        <v>59.100000143051098</v>
      </c>
      <c r="CU88">
        <v>2.28565</v>
      </c>
      <c r="CV88">
        <v>0.35055384806013301</v>
      </c>
      <c r="CW88">
        <v>-2.4643692338999799</v>
      </c>
      <c r="CX88">
        <v>-9.1780384615384598</v>
      </c>
      <c r="CY88">
        <v>15</v>
      </c>
      <c r="CZ88">
        <v>1672912372.9000001</v>
      </c>
      <c r="DA88" t="s">
        <v>254</v>
      </c>
      <c r="DB88">
        <v>1</v>
      </c>
      <c r="DC88">
        <v>-3.8260000000000001</v>
      </c>
      <c r="DD88">
        <v>0.49099999999999999</v>
      </c>
      <c r="DE88">
        <v>403</v>
      </c>
      <c r="DF88">
        <v>16</v>
      </c>
      <c r="DG88">
        <v>1.4</v>
      </c>
      <c r="DH88">
        <v>0.46</v>
      </c>
      <c r="DI88">
        <v>0.22750911320754699</v>
      </c>
      <c r="DJ88">
        <v>-0.311811129172815</v>
      </c>
      <c r="DK88">
        <v>0.28949737507508899</v>
      </c>
      <c r="DL88">
        <v>1</v>
      </c>
      <c r="DM88">
        <v>2.5604</v>
      </c>
      <c r="DN88">
        <v>0</v>
      </c>
      <c r="DO88">
        <v>0</v>
      </c>
      <c r="DP88">
        <v>0</v>
      </c>
      <c r="DQ88">
        <v>0.31674641509433998</v>
      </c>
      <c r="DR88">
        <v>-2.2386163522013499E-2</v>
      </c>
      <c r="DS88">
        <v>3.8263791812910399E-3</v>
      </c>
      <c r="DT88">
        <v>1</v>
      </c>
      <c r="DU88">
        <v>2</v>
      </c>
      <c r="DV88">
        <v>3</v>
      </c>
      <c r="DW88" t="s">
        <v>259</v>
      </c>
      <c r="DX88">
        <v>100</v>
      </c>
      <c r="DY88">
        <v>100</v>
      </c>
      <c r="DZ88">
        <v>-3.8260000000000001</v>
      </c>
      <c r="EA88">
        <v>0.49099999999999999</v>
      </c>
      <c r="EB88">
        <v>2</v>
      </c>
      <c r="EC88">
        <v>516.49</v>
      </c>
      <c r="ED88">
        <v>422.26499999999999</v>
      </c>
      <c r="EE88">
        <v>27.212599999999998</v>
      </c>
      <c r="EF88">
        <v>31.5684</v>
      </c>
      <c r="EG88">
        <v>30.0001</v>
      </c>
      <c r="EH88">
        <v>31.732500000000002</v>
      </c>
      <c r="EI88">
        <v>31.766100000000002</v>
      </c>
      <c r="EJ88">
        <v>19.4648</v>
      </c>
      <c r="EK88">
        <v>29.521000000000001</v>
      </c>
      <c r="EL88">
        <v>0</v>
      </c>
      <c r="EM88">
        <v>27.208100000000002</v>
      </c>
      <c r="EN88">
        <v>399.255</v>
      </c>
      <c r="EO88">
        <v>15.962400000000001</v>
      </c>
      <c r="EP88">
        <v>100.13800000000001</v>
      </c>
      <c r="EQ88">
        <v>90.5642</v>
      </c>
    </row>
    <row r="89" spans="1:147" x14ac:dyDescent="0.3">
      <c r="A89">
        <v>73</v>
      </c>
      <c r="B89">
        <v>1672916899</v>
      </c>
      <c r="C89">
        <v>4440.5999999046298</v>
      </c>
      <c r="D89" t="s">
        <v>471</v>
      </c>
      <c r="E89" t="s">
        <v>472</v>
      </c>
      <c r="F89">
        <v>1672916890.9193599</v>
      </c>
      <c r="G89">
        <f t="shared" si="86"/>
        <v>1.8100614604303128E-3</v>
      </c>
      <c r="H89">
        <f t="shared" si="87"/>
        <v>-8.0332643816903939</v>
      </c>
      <c r="I89">
        <f t="shared" si="88"/>
        <v>400.446387096774</v>
      </c>
      <c r="J89">
        <f t="shared" si="89"/>
        <v>549.94081428612606</v>
      </c>
      <c r="K89">
        <f t="shared" si="90"/>
        <v>53.128808619721269</v>
      </c>
      <c r="L89">
        <f t="shared" si="91"/>
        <v>38.686416628561297</v>
      </c>
      <c r="M89">
        <f t="shared" si="92"/>
        <v>7.7608695504643721E-2</v>
      </c>
      <c r="N89">
        <f t="shared" si="93"/>
        <v>3.3853337237944285</v>
      </c>
      <c r="O89">
        <f t="shared" si="94"/>
        <v>7.6633666045102439E-2</v>
      </c>
      <c r="P89">
        <f t="shared" si="95"/>
        <v>4.7982623123135462E-2</v>
      </c>
      <c r="Q89">
        <f t="shared" si="96"/>
        <v>0</v>
      </c>
      <c r="R89">
        <f t="shared" si="97"/>
        <v>28.103596886089406</v>
      </c>
      <c r="S89">
        <f t="shared" si="98"/>
        <v>27.987987096774201</v>
      </c>
      <c r="T89">
        <f t="shared" si="99"/>
        <v>3.7921829232794786</v>
      </c>
      <c r="U89">
        <f t="shared" si="100"/>
        <v>40.246691727496689</v>
      </c>
      <c r="V89">
        <f t="shared" si="101"/>
        <v>1.5736991377296945</v>
      </c>
      <c r="W89">
        <f t="shared" si="102"/>
        <v>3.9101329082771223</v>
      </c>
      <c r="X89">
        <f t="shared" si="103"/>
        <v>2.2184837855497843</v>
      </c>
      <c r="Y89">
        <f t="shared" si="104"/>
        <v>-79.823710404976794</v>
      </c>
      <c r="Z89">
        <f t="shared" si="105"/>
        <v>96.071556581059113</v>
      </c>
      <c r="AA89">
        <f t="shared" si="106"/>
        <v>6.2014201917473617</v>
      </c>
      <c r="AB89">
        <f t="shared" si="107"/>
        <v>22.449266367829679</v>
      </c>
      <c r="AC89">
        <v>-3.9995773397165202E-2</v>
      </c>
      <c r="AD89">
        <v>4.4898759460507101E-2</v>
      </c>
      <c r="AE89">
        <v>3.3759365976645301</v>
      </c>
      <c r="AF89">
        <v>0</v>
      </c>
      <c r="AG89">
        <v>0</v>
      </c>
      <c r="AH89">
        <f t="shared" si="108"/>
        <v>1</v>
      </c>
      <c r="AI89">
        <f t="shared" si="109"/>
        <v>0</v>
      </c>
      <c r="AJ89">
        <f t="shared" si="110"/>
        <v>50743.864632189106</v>
      </c>
      <c r="AK89" t="s">
        <v>473</v>
      </c>
      <c r="AL89">
        <v>2.3225038461538499</v>
      </c>
      <c r="AM89">
        <v>2.0321199999999999</v>
      </c>
      <c r="AN89">
        <f t="shared" si="111"/>
        <v>-0.29038384615384993</v>
      </c>
      <c r="AO89">
        <f t="shared" si="112"/>
        <v>-0.14289699730028244</v>
      </c>
      <c r="AP89">
        <v>-3.3912797797906702</v>
      </c>
      <c r="AQ89" t="s">
        <v>252</v>
      </c>
      <c r="AR89">
        <v>0</v>
      </c>
      <c r="AS89">
        <v>0</v>
      </c>
      <c r="AT89" t="e">
        <f t="shared" si="113"/>
        <v>#DIV/0!</v>
      </c>
      <c r="AU89">
        <v>0.5</v>
      </c>
      <c r="AV89">
        <f t="shared" si="114"/>
        <v>0</v>
      </c>
      <c r="AW89">
        <f t="shared" si="115"/>
        <v>-8.0332643816903939</v>
      </c>
      <c r="AX89" t="e">
        <f t="shared" si="116"/>
        <v>#DIV/0!</v>
      </c>
      <c r="AY89" t="e">
        <f t="shared" si="117"/>
        <v>#DIV/0!</v>
      </c>
      <c r="AZ89" t="e">
        <f t="shared" si="118"/>
        <v>#DIV/0!</v>
      </c>
      <c r="BA89" t="e">
        <f t="shared" si="119"/>
        <v>#DIV/0!</v>
      </c>
      <c r="BB89" t="s">
        <v>252</v>
      </c>
      <c r="BC89">
        <v>0</v>
      </c>
      <c r="BD89">
        <f t="shared" si="120"/>
        <v>0</v>
      </c>
      <c r="BE89" t="e">
        <f t="shared" si="121"/>
        <v>#DIV/0!</v>
      </c>
      <c r="BF89">
        <f t="shared" si="122"/>
        <v>1</v>
      </c>
      <c r="BG89">
        <f t="shared" si="123"/>
        <v>0</v>
      </c>
      <c r="BH89">
        <f t="shared" si="124"/>
        <v>-6.9980476769473974</v>
      </c>
      <c r="BI89">
        <f t="shared" si="125"/>
        <v>0</v>
      </c>
      <c r="BJ89">
        <f t="shared" si="126"/>
        <v>0</v>
      </c>
      <c r="BK89">
        <f t="shared" si="127"/>
        <v>0</v>
      </c>
      <c r="BL89">
        <f t="shared" si="128"/>
        <v>0</v>
      </c>
      <c r="BM89">
        <v>0.84430926673307205</v>
      </c>
      <c r="BN89">
        <v>0.5</v>
      </c>
      <c r="BO89" t="s">
        <v>253</v>
      </c>
      <c r="BP89">
        <v>1672916890.9193599</v>
      </c>
      <c r="BQ89">
        <v>400.446387096774</v>
      </c>
      <c r="BR89">
        <v>399.21241935483903</v>
      </c>
      <c r="BS89">
        <v>16.2894935483871</v>
      </c>
      <c r="BT89">
        <v>15.9888580645161</v>
      </c>
      <c r="BU89">
        <v>500.05980645161299</v>
      </c>
      <c r="BV89">
        <v>96.408212903225802</v>
      </c>
      <c r="BW89">
        <v>0.200017</v>
      </c>
      <c r="BX89">
        <v>28.514377419354901</v>
      </c>
      <c r="BY89">
        <v>27.987987096774201</v>
      </c>
      <c r="BZ89">
        <v>999.9</v>
      </c>
      <c r="CA89">
        <v>10004.516129032299</v>
      </c>
      <c r="CB89">
        <v>0</v>
      </c>
      <c r="CC89">
        <v>295.410161290323</v>
      </c>
      <c r="CD89">
        <v>0</v>
      </c>
      <c r="CE89">
        <v>0</v>
      </c>
      <c r="CF89">
        <v>0</v>
      </c>
      <c r="CG89">
        <v>0</v>
      </c>
      <c r="CH89">
        <v>2.32182258064516</v>
      </c>
      <c r="CI89">
        <v>0</v>
      </c>
      <c r="CJ89">
        <v>-9.8809290322580594</v>
      </c>
      <c r="CK89">
        <v>-0.86853225806451595</v>
      </c>
      <c r="CL89">
        <v>38.217483870967698</v>
      </c>
      <c r="CM89">
        <v>43.311999999999998</v>
      </c>
      <c r="CN89">
        <v>40.503999999999998</v>
      </c>
      <c r="CO89">
        <v>41.808</v>
      </c>
      <c r="CP89">
        <v>38.936999999999998</v>
      </c>
      <c r="CQ89">
        <v>0</v>
      </c>
      <c r="CR89">
        <v>0</v>
      </c>
      <c r="CS89">
        <v>0</v>
      </c>
      <c r="CT89">
        <v>59.600000143051098</v>
      </c>
      <c r="CU89">
        <v>2.3225038461538499</v>
      </c>
      <c r="CV89">
        <v>-0.48091281918751899</v>
      </c>
      <c r="CW89">
        <v>-0.90132307427813396</v>
      </c>
      <c r="CX89">
        <v>-9.8952807692307694</v>
      </c>
      <c r="CY89">
        <v>15</v>
      </c>
      <c r="CZ89">
        <v>1672912372.9000001</v>
      </c>
      <c r="DA89" t="s">
        <v>254</v>
      </c>
      <c r="DB89">
        <v>1</v>
      </c>
      <c r="DC89">
        <v>-3.8260000000000001</v>
      </c>
      <c r="DD89">
        <v>0.49099999999999999</v>
      </c>
      <c r="DE89">
        <v>403</v>
      </c>
      <c r="DF89">
        <v>16</v>
      </c>
      <c r="DG89">
        <v>1.4</v>
      </c>
      <c r="DH89">
        <v>0.46</v>
      </c>
      <c r="DI89">
        <v>0.56621341188679197</v>
      </c>
      <c r="DJ89">
        <v>7.5457817899648303</v>
      </c>
      <c r="DK89">
        <v>1.4795349921736001</v>
      </c>
      <c r="DL89">
        <v>0</v>
      </c>
      <c r="DM89">
        <v>2.0771000000000002</v>
      </c>
      <c r="DN89">
        <v>0</v>
      </c>
      <c r="DO89">
        <v>0</v>
      </c>
      <c r="DP89">
        <v>0</v>
      </c>
      <c r="DQ89">
        <v>0.29546520754716998</v>
      </c>
      <c r="DR89">
        <v>4.9434748057153102E-2</v>
      </c>
      <c r="DS89">
        <v>8.6983085828341994E-3</v>
      </c>
      <c r="DT89">
        <v>1</v>
      </c>
      <c r="DU89">
        <v>1</v>
      </c>
      <c r="DV89">
        <v>3</v>
      </c>
      <c r="DW89" t="s">
        <v>255</v>
      </c>
      <c r="DX89">
        <v>100</v>
      </c>
      <c r="DY89">
        <v>100</v>
      </c>
      <c r="DZ89">
        <v>-3.8260000000000001</v>
      </c>
      <c r="EA89">
        <v>0.49099999999999999</v>
      </c>
      <c r="EB89">
        <v>2</v>
      </c>
      <c r="EC89">
        <v>516.59699999999998</v>
      </c>
      <c r="ED89">
        <v>421.86799999999999</v>
      </c>
      <c r="EE89">
        <v>27.2134</v>
      </c>
      <c r="EF89">
        <v>31.571200000000001</v>
      </c>
      <c r="EG89">
        <v>30.0001</v>
      </c>
      <c r="EH89">
        <v>31.729700000000001</v>
      </c>
      <c r="EI89">
        <v>31.763400000000001</v>
      </c>
      <c r="EJ89">
        <v>19.461600000000001</v>
      </c>
      <c r="EK89">
        <v>29.5075</v>
      </c>
      <c r="EL89">
        <v>0</v>
      </c>
      <c r="EM89">
        <v>27.209700000000002</v>
      </c>
      <c r="EN89">
        <v>400.41</v>
      </c>
      <c r="EO89">
        <v>15.867699999999999</v>
      </c>
      <c r="EP89">
        <v>100.139</v>
      </c>
      <c r="EQ89">
        <v>90.566900000000004</v>
      </c>
    </row>
    <row r="90" spans="1:147" x14ac:dyDescent="0.3">
      <c r="A90">
        <v>74</v>
      </c>
      <c r="B90">
        <v>1672916958.9000001</v>
      </c>
      <c r="C90">
        <v>4500.5</v>
      </c>
      <c r="D90" t="s">
        <v>474</v>
      </c>
      <c r="E90" t="s">
        <v>475</v>
      </c>
      <c r="F90">
        <v>1672916950.9193599</v>
      </c>
      <c r="G90">
        <f t="shared" si="86"/>
        <v>1.7161783182914406E-3</v>
      </c>
      <c r="H90">
        <f t="shared" si="87"/>
        <v>-3.9369147925751666</v>
      </c>
      <c r="I90">
        <f t="shared" si="88"/>
        <v>399.99712903225799</v>
      </c>
      <c r="J90">
        <f t="shared" si="89"/>
        <v>470.17339835572585</v>
      </c>
      <c r="K90">
        <f t="shared" si="90"/>
        <v>45.406831795020679</v>
      </c>
      <c r="L90">
        <f t="shared" si="91"/>
        <v>38.629583085679762</v>
      </c>
      <c r="M90">
        <f t="shared" si="92"/>
        <v>7.3487382453186201E-2</v>
      </c>
      <c r="N90">
        <f t="shared" si="93"/>
        <v>3.3830517526536705</v>
      </c>
      <c r="O90">
        <f t="shared" si="94"/>
        <v>7.2611946776761263E-2</v>
      </c>
      <c r="P90">
        <f t="shared" si="95"/>
        <v>4.5460252121846165E-2</v>
      </c>
      <c r="Q90">
        <f t="shared" si="96"/>
        <v>0</v>
      </c>
      <c r="R90">
        <f t="shared" si="97"/>
        <v>28.112298509628438</v>
      </c>
      <c r="S90">
        <f t="shared" si="98"/>
        <v>27.987274193548402</v>
      </c>
      <c r="T90">
        <f t="shared" si="99"/>
        <v>3.7920253096574816</v>
      </c>
      <c r="U90">
        <f t="shared" si="100"/>
        <v>40.254868100204874</v>
      </c>
      <c r="V90">
        <f t="shared" si="101"/>
        <v>1.5728898430873512</v>
      </c>
      <c r="W90">
        <f t="shared" si="102"/>
        <v>3.9073282743642781</v>
      </c>
      <c r="X90">
        <f t="shared" si="103"/>
        <v>2.2191354665701306</v>
      </c>
      <c r="Y90">
        <f t="shared" si="104"/>
        <v>-75.683463836652535</v>
      </c>
      <c r="Z90">
        <f t="shared" si="105"/>
        <v>93.883458391630924</v>
      </c>
      <c r="AA90">
        <f t="shared" si="106"/>
        <v>6.0638714209496731</v>
      </c>
      <c r="AB90">
        <f t="shared" si="107"/>
        <v>24.263865975928056</v>
      </c>
      <c r="AC90">
        <v>-3.9961872319969199E-2</v>
      </c>
      <c r="AD90">
        <v>4.48607025314572E-2</v>
      </c>
      <c r="AE90">
        <v>3.3736625916828702</v>
      </c>
      <c r="AF90">
        <v>0</v>
      </c>
      <c r="AG90">
        <v>0</v>
      </c>
      <c r="AH90">
        <f t="shared" si="108"/>
        <v>1</v>
      </c>
      <c r="AI90">
        <f t="shared" si="109"/>
        <v>0</v>
      </c>
      <c r="AJ90">
        <f t="shared" si="110"/>
        <v>50703.968111600312</v>
      </c>
      <c r="AK90" t="s">
        <v>476</v>
      </c>
      <c r="AL90">
        <v>2.2597884615384598</v>
      </c>
      <c r="AM90">
        <v>1.86</v>
      </c>
      <c r="AN90">
        <f t="shared" si="111"/>
        <v>-0.39978846153845971</v>
      </c>
      <c r="AO90">
        <f t="shared" si="112"/>
        <v>-0.21494003308519338</v>
      </c>
      <c r="AP90">
        <v>-1.6619868208547199</v>
      </c>
      <c r="AQ90" t="s">
        <v>252</v>
      </c>
      <c r="AR90">
        <v>0</v>
      </c>
      <c r="AS90">
        <v>0</v>
      </c>
      <c r="AT90" t="e">
        <f t="shared" si="113"/>
        <v>#DIV/0!</v>
      </c>
      <c r="AU90">
        <v>0.5</v>
      </c>
      <c r="AV90">
        <f t="shared" si="114"/>
        <v>0</v>
      </c>
      <c r="AW90">
        <f t="shared" si="115"/>
        <v>-3.9369147925751666</v>
      </c>
      <c r="AX90" t="e">
        <f t="shared" si="116"/>
        <v>#DIV/0!</v>
      </c>
      <c r="AY90" t="e">
        <f t="shared" si="117"/>
        <v>#DIV/0!</v>
      </c>
      <c r="AZ90" t="e">
        <f t="shared" si="118"/>
        <v>#DIV/0!</v>
      </c>
      <c r="BA90" t="e">
        <f t="shared" si="119"/>
        <v>#DIV/0!</v>
      </c>
      <c r="BB90" t="s">
        <v>252</v>
      </c>
      <c r="BC90">
        <v>0</v>
      </c>
      <c r="BD90">
        <f t="shared" si="120"/>
        <v>0</v>
      </c>
      <c r="BE90" t="e">
        <f t="shared" si="121"/>
        <v>#DIV/0!</v>
      </c>
      <c r="BF90">
        <f t="shared" si="122"/>
        <v>1</v>
      </c>
      <c r="BG90">
        <f t="shared" si="123"/>
        <v>0</v>
      </c>
      <c r="BH90">
        <f t="shared" si="124"/>
        <v>-4.65246043580742</v>
      </c>
      <c r="BI90">
        <f t="shared" si="125"/>
        <v>0</v>
      </c>
      <c r="BJ90">
        <f t="shared" si="126"/>
        <v>0</v>
      </c>
      <c r="BK90">
        <f t="shared" si="127"/>
        <v>0</v>
      </c>
      <c r="BL90">
        <f t="shared" si="128"/>
        <v>0</v>
      </c>
      <c r="BM90">
        <v>0.84430926673307205</v>
      </c>
      <c r="BN90">
        <v>0.5</v>
      </c>
      <c r="BO90" t="s">
        <v>253</v>
      </c>
      <c r="BP90">
        <v>1672916950.9193599</v>
      </c>
      <c r="BQ90">
        <v>399.99712903225799</v>
      </c>
      <c r="BR90">
        <v>399.44825806451598</v>
      </c>
      <c r="BS90">
        <v>16.286777419354799</v>
      </c>
      <c r="BT90">
        <v>16.001703225806398</v>
      </c>
      <c r="BU90">
        <v>500.005258064516</v>
      </c>
      <c r="BV90">
        <v>96.374661290322607</v>
      </c>
      <c r="BW90">
        <v>0.19998958064516101</v>
      </c>
      <c r="BX90">
        <v>28.5020225806452</v>
      </c>
      <c r="BY90">
        <v>27.987274193548402</v>
      </c>
      <c r="BZ90">
        <v>999.9</v>
      </c>
      <c r="CA90">
        <v>9999.5161290322594</v>
      </c>
      <c r="CB90">
        <v>0</v>
      </c>
      <c r="CC90">
        <v>316.53032258064502</v>
      </c>
      <c r="CD90">
        <v>0</v>
      </c>
      <c r="CE90">
        <v>0</v>
      </c>
      <c r="CF90">
        <v>0</v>
      </c>
      <c r="CG90">
        <v>0</v>
      </c>
      <c r="CH90">
        <v>2.2354064516129002</v>
      </c>
      <c r="CI90">
        <v>0</v>
      </c>
      <c r="CJ90">
        <v>-10.2541612903226</v>
      </c>
      <c r="CK90">
        <v>-0.93151290322580604</v>
      </c>
      <c r="CL90">
        <v>38.134999999999998</v>
      </c>
      <c r="CM90">
        <v>43.245935483871001</v>
      </c>
      <c r="CN90">
        <v>40.436999999999998</v>
      </c>
      <c r="CO90">
        <v>41.75</v>
      </c>
      <c r="CP90">
        <v>38.866870967741903</v>
      </c>
      <c r="CQ90">
        <v>0</v>
      </c>
      <c r="CR90">
        <v>0</v>
      </c>
      <c r="CS90">
        <v>0</v>
      </c>
      <c r="CT90">
        <v>59.400000095367403</v>
      </c>
      <c r="CU90">
        <v>2.2597884615384598</v>
      </c>
      <c r="CV90">
        <v>-0.31994871756179899</v>
      </c>
      <c r="CW90">
        <v>-0.12995213535292399</v>
      </c>
      <c r="CX90">
        <v>-10.309303846153799</v>
      </c>
      <c r="CY90">
        <v>15</v>
      </c>
      <c r="CZ90">
        <v>1672912372.9000001</v>
      </c>
      <c r="DA90" t="s">
        <v>254</v>
      </c>
      <c r="DB90">
        <v>1</v>
      </c>
      <c r="DC90">
        <v>-3.8260000000000001</v>
      </c>
      <c r="DD90">
        <v>0.49099999999999999</v>
      </c>
      <c r="DE90">
        <v>403</v>
      </c>
      <c r="DF90">
        <v>16</v>
      </c>
      <c r="DG90">
        <v>1.4</v>
      </c>
      <c r="DH90">
        <v>0.46</v>
      </c>
      <c r="DI90">
        <v>0.42145524528301898</v>
      </c>
      <c r="DJ90">
        <v>5.3189298705932702</v>
      </c>
      <c r="DK90">
        <v>2.43943233521476</v>
      </c>
      <c r="DL90">
        <v>0</v>
      </c>
      <c r="DM90">
        <v>1.909</v>
      </c>
      <c r="DN90">
        <v>0</v>
      </c>
      <c r="DO90">
        <v>0</v>
      </c>
      <c r="DP90">
        <v>0</v>
      </c>
      <c r="DQ90">
        <v>0.26242373584905698</v>
      </c>
      <c r="DR90">
        <v>0.22481509783527401</v>
      </c>
      <c r="DS90">
        <v>3.1924107402986103E-2</v>
      </c>
      <c r="DT90">
        <v>0</v>
      </c>
      <c r="DU90">
        <v>0</v>
      </c>
      <c r="DV90">
        <v>3</v>
      </c>
      <c r="DW90" t="s">
        <v>317</v>
      </c>
      <c r="DX90">
        <v>100</v>
      </c>
      <c r="DY90">
        <v>100</v>
      </c>
      <c r="DZ90">
        <v>-3.8260000000000001</v>
      </c>
      <c r="EA90">
        <v>0.49099999999999999</v>
      </c>
      <c r="EB90">
        <v>2</v>
      </c>
      <c r="EC90">
        <v>516.72500000000002</v>
      </c>
      <c r="ED90">
        <v>421.61599999999999</v>
      </c>
      <c r="EE90">
        <v>27.1511</v>
      </c>
      <c r="EF90">
        <v>31.574000000000002</v>
      </c>
      <c r="EG90">
        <v>29.9999</v>
      </c>
      <c r="EH90">
        <v>31.729700000000001</v>
      </c>
      <c r="EI90">
        <v>31.763400000000001</v>
      </c>
      <c r="EJ90">
        <v>19.361899999999999</v>
      </c>
      <c r="EK90">
        <v>29.776399999999999</v>
      </c>
      <c r="EL90">
        <v>0</v>
      </c>
      <c r="EM90">
        <v>27.142800000000001</v>
      </c>
      <c r="EN90">
        <v>400.637</v>
      </c>
      <c r="EO90">
        <v>15.8866</v>
      </c>
      <c r="EP90">
        <v>100.143</v>
      </c>
      <c r="EQ90">
        <v>90.570400000000006</v>
      </c>
    </row>
    <row r="91" spans="1:147" x14ac:dyDescent="0.3">
      <c r="A91">
        <v>75</v>
      </c>
      <c r="B91">
        <v>1672917019</v>
      </c>
      <c r="C91">
        <v>4560.5999999046298</v>
      </c>
      <c r="D91" t="s">
        <v>477</v>
      </c>
      <c r="E91" t="s">
        <v>478</v>
      </c>
      <c r="F91">
        <v>1672917010.9354801</v>
      </c>
      <c r="G91">
        <f t="shared" si="86"/>
        <v>1.6610208620993869E-3</v>
      </c>
      <c r="H91">
        <f t="shared" si="87"/>
        <v>-4.9169084948910164</v>
      </c>
      <c r="I91">
        <f t="shared" si="88"/>
        <v>400.05677419354799</v>
      </c>
      <c r="J91">
        <f t="shared" si="89"/>
        <v>495.27783895389467</v>
      </c>
      <c r="K91">
        <f t="shared" si="90"/>
        <v>47.830982021967451</v>
      </c>
      <c r="L91">
        <f t="shared" si="91"/>
        <v>38.635099068099372</v>
      </c>
      <c r="M91">
        <f t="shared" si="92"/>
        <v>7.0822408464108436E-2</v>
      </c>
      <c r="N91">
        <f t="shared" si="93"/>
        <v>3.3818193384703301</v>
      </c>
      <c r="O91">
        <f t="shared" si="94"/>
        <v>7.0008643912518917E-2</v>
      </c>
      <c r="P91">
        <f t="shared" si="95"/>
        <v>4.3827736750221009E-2</v>
      </c>
      <c r="Q91">
        <f t="shared" si="96"/>
        <v>0</v>
      </c>
      <c r="R91">
        <f t="shared" si="97"/>
        <v>28.106813524512209</v>
      </c>
      <c r="S91">
        <f t="shared" si="98"/>
        <v>27.997029032258101</v>
      </c>
      <c r="T91">
        <f t="shared" si="99"/>
        <v>3.7941824735185743</v>
      </c>
      <c r="U91">
        <f t="shared" si="100"/>
        <v>40.132109465661173</v>
      </c>
      <c r="V91">
        <f t="shared" si="101"/>
        <v>1.5664658263449165</v>
      </c>
      <c r="W91">
        <f t="shared" si="102"/>
        <v>3.9032730828297346</v>
      </c>
      <c r="X91">
        <f t="shared" si="103"/>
        <v>2.2277166471736578</v>
      </c>
      <c r="Y91">
        <f t="shared" si="104"/>
        <v>-73.251020018582963</v>
      </c>
      <c r="Z91">
        <f t="shared" si="105"/>
        <v>88.811326433481199</v>
      </c>
      <c r="AA91">
        <f t="shared" si="106"/>
        <v>5.7381236286060924</v>
      </c>
      <c r="AB91">
        <f t="shared" si="107"/>
        <v>21.298430043504325</v>
      </c>
      <c r="AC91">
        <v>-3.9943567449232303E-2</v>
      </c>
      <c r="AD91">
        <v>4.4840153710460302E-2</v>
      </c>
      <c r="AE91">
        <v>3.3724344782834499</v>
      </c>
      <c r="AF91">
        <v>0</v>
      </c>
      <c r="AG91">
        <v>0</v>
      </c>
      <c r="AH91">
        <f t="shared" si="108"/>
        <v>1</v>
      </c>
      <c r="AI91">
        <f t="shared" si="109"/>
        <v>0</v>
      </c>
      <c r="AJ91">
        <f t="shared" si="110"/>
        <v>50684.68230924962</v>
      </c>
      <c r="AK91" t="s">
        <v>479</v>
      </c>
      <c r="AL91">
        <v>2.27043461538462</v>
      </c>
      <c r="AM91">
        <v>2.96075</v>
      </c>
      <c r="AN91">
        <f t="shared" si="111"/>
        <v>0.69031538461538</v>
      </c>
      <c r="AO91">
        <f t="shared" si="112"/>
        <v>0.23315558038178841</v>
      </c>
      <c r="AP91">
        <v>-2.07569570295894</v>
      </c>
      <c r="AQ91" t="s">
        <v>252</v>
      </c>
      <c r="AR91">
        <v>0</v>
      </c>
      <c r="AS91">
        <v>0</v>
      </c>
      <c r="AT91" t="e">
        <f t="shared" si="113"/>
        <v>#DIV/0!</v>
      </c>
      <c r="AU91">
        <v>0.5</v>
      </c>
      <c r="AV91">
        <f t="shared" si="114"/>
        <v>0</v>
      </c>
      <c r="AW91">
        <f t="shared" si="115"/>
        <v>-4.9169084948910164</v>
      </c>
      <c r="AX91" t="e">
        <f t="shared" si="116"/>
        <v>#DIV/0!</v>
      </c>
      <c r="AY91" t="e">
        <f t="shared" si="117"/>
        <v>#DIV/0!</v>
      </c>
      <c r="AZ91" t="e">
        <f t="shared" si="118"/>
        <v>#DIV/0!</v>
      </c>
      <c r="BA91" t="e">
        <f t="shared" si="119"/>
        <v>#DIV/0!</v>
      </c>
      <c r="BB91" t="s">
        <v>252</v>
      </c>
      <c r="BC91">
        <v>0</v>
      </c>
      <c r="BD91">
        <f t="shared" si="120"/>
        <v>0</v>
      </c>
      <c r="BE91" t="e">
        <f t="shared" si="121"/>
        <v>#DIV/0!</v>
      </c>
      <c r="BF91">
        <f t="shared" si="122"/>
        <v>1</v>
      </c>
      <c r="BG91">
        <f t="shared" si="123"/>
        <v>0</v>
      </c>
      <c r="BH91">
        <f t="shared" si="124"/>
        <v>4.288981624898347</v>
      </c>
      <c r="BI91">
        <f t="shared" si="125"/>
        <v>0</v>
      </c>
      <c r="BJ91">
        <f t="shared" si="126"/>
        <v>0</v>
      </c>
      <c r="BK91">
        <f t="shared" si="127"/>
        <v>0</v>
      </c>
      <c r="BL91">
        <f t="shared" si="128"/>
        <v>0</v>
      </c>
      <c r="BM91">
        <v>0.84430926673307205</v>
      </c>
      <c r="BN91">
        <v>0.5</v>
      </c>
      <c r="BO91" t="s">
        <v>253</v>
      </c>
      <c r="BP91">
        <v>1672917010.9354801</v>
      </c>
      <c r="BQ91">
        <v>400.05677419354799</v>
      </c>
      <c r="BR91">
        <v>399.33874193548399</v>
      </c>
      <c r="BS91">
        <v>16.2203612903226</v>
      </c>
      <c r="BT91">
        <v>15.9444419354839</v>
      </c>
      <c r="BU91">
        <v>500.02567741935502</v>
      </c>
      <c r="BV91">
        <v>96.374041935483902</v>
      </c>
      <c r="BW91">
        <v>0.199998451612903</v>
      </c>
      <c r="BX91">
        <v>28.4841451612903</v>
      </c>
      <c r="BY91">
        <v>27.997029032258101</v>
      </c>
      <c r="BZ91">
        <v>999.9</v>
      </c>
      <c r="CA91">
        <v>9995</v>
      </c>
      <c r="CB91">
        <v>0</v>
      </c>
      <c r="CC91">
        <v>301.31996774193499</v>
      </c>
      <c r="CD91">
        <v>0</v>
      </c>
      <c r="CE91">
        <v>0</v>
      </c>
      <c r="CF91">
        <v>0</v>
      </c>
      <c r="CG91">
        <v>0</v>
      </c>
      <c r="CH91">
        <v>2.2724032258064502</v>
      </c>
      <c r="CI91">
        <v>0</v>
      </c>
      <c r="CJ91">
        <v>-10.625500000000001</v>
      </c>
      <c r="CK91">
        <v>-1.04098064516129</v>
      </c>
      <c r="CL91">
        <v>38.070129032258102</v>
      </c>
      <c r="CM91">
        <v>43.186999999999998</v>
      </c>
      <c r="CN91">
        <v>40.375</v>
      </c>
      <c r="CO91">
        <v>41.703258064516099</v>
      </c>
      <c r="CP91">
        <v>38.811999999999998</v>
      </c>
      <c r="CQ91">
        <v>0</v>
      </c>
      <c r="CR91">
        <v>0</v>
      </c>
      <c r="CS91">
        <v>0</v>
      </c>
      <c r="CT91">
        <v>59.299999952316298</v>
      </c>
      <c r="CU91">
        <v>2.27043461538462</v>
      </c>
      <c r="CV91">
        <v>0.23672135724926399</v>
      </c>
      <c r="CW91">
        <v>-1.87610939510872</v>
      </c>
      <c r="CX91">
        <v>-10.6173</v>
      </c>
      <c r="CY91">
        <v>15</v>
      </c>
      <c r="CZ91">
        <v>1672912372.9000001</v>
      </c>
      <c r="DA91" t="s">
        <v>254</v>
      </c>
      <c r="DB91">
        <v>1</v>
      </c>
      <c r="DC91">
        <v>-3.8260000000000001</v>
      </c>
      <c r="DD91">
        <v>0.49099999999999999</v>
      </c>
      <c r="DE91">
        <v>403</v>
      </c>
      <c r="DF91">
        <v>16</v>
      </c>
      <c r="DG91">
        <v>1.4</v>
      </c>
      <c r="DH91">
        <v>0.46</v>
      </c>
      <c r="DI91">
        <v>0.54344159245282997</v>
      </c>
      <c r="DJ91">
        <v>3.4436417467273399</v>
      </c>
      <c r="DK91">
        <v>1.2092494628292501</v>
      </c>
      <c r="DL91">
        <v>0</v>
      </c>
      <c r="DM91">
        <v>2.3451</v>
      </c>
      <c r="DN91">
        <v>0</v>
      </c>
      <c r="DO91">
        <v>0</v>
      </c>
      <c r="DP91">
        <v>0</v>
      </c>
      <c r="DQ91">
        <v>0.27945349056603802</v>
      </c>
      <c r="DR91">
        <v>-3.74141955712897E-2</v>
      </c>
      <c r="DS91">
        <v>5.3582091721889602E-3</v>
      </c>
      <c r="DT91">
        <v>1</v>
      </c>
      <c r="DU91">
        <v>1</v>
      </c>
      <c r="DV91">
        <v>3</v>
      </c>
      <c r="DW91" t="s">
        <v>255</v>
      </c>
      <c r="DX91">
        <v>100</v>
      </c>
      <c r="DY91">
        <v>100</v>
      </c>
      <c r="DZ91">
        <v>-3.8260000000000001</v>
      </c>
      <c r="EA91">
        <v>0.49099999999999999</v>
      </c>
      <c r="EB91">
        <v>2</v>
      </c>
      <c r="EC91">
        <v>516.79100000000005</v>
      </c>
      <c r="ED91">
        <v>421.30900000000003</v>
      </c>
      <c r="EE91">
        <v>26.93</v>
      </c>
      <c r="EF91">
        <v>31.590599999999998</v>
      </c>
      <c r="EG91">
        <v>29.9999</v>
      </c>
      <c r="EH91">
        <v>31.738</v>
      </c>
      <c r="EI91">
        <v>31.773900000000001</v>
      </c>
      <c r="EJ91">
        <v>19.4129</v>
      </c>
      <c r="EK91">
        <v>29.776399999999999</v>
      </c>
      <c r="EL91">
        <v>0</v>
      </c>
      <c r="EM91">
        <v>26.997900000000001</v>
      </c>
      <c r="EN91">
        <v>400.23</v>
      </c>
      <c r="EO91">
        <v>15.895799999999999</v>
      </c>
      <c r="EP91">
        <v>100.143</v>
      </c>
      <c r="EQ91">
        <v>90.569699999999997</v>
      </c>
    </row>
    <row r="92" spans="1:147" x14ac:dyDescent="0.3">
      <c r="A92">
        <v>76</v>
      </c>
      <c r="B92">
        <v>1672917079.5</v>
      </c>
      <c r="C92">
        <v>4621.0999999046298</v>
      </c>
      <c r="D92" t="s">
        <v>480</v>
      </c>
      <c r="E92" t="s">
        <v>481</v>
      </c>
      <c r="F92">
        <v>1672917071.4548399</v>
      </c>
      <c r="G92">
        <f t="shared" si="86"/>
        <v>1.7791840084856129E-3</v>
      </c>
      <c r="H92">
        <f t="shared" si="87"/>
        <v>-4.695955451233746</v>
      </c>
      <c r="I92">
        <f t="shared" si="88"/>
        <v>400.21767741935503</v>
      </c>
      <c r="J92">
        <f t="shared" si="89"/>
        <v>483.26255456343023</v>
      </c>
      <c r="K92">
        <f t="shared" si="90"/>
        <v>46.671150968251411</v>
      </c>
      <c r="L92">
        <f t="shared" si="91"/>
        <v>38.651079970132493</v>
      </c>
      <c r="M92">
        <f t="shared" si="92"/>
        <v>7.6138819668890079E-2</v>
      </c>
      <c r="N92">
        <f t="shared" si="93"/>
        <v>3.383587957780374</v>
      </c>
      <c r="O92">
        <f t="shared" si="94"/>
        <v>7.5199654971501786E-2</v>
      </c>
      <c r="P92">
        <f t="shared" si="95"/>
        <v>4.7083199294421951E-2</v>
      </c>
      <c r="Q92">
        <f t="shared" si="96"/>
        <v>0</v>
      </c>
      <c r="R92">
        <f t="shared" si="97"/>
        <v>28.029569539774428</v>
      </c>
      <c r="S92">
        <f t="shared" si="98"/>
        <v>27.942238709677401</v>
      </c>
      <c r="T92">
        <f t="shared" si="99"/>
        <v>3.7820801278053704</v>
      </c>
      <c r="U92">
        <f t="shared" si="100"/>
        <v>40.093421519005538</v>
      </c>
      <c r="V92">
        <f t="shared" si="101"/>
        <v>1.5603630496775069</v>
      </c>
      <c r="W92">
        <f t="shared" si="102"/>
        <v>3.8918181351467993</v>
      </c>
      <c r="X92">
        <f t="shared" si="103"/>
        <v>2.2217170781278632</v>
      </c>
      <c r="Y92">
        <f t="shared" si="104"/>
        <v>-78.462014774215532</v>
      </c>
      <c r="Z92">
        <f t="shared" si="105"/>
        <v>89.624508474442422</v>
      </c>
      <c r="AA92">
        <f t="shared" si="106"/>
        <v>5.784600453266119</v>
      </c>
      <c r="AB92">
        <f t="shared" si="107"/>
        <v>16.947094153493012</v>
      </c>
      <c r="AC92">
        <v>-3.9969837359259901E-2</v>
      </c>
      <c r="AD92">
        <v>4.4869643985836698E-2</v>
      </c>
      <c r="AE92">
        <v>3.3741969253998598</v>
      </c>
      <c r="AF92">
        <v>0</v>
      </c>
      <c r="AG92">
        <v>0</v>
      </c>
      <c r="AH92">
        <f t="shared" si="108"/>
        <v>1</v>
      </c>
      <c r="AI92">
        <f t="shared" si="109"/>
        <v>0</v>
      </c>
      <c r="AJ92">
        <f t="shared" si="110"/>
        <v>50725.191519152198</v>
      </c>
      <c r="AK92" t="s">
        <v>482</v>
      </c>
      <c r="AL92">
        <v>2.2263307692307701</v>
      </c>
      <c r="AM92">
        <v>1.4096</v>
      </c>
      <c r="AN92">
        <f t="shared" si="111"/>
        <v>-0.81673076923077015</v>
      </c>
      <c r="AO92">
        <f t="shared" si="112"/>
        <v>-0.57940605081638064</v>
      </c>
      <c r="AP92">
        <v>-1.98241935181989</v>
      </c>
      <c r="AQ92" t="s">
        <v>252</v>
      </c>
      <c r="AR92">
        <v>0</v>
      </c>
      <c r="AS92">
        <v>0</v>
      </c>
      <c r="AT92" t="e">
        <f t="shared" si="113"/>
        <v>#DIV/0!</v>
      </c>
      <c r="AU92">
        <v>0.5</v>
      </c>
      <c r="AV92">
        <f t="shared" si="114"/>
        <v>0</v>
      </c>
      <c r="AW92">
        <f t="shared" si="115"/>
        <v>-4.695955451233746</v>
      </c>
      <c r="AX92" t="e">
        <f t="shared" si="116"/>
        <v>#DIV/0!</v>
      </c>
      <c r="AY92" t="e">
        <f t="shared" si="117"/>
        <v>#DIV/0!</v>
      </c>
      <c r="AZ92" t="e">
        <f t="shared" si="118"/>
        <v>#DIV/0!</v>
      </c>
      <c r="BA92" t="e">
        <f t="shared" si="119"/>
        <v>#DIV/0!</v>
      </c>
      <c r="BB92" t="s">
        <v>252</v>
      </c>
      <c r="BC92">
        <v>0</v>
      </c>
      <c r="BD92">
        <f t="shared" si="120"/>
        <v>0</v>
      </c>
      <c r="BE92" t="e">
        <f t="shared" si="121"/>
        <v>#DIV/0!</v>
      </c>
      <c r="BF92">
        <f t="shared" si="122"/>
        <v>1</v>
      </c>
      <c r="BG92">
        <f t="shared" si="123"/>
        <v>0</v>
      </c>
      <c r="BH92">
        <f t="shared" si="124"/>
        <v>-1.725905344949374</v>
      </c>
      <c r="BI92">
        <f t="shared" si="125"/>
        <v>0</v>
      </c>
      <c r="BJ92">
        <f t="shared" si="126"/>
        <v>0</v>
      </c>
      <c r="BK92">
        <f t="shared" si="127"/>
        <v>0</v>
      </c>
      <c r="BL92">
        <f t="shared" si="128"/>
        <v>0</v>
      </c>
      <c r="BM92">
        <v>0.84430926673307205</v>
      </c>
      <c r="BN92">
        <v>0.5</v>
      </c>
      <c r="BO92" t="s">
        <v>253</v>
      </c>
      <c r="BP92">
        <v>1672917071.4548399</v>
      </c>
      <c r="BQ92">
        <v>400.21767741935503</v>
      </c>
      <c r="BR92">
        <v>399.54496774193501</v>
      </c>
      <c r="BS92">
        <v>16.1569838709677</v>
      </c>
      <c r="BT92">
        <v>15.861409677419401</v>
      </c>
      <c r="BU92">
        <v>500.013483870968</v>
      </c>
      <c r="BV92">
        <v>96.375216129032296</v>
      </c>
      <c r="BW92">
        <v>0.199928225806452</v>
      </c>
      <c r="BX92">
        <v>28.433558064516099</v>
      </c>
      <c r="BY92">
        <v>27.942238709677401</v>
      </c>
      <c r="BZ92">
        <v>999.9</v>
      </c>
      <c r="CA92">
        <v>10001.4516129032</v>
      </c>
      <c r="CB92">
        <v>0</v>
      </c>
      <c r="CC92">
        <v>310.47338709677399</v>
      </c>
      <c r="CD92">
        <v>0</v>
      </c>
      <c r="CE92">
        <v>0</v>
      </c>
      <c r="CF92">
        <v>0</v>
      </c>
      <c r="CG92">
        <v>0</v>
      </c>
      <c r="CH92">
        <v>2.24339032258065</v>
      </c>
      <c r="CI92">
        <v>0</v>
      </c>
      <c r="CJ92">
        <v>-11.0125806451613</v>
      </c>
      <c r="CK92">
        <v>-1.0789032258064499</v>
      </c>
      <c r="CL92">
        <v>38.002000000000002</v>
      </c>
      <c r="CM92">
        <v>43.125</v>
      </c>
      <c r="CN92">
        <v>40.311999999999998</v>
      </c>
      <c r="CO92">
        <v>41.686999999999998</v>
      </c>
      <c r="CP92">
        <v>38.75</v>
      </c>
      <c r="CQ92">
        <v>0</v>
      </c>
      <c r="CR92">
        <v>0</v>
      </c>
      <c r="CS92">
        <v>0</v>
      </c>
      <c r="CT92">
        <v>60</v>
      </c>
      <c r="CU92">
        <v>2.2263307692307701</v>
      </c>
      <c r="CV92">
        <v>-0.18307007860273899</v>
      </c>
      <c r="CW92">
        <v>0.444878638057219</v>
      </c>
      <c r="CX92">
        <v>-10.9929192307692</v>
      </c>
      <c r="CY92">
        <v>15</v>
      </c>
      <c r="CZ92">
        <v>1672912372.9000001</v>
      </c>
      <c r="DA92" t="s">
        <v>254</v>
      </c>
      <c r="DB92">
        <v>1</v>
      </c>
      <c r="DC92">
        <v>-3.8260000000000001</v>
      </c>
      <c r="DD92">
        <v>0.49099999999999999</v>
      </c>
      <c r="DE92">
        <v>403</v>
      </c>
      <c r="DF92">
        <v>16</v>
      </c>
      <c r="DG92">
        <v>1.4</v>
      </c>
      <c r="DH92">
        <v>0.46</v>
      </c>
      <c r="DI92">
        <v>0.48958842075471698</v>
      </c>
      <c r="DJ92">
        <v>4.5208273771182697</v>
      </c>
      <c r="DK92">
        <v>1.22237330027322</v>
      </c>
      <c r="DL92">
        <v>0</v>
      </c>
      <c r="DM92">
        <v>2.0739000000000001</v>
      </c>
      <c r="DN92">
        <v>0</v>
      </c>
      <c r="DO92">
        <v>0</v>
      </c>
      <c r="DP92">
        <v>0</v>
      </c>
      <c r="DQ92">
        <v>0.30808533962264201</v>
      </c>
      <c r="DR92">
        <v>-0.123437592436777</v>
      </c>
      <c r="DS92">
        <v>1.7705794668075599E-2</v>
      </c>
      <c r="DT92">
        <v>0</v>
      </c>
      <c r="DU92">
        <v>0</v>
      </c>
      <c r="DV92">
        <v>3</v>
      </c>
      <c r="DW92" t="s">
        <v>317</v>
      </c>
      <c r="DX92">
        <v>100</v>
      </c>
      <c r="DY92">
        <v>100</v>
      </c>
      <c r="DZ92">
        <v>-3.8260000000000001</v>
      </c>
      <c r="EA92">
        <v>0.49099999999999999</v>
      </c>
      <c r="EB92">
        <v>2</v>
      </c>
      <c r="EC92">
        <v>516.83600000000001</v>
      </c>
      <c r="ED92">
        <v>420.80399999999997</v>
      </c>
      <c r="EE92">
        <v>27.136700000000001</v>
      </c>
      <c r="EF92">
        <v>31.618300000000001</v>
      </c>
      <c r="EG92">
        <v>30.000399999999999</v>
      </c>
      <c r="EH92">
        <v>31.760100000000001</v>
      </c>
      <c r="EI92">
        <v>31.791</v>
      </c>
      <c r="EJ92">
        <v>19.342400000000001</v>
      </c>
      <c r="EK92">
        <v>30.3338</v>
      </c>
      <c r="EL92">
        <v>0</v>
      </c>
      <c r="EM92">
        <v>27.127099999999999</v>
      </c>
      <c r="EN92">
        <v>399.67399999999998</v>
      </c>
      <c r="EO92">
        <v>15.862399999999999</v>
      </c>
      <c r="EP92">
        <v>100.14100000000001</v>
      </c>
      <c r="EQ92">
        <v>90.566299999999998</v>
      </c>
    </row>
    <row r="93" spans="1:147" x14ac:dyDescent="0.3">
      <c r="A93">
        <v>77</v>
      </c>
      <c r="B93">
        <v>1672917139.9000001</v>
      </c>
      <c r="C93">
        <v>4681.5</v>
      </c>
      <c r="D93" t="s">
        <v>483</v>
      </c>
      <c r="E93" t="s">
        <v>484</v>
      </c>
      <c r="F93">
        <v>1672917131.9516101</v>
      </c>
      <c r="G93">
        <f t="shared" si="86"/>
        <v>1.6508757903431486E-3</v>
      </c>
      <c r="H93">
        <f t="shared" si="87"/>
        <v>2.7024073352884765</v>
      </c>
      <c r="I93">
        <f t="shared" si="88"/>
        <v>399.25712903225798</v>
      </c>
      <c r="J93">
        <f t="shared" si="89"/>
        <v>323.71782377139419</v>
      </c>
      <c r="K93">
        <f t="shared" si="90"/>
        <v>31.263402581206194</v>
      </c>
      <c r="L93">
        <f t="shared" si="91"/>
        <v>38.558693534177493</v>
      </c>
      <c r="M93">
        <f t="shared" si="92"/>
        <v>7.0573074777136202E-2</v>
      </c>
      <c r="N93">
        <f t="shared" si="93"/>
        <v>3.3820933249880429</v>
      </c>
      <c r="O93">
        <f t="shared" si="94"/>
        <v>6.9765059328461873E-2</v>
      </c>
      <c r="P93">
        <f t="shared" si="95"/>
        <v>4.367498810320361E-2</v>
      </c>
      <c r="Q93">
        <f t="shared" si="96"/>
        <v>0</v>
      </c>
      <c r="R93">
        <f t="shared" si="97"/>
        <v>28.063400835977994</v>
      </c>
      <c r="S93">
        <f t="shared" si="98"/>
        <v>27.949970967741901</v>
      </c>
      <c r="T93">
        <f t="shared" si="99"/>
        <v>3.7837860217364985</v>
      </c>
      <c r="U93">
        <f t="shared" si="100"/>
        <v>40.116909016894901</v>
      </c>
      <c r="V93">
        <f t="shared" si="101"/>
        <v>1.561717354069678</v>
      </c>
      <c r="W93">
        <f t="shared" si="102"/>
        <v>3.8929154621857176</v>
      </c>
      <c r="X93">
        <f t="shared" si="103"/>
        <v>2.2220686676668207</v>
      </c>
      <c r="Y93">
        <f t="shared" si="104"/>
        <v>-72.803622354132855</v>
      </c>
      <c r="Z93">
        <f t="shared" si="105"/>
        <v>89.059674995595728</v>
      </c>
      <c r="AA93">
        <f t="shared" si="106"/>
        <v>5.7510452373596657</v>
      </c>
      <c r="AB93">
        <f t="shared" si="107"/>
        <v>22.007097878822535</v>
      </c>
      <c r="AC93">
        <v>-3.9947636693065003E-2</v>
      </c>
      <c r="AD93">
        <v>4.4844721793147801E-2</v>
      </c>
      <c r="AE93">
        <v>3.3727075087201999</v>
      </c>
      <c r="AF93">
        <v>0</v>
      </c>
      <c r="AG93">
        <v>0</v>
      </c>
      <c r="AH93">
        <f t="shared" si="108"/>
        <v>1</v>
      </c>
      <c r="AI93">
        <f t="shared" si="109"/>
        <v>0</v>
      </c>
      <c r="AJ93">
        <f t="shared" si="110"/>
        <v>50697.36994329407</v>
      </c>
      <c r="AK93" t="s">
        <v>485</v>
      </c>
      <c r="AL93">
        <v>2.2433153846153799</v>
      </c>
      <c r="AM93">
        <v>1.538</v>
      </c>
      <c r="AN93">
        <f t="shared" si="111"/>
        <v>-0.7053153846153799</v>
      </c>
      <c r="AO93">
        <f t="shared" si="112"/>
        <v>-0.4585925777733289</v>
      </c>
      <c r="AP93">
        <v>1.1408337778350299</v>
      </c>
      <c r="AQ93" t="s">
        <v>252</v>
      </c>
      <c r="AR93">
        <v>0</v>
      </c>
      <c r="AS93">
        <v>0</v>
      </c>
      <c r="AT93" t="e">
        <f t="shared" si="113"/>
        <v>#DIV/0!</v>
      </c>
      <c r="AU93">
        <v>0.5</v>
      </c>
      <c r="AV93">
        <f t="shared" si="114"/>
        <v>0</v>
      </c>
      <c r="AW93">
        <f t="shared" si="115"/>
        <v>2.7024073352884765</v>
      </c>
      <c r="AX93" t="e">
        <f t="shared" si="116"/>
        <v>#DIV/0!</v>
      </c>
      <c r="AY93" t="e">
        <f t="shared" si="117"/>
        <v>#DIV/0!</v>
      </c>
      <c r="AZ93" t="e">
        <f t="shared" si="118"/>
        <v>#DIV/0!</v>
      </c>
      <c r="BA93" t="e">
        <f t="shared" si="119"/>
        <v>#DIV/0!</v>
      </c>
      <c r="BB93" t="s">
        <v>252</v>
      </c>
      <c r="BC93">
        <v>0</v>
      </c>
      <c r="BD93">
        <f t="shared" si="120"/>
        <v>0</v>
      </c>
      <c r="BE93" t="e">
        <f t="shared" si="121"/>
        <v>#DIV/0!</v>
      </c>
      <c r="BF93">
        <f t="shared" si="122"/>
        <v>1</v>
      </c>
      <c r="BG93">
        <f t="shared" si="123"/>
        <v>0</v>
      </c>
      <c r="BH93">
        <f t="shared" si="124"/>
        <v>-2.180584790219338</v>
      </c>
      <c r="BI93">
        <f t="shared" si="125"/>
        <v>0</v>
      </c>
      <c r="BJ93">
        <f t="shared" si="126"/>
        <v>0</v>
      </c>
      <c r="BK93">
        <f t="shared" si="127"/>
        <v>0</v>
      </c>
      <c r="BL93">
        <f t="shared" si="128"/>
        <v>0</v>
      </c>
      <c r="BM93">
        <v>0.84430926673307205</v>
      </c>
      <c r="BN93">
        <v>0.5</v>
      </c>
      <c r="BO93" t="s">
        <v>253</v>
      </c>
      <c r="BP93">
        <v>1672917131.9516101</v>
      </c>
      <c r="BQ93">
        <v>399.25712903225798</v>
      </c>
      <c r="BR93">
        <v>399.82474193548398</v>
      </c>
      <c r="BS93">
        <v>16.1708483870968</v>
      </c>
      <c r="BT93">
        <v>15.896596774193601</v>
      </c>
      <c r="BU93">
        <v>500.01893548387102</v>
      </c>
      <c r="BV93">
        <v>96.376083870967705</v>
      </c>
      <c r="BW93">
        <v>0.200008903225806</v>
      </c>
      <c r="BX93">
        <v>28.438409677419401</v>
      </c>
      <c r="BY93">
        <v>27.949970967741901</v>
      </c>
      <c r="BZ93">
        <v>999.9</v>
      </c>
      <c r="CA93">
        <v>9995.8064516128998</v>
      </c>
      <c r="CB93">
        <v>0</v>
      </c>
      <c r="CC93">
        <v>313.81606451612902</v>
      </c>
      <c r="CD93">
        <v>0</v>
      </c>
      <c r="CE93">
        <v>0</v>
      </c>
      <c r="CF93">
        <v>0</v>
      </c>
      <c r="CG93">
        <v>0</v>
      </c>
      <c r="CH93">
        <v>2.2555935483870999</v>
      </c>
      <c r="CI93">
        <v>0</v>
      </c>
      <c r="CJ93">
        <v>-11.190016129032299</v>
      </c>
      <c r="CK93">
        <v>-1.09038709677419</v>
      </c>
      <c r="CL93">
        <v>37.9695161290323</v>
      </c>
      <c r="CM93">
        <v>43.090451612903202</v>
      </c>
      <c r="CN93">
        <v>40.25</v>
      </c>
      <c r="CO93">
        <v>41.637</v>
      </c>
      <c r="CP93">
        <v>38.686999999999998</v>
      </c>
      <c r="CQ93">
        <v>0</v>
      </c>
      <c r="CR93">
        <v>0</v>
      </c>
      <c r="CS93">
        <v>0</v>
      </c>
      <c r="CT93">
        <v>60</v>
      </c>
      <c r="CU93">
        <v>2.2433153846153799</v>
      </c>
      <c r="CV93">
        <v>4.36581126063346E-2</v>
      </c>
      <c r="CW93">
        <v>1.52811282639734</v>
      </c>
      <c r="CX93">
        <v>-11.178573076923101</v>
      </c>
      <c r="CY93">
        <v>15</v>
      </c>
      <c r="CZ93">
        <v>1672912372.9000001</v>
      </c>
      <c r="DA93" t="s">
        <v>254</v>
      </c>
      <c r="DB93">
        <v>1</v>
      </c>
      <c r="DC93">
        <v>-3.8260000000000001</v>
      </c>
      <c r="DD93">
        <v>0.49099999999999999</v>
      </c>
      <c r="DE93">
        <v>403</v>
      </c>
      <c r="DF93">
        <v>16</v>
      </c>
      <c r="DG93">
        <v>1.4</v>
      </c>
      <c r="DH93">
        <v>0.46</v>
      </c>
      <c r="DI93">
        <v>-1.34352452830188E-2</v>
      </c>
      <c r="DJ93">
        <v>-5.8414091035243896</v>
      </c>
      <c r="DK93">
        <v>2.7112403561619902</v>
      </c>
      <c r="DL93">
        <v>0</v>
      </c>
      <c r="DM93">
        <v>2.4923999999999999</v>
      </c>
      <c r="DN93">
        <v>0</v>
      </c>
      <c r="DO93">
        <v>0</v>
      </c>
      <c r="DP93">
        <v>0</v>
      </c>
      <c r="DQ93">
        <v>0.27428409433962297</v>
      </c>
      <c r="DR93">
        <v>-2.9501727562299199E-3</v>
      </c>
      <c r="DS93">
        <v>3.1431821831359101E-3</v>
      </c>
      <c r="DT93">
        <v>1</v>
      </c>
      <c r="DU93">
        <v>1</v>
      </c>
      <c r="DV93">
        <v>3</v>
      </c>
      <c r="DW93" t="s">
        <v>255</v>
      </c>
      <c r="DX93">
        <v>100</v>
      </c>
      <c r="DY93">
        <v>100</v>
      </c>
      <c r="DZ93">
        <v>-3.8260000000000001</v>
      </c>
      <c r="EA93">
        <v>0.49099999999999999</v>
      </c>
      <c r="EB93">
        <v>2</v>
      </c>
      <c r="EC93">
        <v>516.53899999999999</v>
      </c>
      <c r="ED93">
        <v>420.36900000000003</v>
      </c>
      <c r="EE93">
        <v>27.388300000000001</v>
      </c>
      <c r="EF93">
        <v>31.6572</v>
      </c>
      <c r="EG93">
        <v>30.000299999999999</v>
      </c>
      <c r="EH93">
        <v>31.787800000000001</v>
      </c>
      <c r="EI93">
        <v>31.8185</v>
      </c>
      <c r="EJ93">
        <v>19.243600000000001</v>
      </c>
      <c r="EK93">
        <v>30.3338</v>
      </c>
      <c r="EL93">
        <v>0</v>
      </c>
      <c r="EM93">
        <v>27.379799999999999</v>
      </c>
      <c r="EN93">
        <v>398.99400000000003</v>
      </c>
      <c r="EO93">
        <v>15.862399999999999</v>
      </c>
      <c r="EP93">
        <v>100.134</v>
      </c>
      <c r="EQ93">
        <v>90.558499999999995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baseColWidth="10" defaultColWidth="8.88671875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7</v>
      </c>
    </row>
    <row r="5" spans="1:2" x14ac:dyDescent="0.3">
      <c r="A5" t="s">
        <v>8</v>
      </c>
      <c r="B5" t="s">
        <v>9</v>
      </c>
    </row>
    <row r="6" spans="1:2" x14ac:dyDescent="0.3">
      <c r="A6" t="s">
        <v>10</v>
      </c>
      <c r="B6" t="s">
        <v>11</v>
      </c>
    </row>
    <row r="7" spans="1:2" x14ac:dyDescent="0.3">
      <c r="A7" t="s">
        <v>12</v>
      </c>
      <c r="B7" t="s">
        <v>13</v>
      </c>
    </row>
    <row r="8" spans="1:2" x14ac:dyDescent="0.3">
      <c r="A8" t="s">
        <v>14</v>
      </c>
      <c r="B8" t="s">
        <v>15</v>
      </c>
    </row>
    <row r="9" spans="1:2" x14ac:dyDescent="0.3">
      <c r="A9" t="s">
        <v>16</v>
      </c>
      <c r="B9" t="s">
        <v>17</v>
      </c>
    </row>
    <row r="10" spans="1:2" x14ac:dyDescent="0.3">
      <c r="A10" t="s">
        <v>18</v>
      </c>
      <c r="B10" t="s">
        <v>19</v>
      </c>
    </row>
    <row r="11" spans="1:2" x14ac:dyDescent="0.3">
      <c r="A11" t="s">
        <v>20</v>
      </c>
      <c r="B11" t="s">
        <v>19</v>
      </c>
    </row>
    <row r="12" spans="1:2" x14ac:dyDescent="0.3">
      <c r="A12" t="s">
        <v>21</v>
      </c>
      <c r="B12" t="s">
        <v>17</v>
      </c>
    </row>
    <row r="13" spans="1:2" x14ac:dyDescent="0.3">
      <c r="A13" t="s">
        <v>22</v>
      </c>
      <c r="B13" t="s">
        <v>23</v>
      </c>
    </row>
    <row r="14" spans="1:2" x14ac:dyDescent="0.3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Lea</cp:lastModifiedBy>
  <dcterms:created xsi:type="dcterms:W3CDTF">2023-01-05T12:18:42Z</dcterms:created>
  <dcterms:modified xsi:type="dcterms:W3CDTF">2023-01-12T10:11:41Z</dcterms:modified>
</cp:coreProperties>
</file>