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ex\Licor Data\new measurements 2023\"/>
    </mc:Choice>
  </mc:AlternateContent>
  <xr:revisionPtr revIDLastSave="0" documentId="13_ncr:1_{2186CB9F-8738-40B4-BA0E-3C8C8DDECDD4}" xr6:coauthVersionLast="47" xr6:coauthVersionMax="47" xr10:uidLastSave="{00000000-0000-0000-0000-000000000000}"/>
  <bookViews>
    <workbookView xWindow="1536" yWindow="780" windowWidth="15060" windowHeight="1218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92" i="1" l="1"/>
  <c r="BK92" i="1"/>
  <c r="BI92" i="1"/>
  <c r="BJ92" i="1" s="1"/>
  <c r="BH92" i="1"/>
  <c r="BG92" i="1"/>
  <c r="BF92" i="1"/>
  <c r="BE92" i="1"/>
  <c r="BD92" i="1"/>
  <c r="AY92" i="1" s="1"/>
  <c r="BA92" i="1"/>
  <c r="AT92" i="1"/>
  <c r="AO92" i="1"/>
  <c r="AN92" i="1"/>
  <c r="AJ92" i="1"/>
  <c r="AH92" i="1"/>
  <c r="W92" i="1"/>
  <c r="V92" i="1"/>
  <c r="U92" i="1"/>
  <c r="N92" i="1"/>
  <c r="BL91" i="1"/>
  <c r="BK91" i="1"/>
  <c r="BI91" i="1"/>
  <c r="BJ91" i="1" s="1"/>
  <c r="BH91" i="1"/>
  <c r="BG91" i="1"/>
  <c r="BF91" i="1"/>
  <c r="BE91" i="1"/>
  <c r="BD91" i="1"/>
  <c r="AY91" i="1" s="1"/>
  <c r="BA91" i="1"/>
  <c r="AT91" i="1"/>
  <c r="AN91" i="1"/>
  <c r="AO91" i="1" s="1"/>
  <c r="AJ91" i="1"/>
  <c r="AH91" i="1"/>
  <c r="W91" i="1"/>
  <c r="V91" i="1"/>
  <c r="U91" i="1"/>
  <c r="N91" i="1"/>
  <c r="L91" i="1"/>
  <c r="H91" i="1"/>
  <c r="AW91" i="1" s="1"/>
  <c r="BL90" i="1"/>
  <c r="BK90" i="1"/>
  <c r="BJ90" i="1" s="1"/>
  <c r="Q90" i="1" s="1"/>
  <c r="BI90" i="1"/>
  <c r="BH90" i="1"/>
  <c r="BG90" i="1"/>
  <c r="BF90" i="1"/>
  <c r="BE90" i="1"/>
  <c r="BD90" i="1"/>
  <c r="AY90" i="1" s="1"/>
  <c r="BA90" i="1"/>
  <c r="AV90" i="1"/>
  <c r="AX90" i="1" s="1"/>
  <c r="AT90" i="1"/>
  <c r="AN90" i="1"/>
  <c r="AO90" i="1" s="1"/>
  <c r="AJ90" i="1"/>
  <c r="AH90" i="1" s="1"/>
  <c r="W90" i="1"/>
  <c r="U90" i="1" s="1"/>
  <c r="V90" i="1"/>
  <c r="N90" i="1"/>
  <c r="G90" i="1"/>
  <c r="BL89" i="1"/>
  <c r="BK89" i="1"/>
  <c r="BI89" i="1"/>
  <c r="BJ89" i="1" s="1"/>
  <c r="Q89" i="1" s="1"/>
  <c r="BH89" i="1"/>
  <c r="BG89" i="1"/>
  <c r="BF89" i="1"/>
  <c r="BE89" i="1"/>
  <c r="BD89" i="1"/>
  <c r="BA89" i="1"/>
  <c r="AY89" i="1"/>
  <c r="AV89" i="1"/>
  <c r="AT89" i="1"/>
  <c r="AX89" i="1" s="1"/>
  <c r="AN89" i="1"/>
  <c r="AO89" i="1" s="1"/>
  <c r="AJ89" i="1"/>
  <c r="AH89" i="1" s="1"/>
  <c r="AI89" i="1"/>
  <c r="W89" i="1"/>
  <c r="V89" i="1"/>
  <c r="U89" i="1" s="1"/>
  <c r="N89" i="1"/>
  <c r="BL88" i="1"/>
  <c r="BK88" i="1"/>
  <c r="BI88" i="1"/>
  <c r="BJ88" i="1" s="1"/>
  <c r="AV88" i="1" s="1"/>
  <c r="BH88" i="1"/>
  <c r="BG88" i="1"/>
  <c r="BF88" i="1"/>
  <c r="BE88" i="1"/>
  <c r="BD88" i="1"/>
  <c r="AY88" i="1" s="1"/>
  <c r="BA88" i="1"/>
  <c r="AX88" i="1"/>
  <c r="AT88" i="1"/>
  <c r="AO88" i="1"/>
  <c r="AN88" i="1"/>
  <c r="AJ88" i="1"/>
  <c r="AI88" i="1"/>
  <c r="AH88" i="1"/>
  <c r="W88" i="1"/>
  <c r="V88" i="1"/>
  <c r="U88" i="1" s="1"/>
  <c r="N88" i="1"/>
  <c r="I88" i="1"/>
  <c r="BL87" i="1"/>
  <c r="BK87" i="1"/>
  <c r="BI87" i="1"/>
  <c r="BJ87" i="1" s="1"/>
  <c r="AV87" i="1" s="1"/>
  <c r="AX87" i="1" s="1"/>
  <c r="BH87" i="1"/>
  <c r="BG87" i="1"/>
  <c r="BF87" i="1"/>
  <c r="BE87" i="1"/>
  <c r="BD87" i="1"/>
  <c r="AY87" i="1" s="1"/>
  <c r="BA87" i="1"/>
  <c r="AT87" i="1"/>
  <c r="AO87" i="1"/>
  <c r="AN87" i="1"/>
  <c r="AJ87" i="1"/>
  <c r="AH87" i="1"/>
  <c r="G87" i="1" s="1"/>
  <c r="Y87" i="1" s="1"/>
  <c r="W87" i="1"/>
  <c r="V87" i="1"/>
  <c r="U87" i="1"/>
  <c r="Q87" i="1"/>
  <c r="R87" i="1" s="1"/>
  <c r="S87" i="1" s="1"/>
  <c r="N87" i="1"/>
  <c r="L87" i="1"/>
  <c r="I87" i="1"/>
  <c r="H87" i="1"/>
  <c r="AW87" i="1" s="1"/>
  <c r="AZ87" i="1" s="1"/>
  <c r="BL86" i="1"/>
  <c r="BK86" i="1"/>
  <c r="BJ86" i="1"/>
  <c r="BI86" i="1"/>
  <c r="BH86" i="1"/>
  <c r="BG86" i="1"/>
  <c r="BF86" i="1"/>
  <c r="BE86" i="1"/>
  <c r="BD86" i="1"/>
  <c r="AY86" i="1" s="1"/>
  <c r="BA86" i="1"/>
  <c r="AT86" i="1"/>
  <c r="AN86" i="1"/>
  <c r="AO86" i="1" s="1"/>
  <c r="AJ86" i="1"/>
  <c r="AH86" i="1" s="1"/>
  <c r="W86" i="1"/>
  <c r="U86" i="1" s="1"/>
  <c r="V86" i="1"/>
  <c r="N86" i="1"/>
  <c r="G86" i="1"/>
  <c r="Y86" i="1" s="1"/>
  <c r="BL85" i="1"/>
  <c r="BK85" i="1"/>
  <c r="BI85" i="1"/>
  <c r="BJ85" i="1" s="1"/>
  <c r="BH85" i="1"/>
  <c r="BG85" i="1"/>
  <c r="BF85" i="1"/>
  <c r="BE85" i="1"/>
  <c r="BD85" i="1"/>
  <c r="BA85" i="1"/>
  <c r="AY85" i="1"/>
  <c r="AT85" i="1"/>
  <c r="AN85" i="1"/>
  <c r="AO85" i="1" s="1"/>
  <c r="AJ85" i="1"/>
  <c r="AH85" i="1" s="1"/>
  <c r="AI85" i="1"/>
  <c r="W85" i="1"/>
  <c r="V85" i="1"/>
  <c r="N85" i="1"/>
  <c r="G85" i="1"/>
  <c r="BL84" i="1"/>
  <c r="BK84" i="1"/>
  <c r="BI84" i="1"/>
  <c r="BJ84" i="1" s="1"/>
  <c r="AV84" i="1" s="1"/>
  <c r="BH84" i="1"/>
  <c r="BG84" i="1"/>
  <c r="BF84" i="1"/>
  <c r="BE84" i="1"/>
  <c r="BD84" i="1"/>
  <c r="AY84" i="1" s="1"/>
  <c r="BA84" i="1"/>
  <c r="AX84" i="1"/>
  <c r="AT84" i="1"/>
  <c r="AO84" i="1"/>
  <c r="AN84" i="1"/>
  <c r="AJ84" i="1"/>
  <c r="AH84" i="1"/>
  <c r="W84" i="1"/>
  <c r="V84" i="1"/>
  <c r="U84" i="1"/>
  <c r="N84" i="1"/>
  <c r="I84" i="1"/>
  <c r="BL83" i="1"/>
  <c r="BK83" i="1"/>
  <c r="BI83" i="1"/>
  <c r="BJ83" i="1" s="1"/>
  <c r="BH83" i="1"/>
  <c r="BG83" i="1"/>
  <c r="BF83" i="1"/>
  <c r="BE83" i="1"/>
  <c r="BD83" i="1"/>
  <c r="AY83" i="1" s="1"/>
  <c r="BA83" i="1"/>
  <c r="AT83" i="1"/>
  <c r="AN83" i="1"/>
  <c r="AO83" i="1" s="1"/>
  <c r="AJ83" i="1"/>
  <c r="AH83" i="1"/>
  <c r="W83" i="1"/>
  <c r="V83" i="1"/>
  <c r="U83" i="1"/>
  <c r="N83" i="1"/>
  <c r="BL82" i="1"/>
  <c r="BK82" i="1"/>
  <c r="BJ82" i="1"/>
  <c r="Q82" i="1" s="1"/>
  <c r="BI82" i="1"/>
  <c r="BH82" i="1"/>
  <c r="BG82" i="1"/>
  <c r="BF82" i="1"/>
  <c r="BE82" i="1"/>
  <c r="BD82" i="1"/>
  <c r="AY82" i="1" s="1"/>
  <c r="BA82" i="1"/>
  <c r="AV82" i="1"/>
  <c r="AX82" i="1" s="1"/>
  <c r="AT82" i="1"/>
  <c r="AN82" i="1"/>
  <c r="AO82" i="1" s="1"/>
  <c r="AJ82" i="1"/>
  <c r="AH82" i="1" s="1"/>
  <c r="W82" i="1"/>
  <c r="U82" i="1" s="1"/>
  <c r="V82" i="1"/>
  <c r="N82" i="1"/>
  <c r="H82" i="1"/>
  <c r="AW82" i="1" s="1"/>
  <c r="G82" i="1"/>
  <c r="Y82" i="1" s="1"/>
  <c r="BL81" i="1"/>
  <c r="BK81" i="1"/>
  <c r="BI81" i="1"/>
  <c r="BJ81" i="1" s="1"/>
  <c r="Q81" i="1" s="1"/>
  <c r="BH81" i="1"/>
  <c r="BG81" i="1"/>
  <c r="BF81" i="1"/>
  <c r="BE81" i="1"/>
  <c r="BD81" i="1"/>
  <c r="BA81" i="1"/>
  <c r="AY81" i="1"/>
  <c r="AV81" i="1"/>
  <c r="AT81" i="1"/>
  <c r="AN81" i="1"/>
  <c r="AO81" i="1" s="1"/>
  <c r="AJ81" i="1"/>
  <c r="AH81" i="1" s="1"/>
  <c r="AI81" i="1"/>
  <c r="W81" i="1"/>
  <c r="V81" i="1"/>
  <c r="U81" i="1" s="1"/>
  <c r="N81" i="1"/>
  <c r="BL80" i="1"/>
  <c r="BK80" i="1"/>
  <c r="BI80" i="1"/>
  <c r="BJ80" i="1" s="1"/>
  <c r="BH80" i="1"/>
  <c r="BG80" i="1"/>
  <c r="BF80" i="1"/>
  <c r="BE80" i="1"/>
  <c r="BD80" i="1"/>
  <c r="BA80" i="1"/>
  <c r="AY80" i="1"/>
  <c r="AT80" i="1"/>
  <c r="AO80" i="1"/>
  <c r="AN80" i="1"/>
  <c r="AJ80" i="1"/>
  <c r="AH80" i="1"/>
  <c r="W80" i="1"/>
  <c r="V80" i="1"/>
  <c r="U80" i="1" s="1"/>
  <c r="N80" i="1"/>
  <c r="I80" i="1"/>
  <c r="BL79" i="1"/>
  <c r="BK79" i="1"/>
  <c r="BI79" i="1"/>
  <c r="BJ79" i="1" s="1"/>
  <c r="BH79" i="1"/>
  <c r="BG79" i="1"/>
  <c r="BF79" i="1"/>
  <c r="BE79" i="1"/>
  <c r="BD79" i="1"/>
  <c r="AY79" i="1" s="1"/>
  <c r="BA79" i="1"/>
  <c r="AW79" i="1"/>
  <c r="AT79" i="1"/>
  <c r="AN79" i="1"/>
  <c r="AO79" i="1" s="1"/>
  <c r="AJ79" i="1"/>
  <c r="AH79" i="1"/>
  <c r="G79" i="1" s="1"/>
  <c r="Y79" i="1"/>
  <c r="W79" i="1"/>
  <c r="V79" i="1"/>
  <c r="U79" i="1"/>
  <c r="N79" i="1"/>
  <c r="L79" i="1"/>
  <c r="I79" i="1"/>
  <c r="H79" i="1"/>
  <c r="BL78" i="1"/>
  <c r="BK78" i="1"/>
  <c r="BJ78" i="1"/>
  <c r="Q78" i="1" s="1"/>
  <c r="BI78" i="1"/>
  <c r="BH78" i="1"/>
  <c r="BG78" i="1"/>
  <c r="BF78" i="1"/>
  <c r="BE78" i="1"/>
  <c r="BD78" i="1"/>
  <c r="AY78" i="1" s="1"/>
  <c r="BA78" i="1"/>
  <c r="AV78" i="1"/>
  <c r="AX78" i="1" s="1"/>
  <c r="AT78" i="1"/>
  <c r="AN78" i="1"/>
  <c r="AO78" i="1" s="1"/>
  <c r="AJ78" i="1"/>
  <c r="AH78" i="1" s="1"/>
  <c r="W78" i="1"/>
  <c r="U78" i="1" s="1"/>
  <c r="V78" i="1"/>
  <c r="N78" i="1"/>
  <c r="L78" i="1"/>
  <c r="G78" i="1"/>
  <c r="Y78" i="1" s="1"/>
  <c r="BL77" i="1"/>
  <c r="BK77" i="1"/>
  <c r="BI77" i="1"/>
  <c r="BJ77" i="1" s="1"/>
  <c r="BH77" i="1"/>
  <c r="BG77" i="1"/>
  <c r="BF77" i="1"/>
  <c r="BE77" i="1"/>
  <c r="BD77" i="1"/>
  <c r="BA77" i="1"/>
  <c r="AY77" i="1"/>
  <c r="AT77" i="1"/>
  <c r="AN77" i="1"/>
  <c r="AO77" i="1" s="1"/>
  <c r="AJ77" i="1"/>
  <c r="AH77" i="1" s="1"/>
  <c r="W77" i="1"/>
  <c r="V77" i="1"/>
  <c r="N77" i="1"/>
  <c r="BL76" i="1"/>
  <c r="BK76" i="1"/>
  <c r="BI76" i="1"/>
  <c r="BJ76" i="1" s="1"/>
  <c r="BH76" i="1"/>
  <c r="BG76" i="1"/>
  <c r="BF76" i="1"/>
  <c r="BE76" i="1"/>
  <c r="BD76" i="1"/>
  <c r="AY76" i="1" s="1"/>
  <c r="BA76" i="1"/>
  <c r="AT76" i="1"/>
  <c r="AO76" i="1"/>
  <c r="AN76" i="1"/>
  <c r="AJ76" i="1"/>
  <c r="AH76" i="1"/>
  <c r="W76" i="1"/>
  <c r="V76" i="1"/>
  <c r="U76" i="1"/>
  <c r="N76" i="1"/>
  <c r="I76" i="1"/>
  <c r="BL75" i="1"/>
  <c r="BK75" i="1"/>
  <c r="BI75" i="1"/>
  <c r="BH75" i="1"/>
  <c r="BG75" i="1"/>
  <c r="BF75" i="1"/>
  <c r="BE75" i="1"/>
  <c r="BD75" i="1"/>
  <c r="AY75" i="1" s="1"/>
  <c r="BA75" i="1"/>
  <c r="AT75" i="1"/>
  <c r="AN75" i="1"/>
  <c r="AO75" i="1" s="1"/>
  <c r="AJ75" i="1"/>
  <c r="AH75" i="1"/>
  <c r="W75" i="1"/>
  <c r="V75" i="1"/>
  <c r="U75" i="1"/>
  <c r="N75" i="1"/>
  <c r="L75" i="1"/>
  <c r="H75" i="1"/>
  <c r="AW75" i="1" s="1"/>
  <c r="BL74" i="1"/>
  <c r="BK74" i="1"/>
  <c r="BJ74" i="1" s="1"/>
  <c r="Q74" i="1" s="1"/>
  <c r="BI74" i="1"/>
  <c r="BH74" i="1"/>
  <c r="BG74" i="1"/>
  <c r="BF74" i="1"/>
  <c r="BE74" i="1"/>
  <c r="BD74" i="1"/>
  <c r="AY74" i="1" s="1"/>
  <c r="BA74" i="1"/>
  <c r="AV74" i="1"/>
  <c r="AT74" i="1"/>
  <c r="AN74" i="1"/>
  <c r="AO74" i="1" s="1"/>
  <c r="AJ74" i="1"/>
  <c r="AH74" i="1" s="1"/>
  <c r="W74" i="1"/>
  <c r="U74" i="1" s="1"/>
  <c r="V74" i="1"/>
  <c r="N74" i="1"/>
  <c r="G74" i="1"/>
  <c r="BL73" i="1"/>
  <c r="BK73" i="1"/>
  <c r="BI73" i="1"/>
  <c r="BJ73" i="1" s="1"/>
  <c r="Q73" i="1" s="1"/>
  <c r="BH73" i="1"/>
  <c r="BG73" i="1"/>
  <c r="BF73" i="1"/>
  <c r="BE73" i="1"/>
  <c r="BD73" i="1"/>
  <c r="BA73" i="1"/>
  <c r="AY73" i="1"/>
  <c r="AV73" i="1"/>
  <c r="AT73" i="1"/>
  <c r="AX73" i="1" s="1"/>
  <c r="AN73" i="1"/>
  <c r="AO73" i="1" s="1"/>
  <c r="AJ73" i="1"/>
  <c r="AH73" i="1" s="1"/>
  <c r="W73" i="1"/>
  <c r="V73" i="1"/>
  <c r="U73" i="1" s="1"/>
  <c r="N73" i="1"/>
  <c r="BL72" i="1"/>
  <c r="Q72" i="1" s="1"/>
  <c r="BK72" i="1"/>
  <c r="BI72" i="1"/>
  <c r="BJ72" i="1" s="1"/>
  <c r="AV72" i="1" s="1"/>
  <c r="BH72" i="1"/>
  <c r="BG72" i="1"/>
  <c r="BF72" i="1"/>
  <c r="BE72" i="1"/>
  <c r="BD72" i="1"/>
  <c r="AY72" i="1" s="1"/>
  <c r="BA72" i="1"/>
  <c r="AX72" i="1"/>
  <c r="AT72" i="1"/>
  <c r="AO72" i="1"/>
  <c r="AN72" i="1"/>
  <c r="AJ72" i="1"/>
  <c r="AI72" i="1"/>
  <c r="AH72" i="1"/>
  <c r="W72" i="1"/>
  <c r="V72" i="1"/>
  <c r="U72" i="1" s="1"/>
  <c r="N72" i="1"/>
  <c r="I72" i="1"/>
  <c r="BL71" i="1"/>
  <c r="BK71" i="1"/>
  <c r="BI71" i="1"/>
  <c r="BJ71" i="1" s="1"/>
  <c r="AV71" i="1" s="1"/>
  <c r="AX71" i="1" s="1"/>
  <c r="BH71" i="1"/>
  <c r="BG71" i="1"/>
  <c r="BF71" i="1"/>
  <c r="BE71" i="1"/>
  <c r="BD71" i="1"/>
  <c r="AY71" i="1" s="1"/>
  <c r="BA71" i="1"/>
  <c r="AT71" i="1"/>
  <c r="AN71" i="1"/>
  <c r="AO71" i="1" s="1"/>
  <c r="AJ71" i="1"/>
  <c r="AH71" i="1"/>
  <c r="G71" i="1" s="1"/>
  <c r="W71" i="1"/>
  <c r="V71" i="1"/>
  <c r="U71" i="1"/>
  <c r="N71" i="1"/>
  <c r="L71" i="1"/>
  <c r="I71" i="1"/>
  <c r="H71" i="1"/>
  <c r="AW71" i="1" s="1"/>
  <c r="AZ71" i="1" s="1"/>
  <c r="BL70" i="1"/>
  <c r="BK70" i="1"/>
  <c r="BJ70" i="1"/>
  <c r="Q70" i="1" s="1"/>
  <c r="BI70" i="1"/>
  <c r="BH70" i="1"/>
  <c r="BG70" i="1"/>
  <c r="BF70" i="1"/>
  <c r="BE70" i="1"/>
  <c r="BD70" i="1"/>
  <c r="AY70" i="1" s="1"/>
  <c r="BA70" i="1"/>
  <c r="AV70" i="1"/>
  <c r="AX70" i="1" s="1"/>
  <c r="AT70" i="1"/>
  <c r="AN70" i="1"/>
  <c r="AO70" i="1" s="1"/>
  <c r="AJ70" i="1"/>
  <c r="AH70" i="1" s="1"/>
  <c r="W70" i="1"/>
  <c r="V70" i="1"/>
  <c r="U70" i="1" s="1"/>
  <c r="N70" i="1"/>
  <c r="G70" i="1"/>
  <c r="BL69" i="1"/>
  <c r="BK69" i="1"/>
  <c r="BI69" i="1"/>
  <c r="BJ69" i="1" s="1"/>
  <c r="BH69" i="1"/>
  <c r="BG69" i="1"/>
  <c r="BF69" i="1"/>
  <c r="BE69" i="1"/>
  <c r="BD69" i="1"/>
  <c r="BA69" i="1"/>
  <c r="AY69" i="1"/>
  <c r="AT69" i="1"/>
  <c r="AO69" i="1"/>
  <c r="AN69" i="1"/>
  <c r="AJ69" i="1"/>
  <c r="AH69" i="1" s="1"/>
  <c r="W69" i="1"/>
  <c r="V69" i="1"/>
  <c r="U69" i="1" s="1"/>
  <c r="N69" i="1"/>
  <c r="I69" i="1"/>
  <c r="BL68" i="1"/>
  <c r="BK68" i="1"/>
  <c r="BI68" i="1"/>
  <c r="BJ68" i="1" s="1"/>
  <c r="BH68" i="1"/>
  <c r="BG68" i="1"/>
  <c r="BF68" i="1"/>
  <c r="BE68" i="1"/>
  <c r="BD68" i="1"/>
  <c r="AY68" i="1" s="1"/>
  <c r="BA68" i="1"/>
  <c r="AV68" i="1"/>
  <c r="AX68" i="1" s="1"/>
  <c r="AT68" i="1"/>
  <c r="AO68" i="1"/>
  <c r="AN68" i="1"/>
  <c r="AJ68" i="1"/>
  <c r="AH68" i="1" s="1"/>
  <c r="W68" i="1"/>
  <c r="U68" i="1" s="1"/>
  <c r="V68" i="1"/>
  <c r="Q68" i="1"/>
  <c r="N68" i="1"/>
  <c r="I68" i="1"/>
  <c r="BL67" i="1"/>
  <c r="BK67" i="1"/>
  <c r="BI67" i="1"/>
  <c r="BH67" i="1"/>
  <c r="BG67" i="1"/>
  <c r="BF67" i="1"/>
  <c r="BE67" i="1"/>
  <c r="BD67" i="1"/>
  <c r="BA67" i="1"/>
  <c r="AY67" i="1"/>
  <c r="AT67" i="1"/>
  <c r="AN67" i="1"/>
  <c r="AO67" i="1" s="1"/>
  <c r="AJ67" i="1"/>
  <c r="AI67" i="1"/>
  <c r="AH67" i="1"/>
  <c r="I67" i="1" s="1"/>
  <c r="W67" i="1"/>
  <c r="V67" i="1"/>
  <c r="U67" i="1"/>
  <c r="N67" i="1"/>
  <c r="BL66" i="1"/>
  <c r="BK66" i="1"/>
  <c r="BJ66" i="1"/>
  <c r="BI66" i="1"/>
  <c r="BH66" i="1"/>
  <c r="BG66" i="1"/>
  <c r="BF66" i="1"/>
  <c r="BE66" i="1"/>
  <c r="BD66" i="1"/>
  <c r="AY66" i="1" s="1"/>
  <c r="BA66" i="1"/>
  <c r="AT66" i="1"/>
  <c r="AN66" i="1"/>
  <c r="AO66" i="1" s="1"/>
  <c r="AJ66" i="1"/>
  <c r="AH66" i="1"/>
  <c r="W66" i="1"/>
  <c r="U66" i="1" s="1"/>
  <c r="V66" i="1"/>
  <c r="N66" i="1"/>
  <c r="I66" i="1"/>
  <c r="G66" i="1"/>
  <c r="BL65" i="1"/>
  <c r="BK65" i="1"/>
  <c r="BJ65" i="1"/>
  <c r="BI65" i="1"/>
  <c r="BH65" i="1"/>
  <c r="BG65" i="1"/>
  <c r="BF65" i="1"/>
  <c r="BE65" i="1"/>
  <c r="BD65" i="1"/>
  <c r="BA65" i="1"/>
  <c r="AY65" i="1"/>
  <c r="AT65" i="1"/>
  <c r="AN65" i="1"/>
  <c r="AO65" i="1" s="1"/>
  <c r="AJ65" i="1"/>
  <c r="AH65" i="1" s="1"/>
  <c r="W65" i="1"/>
  <c r="V65" i="1"/>
  <c r="U65" i="1" s="1"/>
  <c r="N65" i="1"/>
  <c r="G65" i="1"/>
  <c r="BL64" i="1"/>
  <c r="BK64" i="1"/>
  <c r="BJ64" i="1"/>
  <c r="Q64" i="1" s="1"/>
  <c r="BI64" i="1"/>
  <c r="BH64" i="1"/>
  <c r="BG64" i="1"/>
  <c r="BF64" i="1"/>
  <c r="BE64" i="1"/>
  <c r="BD64" i="1"/>
  <c r="AY64" i="1" s="1"/>
  <c r="BA64" i="1"/>
  <c r="AV64" i="1"/>
  <c r="AX64" i="1" s="1"/>
  <c r="AT64" i="1"/>
  <c r="AO64" i="1"/>
  <c r="AN64" i="1"/>
  <c r="AJ64" i="1"/>
  <c r="AH64" i="1" s="1"/>
  <c r="AI64" i="1"/>
  <c r="W64" i="1"/>
  <c r="V64" i="1"/>
  <c r="U64" i="1"/>
  <c r="N64" i="1"/>
  <c r="I64" i="1"/>
  <c r="BL63" i="1"/>
  <c r="BK63" i="1"/>
  <c r="BI63" i="1"/>
  <c r="BH63" i="1"/>
  <c r="BG63" i="1"/>
  <c r="BF63" i="1"/>
  <c r="BE63" i="1"/>
  <c r="BD63" i="1"/>
  <c r="BA63" i="1"/>
  <c r="AY63" i="1"/>
  <c r="AT63" i="1"/>
  <c r="AO63" i="1"/>
  <c r="AN63" i="1"/>
  <c r="AJ63" i="1"/>
  <c r="AH63" i="1"/>
  <c r="W63" i="1"/>
  <c r="V63" i="1"/>
  <c r="U63" i="1"/>
  <c r="N63" i="1"/>
  <c r="I63" i="1"/>
  <c r="BL62" i="1"/>
  <c r="BK62" i="1"/>
  <c r="BJ62" i="1"/>
  <c r="BI62" i="1"/>
  <c r="BH62" i="1"/>
  <c r="BG62" i="1"/>
  <c r="BF62" i="1"/>
  <c r="BE62" i="1"/>
  <c r="BD62" i="1"/>
  <c r="AY62" i="1" s="1"/>
  <c r="BA62" i="1"/>
  <c r="AT62" i="1"/>
  <c r="AO62" i="1"/>
  <c r="AN62" i="1"/>
  <c r="AJ62" i="1"/>
  <c r="AH62" i="1" s="1"/>
  <c r="G62" i="1" s="1"/>
  <c r="Y62" i="1" s="1"/>
  <c r="AI62" i="1"/>
  <c r="W62" i="1"/>
  <c r="V62" i="1"/>
  <c r="U62" i="1"/>
  <c r="N62" i="1"/>
  <c r="L62" i="1"/>
  <c r="I62" i="1"/>
  <c r="H62" i="1"/>
  <c r="AW62" i="1" s="1"/>
  <c r="BL61" i="1"/>
  <c r="BK61" i="1"/>
  <c r="BJ61" i="1"/>
  <c r="BI61" i="1"/>
  <c r="BH61" i="1"/>
  <c r="BG61" i="1"/>
  <c r="BF61" i="1"/>
  <c r="BE61" i="1"/>
  <c r="BD61" i="1"/>
  <c r="BA61" i="1"/>
  <c r="AY61" i="1"/>
  <c r="AT61" i="1"/>
  <c r="AN61" i="1"/>
  <c r="AO61" i="1" s="1"/>
  <c r="AJ61" i="1"/>
  <c r="AH61" i="1" s="1"/>
  <c r="I61" i="1" s="1"/>
  <c r="AI61" i="1"/>
  <c r="W61" i="1"/>
  <c r="V61" i="1"/>
  <c r="N61" i="1"/>
  <c r="L61" i="1"/>
  <c r="H61" i="1"/>
  <c r="AW61" i="1" s="1"/>
  <c r="G61" i="1"/>
  <c r="BL60" i="1"/>
  <c r="BK60" i="1"/>
  <c r="BI60" i="1"/>
  <c r="BJ60" i="1" s="1"/>
  <c r="Q60" i="1" s="1"/>
  <c r="BH60" i="1"/>
  <c r="BG60" i="1"/>
  <c r="BF60" i="1"/>
  <c r="BE60" i="1"/>
  <c r="BD60" i="1"/>
  <c r="BA60" i="1"/>
  <c r="AY60" i="1"/>
  <c r="AV60" i="1"/>
  <c r="AX60" i="1" s="1"/>
  <c r="AT60" i="1"/>
  <c r="AO60" i="1"/>
  <c r="AN60" i="1"/>
  <c r="AJ60" i="1"/>
  <c r="AH60" i="1"/>
  <c r="W60" i="1"/>
  <c r="U60" i="1" s="1"/>
  <c r="V60" i="1"/>
  <c r="N60" i="1"/>
  <c r="L60" i="1"/>
  <c r="G60" i="1"/>
  <c r="BL59" i="1"/>
  <c r="BK59" i="1"/>
  <c r="BI59" i="1"/>
  <c r="BJ59" i="1" s="1"/>
  <c r="BH59" i="1"/>
  <c r="BG59" i="1"/>
  <c r="BF59" i="1"/>
  <c r="BE59" i="1"/>
  <c r="BD59" i="1"/>
  <c r="BA59" i="1"/>
  <c r="AY59" i="1"/>
  <c r="AT59" i="1"/>
  <c r="AO59" i="1"/>
  <c r="AN59" i="1"/>
  <c r="AJ59" i="1"/>
  <c r="AH59" i="1"/>
  <c r="W59" i="1"/>
  <c r="V59" i="1"/>
  <c r="U59" i="1" s="1"/>
  <c r="N59" i="1"/>
  <c r="BL58" i="1"/>
  <c r="BK58" i="1"/>
  <c r="BJ58" i="1"/>
  <c r="Q58" i="1" s="1"/>
  <c r="BI58" i="1"/>
  <c r="BH58" i="1"/>
  <c r="BG58" i="1"/>
  <c r="BF58" i="1"/>
  <c r="BE58" i="1"/>
  <c r="BD58" i="1"/>
  <c r="AY58" i="1" s="1"/>
  <c r="BA58" i="1"/>
  <c r="AV58" i="1"/>
  <c r="AT58" i="1"/>
  <c r="AN58" i="1"/>
  <c r="AO58" i="1" s="1"/>
  <c r="AJ58" i="1"/>
  <c r="AH58" i="1"/>
  <c r="W58" i="1"/>
  <c r="U58" i="1" s="1"/>
  <c r="V58" i="1"/>
  <c r="N58" i="1"/>
  <c r="G58" i="1"/>
  <c r="BL57" i="1"/>
  <c r="BK57" i="1"/>
  <c r="BI57" i="1"/>
  <c r="BJ57" i="1" s="1"/>
  <c r="Q57" i="1" s="1"/>
  <c r="BH57" i="1"/>
  <c r="BG57" i="1"/>
  <c r="BF57" i="1"/>
  <c r="BE57" i="1"/>
  <c r="BD57" i="1"/>
  <c r="BA57" i="1"/>
  <c r="AY57" i="1"/>
  <c r="AT57" i="1"/>
  <c r="AN57" i="1"/>
  <c r="AO57" i="1" s="1"/>
  <c r="AJ57" i="1"/>
  <c r="AH57" i="1"/>
  <c r="W57" i="1"/>
  <c r="V57" i="1"/>
  <c r="U57" i="1" s="1"/>
  <c r="N57" i="1"/>
  <c r="BL56" i="1"/>
  <c r="BK56" i="1"/>
  <c r="BJ56" i="1"/>
  <c r="Q56" i="1" s="1"/>
  <c r="BI56" i="1"/>
  <c r="BH56" i="1"/>
  <c r="BG56" i="1"/>
  <c r="BF56" i="1"/>
  <c r="BE56" i="1"/>
  <c r="BD56" i="1"/>
  <c r="AY56" i="1" s="1"/>
  <c r="BA56" i="1"/>
  <c r="AT56" i="1"/>
  <c r="AN56" i="1"/>
  <c r="AO56" i="1" s="1"/>
  <c r="AJ56" i="1"/>
  <c r="AH56" i="1" s="1"/>
  <c r="AI56" i="1"/>
  <c r="W56" i="1"/>
  <c r="U56" i="1" s="1"/>
  <c r="V56" i="1"/>
  <c r="N56" i="1"/>
  <c r="I56" i="1"/>
  <c r="H56" i="1"/>
  <c r="AW56" i="1" s="1"/>
  <c r="BL55" i="1"/>
  <c r="BK55" i="1"/>
  <c r="BI55" i="1"/>
  <c r="BH55" i="1"/>
  <c r="BG55" i="1"/>
  <c r="BF55" i="1"/>
  <c r="BE55" i="1"/>
  <c r="BD55" i="1"/>
  <c r="BA55" i="1"/>
  <c r="AY55" i="1"/>
  <c r="AT55" i="1"/>
  <c r="AO55" i="1"/>
  <c r="AN55" i="1"/>
  <c r="AJ55" i="1"/>
  <c r="AI55" i="1"/>
  <c r="AH55" i="1"/>
  <c r="G55" i="1" s="1"/>
  <c r="Y55" i="1" s="1"/>
  <c r="W55" i="1"/>
  <c r="V55" i="1"/>
  <c r="U55" i="1" s="1"/>
  <c r="N55" i="1"/>
  <c r="L55" i="1"/>
  <c r="I55" i="1"/>
  <c r="H55" i="1"/>
  <c r="AW55" i="1" s="1"/>
  <c r="BL54" i="1"/>
  <c r="BK54" i="1"/>
  <c r="BJ54" i="1" s="1"/>
  <c r="BI54" i="1"/>
  <c r="BH54" i="1"/>
  <c r="BG54" i="1"/>
  <c r="BF54" i="1"/>
  <c r="BE54" i="1"/>
  <c r="BD54" i="1"/>
  <c r="BA54" i="1"/>
  <c r="AY54" i="1"/>
  <c r="AT54" i="1"/>
  <c r="AN54" i="1"/>
  <c r="AO54" i="1" s="1"/>
  <c r="AJ54" i="1"/>
  <c r="AH54" i="1" s="1"/>
  <c r="W54" i="1"/>
  <c r="V54" i="1"/>
  <c r="N54" i="1"/>
  <c r="BL53" i="1"/>
  <c r="BK53" i="1"/>
  <c r="BJ53" i="1"/>
  <c r="BI53" i="1"/>
  <c r="BH53" i="1"/>
  <c r="BG53" i="1"/>
  <c r="BF53" i="1"/>
  <c r="BE53" i="1"/>
  <c r="BD53" i="1"/>
  <c r="BA53" i="1"/>
  <c r="AY53" i="1"/>
  <c r="AT53" i="1"/>
  <c r="AO53" i="1"/>
  <c r="AN53" i="1"/>
  <c r="AJ53" i="1"/>
  <c r="AH53" i="1" s="1"/>
  <c r="AI53" i="1"/>
  <c r="W53" i="1"/>
  <c r="V53" i="1"/>
  <c r="U53" i="1" s="1"/>
  <c r="N53" i="1"/>
  <c r="I53" i="1"/>
  <c r="BL52" i="1"/>
  <c r="BK52" i="1"/>
  <c r="BI52" i="1"/>
  <c r="BJ52" i="1" s="1"/>
  <c r="AV52" i="1" s="1"/>
  <c r="BH52" i="1"/>
  <c r="BG52" i="1"/>
  <c r="BF52" i="1"/>
  <c r="BE52" i="1"/>
  <c r="BD52" i="1"/>
  <c r="BA52" i="1"/>
  <c r="AY52" i="1"/>
  <c r="AT52" i="1"/>
  <c r="AN52" i="1"/>
  <c r="AO52" i="1" s="1"/>
  <c r="AJ52" i="1"/>
  <c r="AH52" i="1" s="1"/>
  <c r="G52" i="1" s="1"/>
  <c r="Y52" i="1" s="1"/>
  <c r="AI52" i="1"/>
  <c r="W52" i="1"/>
  <c r="V52" i="1"/>
  <c r="U52" i="1" s="1"/>
  <c r="Q52" i="1"/>
  <c r="N52" i="1"/>
  <c r="L52" i="1"/>
  <c r="I52" i="1"/>
  <c r="H52" i="1"/>
  <c r="AW52" i="1" s="1"/>
  <c r="BL51" i="1"/>
  <c r="BK51" i="1"/>
  <c r="BI51" i="1"/>
  <c r="BJ51" i="1" s="1"/>
  <c r="AV51" i="1" s="1"/>
  <c r="BH51" i="1"/>
  <c r="BG51" i="1"/>
  <c r="BF51" i="1"/>
  <c r="BE51" i="1"/>
  <c r="BD51" i="1"/>
  <c r="AY51" i="1" s="1"/>
  <c r="BA51" i="1"/>
  <c r="AT51" i="1"/>
  <c r="AO51" i="1"/>
  <c r="AN51" i="1"/>
  <c r="AJ51" i="1"/>
  <c r="AH51" i="1" s="1"/>
  <c r="W51" i="1"/>
  <c r="V51" i="1"/>
  <c r="N51" i="1"/>
  <c r="BL50" i="1"/>
  <c r="BK50" i="1"/>
  <c r="BJ50" i="1"/>
  <c r="BI50" i="1"/>
  <c r="BH50" i="1"/>
  <c r="BG50" i="1"/>
  <c r="BF50" i="1"/>
  <c r="BE50" i="1"/>
  <c r="BD50" i="1"/>
  <c r="AY50" i="1" s="1"/>
  <c r="BA50" i="1"/>
  <c r="AT50" i="1"/>
  <c r="AO50" i="1"/>
  <c r="AN50" i="1"/>
  <c r="AJ50" i="1"/>
  <c r="AH50" i="1" s="1"/>
  <c r="AI50" i="1"/>
  <c r="W50" i="1"/>
  <c r="V50" i="1"/>
  <c r="N50" i="1"/>
  <c r="L50" i="1"/>
  <c r="BL49" i="1"/>
  <c r="BK49" i="1"/>
  <c r="BJ49" i="1"/>
  <c r="AV49" i="1" s="1"/>
  <c r="BI49" i="1"/>
  <c r="BH49" i="1"/>
  <c r="BG49" i="1"/>
  <c r="BF49" i="1"/>
  <c r="BE49" i="1"/>
  <c r="BD49" i="1"/>
  <c r="AY49" i="1" s="1"/>
  <c r="BA49" i="1"/>
  <c r="AT49" i="1"/>
  <c r="AX49" i="1" s="1"/>
  <c r="AO49" i="1"/>
  <c r="AN49" i="1"/>
  <c r="AJ49" i="1"/>
  <c r="AH49" i="1"/>
  <c r="W49" i="1"/>
  <c r="V49" i="1"/>
  <c r="U49" i="1"/>
  <c r="N49" i="1"/>
  <c r="L49" i="1"/>
  <c r="I49" i="1"/>
  <c r="H49" i="1"/>
  <c r="AW49" i="1" s="1"/>
  <c r="AZ49" i="1" s="1"/>
  <c r="BL48" i="1"/>
  <c r="BK48" i="1"/>
  <c r="BJ48" i="1" s="1"/>
  <c r="Q48" i="1" s="1"/>
  <c r="R48" i="1" s="1"/>
  <c r="S48" i="1" s="1"/>
  <c r="AA48" i="1" s="1"/>
  <c r="BI48" i="1"/>
  <c r="BH48" i="1"/>
  <c r="BG48" i="1"/>
  <c r="BF48" i="1"/>
  <c r="BE48" i="1"/>
  <c r="BD48" i="1"/>
  <c r="AY48" i="1" s="1"/>
  <c r="BA48" i="1"/>
  <c r="AV48" i="1"/>
  <c r="AT48" i="1"/>
  <c r="AX48" i="1" s="1"/>
  <c r="AN48" i="1"/>
  <c r="AO48" i="1" s="1"/>
  <c r="AJ48" i="1"/>
  <c r="AH48" i="1" s="1"/>
  <c r="W48" i="1"/>
  <c r="V48" i="1"/>
  <c r="U48" i="1" s="1"/>
  <c r="N48" i="1"/>
  <c r="I48" i="1"/>
  <c r="G48" i="1"/>
  <c r="BL47" i="1"/>
  <c r="BK47" i="1"/>
  <c r="BJ47" i="1"/>
  <c r="AV47" i="1" s="1"/>
  <c r="BI47" i="1"/>
  <c r="BH47" i="1"/>
  <c r="BG47" i="1"/>
  <c r="BF47" i="1"/>
  <c r="BE47" i="1"/>
  <c r="BD47" i="1"/>
  <c r="BA47" i="1"/>
  <c r="AY47" i="1"/>
  <c r="AW47" i="1"/>
  <c r="AZ47" i="1" s="1"/>
  <c r="AT47" i="1"/>
  <c r="AX47" i="1" s="1"/>
  <c r="AO47" i="1"/>
  <c r="AN47" i="1"/>
  <c r="AJ47" i="1"/>
  <c r="AI47" i="1"/>
  <c r="AH47" i="1"/>
  <c r="H47" i="1" s="1"/>
  <c r="W47" i="1"/>
  <c r="U47" i="1" s="1"/>
  <c r="V47" i="1"/>
  <c r="Q47" i="1"/>
  <c r="N47" i="1"/>
  <c r="I47" i="1"/>
  <c r="G47" i="1"/>
  <c r="Y47" i="1" s="1"/>
  <c r="BL46" i="1"/>
  <c r="BK46" i="1"/>
  <c r="BJ46" i="1"/>
  <c r="AV46" i="1" s="1"/>
  <c r="BI46" i="1"/>
  <c r="BH46" i="1"/>
  <c r="BG46" i="1"/>
  <c r="BF46" i="1"/>
  <c r="BE46" i="1"/>
  <c r="BD46" i="1"/>
  <c r="AY46" i="1" s="1"/>
  <c r="BA46" i="1"/>
  <c r="AX46" i="1"/>
  <c r="AT46" i="1"/>
  <c r="AO46" i="1"/>
  <c r="AN46" i="1"/>
  <c r="AJ46" i="1"/>
  <c r="AH46" i="1"/>
  <c r="W46" i="1"/>
  <c r="V46" i="1"/>
  <c r="U46" i="1"/>
  <c r="Q46" i="1"/>
  <c r="N46" i="1"/>
  <c r="I46" i="1"/>
  <c r="H46" i="1"/>
  <c r="AW46" i="1" s="1"/>
  <c r="AZ46" i="1" s="1"/>
  <c r="BL45" i="1"/>
  <c r="BK45" i="1"/>
  <c r="BJ45" i="1" s="1"/>
  <c r="Q45" i="1" s="1"/>
  <c r="BI45" i="1"/>
  <c r="BH45" i="1"/>
  <c r="BG45" i="1"/>
  <c r="BF45" i="1"/>
  <c r="BE45" i="1"/>
  <c r="BD45" i="1"/>
  <c r="AY45" i="1" s="1"/>
  <c r="BA45" i="1"/>
  <c r="AT45" i="1"/>
  <c r="AN45" i="1"/>
  <c r="AO45" i="1" s="1"/>
  <c r="AJ45" i="1"/>
  <c r="AH45" i="1" s="1"/>
  <c r="W45" i="1"/>
  <c r="U45" i="1" s="1"/>
  <c r="V45" i="1"/>
  <c r="N45" i="1"/>
  <c r="G45" i="1"/>
  <c r="Y45" i="1" s="1"/>
  <c r="BL44" i="1"/>
  <c r="BK44" i="1"/>
  <c r="BI44" i="1"/>
  <c r="BJ44" i="1" s="1"/>
  <c r="BH44" i="1"/>
  <c r="BG44" i="1"/>
  <c r="BF44" i="1"/>
  <c r="BE44" i="1"/>
  <c r="BD44" i="1"/>
  <c r="BA44" i="1"/>
  <c r="AY44" i="1"/>
  <c r="AT44" i="1"/>
  <c r="AN44" i="1"/>
  <c r="AO44" i="1" s="1"/>
  <c r="AJ44" i="1"/>
  <c r="AH44" i="1" s="1"/>
  <c r="AI44" i="1"/>
  <c r="W44" i="1"/>
  <c r="V44" i="1"/>
  <c r="U44" i="1"/>
  <c r="N44" i="1"/>
  <c r="H44" i="1"/>
  <c r="AW44" i="1" s="1"/>
  <c r="BL43" i="1"/>
  <c r="BK43" i="1"/>
  <c r="BI43" i="1"/>
  <c r="BH43" i="1"/>
  <c r="BG43" i="1"/>
  <c r="BF43" i="1"/>
  <c r="BE43" i="1"/>
  <c r="BD43" i="1"/>
  <c r="BA43" i="1"/>
  <c r="AY43" i="1"/>
  <c r="AT43" i="1"/>
  <c r="AN43" i="1"/>
  <c r="AO43" i="1" s="1"/>
  <c r="AJ43" i="1"/>
  <c r="AH43" i="1"/>
  <c r="H43" i="1" s="1"/>
  <c r="AW43" i="1" s="1"/>
  <c r="W43" i="1"/>
  <c r="V43" i="1"/>
  <c r="U43" i="1"/>
  <c r="N43" i="1"/>
  <c r="I43" i="1"/>
  <c r="BL42" i="1"/>
  <c r="BK42" i="1"/>
  <c r="BI42" i="1"/>
  <c r="BJ42" i="1" s="1"/>
  <c r="BH42" i="1"/>
  <c r="BG42" i="1"/>
  <c r="BF42" i="1"/>
  <c r="BE42" i="1"/>
  <c r="BD42" i="1"/>
  <c r="BA42" i="1"/>
  <c r="AY42" i="1"/>
  <c r="AT42" i="1"/>
  <c r="AO42" i="1"/>
  <c r="AN42" i="1"/>
  <c r="AJ42" i="1"/>
  <c r="AH42" i="1"/>
  <c r="W42" i="1"/>
  <c r="V42" i="1"/>
  <c r="U42" i="1"/>
  <c r="N42" i="1"/>
  <c r="I42" i="1"/>
  <c r="H42" i="1"/>
  <c r="AW42" i="1" s="1"/>
  <c r="BL41" i="1"/>
  <c r="BK41" i="1"/>
  <c r="BJ41" i="1"/>
  <c r="Q41" i="1" s="1"/>
  <c r="BI41" i="1"/>
  <c r="BH41" i="1"/>
  <c r="BG41" i="1"/>
  <c r="BF41" i="1"/>
  <c r="BE41" i="1"/>
  <c r="BD41" i="1"/>
  <c r="BA41" i="1"/>
  <c r="AY41" i="1"/>
  <c r="AV41" i="1"/>
  <c r="AX41" i="1" s="1"/>
  <c r="AT41" i="1"/>
  <c r="AO41" i="1"/>
  <c r="AN41" i="1"/>
  <c r="AJ41" i="1"/>
  <c r="AH41" i="1" s="1"/>
  <c r="G41" i="1" s="1"/>
  <c r="AI41" i="1"/>
  <c r="W41" i="1"/>
  <c r="V41" i="1"/>
  <c r="N41" i="1"/>
  <c r="L41" i="1"/>
  <c r="I41" i="1"/>
  <c r="H41" i="1"/>
  <c r="AW41" i="1" s="1"/>
  <c r="AZ41" i="1" s="1"/>
  <c r="BL40" i="1"/>
  <c r="BK40" i="1"/>
  <c r="BI40" i="1"/>
  <c r="BJ40" i="1" s="1"/>
  <c r="BH40" i="1"/>
  <c r="BG40" i="1"/>
  <c r="BF40" i="1"/>
  <c r="BE40" i="1"/>
  <c r="BD40" i="1"/>
  <c r="BA40" i="1"/>
  <c r="AY40" i="1"/>
  <c r="AT40" i="1"/>
  <c r="AO40" i="1"/>
  <c r="AN40" i="1"/>
  <c r="AJ40" i="1"/>
  <c r="AH40" i="1" s="1"/>
  <c r="I40" i="1" s="1"/>
  <c r="AI40" i="1"/>
  <c r="W40" i="1"/>
  <c r="V40" i="1"/>
  <c r="U40" i="1" s="1"/>
  <c r="N40" i="1"/>
  <c r="G40" i="1"/>
  <c r="BL39" i="1"/>
  <c r="BK39" i="1"/>
  <c r="BJ39" i="1"/>
  <c r="AV39" i="1" s="1"/>
  <c r="BI39" i="1"/>
  <c r="BH39" i="1"/>
  <c r="BG39" i="1"/>
  <c r="BF39" i="1"/>
  <c r="BE39" i="1"/>
  <c r="BD39" i="1"/>
  <c r="BA39" i="1"/>
  <c r="AY39" i="1"/>
  <c r="AT39" i="1"/>
  <c r="AX39" i="1" s="1"/>
  <c r="AO39" i="1"/>
  <c r="AN39" i="1"/>
  <c r="AJ39" i="1"/>
  <c r="AH39" i="1" s="1"/>
  <c r="W39" i="1"/>
  <c r="U39" i="1" s="1"/>
  <c r="V39" i="1"/>
  <c r="Q39" i="1"/>
  <c r="N39" i="1"/>
  <c r="BL38" i="1"/>
  <c r="BK38" i="1"/>
  <c r="BJ38" i="1"/>
  <c r="BI38" i="1"/>
  <c r="BH38" i="1"/>
  <c r="BG38" i="1"/>
  <c r="BF38" i="1"/>
  <c r="BE38" i="1"/>
  <c r="BD38" i="1"/>
  <c r="AY38" i="1" s="1"/>
  <c r="BA38" i="1"/>
  <c r="AT38" i="1"/>
  <c r="AO38" i="1"/>
  <c r="AN38" i="1"/>
  <c r="AJ38" i="1"/>
  <c r="AH38" i="1"/>
  <c r="W38" i="1"/>
  <c r="V38" i="1"/>
  <c r="U38" i="1"/>
  <c r="N38" i="1"/>
  <c r="BL37" i="1"/>
  <c r="BK37" i="1"/>
  <c r="BJ37" i="1" s="1"/>
  <c r="Q37" i="1" s="1"/>
  <c r="BI37" i="1"/>
  <c r="BH37" i="1"/>
  <c r="BG37" i="1"/>
  <c r="BF37" i="1"/>
  <c r="BE37" i="1"/>
  <c r="BD37" i="1"/>
  <c r="AY37" i="1" s="1"/>
  <c r="BA37" i="1"/>
  <c r="AW37" i="1"/>
  <c r="AV37" i="1"/>
  <c r="AT37" i="1"/>
  <c r="AX37" i="1" s="1"/>
  <c r="AN37" i="1"/>
  <c r="AO37" i="1" s="1"/>
  <c r="AJ37" i="1"/>
  <c r="AH37" i="1"/>
  <c r="W37" i="1"/>
  <c r="U37" i="1" s="1"/>
  <c r="V37" i="1"/>
  <c r="N37" i="1"/>
  <c r="H37" i="1"/>
  <c r="G37" i="1"/>
  <c r="Y37" i="1" s="1"/>
  <c r="BL36" i="1"/>
  <c r="BK36" i="1"/>
  <c r="BI36" i="1"/>
  <c r="BJ36" i="1" s="1"/>
  <c r="BH36" i="1"/>
  <c r="BG36" i="1"/>
  <c r="BF36" i="1"/>
  <c r="BE36" i="1"/>
  <c r="BD36" i="1"/>
  <c r="BA36" i="1"/>
  <c r="AY36" i="1"/>
  <c r="AT36" i="1"/>
  <c r="AN36" i="1"/>
  <c r="AO36" i="1" s="1"/>
  <c r="AJ36" i="1"/>
  <c r="AH36" i="1" s="1"/>
  <c r="H36" i="1" s="1"/>
  <c r="AW36" i="1" s="1"/>
  <c r="AI36" i="1"/>
  <c r="W36" i="1"/>
  <c r="V36" i="1"/>
  <c r="U36" i="1"/>
  <c r="N36" i="1"/>
  <c r="BL35" i="1"/>
  <c r="BK35" i="1"/>
  <c r="BI35" i="1"/>
  <c r="BH35" i="1"/>
  <c r="BG35" i="1"/>
  <c r="BF35" i="1"/>
  <c r="BE35" i="1"/>
  <c r="BD35" i="1"/>
  <c r="BA35" i="1"/>
  <c r="AY35" i="1"/>
  <c r="AT35" i="1"/>
  <c r="AN35" i="1"/>
  <c r="AO35" i="1" s="1"/>
  <c r="AJ35" i="1"/>
  <c r="AH35" i="1"/>
  <c r="H35" i="1" s="1"/>
  <c r="AW35" i="1" s="1"/>
  <c r="W35" i="1"/>
  <c r="V35" i="1"/>
  <c r="U35" i="1"/>
  <c r="N35" i="1"/>
  <c r="I35" i="1"/>
  <c r="BL34" i="1"/>
  <c r="BK34" i="1"/>
  <c r="BI34" i="1"/>
  <c r="BJ34" i="1" s="1"/>
  <c r="BH34" i="1"/>
  <c r="BG34" i="1"/>
  <c r="BF34" i="1"/>
  <c r="BE34" i="1"/>
  <c r="BD34" i="1"/>
  <c r="BA34" i="1"/>
  <c r="AY34" i="1"/>
  <c r="AT34" i="1"/>
  <c r="AO34" i="1"/>
  <c r="AN34" i="1"/>
  <c r="AJ34" i="1"/>
  <c r="AI34" i="1"/>
  <c r="AH34" i="1"/>
  <c r="H34" i="1" s="1"/>
  <c r="AW34" i="1" s="1"/>
  <c r="W34" i="1"/>
  <c r="V34" i="1"/>
  <c r="U34" i="1"/>
  <c r="N34" i="1"/>
  <c r="I34" i="1"/>
  <c r="BL33" i="1"/>
  <c r="BK33" i="1"/>
  <c r="BJ33" i="1"/>
  <c r="Q33" i="1" s="1"/>
  <c r="BI33" i="1"/>
  <c r="BH33" i="1"/>
  <c r="BG33" i="1"/>
  <c r="BF33" i="1"/>
  <c r="BE33" i="1"/>
  <c r="BD33" i="1"/>
  <c r="BA33" i="1"/>
  <c r="AY33" i="1"/>
  <c r="AV33" i="1"/>
  <c r="AT33" i="1"/>
  <c r="AO33" i="1"/>
  <c r="AN33" i="1"/>
  <c r="AJ33" i="1"/>
  <c r="AH33" i="1" s="1"/>
  <c r="G33" i="1" s="1"/>
  <c r="Y33" i="1" s="1"/>
  <c r="AI33" i="1"/>
  <c r="W33" i="1"/>
  <c r="V33" i="1"/>
  <c r="N33" i="1"/>
  <c r="L33" i="1"/>
  <c r="I33" i="1"/>
  <c r="H33" i="1"/>
  <c r="AW33" i="1" s="1"/>
  <c r="AZ33" i="1" s="1"/>
  <c r="BL32" i="1"/>
  <c r="BK32" i="1"/>
  <c r="BI32" i="1"/>
  <c r="BJ32" i="1" s="1"/>
  <c r="BH32" i="1"/>
  <c r="BG32" i="1"/>
  <c r="BF32" i="1"/>
  <c r="BE32" i="1"/>
  <c r="BD32" i="1"/>
  <c r="BA32" i="1"/>
  <c r="AY32" i="1"/>
  <c r="AT32" i="1"/>
  <c r="AO32" i="1"/>
  <c r="AN32" i="1"/>
  <c r="AJ32" i="1"/>
  <c r="AH32" i="1" s="1"/>
  <c r="W32" i="1"/>
  <c r="V32" i="1"/>
  <c r="U32" i="1" s="1"/>
  <c r="N32" i="1"/>
  <c r="BL31" i="1"/>
  <c r="BK31" i="1"/>
  <c r="BJ31" i="1"/>
  <c r="AV31" i="1" s="1"/>
  <c r="BI31" i="1"/>
  <c r="BH31" i="1"/>
  <c r="BG31" i="1"/>
  <c r="BF31" i="1"/>
  <c r="BE31" i="1"/>
  <c r="BD31" i="1"/>
  <c r="BA31" i="1"/>
  <c r="AY31" i="1"/>
  <c r="AT31" i="1"/>
  <c r="AX31" i="1" s="1"/>
  <c r="AO31" i="1"/>
  <c r="AN31" i="1"/>
  <c r="AJ31" i="1"/>
  <c r="AH31" i="1" s="1"/>
  <c r="W31" i="1"/>
  <c r="U31" i="1" s="1"/>
  <c r="V31" i="1"/>
  <c r="Q31" i="1"/>
  <c r="N31" i="1"/>
  <c r="BL30" i="1"/>
  <c r="BK30" i="1"/>
  <c r="BJ30" i="1"/>
  <c r="AV30" i="1" s="1"/>
  <c r="BI30" i="1"/>
  <c r="BH30" i="1"/>
  <c r="BG30" i="1"/>
  <c r="BF30" i="1"/>
  <c r="BE30" i="1"/>
  <c r="BD30" i="1"/>
  <c r="AY30" i="1" s="1"/>
  <c r="BA30" i="1"/>
  <c r="AX30" i="1"/>
  <c r="AT30" i="1"/>
  <c r="AO30" i="1"/>
  <c r="AN30" i="1"/>
  <c r="AJ30" i="1"/>
  <c r="AH30" i="1"/>
  <c r="W30" i="1"/>
  <c r="V30" i="1"/>
  <c r="U30" i="1"/>
  <c r="Q30" i="1"/>
  <c r="N30" i="1"/>
  <c r="I30" i="1"/>
  <c r="H30" i="1"/>
  <c r="AW30" i="1" s="1"/>
  <c r="AZ30" i="1" s="1"/>
  <c r="BL29" i="1"/>
  <c r="BK29" i="1"/>
  <c r="BJ29" i="1" s="1"/>
  <c r="Q29" i="1" s="1"/>
  <c r="BI29" i="1"/>
  <c r="BH29" i="1"/>
  <c r="BG29" i="1"/>
  <c r="BF29" i="1"/>
  <c r="BE29" i="1"/>
  <c r="BD29" i="1"/>
  <c r="AY29" i="1" s="1"/>
  <c r="BA29" i="1"/>
  <c r="AT29" i="1"/>
  <c r="AN29" i="1"/>
  <c r="AO29" i="1" s="1"/>
  <c r="AJ29" i="1"/>
  <c r="AH29" i="1"/>
  <c r="W29" i="1"/>
  <c r="U29" i="1" s="1"/>
  <c r="V29" i="1"/>
  <c r="N29" i="1"/>
  <c r="H29" i="1"/>
  <c r="AW29" i="1" s="1"/>
  <c r="G29" i="1"/>
  <c r="BL28" i="1"/>
  <c r="BK28" i="1"/>
  <c r="BI28" i="1"/>
  <c r="BJ28" i="1" s="1"/>
  <c r="BH28" i="1"/>
  <c r="BG28" i="1"/>
  <c r="BF28" i="1"/>
  <c r="BE28" i="1"/>
  <c r="BD28" i="1"/>
  <c r="BA28" i="1"/>
  <c r="AY28" i="1"/>
  <c r="AT28" i="1"/>
  <c r="AN28" i="1"/>
  <c r="AO28" i="1" s="1"/>
  <c r="AJ28" i="1"/>
  <c r="AH28" i="1" s="1"/>
  <c r="AI28" i="1"/>
  <c r="W28" i="1"/>
  <c r="V28" i="1"/>
  <c r="N28" i="1"/>
  <c r="H28" i="1"/>
  <c r="AW28" i="1" s="1"/>
  <c r="BL27" i="1"/>
  <c r="BK27" i="1"/>
  <c r="BI27" i="1"/>
  <c r="BH27" i="1"/>
  <c r="BG27" i="1"/>
  <c r="BF27" i="1"/>
  <c r="BE27" i="1"/>
  <c r="BD27" i="1"/>
  <c r="BA27" i="1"/>
  <c r="AY27" i="1"/>
  <c r="AT27" i="1"/>
  <c r="AN27" i="1"/>
  <c r="AO27" i="1" s="1"/>
  <c r="AJ27" i="1"/>
  <c r="AH27" i="1"/>
  <c r="H27" i="1" s="1"/>
  <c r="AW27" i="1" s="1"/>
  <c r="W27" i="1"/>
  <c r="V27" i="1"/>
  <c r="U27" i="1"/>
  <c r="N27" i="1"/>
  <c r="I27" i="1"/>
  <c r="BL26" i="1"/>
  <c r="BK26" i="1"/>
  <c r="BI26" i="1"/>
  <c r="BJ26" i="1" s="1"/>
  <c r="BH26" i="1"/>
  <c r="BG26" i="1"/>
  <c r="BF26" i="1"/>
  <c r="BE26" i="1"/>
  <c r="BD26" i="1"/>
  <c r="BA26" i="1"/>
  <c r="AY26" i="1"/>
  <c r="AT26" i="1"/>
  <c r="AO26" i="1"/>
  <c r="AN26" i="1"/>
  <c r="AJ26" i="1"/>
  <c r="AI26" i="1"/>
  <c r="AH26" i="1"/>
  <c r="G26" i="1" s="1"/>
  <c r="W26" i="1"/>
  <c r="V26" i="1"/>
  <c r="U26" i="1"/>
  <c r="N26" i="1"/>
  <c r="L26" i="1"/>
  <c r="I26" i="1"/>
  <c r="H26" i="1"/>
  <c r="AW26" i="1" s="1"/>
  <c r="BL25" i="1"/>
  <c r="BK25" i="1"/>
  <c r="BJ25" i="1"/>
  <c r="Q25" i="1" s="1"/>
  <c r="BI25" i="1"/>
  <c r="BH25" i="1"/>
  <c r="BG25" i="1"/>
  <c r="BF25" i="1"/>
  <c r="BE25" i="1"/>
  <c r="BD25" i="1"/>
  <c r="BA25" i="1"/>
  <c r="AY25" i="1"/>
  <c r="AV25" i="1"/>
  <c r="AT25" i="1"/>
  <c r="AX25" i="1" s="1"/>
  <c r="AO25" i="1"/>
  <c r="AN25" i="1"/>
  <c r="AJ25" i="1"/>
  <c r="AH25" i="1" s="1"/>
  <c r="G25" i="1" s="1"/>
  <c r="Y25" i="1" s="1"/>
  <c r="AI25" i="1"/>
  <c r="W25" i="1"/>
  <c r="V25" i="1"/>
  <c r="N25" i="1"/>
  <c r="L25" i="1"/>
  <c r="I25" i="1"/>
  <c r="H25" i="1"/>
  <c r="AW25" i="1" s="1"/>
  <c r="AZ25" i="1" s="1"/>
  <c r="BL24" i="1"/>
  <c r="BK24" i="1"/>
  <c r="BI24" i="1"/>
  <c r="BJ24" i="1" s="1"/>
  <c r="BH24" i="1"/>
  <c r="BG24" i="1"/>
  <c r="BF24" i="1"/>
  <c r="BE24" i="1"/>
  <c r="BD24" i="1"/>
  <c r="BA24" i="1"/>
  <c r="AY24" i="1"/>
  <c r="AT24" i="1"/>
  <c r="AO24" i="1"/>
  <c r="AN24" i="1"/>
  <c r="AJ24" i="1"/>
  <c r="AH24" i="1" s="1"/>
  <c r="AI24" i="1"/>
  <c r="W24" i="1"/>
  <c r="V24" i="1"/>
  <c r="U24" i="1" s="1"/>
  <c r="N24" i="1"/>
  <c r="I24" i="1"/>
  <c r="G24" i="1"/>
  <c r="BL23" i="1"/>
  <c r="BK23" i="1"/>
  <c r="BJ23" i="1"/>
  <c r="AV23" i="1" s="1"/>
  <c r="BI23" i="1"/>
  <c r="BH23" i="1"/>
  <c r="BG23" i="1"/>
  <c r="BF23" i="1"/>
  <c r="BE23" i="1"/>
  <c r="BD23" i="1"/>
  <c r="BA23" i="1"/>
  <c r="AY23" i="1"/>
  <c r="AT23" i="1"/>
  <c r="AX23" i="1" s="1"/>
  <c r="AO23" i="1"/>
  <c r="AN23" i="1"/>
  <c r="AJ23" i="1"/>
  <c r="AH23" i="1" s="1"/>
  <c r="W23" i="1"/>
  <c r="U23" i="1" s="1"/>
  <c r="V23" i="1"/>
  <c r="Q23" i="1"/>
  <c r="N23" i="1"/>
  <c r="BL22" i="1"/>
  <c r="BK22" i="1"/>
  <c r="BJ22" i="1"/>
  <c r="AV22" i="1" s="1"/>
  <c r="BI22" i="1"/>
  <c r="BH22" i="1"/>
  <c r="BG22" i="1"/>
  <c r="BF22" i="1"/>
  <c r="BE22" i="1"/>
  <c r="BD22" i="1"/>
  <c r="AY22" i="1" s="1"/>
  <c r="BA22" i="1"/>
  <c r="AX22" i="1"/>
  <c r="AT22" i="1"/>
  <c r="AO22" i="1"/>
  <c r="AN22" i="1"/>
  <c r="AJ22" i="1"/>
  <c r="AH22" i="1"/>
  <c r="L22" i="1" s="1"/>
  <c r="W22" i="1"/>
  <c r="V22" i="1"/>
  <c r="U22" i="1"/>
  <c r="Q22" i="1"/>
  <c r="N22" i="1"/>
  <c r="I22" i="1"/>
  <c r="H22" i="1"/>
  <c r="AW22" i="1" s="1"/>
  <c r="AZ22" i="1" s="1"/>
  <c r="BL21" i="1"/>
  <c r="BK21" i="1"/>
  <c r="BJ21" i="1" s="1"/>
  <c r="Q21" i="1" s="1"/>
  <c r="BI21" i="1"/>
  <c r="BH21" i="1"/>
  <c r="BG21" i="1"/>
  <c r="BF21" i="1"/>
  <c r="BE21" i="1"/>
  <c r="BD21" i="1"/>
  <c r="AY21" i="1" s="1"/>
  <c r="BA21" i="1"/>
  <c r="AV21" i="1"/>
  <c r="AT21" i="1"/>
  <c r="AX21" i="1" s="1"/>
  <c r="AN21" i="1"/>
  <c r="AO21" i="1" s="1"/>
  <c r="AJ21" i="1"/>
  <c r="AH21" i="1"/>
  <c r="W21" i="1"/>
  <c r="U21" i="1" s="1"/>
  <c r="V21" i="1"/>
  <c r="R21" i="1"/>
  <c r="S21" i="1" s="1"/>
  <c r="T21" i="1" s="1"/>
  <c r="X21" i="1" s="1"/>
  <c r="N21" i="1"/>
  <c r="H21" i="1"/>
  <c r="AW21" i="1" s="1"/>
  <c r="AZ21" i="1" s="1"/>
  <c r="G21" i="1"/>
  <c r="Y21" i="1" s="1"/>
  <c r="BL20" i="1"/>
  <c r="BK20" i="1"/>
  <c r="BI20" i="1"/>
  <c r="BJ20" i="1" s="1"/>
  <c r="BH20" i="1"/>
  <c r="BG20" i="1"/>
  <c r="BF20" i="1"/>
  <c r="BE20" i="1"/>
  <c r="BD20" i="1"/>
  <c r="BA20" i="1"/>
  <c r="AY20" i="1"/>
  <c r="AT20" i="1"/>
  <c r="AN20" i="1"/>
  <c r="AO20" i="1" s="1"/>
  <c r="AJ20" i="1"/>
  <c r="AH20" i="1" s="1"/>
  <c r="W20" i="1"/>
  <c r="V20" i="1"/>
  <c r="U20" i="1" s="1"/>
  <c r="N20" i="1"/>
  <c r="BL19" i="1"/>
  <c r="BK19" i="1"/>
  <c r="BI19" i="1"/>
  <c r="BH19" i="1"/>
  <c r="BG19" i="1"/>
  <c r="BF19" i="1"/>
  <c r="BE19" i="1"/>
  <c r="BD19" i="1"/>
  <c r="BA19" i="1"/>
  <c r="AY19" i="1"/>
  <c r="AT19" i="1"/>
  <c r="AO19" i="1"/>
  <c r="AN19" i="1"/>
  <c r="AJ19" i="1"/>
  <c r="AH19" i="1"/>
  <c r="H19" i="1" s="1"/>
  <c r="AW19" i="1" s="1"/>
  <c r="W19" i="1"/>
  <c r="V19" i="1"/>
  <c r="U19" i="1"/>
  <c r="N19" i="1"/>
  <c r="I19" i="1"/>
  <c r="BL18" i="1"/>
  <c r="BK18" i="1"/>
  <c r="BI18" i="1"/>
  <c r="BJ18" i="1" s="1"/>
  <c r="BH18" i="1"/>
  <c r="BG18" i="1"/>
  <c r="BF18" i="1"/>
  <c r="BE18" i="1"/>
  <c r="BD18" i="1"/>
  <c r="BA18" i="1"/>
  <c r="AY18" i="1"/>
  <c r="AT18" i="1"/>
  <c r="AO18" i="1"/>
  <c r="AN18" i="1"/>
  <c r="AJ18" i="1"/>
  <c r="AH18" i="1"/>
  <c r="W18" i="1"/>
  <c r="V18" i="1"/>
  <c r="U18" i="1"/>
  <c r="N18" i="1"/>
  <c r="L18" i="1"/>
  <c r="BL17" i="1"/>
  <c r="BK17" i="1"/>
  <c r="BJ17" i="1"/>
  <c r="Q17" i="1" s="1"/>
  <c r="BI17" i="1"/>
  <c r="BH17" i="1"/>
  <c r="BG17" i="1"/>
  <c r="BF17" i="1"/>
  <c r="BE17" i="1"/>
  <c r="BD17" i="1"/>
  <c r="BA17" i="1"/>
  <c r="AY17" i="1"/>
  <c r="AV17" i="1"/>
  <c r="AT17" i="1"/>
  <c r="AX17" i="1" s="1"/>
  <c r="AO17" i="1"/>
  <c r="AN17" i="1"/>
  <c r="AJ17" i="1"/>
  <c r="AH17" i="1" s="1"/>
  <c r="G17" i="1" s="1"/>
  <c r="Y17" i="1" s="1"/>
  <c r="AI17" i="1"/>
  <c r="W17" i="1"/>
  <c r="V17" i="1"/>
  <c r="N17" i="1"/>
  <c r="L17" i="1"/>
  <c r="I17" i="1"/>
  <c r="H17" i="1"/>
  <c r="AW17" i="1" s="1"/>
  <c r="O21" i="1" l="1"/>
  <c r="M21" i="1" s="1"/>
  <c r="P21" i="1" s="1"/>
  <c r="T48" i="1"/>
  <c r="X48" i="1" s="1"/>
  <c r="Q24" i="1"/>
  <c r="AV24" i="1"/>
  <c r="U28" i="1"/>
  <c r="Y29" i="1"/>
  <c r="R29" i="1"/>
  <c r="S29" i="1" s="1"/>
  <c r="O29" i="1" s="1"/>
  <c r="M29" i="1" s="1"/>
  <c r="P29" i="1" s="1"/>
  <c r="J29" i="1" s="1"/>
  <c r="K29" i="1" s="1"/>
  <c r="Y41" i="1"/>
  <c r="H32" i="1"/>
  <c r="AW32" i="1" s="1"/>
  <c r="L32" i="1"/>
  <c r="I32" i="1"/>
  <c r="G32" i="1"/>
  <c r="L36" i="1"/>
  <c r="I36" i="1"/>
  <c r="G36" i="1"/>
  <c r="R33" i="1"/>
  <c r="S33" i="1" s="1"/>
  <c r="AV38" i="1"/>
  <c r="AX38" i="1" s="1"/>
  <c r="Q38" i="1"/>
  <c r="Q44" i="1"/>
  <c r="AV44" i="1"/>
  <c r="AX44" i="1" s="1"/>
  <c r="Q32" i="1"/>
  <c r="AV32" i="1"/>
  <c r="G18" i="1"/>
  <c r="I18" i="1"/>
  <c r="H18" i="1"/>
  <c r="AW18" i="1" s="1"/>
  <c r="AI18" i="1"/>
  <c r="Y24" i="1"/>
  <c r="H51" i="1"/>
  <c r="AW51" i="1" s="1"/>
  <c r="AZ51" i="1" s="1"/>
  <c r="I51" i="1"/>
  <c r="L51" i="1"/>
  <c r="G51" i="1"/>
  <c r="AI51" i="1"/>
  <c r="Q40" i="1"/>
  <c r="AV40" i="1"/>
  <c r="AX40" i="1" s="1"/>
  <c r="AV18" i="1"/>
  <c r="AX18" i="1" s="1"/>
  <c r="Q18" i="1"/>
  <c r="L20" i="1"/>
  <c r="I20" i="1"/>
  <c r="G20" i="1"/>
  <c r="AI20" i="1"/>
  <c r="H20" i="1"/>
  <c r="AW20" i="1" s="1"/>
  <c r="AZ20" i="1" s="1"/>
  <c r="AI32" i="1"/>
  <c r="R52" i="1"/>
  <c r="S52" i="1" s="1"/>
  <c r="AV62" i="1"/>
  <c r="Q62" i="1"/>
  <c r="R58" i="1"/>
  <c r="S58" i="1" s="1"/>
  <c r="Y60" i="1"/>
  <c r="Y90" i="1"/>
  <c r="AZ17" i="1"/>
  <c r="AI38" i="1"/>
  <c r="G38" i="1"/>
  <c r="L38" i="1"/>
  <c r="AV42" i="1"/>
  <c r="AX42" i="1" s="1"/>
  <c r="Q42" i="1"/>
  <c r="O48" i="1"/>
  <c r="M48" i="1" s="1"/>
  <c r="P48" i="1" s="1"/>
  <c r="Y48" i="1"/>
  <c r="I54" i="1"/>
  <c r="AI54" i="1"/>
  <c r="L54" i="1"/>
  <c r="G54" i="1"/>
  <c r="H54" i="1"/>
  <c r="AW54" i="1" s="1"/>
  <c r="AZ54" i="1" s="1"/>
  <c r="AX57" i="1"/>
  <c r="AI59" i="1"/>
  <c r="L59" i="1"/>
  <c r="H59" i="1"/>
  <c r="AW59" i="1" s="1"/>
  <c r="I59" i="1"/>
  <c r="G59" i="1"/>
  <c r="Y66" i="1"/>
  <c r="R17" i="1"/>
  <c r="S17" i="1" s="1"/>
  <c r="AV26" i="1"/>
  <c r="AX26" i="1" s="1"/>
  <c r="Q26" i="1"/>
  <c r="L28" i="1"/>
  <c r="I28" i="1"/>
  <c r="G28" i="1"/>
  <c r="Q36" i="1"/>
  <c r="AV36" i="1"/>
  <c r="AZ36" i="1" s="1"/>
  <c r="H39" i="1"/>
  <c r="AW39" i="1" s="1"/>
  <c r="AZ39" i="1" s="1"/>
  <c r="L39" i="1"/>
  <c r="AI39" i="1"/>
  <c r="I39" i="1"/>
  <c r="G39" i="1"/>
  <c r="Y40" i="1"/>
  <c r="G42" i="1"/>
  <c r="L42" i="1"/>
  <c r="I45" i="1"/>
  <c r="AI45" i="1"/>
  <c r="L45" i="1"/>
  <c r="H45" i="1"/>
  <c r="AW45" i="1" s="1"/>
  <c r="R47" i="1"/>
  <c r="S47" i="1" s="1"/>
  <c r="Q51" i="1"/>
  <c r="AV53" i="1"/>
  <c r="Q53" i="1"/>
  <c r="AV79" i="1"/>
  <c r="AX79" i="1" s="1"/>
  <c r="Q79" i="1"/>
  <c r="H24" i="1"/>
  <c r="AW24" i="1" s="1"/>
  <c r="AZ24" i="1" s="1"/>
  <c r="L24" i="1"/>
  <c r="Y26" i="1"/>
  <c r="Z33" i="1"/>
  <c r="AZ37" i="1"/>
  <c r="R37" i="1"/>
  <c r="S37" i="1" s="1"/>
  <c r="AI42" i="1"/>
  <c r="AI48" i="1"/>
  <c r="H48" i="1"/>
  <c r="AW48" i="1" s="1"/>
  <c r="AZ48" i="1" s="1"/>
  <c r="L48" i="1"/>
  <c r="Y74" i="1"/>
  <c r="Q20" i="1"/>
  <c r="AV20" i="1"/>
  <c r="AI22" i="1"/>
  <c r="G22" i="1"/>
  <c r="R22" i="1" s="1"/>
  <c r="S22" i="1" s="1"/>
  <c r="Q28" i="1"/>
  <c r="AV28" i="1"/>
  <c r="AZ28" i="1" s="1"/>
  <c r="AI30" i="1"/>
  <c r="G30" i="1"/>
  <c r="R30" i="1" s="1"/>
  <c r="S30" i="1" s="1"/>
  <c r="L30" i="1"/>
  <c r="AV34" i="1"/>
  <c r="AX34" i="1" s="1"/>
  <c r="Q34" i="1"/>
  <c r="AZ44" i="1"/>
  <c r="AI46" i="1"/>
  <c r="G46" i="1"/>
  <c r="R46" i="1" s="1"/>
  <c r="S46" i="1" s="1"/>
  <c r="L46" i="1"/>
  <c r="Z48" i="1"/>
  <c r="AB48" i="1" s="1"/>
  <c r="Y58" i="1"/>
  <c r="O58" i="1"/>
  <c r="M58" i="1" s="1"/>
  <c r="P58" i="1" s="1"/>
  <c r="Q66" i="1"/>
  <c r="AV66" i="1"/>
  <c r="AX66" i="1" s="1"/>
  <c r="AX85" i="1"/>
  <c r="AV85" i="1"/>
  <c r="Q85" i="1"/>
  <c r="Z21" i="1"/>
  <c r="R25" i="1"/>
  <c r="S25" i="1" s="1"/>
  <c r="AV29" i="1"/>
  <c r="AZ29" i="1" s="1"/>
  <c r="H31" i="1"/>
  <c r="AW31" i="1" s="1"/>
  <c r="AZ31" i="1" s="1"/>
  <c r="L31" i="1"/>
  <c r="I31" i="1"/>
  <c r="AI31" i="1"/>
  <c r="G31" i="1"/>
  <c r="AX33" i="1"/>
  <c r="G34" i="1"/>
  <c r="L34" i="1"/>
  <c r="H38" i="1"/>
  <c r="AW38" i="1" s="1"/>
  <c r="AZ38" i="1" s="1"/>
  <c r="R39" i="1"/>
  <c r="S39" i="1" s="1"/>
  <c r="H40" i="1"/>
  <c r="AW40" i="1" s="1"/>
  <c r="L40" i="1"/>
  <c r="R41" i="1"/>
  <c r="S41" i="1" s="1"/>
  <c r="O41" i="1" s="1"/>
  <c r="M41" i="1" s="1"/>
  <c r="P41" i="1" s="1"/>
  <c r="J41" i="1" s="1"/>
  <c r="K41" i="1" s="1"/>
  <c r="L44" i="1"/>
  <c r="I44" i="1"/>
  <c r="G44" i="1"/>
  <c r="AV45" i="1"/>
  <c r="AX45" i="1" s="1"/>
  <c r="AV50" i="1"/>
  <c r="Q50" i="1"/>
  <c r="AV54" i="1"/>
  <c r="AX54" i="1" s="1"/>
  <c r="Q54" i="1"/>
  <c r="AV56" i="1"/>
  <c r="AX56" i="1" s="1"/>
  <c r="R60" i="1"/>
  <c r="S60" i="1" s="1"/>
  <c r="H68" i="1"/>
  <c r="AW68" i="1" s="1"/>
  <c r="AZ68" i="1" s="1"/>
  <c r="L68" i="1"/>
  <c r="G68" i="1"/>
  <c r="AI68" i="1"/>
  <c r="Y85" i="1"/>
  <c r="AX20" i="1"/>
  <c r="AA21" i="1"/>
  <c r="AB21" i="1" s="1"/>
  <c r="H23" i="1"/>
  <c r="AW23" i="1" s="1"/>
  <c r="AZ23" i="1" s="1"/>
  <c r="L23" i="1"/>
  <c r="AI23" i="1"/>
  <c r="I23" i="1"/>
  <c r="G23" i="1"/>
  <c r="R23" i="1" s="1"/>
  <c r="S23" i="1" s="1"/>
  <c r="I38" i="1"/>
  <c r="R45" i="1"/>
  <c r="S45" i="1" s="1"/>
  <c r="I57" i="1"/>
  <c r="AI57" i="1"/>
  <c r="L57" i="1"/>
  <c r="H57" i="1"/>
  <c r="AW57" i="1" s="1"/>
  <c r="AZ57" i="1" s="1"/>
  <c r="G57" i="1"/>
  <c r="AX58" i="1"/>
  <c r="Q61" i="1"/>
  <c r="AV61" i="1"/>
  <c r="AZ61" i="1" s="1"/>
  <c r="G53" i="1"/>
  <c r="L53" i="1"/>
  <c r="H53" i="1"/>
  <c r="AW53" i="1" s="1"/>
  <c r="AZ53" i="1" s="1"/>
  <c r="AA87" i="1"/>
  <c r="T87" i="1"/>
  <c r="X87" i="1" s="1"/>
  <c r="BJ19" i="1"/>
  <c r="BJ27" i="1"/>
  <c r="BJ35" i="1"/>
  <c r="BJ43" i="1"/>
  <c r="H50" i="1"/>
  <c r="AW50" i="1" s="1"/>
  <c r="I50" i="1"/>
  <c r="AX51" i="1"/>
  <c r="AV57" i="1"/>
  <c r="AI58" i="1"/>
  <c r="L58" i="1"/>
  <c r="I58" i="1"/>
  <c r="H58" i="1"/>
  <c r="AW58" i="1" s="1"/>
  <c r="AZ58" i="1" s="1"/>
  <c r="H60" i="1"/>
  <c r="AW60" i="1" s="1"/>
  <c r="AZ60" i="1" s="1"/>
  <c r="I60" i="1"/>
  <c r="AI60" i="1"/>
  <c r="G63" i="1"/>
  <c r="L63" i="1"/>
  <c r="H63" i="1"/>
  <c r="AW63" i="1" s="1"/>
  <c r="R68" i="1"/>
  <c r="S68" i="1" s="1"/>
  <c r="L77" i="1"/>
  <c r="I77" i="1"/>
  <c r="H77" i="1"/>
  <c r="AW77" i="1" s="1"/>
  <c r="AI77" i="1"/>
  <c r="G77" i="1"/>
  <c r="Q86" i="1"/>
  <c r="AV86" i="1"/>
  <c r="AX86" i="1" s="1"/>
  <c r="AI90" i="1"/>
  <c r="L90" i="1"/>
  <c r="I90" i="1"/>
  <c r="H90" i="1"/>
  <c r="AW90" i="1" s="1"/>
  <c r="AZ90" i="1" s="1"/>
  <c r="G27" i="1"/>
  <c r="L27" i="1"/>
  <c r="G43" i="1"/>
  <c r="L43" i="1"/>
  <c r="AZ52" i="1"/>
  <c r="AI63" i="1"/>
  <c r="AI66" i="1"/>
  <c r="L66" i="1"/>
  <c r="H66" i="1"/>
  <c r="AW66" i="1" s="1"/>
  <c r="AZ66" i="1" s="1"/>
  <c r="Q71" i="1"/>
  <c r="AV76" i="1"/>
  <c r="AX76" i="1" s="1"/>
  <c r="Q76" i="1"/>
  <c r="AV92" i="1"/>
  <c r="Q92" i="1"/>
  <c r="Q49" i="1"/>
  <c r="AI49" i="1"/>
  <c r="G49" i="1"/>
  <c r="Z52" i="1"/>
  <c r="AX53" i="1"/>
  <c r="AV59" i="1"/>
  <c r="AX59" i="1" s="1"/>
  <c r="Q59" i="1"/>
  <c r="Y65" i="1"/>
  <c r="Q65" i="1"/>
  <c r="AV65" i="1"/>
  <c r="AX65" i="1" s="1"/>
  <c r="Y70" i="1"/>
  <c r="O70" i="1"/>
  <c r="M70" i="1" s="1"/>
  <c r="P70" i="1" s="1"/>
  <c r="J70" i="1" s="1"/>
  <c r="K70" i="1" s="1"/>
  <c r="R70" i="1"/>
  <c r="S70" i="1" s="1"/>
  <c r="Z70" i="1" s="1"/>
  <c r="AV80" i="1"/>
  <c r="AX80" i="1" s="1"/>
  <c r="Q80" i="1"/>
  <c r="I83" i="1"/>
  <c r="G83" i="1"/>
  <c r="AI83" i="1"/>
  <c r="L83" i="1"/>
  <c r="H83" i="1"/>
  <c r="AW83" i="1" s="1"/>
  <c r="AZ83" i="1" s="1"/>
  <c r="G19" i="1"/>
  <c r="L19" i="1"/>
  <c r="I21" i="1"/>
  <c r="J21" i="1" s="1"/>
  <c r="K21" i="1" s="1"/>
  <c r="AI21" i="1"/>
  <c r="AX24" i="1"/>
  <c r="I29" i="1"/>
  <c r="AI29" i="1"/>
  <c r="AX32" i="1"/>
  <c r="G35" i="1"/>
  <c r="L35" i="1"/>
  <c r="I37" i="1"/>
  <c r="AI37" i="1"/>
  <c r="AI19" i="1"/>
  <c r="L21" i="1"/>
  <c r="AI27" i="1"/>
  <c r="L29" i="1"/>
  <c r="AI35" i="1"/>
  <c r="L37" i="1"/>
  <c r="AI43" i="1"/>
  <c r="U17" i="1"/>
  <c r="U25" i="1"/>
  <c r="U33" i="1"/>
  <c r="U41" i="1"/>
  <c r="L47" i="1"/>
  <c r="G50" i="1"/>
  <c r="AX50" i="1"/>
  <c r="Y61" i="1"/>
  <c r="R74" i="1"/>
  <c r="S74" i="1" s="1"/>
  <c r="O74" i="1" s="1"/>
  <c r="M74" i="1" s="1"/>
  <c r="P74" i="1" s="1"/>
  <c r="R90" i="1"/>
  <c r="S90" i="1" s="1"/>
  <c r="Z90" i="1" s="1"/>
  <c r="H92" i="1"/>
  <c r="AW92" i="1" s="1"/>
  <c r="AZ92" i="1" s="1"/>
  <c r="G92" i="1"/>
  <c r="AI92" i="1"/>
  <c r="L92" i="1"/>
  <c r="I92" i="1"/>
  <c r="I73" i="1"/>
  <c r="H73" i="1"/>
  <c r="AW73" i="1" s="1"/>
  <c r="AZ73" i="1" s="1"/>
  <c r="G73" i="1"/>
  <c r="L73" i="1"/>
  <c r="AI73" i="1"/>
  <c r="U50" i="1"/>
  <c r="U51" i="1"/>
  <c r="O52" i="1"/>
  <c r="M52" i="1" s="1"/>
  <c r="P52" i="1" s="1"/>
  <c r="J52" i="1" s="1"/>
  <c r="K52" i="1" s="1"/>
  <c r="U54" i="1"/>
  <c r="I65" i="1"/>
  <c r="L65" i="1"/>
  <c r="AI65" i="1"/>
  <c r="H65" i="1"/>
  <c r="AW65" i="1" s="1"/>
  <c r="L69" i="1"/>
  <c r="H69" i="1"/>
  <c r="AW69" i="1" s="1"/>
  <c r="AZ69" i="1" s="1"/>
  <c r="G69" i="1"/>
  <c r="AI69" i="1"/>
  <c r="AV77" i="1"/>
  <c r="Q77" i="1"/>
  <c r="AI74" i="1"/>
  <c r="L74" i="1"/>
  <c r="I74" i="1"/>
  <c r="H74" i="1"/>
  <c r="AW74" i="1" s="1"/>
  <c r="AZ74" i="1" s="1"/>
  <c r="AV83" i="1"/>
  <c r="AX83" i="1" s="1"/>
  <c r="Q83" i="1"/>
  <c r="AX92" i="1"/>
  <c r="AX52" i="1"/>
  <c r="L56" i="1"/>
  <c r="G56" i="1"/>
  <c r="AX61" i="1"/>
  <c r="L64" i="1"/>
  <c r="H64" i="1"/>
  <c r="AW64" i="1" s="1"/>
  <c r="AZ64" i="1" s="1"/>
  <c r="G64" i="1"/>
  <c r="R64" i="1" s="1"/>
  <c r="S64" i="1" s="1"/>
  <c r="G67" i="1"/>
  <c r="L67" i="1"/>
  <c r="H67" i="1"/>
  <c r="AW67" i="1" s="1"/>
  <c r="AX69" i="1"/>
  <c r="AV69" i="1"/>
  <c r="Q69" i="1"/>
  <c r="I70" i="1"/>
  <c r="H70" i="1"/>
  <c r="AW70" i="1" s="1"/>
  <c r="AZ70" i="1" s="1"/>
  <c r="AI70" i="1"/>
  <c r="L70" i="1"/>
  <c r="Y71" i="1"/>
  <c r="AZ82" i="1"/>
  <c r="BJ55" i="1"/>
  <c r="BJ63" i="1"/>
  <c r="BJ67" i="1"/>
  <c r="L72" i="1"/>
  <c r="H72" i="1"/>
  <c r="AW72" i="1" s="1"/>
  <c r="AZ72" i="1" s="1"/>
  <c r="G72" i="1"/>
  <c r="U77" i="1"/>
  <c r="AZ79" i="1"/>
  <c r="AX81" i="1"/>
  <c r="I86" i="1"/>
  <c r="H86" i="1"/>
  <c r="AW86" i="1" s="1"/>
  <c r="AZ86" i="1" s="1"/>
  <c r="AI86" i="1"/>
  <c r="L86" i="1"/>
  <c r="L88" i="1"/>
  <c r="H88" i="1"/>
  <c r="AW88" i="1" s="1"/>
  <c r="AZ88" i="1" s="1"/>
  <c r="G88" i="1"/>
  <c r="Z87" i="1"/>
  <c r="O87" i="1"/>
  <c r="M87" i="1" s="1"/>
  <c r="P87" i="1" s="1"/>
  <c r="J87" i="1" s="1"/>
  <c r="K87" i="1" s="1"/>
  <c r="U61" i="1"/>
  <c r="H76" i="1"/>
  <c r="AW76" i="1" s="1"/>
  <c r="G76" i="1"/>
  <c r="AI76" i="1"/>
  <c r="L76" i="1"/>
  <c r="I81" i="1"/>
  <c r="H81" i="1"/>
  <c r="AW81" i="1" s="1"/>
  <c r="AZ81" i="1" s="1"/>
  <c r="G81" i="1"/>
  <c r="R81" i="1" s="1"/>
  <c r="S81" i="1" s="1"/>
  <c r="L81" i="1"/>
  <c r="AX74" i="1"/>
  <c r="I75" i="1"/>
  <c r="G75" i="1"/>
  <c r="AI75" i="1"/>
  <c r="L80" i="1"/>
  <c r="H80" i="1"/>
  <c r="AW80" i="1" s="1"/>
  <c r="AZ80" i="1" s="1"/>
  <c r="G80" i="1"/>
  <c r="R82" i="1"/>
  <c r="S82" i="1" s="1"/>
  <c r="H84" i="1"/>
  <c r="AW84" i="1" s="1"/>
  <c r="AZ84" i="1" s="1"/>
  <c r="G84" i="1"/>
  <c r="AI84" i="1"/>
  <c r="L84" i="1"/>
  <c r="L85" i="1"/>
  <c r="I85" i="1"/>
  <c r="H85" i="1"/>
  <c r="AW85" i="1" s="1"/>
  <c r="AZ85" i="1" s="1"/>
  <c r="AZ91" i="1"/>
  <c r="AV91" i="1"/>
  <c r="AX91" i="1" s="1"/>
  <c r="Q91" i="1"/>
  <c r="R78" i="1"/>
  <c r="S78" i="1" s="1"/>
  <c r="Z78" i="1" s="1"/>
  <c r="AI80" i="1"/>
  <c r="Q84" i="1"/>
  <c r="Q88" i="1"/>
  <c r="I89" i="1"/>
  <c r="H89" i="1"/>
  <c r="AW89" i="1" s="1"/>
  <c r="AZ89" i="1" s="1"/>
  <c r="G89" i="1"/>
  <c r="L89" i="1"/>
  <c r="BJ75" i="1"/>
  <c r="AX77" i="1"/>
  <c r="I78" i="1"/>
  <c r="H78" i="1"/>
  <c r="AW78" i="1" s="1"/>
  <c r="AZ78" i="1" s="1"/>
  <c r="AI78" i="1"/>
  <c r="AI82" i="1"/>
  <c r="L82" i="1"/>
  <c r="I82" i="1"/>
  <c r="U85" i="1"/>
  <c r="I91" i="1"/>
  <c r="G91" i="1"/>
  <c r="AI91" i="1"/>
  <c r="AI71" i="1"/>
  <c r="AI79" i="1"/>
  <c r="AI87" i="1"/>
  <c r="J58" i="1" l="1"/>
  <c r="K58" i="1" s="1"/>
  <c r="J48" i="1"/>
  <c r="K48" i="1" s="1"/>
  <c r="T64" i="1"/>
  <c r="X64" i="1" s="1"/>
  <c r="Z64" i="1"/>
  <c r="AA64" i="1"/>
  <c r="AA30" i="1"/>
  <c r="T30" i="1"/>
  <c r="X30" i="1" s="1"/>
  <c r="Z30" i="1"/>
  <c r="T81" i="1"/>
  <c r="X81" i="1" s="1"/>
  <c r="AA81" i="1"/>
  <c r="Z81" i="1"/>
  <c r="AA46" i="1"/>
  <c r="T46" i="1"/>
  <c r="X46" i="1" s="1"/>
  <c r="Z46" i="1"/>
  <c r="Y72" i="1"/>
  <c r="Y56" i="1"/>
  <c r="Y69" i="1"/>
  <c r="Y92" i="1"/>
  <c r="Y53" i="1"/>
  <c r="Y57" i="1"/>
  <c r="R50" i="1"/>
  <c r="S50" i="1" s="1"/>
  <c r="T41" i="1"/>
  <c r="X41" i="1" s="1"/>
  <c r="AA41" i="1"/>
  <c r="T25" i="1"/>
  <c r="X25" i="1" s="1"/>
  <c r="AA25" i="1"/>
  <c r="O25" i="1"/>
  <c r="M25" i="1" s="1"/>
  <c r="P25" i="1" s="1"/>
  <c r="J25" i="1" s="1"/>
  <c r="K25" i="1" s="1"/>
  <c r="R66" i="1"/>
  <c r="S66" i="1" s="1"/>
  <c r="J74" i="1"/>
  <c r="K74" i="1" s="1"/>
  <c r="R51" i="1"/>
  <c r="S51" i="1" s="1"/>
  <c r="Y42" i="1"/>
  <c r="R62" i="1"/>
  <c r="S62" i="1" s="1"/>
  <c r="Y51" i="1"/>
  <c r="AA22" i="1"/>
  <c r="T22" i="1"/>
  <c r="X22" i="1" s="1"/>
  <c r="Z22" i="1"/>
  <c r="Y36" i="1"/>
  <c r="R84" i="1"/>
  <c r="S84" i="1" s="1"/>
  <c r="O84" i="1" s="1"/>
  <c r="M84" i="1" s="1"/>
  <c r="P84" i="1" s="1"/>
  <c r="J84" i="1" s="1"/>
  <c r="K84" i="1" s="1"/>
  <c r="O50" i="1"/>
  <c r="M50" i="1" s="1"/>
  <c r="P50" i="1" s="1"/>
  <c r="J50" i="1" s="1"/>
  <c r="K50" i="1" s="1"/>
  <c r="Y50" i="1"/>
  <c r="T60" i="1"/>
  <c r="X60" i="1" s="1"/>
  <c r="AA60" i="1"/>
  <c r="Z60" i="1"/>
  <c r="AA47" i="1"/>
  <c r="T47" i="1"/>
  <c r="X47" i="1" s="1"/>
  <c r="O47" i="1"/>
  <c r="M47" i="1" s="1"/>
  <c r="P47" i="1" s="1"/>
  <c r="J47" i="1" s="1"/>
  <c r="K47" i="1" s="1"/>
  <c r="AX36" i="1"/>
  <c r="O90" i="1"/>
  <c r="M90" i="1" s="1"/>
  <c r="P90" i="1" s="1"/>
  <c r="J90" i="1" s="1"/>
  <c r="K90" i="1" s="1"/>
  <c r="AA23" i="1"/>
  <c r="T23" i="1"/>
  <c r="X23" i="1" s="1"/>
  <c r="Z23" i="1"/>
  <c r="AV75" i="1"/>
  <c r="Q75" i="1"/>
  <c r="Y80" i="1"/>
  <c r="Y76" i="1"/>
  <c r="AV67" i="1"/>
  <c r="AX67" i="1" s="1"/>
  <c r="Q67" i="1"/>
  <c r="Y67" i="1"/>
  <c r="R77" i="1"/>
  <c r="S77" i="1" s="1"/>
  <c r="O77" i="1" s="1"/>
  <c r="M77" i="1" s="1"/>
  <c r="P77" i="1" s="1"/>
  <c r="J77" i="1" s="1"/>
  <c r="K77" i="1" s="1"/>
  <c r="AZ65" i="1"/>
  <c r="Y35" i="1"/>
  <c r="R65" i="1"/>
  <c r="S65" i="1" s="1"/>
  <c r="Y43" i="1"/>
  <c r="T68" i="1"/>
  <c r="X68" i="1" s="1"/>
  <c r="AA68" i="1"/>
  <c r="Z68" i="1"/>
  <c r="AZ50" i="1"/>
  <c r="Y44" i="1"/>
  <c r="R79" i="1"/>
  <c r="S79" i="1" s="1"/>
  <c r="AZ45" i="1"/>
  <c r="O39" i="1"/>
  <c r="M39" i="1" s="1"/>
  <c r="P39" i="1" s="1"/>
  <c r="J39" i="1" s="1"/>
  <c r="K39" i="1" s="1"/>
  <c r="Y39" i="1"/>
  <c r="Y28" i="1"/>
  <c r="Y54" i="1"/>
  <c r="Y20" i="1"/>
  <c r="Z41" i="1"/>
  <c r="T82" i="1"/>
  <c r="X82" i="1" s="1"/>
  <c r="Z82" i="1"/>
  <c r="AA82" i="1"/>
  <c r="O82" i="1"/>
  <c r="M82" i="1" s="1"/>
  <c r="P82" i="1" s="1"/>
  <c r="J82" i="1" s="1"/>
  <c r="K82" i="1" s="1"/>
  <c r="R71" i="1"/>
  <c r="S71" i="1" s="1"/>
  <c r="Y31" i="1"/>
  <c r="T17" i="1"/>
  <c r="X17" i="1" s="1"/>
  <c r="O17" i="1"/>
  <c r="M17" i="1" s="1"/>
  <c r="P17" i="1" s="1"/>
  <c r="J17" i="1" s="1"/>
  <c r="K17" i="1" s="1"/>
  <c r="AA17" i="1"/>
  <c r="AZ76" i="1"/>
  <c r="AV63" i="1"/>
  <c r="AX63" i="1" s="1"/>
  <c r="Q63" i="1"/>
  <c r="Y64" i="1"/>
  <c r="O64" i="1"/>
  <c r="M64" i="1" s="1"/>
  <c r="P64" i="1" s="1"/>
  <c r="J64" i="1" s="1"/>
  <c r="K64" i="1" s="1"/>
  <c r="T74" i="1"/>
  <c r="X74" i="1" s="1"/>
  <c r="Z74" i="1"/>
  <c r="AA74" i="1"/>
  <c r="R80" i="1"/>
  <c r="S80" i="1" s="1"/>
  <c r="R49" i="1"/>
  <c r="S49" i="1" s="1"/>
  <c r="R86" i="1"/>
  <c r="S86" i="1" s="1"/>
  <c r="AV43" i="1"/>
  <c r="Q43" i="1"/>
  <c r="Z25" i="1"/>
  <c r="AA39" i="1"/>
  <c r="T39" i="1"/>
  <c r="X39" i="1" s="1"/>
  <c r="Z39" i="1"/>
  <c r="R85" i="1"/>
  <c r="S85" i="1" s="1"/>
  <c r="Y22" i="1"/>
  <c r="O22" i="1"/>
  <c r="M22" i="1" s="1"/>
  <c r="P22" i="1" s="1"/>
  <c r="J22" i="1" s="1"/>
  <c r="K22" i="1" s="1"/>
  <c r="Y59" i="1"/>
  <c r="O59" i="1"/>
  <c r="M59" i="1" s="1"/>
  <c r="P59" i="1" s="1"/>
  <c r="J59" i="1" s="1"/>
  <c r="K59" i="1" s="1"/>
  <c r="O60" i="1"/>
  <c r="M60" i="1" s="1"/>
  <c r="P60" i="1" s="1"/>
  <c r="J60" i="1" s="1"/>
  <c r="K60" i="1" s="1"/>
  <c r="T52" i="1"/>
  <c r="X52" i="1" s="1"/>
  <c r="AA52" i="1"/>
  <c r="AB52" i="1" s="1"/>
  <c r="Y18" i="1"/>
  <c r="R31" i="1"/>
  <c r="S31" i="1" s="1"/>
  <c r="O31" i="1" s="1"/>
  <c r="M31" i="1" s="1"/>
  <c r="P31" i="1" s="1"/>
  <c r="J31" i="1" s="1"/>
  <c r="K31" i="1" s="1"/>
  <c r="Y32" i="1"/>
  <c r="AZ42" i="1"/>
  <c r="Y73" i="1"/>
  <c r="O73" i="1"/>
  <c r="M73" i="1" s="1"/>
  <c r="P73" i="1" s="1"/>
  <c r="J73" i="1" s="1"/>
  <c r="K73" i="1" s="1"/>
  <c r="R73" i="1"/>
  <c r="S73" i="1" s="1"/>
  <c r="Y83" i="1"/>
  <c r="R34" i="1"/>
  <c r="S34" i="1" s="1"/>
  <c r="O34" i="1" s="1"/>
  <c r="M34" i="1" s="1"/>
  <c r="P34" i="1" s="1"/>
  <c r="J34" i="1" s="1"/>
  <c r="K34" i="1" s="1"/>
  <c r="AA78" i="1"/>
  <c r="AB78" i="1" s="1"/>
  <c r="T78" i="1"/>
  <c r="X78" i="1" s="1"/>
  <c r="O78" i="1"/>
  <c r="M78" i="1" s="1"/>
  <c r="P78" i="1" s="1"/>
  <c r="J78" i="1" s="1"/>
  <c r="K78" i="1" s="1"/>
  <c r="Y81" i="1"/>
  <c r="O81" i="1"/>
  <c r="M81" i="1" s="1"/>
  <c r="P81" i="1" s="1"/>
  <c r="J81" i="1" s="1"/>
  <c r="K81" i="1" s="1"/>
  <c r="AV55" i="1"/>
  <c r="Q55" i="1"/>
  <c r="R83" i="1"/>
  <c r="S83" i="1" s="1"/>
  <c r="O83" i="1" s="1"/>
  <c r="M83" i="1" s="1"/>
  <c r="P83" i="1" s="1"/>
  <c r="J83" i="1" s="1"/>
  <c r="K83" i="1" s="1"/>
  <c r="R72" i="1"/>
  <c r="S72" i="1" s="1"/>
  <c r="O72" i="1" s="1"/>
  <c r="M72" i="1" s="1"/>
  <c r="P72" i="1" s="1"/>
  <c r="J72" i="1" s="1"/>
  <c r="K72" i="1" s="1"/>
  <c r="Y19" i="1"/>
  <c r="R92" i="1"/>
  <c r="S92" i="1" s="1"/>
  <c r="O92" i="1" s="1"/>
  <c r="M92" i="1" s="1"/>
  <c r="P92" i="1" s="1"/>
  <c r="J92" i="1" s="1"/>
  <c r="K92" i="1" s="1"/>
  <c r="Y77" i="1"/>
  <c r="AV35" i="1"/>
  <c r="Q35" i="1"/>
  <c r="R56" i="1"/>
  <c r="S56" i="1" s="1"/>
  <c r="O56" i="1" s="1"/>
  <c r="M56" i="1" s="1"/>
  <c r="P56" i="1" s="1"/>
  <c r="J56" i="1" s="1"/>
  <c r="K56" i="1" s="1"/>
  <c r="Y23" i="1"/>
  <c r="O23" i="1"/>
  <c r="M23" i="1" s="1"/>
  <c r="P23" i="1" s="1"/>
  <c r="J23" i="1" s="1"/>
  <c r="K23" i="1" s="1"/>
  <c r="Y46" i="1"/>
  <c r="O46" i="1"/>
  <c r="M46" i="1" s="1"/>
  <c r="P46" i="1" s="1"/>
  <c r="J46" i="1" s="1"/>
  <c r="K46" i="1" s="1"/>
  <c r="Y30" i="1"/>
  <c r="O30" i="1"/>
  <c r="M30" i="1" s="1"/>
  <c r="P30" i="1" s="1"/>
  <c r="J30" i="1" s="1"/>
  <c r="K30" i="1" s="1"/>
  <c r="Y38" i="1"/>
  <c r="AZ26" i="1"/>
  <c r="T29" i="1"/>
  <c r="X29" i="1" s="1"/>
  <c r="AA29" i="1"/>
  <c r="Z29" i="1"/>
  <c r="R88" i="1"/>
  <c r="S88" i="1" s="1"/>
  <c r="O88" i="1" s="1"/>
  <c r="M88" i="1" s="1"/>
  <c r="P88" i="1" s="1"/>
  <c r="J88" i="1" s="1"/>
  <c r="K88" i="1" s="1"/>
  <c r="AZ67" i="1"/>
  <c r="AB87" i="1"/>
  <c r="T90" i="1"/>
  <c r="X90" i="1" s="1"/>
  <c r="AA90" i="1"/>
  <c r="AB90" i="1" s="1"/>
  <c r="AZ40" i="1"/>
  <c r="AX28" i="1"/>
  <c r="R38" i="1"/>
  <c r="S38" i="1" s="1"/>
  <c r="O38" i="1" s="1"/>
  <c r="M38" i="1" s="1"/>
  <c r="P38" i="1" s="1"/>
  <c r="J38" i="1" s="1"/>
  <c r="K38" i="1" s="1"/>
  <c r="Y89" i="1"/>
  <c r="R89" i="1"/>
  <c r="S89" i="1" s="1"/>
  <c r="R91" i="1"/>
  <c r="S91" i="1" s="1"/>
  <c r="Y88" i="1"/>
  <c r="R69" i="1"/>
  <c r="S69" i="1" s="1"/>
  <c r="O69" i="1" s="1"/>
  <c r="M69" i="1" s="1"/>
  <c r="P69" i="1" s="1"/>
  <c r="J69" i="1" s="1"/>
  <c r="K69" i="1" s="1"/>
  <c r="R59" i="1"/>
  <c r="S59" i="1" s="1"/>
  <c r="Y27" i="1"/>
  <c r="AV27" i="1"/>
  <c r="Q27" i="1"/>
  <c r="R61" i="1"/>
  <c r="S61" i="1" s="1"/>
  <c r="R54" i="1"/>
  <c r="S54" i="1" s="1"/>
  <c r="O54" i="1" s="1"/>
  <c r="M54" i="1" s="1"/>
  <c r="P54" i="1" s="1"/>
  <c r="J54" i="1" s="1"/>
  <c r="K54" i="1" s="1"/>
  <c r="R53" i="1"/>
  <c r="S53" i="1" s="1"/>
  <c r="R26" i="1"/>
  <c r="S26" i="1" s="1"/>
  <c r="AZ59" i="1"/>
  <c r="T58" i="1"/>
  <c r="X58" i="1" s="1"/>
  <c r="Z58" i="1"/>
  <c r="AA58" i="1"/>
  <c r="Z47" i="1"/>
  <c r="AZ56" i="1"/>
  <c r="R32" i="1"/>
  <c r="S32" i="1" s="1"/>
  <c r="O32" i="1" s="1"/>
  <c r="M32" i="1" s="1"/>
  <c r="P32" i="1" s="1"/>
  <c r="J32" i="1" s="1"/>
  <c r="K32" i="1" s="1"/>
  <c r="T33" i="1"/>
  <c r="X33" i="1" s="1"/>
  <c r="AA33" i="1"/>
  <c r="AB33" i="1" s="1"/>
  <c r="O33" i="1"/>
  <c r="M33" i="1" s="1"/>
  <c r="P33" i="1" s="1"/>
  <c r="J33" i="1" s="1"/>
  <c r="K33" i="1" s="1"/>
  <c r="R28" i="1"/>
  <c r="S28" i="1" s="1"/>
  <c r="O28" i="1" s="1"/>
  <c r="M28" i="1" s="1"/>
  <c r="P28" i="1" s="1"/>
  <c r="J28" i="1" s="1"/>
  <c r="K28" i="1" s="1"/>
  <c r="R36" i="1"/>
  <c r="S36" i="1" s="1"/>
  <c r="O36" i="1" s="1"/>
  <c r="M36" i="1" s="1"/>
  <c r="P36" i="1" s="1"/>
  <c r="J36" i="1" s="1"/>
  <c r="K36" i="1" s="1"/>
  <c r="AX62" i="1"/>
  <c r="AZ62" i="1"/>
  <c r="R44" i="1"/>
  <c r="S44" i="1" s="1"/>
  <c r="O44" i="1" s="1"/>
  <c r="M44" i="1" s="1"/>
  <c r="P44" i="1" s="1"/>
  <c r="J44" i="1" s="1"/>
  <c r="K44" i="1" s="1"/>
  <c r="O49" i="1"/>
  <c r="M49" i="1" s="1"/>
  <c r="P49" i="1" s="1"/>
  <c r="J49" i="1" s="1"/>
  <c r="K49" i="1" s="1"/>
  <c r="Y49" i="1"/>
  <c r="Z17" i="1"/>
  <c r="R42" i="1"/>
  <c r="S42" i="1" s="1"/>
  <c r="R40" i="1"/>
  <c r="S40" i="1" s="1"/>
  <c r="AZ18" i="1"/>
  <c r="Y91" i="1"/>
  <c r="O91" i="1"/>
  <c r="M91" i="1" s="1"/>
  <c r="P91" i="1" s="1"/>
  <c r="J91" i="1" s="1"/>
  <c r="K91" i="1" s="1"/>
  <c r="Y84" i="1"/>
  <c r="Y75" i="1"/>
  <c r="AA70" i="1"/>
  <c r="AB70" i="1" s="1"/>
  <c r="T70" i="1"/>
  <c r="X70" i="1" s="1"/>
  <c r="R76" i="1"/>
  <c r="S76" i="1" s="1"/>
  <c r="R57" i="1"/>
  <c r="S57" i="1" s="1"/>
  <c r="O57" i="1" s="1"/>
  <c r="M57" i="1" s="1"/>
  <c r="P57" i="1" s="1"/>
  <c r="J57" i="1" s="1"/>
  <c r="K57" i="1" s="1"/>
  <c r="AZ77" i="1"/>
  <c r="Y63" i="1"/>
  <c r="Q19" i="1"/>
  <c r="AV19" i="1"/>
  <c r="T45" i="1"/>
  <c r="X45" i="1" s="1"/>
  <c r="AA45" i="1"/>
  <c r="AB45" i="1" s="1"/>
  <c r="O45" i="1"/>
  <c r="M45" i="1" s="1"/>
  <c r="P45" i="1" s="1"/>
  <c r="J45" i="1" s="1"/>
  <c r="K45" i="1" s="1"/>
  <c r="Z45" i="1"/>
  <c r="Y68" i="1"/>
  <c r="O68" i="1"/>
  <c r="M68" i="1" s="1"/>
  <c r="P68" i="1" s="1"/>
  <c r="J68" i="1" s="1"/>
  <c r="K68" i="1" s="1"/>
  <c r="Y34" i="1"/>
  <c r="AX29" i="1"/>
  <c r="R20" i="1"/>
  <c r="S20" i="1" s="1"/>
  <c r="O20" i="1" s="1"/>
  <c r="M20" i="1" s="1"/>
  <c r="P20" i="1" s="1"/>
  <c r="J20" i="1" s="1"/>
  <c r="K20" i="1" s="1"/>
  <c r="T37" i="1"/>
  <c r="X37" i="1" s="1"/>
  <c r="AA37" i="1"/>
  <c r="Z37" i="1"/>
  <c r="O37" i="1"/>
  <c r="M37" i="1" s="1"/>
  <c r="P37" i="1" s="1"/>
  <c r="J37" i="1" s="1"/>
  <c r="K37" i="1" s="1"/>
  <c r="AZ34" i="1"/>
  <c r="R18" i="1"/>
  <c r="S18" i="1" s="1"/>
  <c r="AZ32" i="1"/>
  <c r="R24" i="1"/>
  <c r="S24" i="1" s="1"/>
  <c r="AB58" i="1" l="1"/>
  <c r="AB29" i="1"/>
  <c r="AB47" i="1"/>
  <c r="AB64" i="1"/>
  <c r="AB82" i="1"/>
  <c r="AB68" i="1"/>
  <c r="AB22" i="1"/>
  <c r="AB74" i="1"/>
  <c r="AA86" i="1"/>
  <c r="T86" i="1"/>
  <c r="X86" i="1" s="1"/>
  <c r="O86" i="1"/>
  <c r="M86" i="1" s="1"/>
  <c r="P86" i="1" s="1"/>
  <c r="J86" i="1" s="1"/>
  <c r="K86" i="1" s="1"/>
  <c r="Z86" i="1"/>
  <c r="AA51" i="1"/>
  <c r="T51" i="1"/>
  <c r="X51" i="1" s="1"/>
  <c r="Z51" i="1"/>
  <c r="AA24" i="1"/>
  <c r="T24" i="1"/>
  <c r="X24" i="1" s="1"/>
  <c r="O24" i="1"/>
  <c r="M24" i="1" s="1"/>
  <c r="P24" i="1" s="1"/>
  <c r="J24" i="1" s="1"/>
  <c r="K24" i="1" s="1"/>
  <c r="Z24" i="1"/>
  <c r="AA42" i="1"/>
  <c r="T42" i="1"/>
  <c r="X42" i="1" s="1"/>
  <c r="Z42" i="1"/>
  <c r="T36" i="1"/>
  <c r="X36" i="1" s="1"/>
  <c r="AA36" i="1"/>
  <c r="AB36" i="1" s="1"/>
  <c r="Z36" i="1"/>
  <c r="AA26" i="1"/>
  <c r="AB26" i="1" s="1"/>
  <c r="T26" i="1"/>
  <c r="X26" i="1" s="1"/>
  <c r="O26" i="1"/>
  <c r="M26" i="1" s="1"/>
  <c r="P26" i="1" s="1"/>
  <c r="J26" i="1" s="1"/>
  <c r="K26" i="1" s="1"/>
  <c r="Z26" i="1"/>
  <c r="AX27" i="1"/>
  <c r="AZ27" i="1"/>
  <c r="AA83" i="1"/>
  <c r="AB83" i="1" s="1"/>
  <c r="Z83" i="1"/>
  <c r="T83" i="1"/>
  <c r="X83" i="1" s="1"/>
  <c r="AB39" i="1"/>
  <c r="T80" i="1"/>
  <c r="X80" i="1" s="1"/>
  <c r="AA80" i="1"/>
  <c r="Z80" i="1"/>
  <c r="AA71" i="1"/>
  <c r="AB71" i="1" s="1"/>
  <c r="T71" i="1"/>
  <c r="X71" i="1" s="1"/>
  <c r="Z71" i="1"/>
  <c r="O71" i="1"/>
  <c r="M71" i="1" s="1"/>
  <c r="P71" i="1" s="1"/>
  <c r="J71" i="1" s="1"/>
  <c r="K71" i="1" s="1"/>
  <c r="AA79" i="1"/>
  <c r="AB79" i="1" s="1"/>
  <c r="T79" i="1"/>
  <c r="X79" i="1" s="1"/>
  <c r="Z79" i="1"/>
  <c r="O79" i="1"/>
  <c r="M79" i="1" s="1"/>
  <c r="P79" i="1" s="1"/>
  <c r="J79" i="1" s="1"/>
  <c r="K79" i="1" s="1"/>
  <c r="R75" i="1"/>
  <c r="S75" i="1" s="1"/>
  <c r="Z66" i="1"/>
  <c r="AA66" i="1"/>
  <c r="T66" i="1"/>
  <c r="X66" i="1" s="1"/>
  <c r="O66" i="1"/>
  <c r="M66" i="1" s="1"/>
  <c r="P66" i="1" s="1"/>
  <c r="J66" i="1" s="1"/>
  <c r="K66" i="1" s="1"/>
  <c r="AB81" i="1"/>
  <c r="AA65" i="1"/>
  <c r="T65" i="1"/>
  <c r="X65" i="1" s="1"/>
  <c r="Z65" i="1"/>
  <c r="O65" i="1"/>
  <c r="M65" i="1" s="1"/>
  <c r="P65" i="1" s="1"/>
  <c r="J65" i="1" s="1"/>
  <c r="K65" i="1" s="1"/>
  <c r="AX75" i="1"/>
  <c r="AZ75" i="1"/>
  <c r="T62" i="1"/>
  <c r="X62" i="1" s="1"/>
  <c r="AA62" i="1"/>
  <c r="O62" i="1"/>
  <c r="M62" i="1" s="1"/>
  <c r="P62" i="1" s="1"/>
  <c r="J62" i="1" s="1"/>
  <c r="K62" i="1" s="1"/>
  <c r="Z62" i="1"/>
  <c r="T53" i="1"/>
  <c r="X53" i="1" s="1"/>
  <c r="AA53" i="1"/>
  <c r="Z53" i="1"/>
  <c r="T92" i="1"/>
  <c r="X92" i="1" s="1"/>
  <c r="AA92" i="1"/>
  <c r="AB92" i="1" s="1"/>
  <c r="Z92" i="1"/>
  <c r="AZ55" i="1"/>
  <c r="AX55" i="1"/>
  <c r="R43" i="1"/>
  <c r="S43" i="1" s="1"/>
  <c r="AB17" i="1"/>
  <c r="AA18" i="1"/>
  <c r="AB18" i="1" s="1"/>
  <c r="T18" i="1"/>
  <c r="X18" i="1" s="1"/>
  <c r="Z18" i="1"/>
  <c r="T89" i="1"/>
  <c r="X89" i="1" s="1"/>
  <c r="Z89" i="1"/>
  <c r="AA89" i="1"/>
  <c r="AX43" i="1"/>
  <c r="AZ43" i="1"/>
  <c r="AB60" i="1"/>
  <c r="O42" i="1"/>
  <c r="M42" i="1" s="1"/>
  <c r="P42" i="1" s="1"/>
  <c r="J42" i="1" s="1"/>
  <c r="K42" i="1" s="1"/>
  <c r="O53" i="1"/>
  <c r="M53" i="1" s="1"/>
  <c r="P53" i="1" s="1"/>
  <c r="J53" i="1" s="1"/>
  <c r="K53" i="1" s="1"/>
  <c r="AA34" i="1"/>
  <c r="AB34" i="1" s="1"/>
  <c r="T34" i="1"/>
  <c r="X34" i="1" s="1"/>
  <c r="Z34" i="1"/>
  <c r="T76" i="1"/>
  <c r="X76" i="1" s="1"/>
  <c r="AA76" i="1"/>
  <c r="Z76" i="1"/>
  <c r="T28" i="1"/>
  <c r="X28" i="1" s="1"/>
  <c r="AA28" i="1"/>
  <c r="Z28" i="1"/>
  <c r="AA91" i="1"/>
  <c r="AB91" i="1" s="1"/>
  <c r="Z91" i="1"/>
  <c r="T91" i="1"/>
  <c r="X91" i="1" s="1"/>
  <c r="AA31" i="1"/>
  <c r="T31" i="1"/>
  <c r="X31" i="1" s="1"/>
  <c r="Z31" i="1"/>
  <c r="R67" i="1"/>
  <c r="S67" i="1" s="1"/>
  <c r="AB25" i="1"/>
  <c r="AZ19" i="1"/>
  <c r="AX19" i="1"/>
  <c r="T44" i="1"/>
  <c r="X44" i="1" s="1"/>
  <c r="AA44" i="1"/>
  <c r="AB44" i="1" s="1"/>
  <c r="Z44" i="1"/>
  <c r="AA54" i="1"/>
  <c r="T54" i="1"/>
  <c r="X54" i="1" s="1"/>
  <c r="Z54" i="1"/>
  <c r="AA59" i="1"/>
  <c r="T59" i="1"/>
  <c r="X59" i="1" s="1"/>
  <c r="Z59" i="1"/>
  <c r="O89" i="1"/>
  <c r="M89" i="1" s="1"/>
  <c r="P89" i="1" s="1"/>
  <c r="J89" i="1" s="1"/>
  <c r="K89" i="1" s="1"/>
  <c r="T56" i="1"/>
  <c r="X56" i="1" s="1"/>
  <c r="AA56" i="1"/>
  <c r="Z56" i="1"/>
  <c r="T73" i="1"/>
  <c r="X73" i="1" s="1"/>
  <c r="AA73" i="1"/>
  <c r="Z73" i="1"/>
  <c r="O18" i="1"/>
  <c r="M18" i="1" s="1"/>
  <c r="P18" i="1" s="1"/>
  <c r="J18" i="1" s="1"/>
  <c r="K18" i="1" s="1"/>
  <c r="T85" i="1"/>
  <c r="X85" i="1" s="1"/>
  <c r="AA85" i="1"/>
  <c r="Z85" i="1"/>
  <c r="O85" i="1"/>
  <c r="M85" i="1" s="1"/>
  <c r="P85" i="1" s="1"/>
  <c r="J85" i="1" s="1"/>
  <c r="K85" i="1" s="1"/>
  <c r="AB23" i="1"/>
  <c r="AB41" i="1"/>
  <c r="AB30" i="1"/>
  <c r="AA40" i="1"/>
  <c r="AB40" i="1" s="1"/>
  <c r="T40" i="1"/>
  <c r="X40" i="1" s="1"/>
  <c r="Z40" i="1"/>
  <c r="O40" i="1"/>
  <c r="M40" i="1" s="1"/>
  <c r="P40" i="1" s="1"/>
  <c r="J40" i="1" s="1"/>
  <c r="K40" i="1" s="1"/>
  <c r="AA61" i="1"/>
  <c r="AB61" i="1" s="1"/>
  <c r="T61" i="1"/>
  <c r="X61" i="1" s="1"/>
  <c r="Z61" i="1"/>
  <c r="O61" i="1"/>
  <c r="M61" i="1" s="1"/>
  <c r="P61" i="1" s="1"/>
  <c r="J61" i="1" s="1"/>
  <c r="K61" i="1" s="1"/>
  <c r="T88" i="1"/>
  <c r="X88" i="1" s="1"/>
  <c r="AA88" i="1"/>
  <c r="AB88" i="1" s="1"/>
  <c r="Z88" i="1"/>
  <c r="AX35" i="1"/>
  <c r="AZ35" i="1"/>
  <c r="T72" i="1"/>
  <c r="X72" i="1" s="1"/>
  <c r="AA72" i="1"/>
  <c r="Z72" i="1"/>
  <c r="T77" i="1"/>
  <c r="X77" i="1" s="1"/>
  <c r="AA77" i="1"/>
  <c r="AB77" i="1" s="1"/>
  <c r="Z77" i="1"/>
  <c r="O51" i="1"/>
  <c r="M51" i="1" s="1"/>
  <c r="P51" i="1" s="1"/>
  <c r="J51" i="1" s="1"/>
  <c r="K51" i="1" s="1"/>
  <c r="AB46" i="1"/>
  <c r="T20" i="1"/>
  <c r="X20" i="1" s="1"/>
  <c r="AA20" i="1"/>
  <c r="Z20" i="1"/>
  <c r="AA57" i="1"/>
  <c r="Z57" i="1"/>
  <c r="T57" i="1"/>
  <c r="X57" i="1" s="1"/>
  <c r="R55" i="1"/>
  <c r="S55" i="1" s="1"/>
  <c r="R19" i="1"/>
  <c r="S19" i="1" s="1"/>
  <c r="T69" i="1"/>
  <c r="X69" i="1" s="1"/>
  <c r="AA69" i="1"/>
  <c r="Z69" i="1"/>
  <c r="R35" i="1"/>
  <c r="S35" i="1" s="1"/>
  <c r="O76" i="1"/>
  <c r="M76" i="1" s="1"/>
  <c r="P76" i="1" s="1"/>
  <c r="J76" i="1" s="1"/>
  <c r="K76" i="1" s="1"/>
  <c r="AB37" i="1"/>
  <c r="AA32" i="1"/>
  <c r="T32" i="1"/>
  <c r="X32" i="1" s="1"/>
  <c r="Z32" i="1"/>
  <c r="R27" i="1"/>
  <c r="S27" i="1" s="1"/>
  <c r="AA38" i="1"/>
  <c r="T38" i="1"/>
  <c r="X38" i="1" s="1"/>
  <c r="Z38" i="1"/>
  <c r="AZ63" i="1"/>
  <c r="AA49" i="1"/>
  <c r="Z49" i="1"/>
  <c r="T49" i="1"/>
  <c r="X49" i="1" s="1"/>
  <c r="R63" i="1"/>
  <c r="S63" i="1" s="1"/>
  <c r="O80" i="1"/>
  <c r="M80" i="1" s="1"/>
  <c r="P80" i="1" s="1"/>
  <c r="J80" i="1" s="1"/>
  <c r="K80" i="1" s="1"/>
  <c r="T84" i="1"/>
  <c r="X84" i="1" s="1"/>
  <c r="AA84" i="1"/>
  <c r="Z84" i="1"/>
  <c r="AA50" i="1"/>
  <c r="AB50" i="1" s="1"/>
  <c r="T50" i="1"/>
  <c r="X50" i="1" s="1"/>
  <c r="Z50" i="1"/>
  <c r="AB65" i="1" l="1"/>
  <c r="AB85" i="1"/>
  <c r="AB66" i="1"/>
  <c r="AA75" i="1"/>
  <c r="T75" i="1"/>
  <c r="X75" i="1" s="1"/>
  <c r="Z75" i="1"/>
  <c r="O75" i="1"/>
  <c r="M75" i="1" s="1"/>
  <c r="P75" i="1" s="1"/>
  <c r="J75" i="1" s="1"/>
  <c r="K75" i="1" s="1"/>
  <c r="AB84" i="1"/>
  <c r="AB32" i="1"/>
  <c r="T19" i="1"/>
  <c r="X19" i="1" s="1"/>
  <c r="AA19" i="1"/>
  <c r="AB19" i="1" s="1"/>
  <c r="Z19" i="1"/>
  <c r="O19" i="1"/>
  <c r="M19" i="1" s="1"/>
  <c r="P19" i="1" s="1"/>
  <c r="J19" i="1" s="1"/>
  <c r="K19" i="1" s="1"/>
  <c r="AB20" i="1"/>
  <c r="AB72" i="1"/>
  <c r="AB73" i="1"/>
  <c r="AB59" i="1"/>
  <c r="AB89" i="1"/>
  <c r="AB24" i="1"/>
  <c r="AA55" i="1"/>
  <c r="Z55" i="1"/>
  <c r="T55" i="1"/>
  <c r="X55" i="1" s="1"/>
  <c r="O55" i="1"/>
  <c r="M55" i="1" s="1"/>
  <c r="P55" i="1" s="1"/>
  <c r="J55" i="1" s="1"/>
  <c r="K55" i="1" s="1"/>
  <c r="AA67" i="1"/>
  <c r="Z67" i="1"/>
  <c r="T67" i="1"/>
  <c r="X67" i="1" s="1"/>
  <c r="O67" i="1"/>
  <c r="M67" i="1" s="1"/>
  <c r="P67" i="1" s="1"/>
  <c r="J67" i="1" s="1"/>
  <c r="K67" i="1" s="1"/>
  <c r="AA63" i="1"/>
  <c r="T63" i="1"/>
  <c r="X63" i="1" s="1"/>
  <c r="Z63" i="1"/>
  <c r="O63" i="1"/>
  <c r="M63" i="1" s="1"/>
  <c r="P63" i="1" s="1"/>
  <c r="J63" i="1" s="1"/>
  <c r="K63" i="1" s="1"/>
  <c r="AB38" i="1"/>
  <c r="T35" i="1"/>
  <c r="X35" i="1" s="1"/>
  <c r="AA35" i="1"/>
  <c r="Z35" i="1"/>
  <c r="O35" i="1"/>
  <c r="M35" i="1" s="1"/>
  <c r="P35" i="1" s="1"/>
  <c r="J35" i="1" s="1"/>
  <c r="K35" i="1" s="1"/>
  <c r="AB56" i="1"/>
  <c r="AB54" i="1"/>
  <c r="AB28" i="1"/>
  <c r="AB62" i="1"/>
  <c r="AB80" i="1"/>
  <c r="AB51" i="1"/>
  <c r="T27" i="1"/>
  <c r="X27" i="1" s="1"/>
  <c r="AA27" i="1"/>
  <c r="Z27" i="1"/>
  <c r="O27" i="1"/>
  <c r="M27" i="1" s="1"/>
  <c r="P27" i="1" s="1"/>
  <c r="J27" i="1" s="1"/>
  <c r="K27" i="1" s="1"/>
  <c r="AB42" i="1"/>
  <c r="AB69" i="1"/>
  <c r="AB57" i="1"/>
  <c r="AB31" i="1"/>
  <c r="AB76" i="1"/>
  <c r="AB49" i="1"/>
  <c r="T43" i="1"/>
  <c r="X43" i="1" s="1"/>
  <c r="AA43" i="1"/>
  <c r="Z43" i="1"/>
  <c r="O43" i="1"/>
  <c r="M43" i="1" s="1"/>
  <c r="P43" i="1" s="1"/>
  <c r="J43" i="1" s="1"/>
  <c r="K43" i="1" s="1"/>
  <c r="AB53" i="1"/>
  <c r="AB86" i="1"/>
  <c r="AB35" i="1" l="1"/>
  <c r="AB43" i="1"/>
  <c r="AB67" i="1"/>
  <c r="AB27" i="1"/>
  <c r="AB63" i="1"/>
  <c r="AB55" i="1"/>
  <c r="AB75" i="1"/>
</calcChain>
</file>

<file path=xl/sharedStrings.xml><?xml version="1.0" encoding="utf-8"?>
<sst xmlns="http://schemas.openxmlformats.org/spreadsheetml/2006/main" count="1078" uniqueCount="484">
  <si>
    <t>File opened</t>
  </si>
  <si>
    <t>2023-01-05 12:23:45</t>
  </si>
  <si>
    <t>Console s/n</t>
  </si>
  <si>
    <t>68C-831546</t>
  </si>
  <si>
    <t>Console ver</t>
  </si>
  <si>
    <t>Bluestem v.1.3.4</t>
  </si>
  <si>
    <t>Scripts ver</t>
  </si>
  <si>
    <t>2018.05  1.3.4, Mar 2018</t>
  </si>
  <si>
    <t>Head s/n</t>
  </si>
  <si>
    <t>68H-891546</t>
  </si>
  <si>
    <t>Head ver</t>
  </si>
  <si>
    <t>1.3.0</t>
  </si>
  <si>
    <t>Head cal</t>
  </si>
  <si>
    <t>{"co2bspanconc1": "2500", "co2bspan2b": "0.287104", "ssb_ref": "34260.8", "co2azero": "0.956047", "co2aspan2b": "0.285496", "h2obspanconc1": "12.27", "h2oaspan2a": "0.0688822", "h2oaspan1": "1.00238", "tbzero": "0.305447", "h2oaspanconc2": "0", "h2obspanconc2": "0", "co2bspan2": "-0.0282607", "co2aspan2a": "0.288024", "oxygen": "21", "flowbzero": "0.28845", "h2obspan1": "0.998622", "h2obzero": "1.10204", "chamberpressurezero": "2.51199", "flowmeterzero": "0.987779", "h2oaspan2b": "0.0690461", "h2oaspanconc1": "12.27", "co2bzero": "0.956083", "h2obspan2b": "0.0691233", "ssa_ref": "34202.9", "h2oaspan2": "0", "flowazero": "0.31195", "co2aspanconc1": "2500", "co2bspan1": "0.999307", "co2aspan2": "-0.0280352", "h2oazero": "1.09778", "tazero": "0.200024", "co2bspanconc2": "301.5", "h2obspan2a": "0.0692186", "co2aspanconc2": "301.5", "h2obspan2": "0", "co2bspan2a": "0.289677", "co2aspan1": "0.999297"}</t>
  </si>
  <si>
    <t>Chamber type</t>
  </si>
  <si>
    <t>6800-01A</t>
  </si>
  <si>
    <t>Chamber s/n</t>
  </si>
  <si>
    <t>MPF-651423</t>
  </si>
  <si>
    <t>Chamber rev</t>
  </si>
  <si>
    <t>0</t>
  </si>
  <si>
    <t>Chamber cal</t>
  </si>
  <si>
    <t>Fluorometer</t>
  </si>
  <si>
    <t>Flr. Version</t>
  </si>
  <si>
    <t>1.3.1</t>
  </si>
  <si>
    <t>12:23:45</t>
  </si>
  <si>
    <t>Stability Definition:	ΔCO2 (Meas2): Slp&lt;0.5	ΔH2O (Meas2): Slp&lt;0.1	F (FlrLS): Slp&lt;1</t>
  </si>
  <si>
    <t>SysConst</t>
  </si>
  <si>
    <t>AvgTime</t>
  </si>
  <si>
    <t>Oxygen</t>
  </si>
  <si>
    <t>21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</si>
  <si>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</si>
  <si>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</si>
  <si>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</si>
  <si>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</si>
  <si>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</si>
  <si>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</si>
  <si>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</si>
  <si>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</si>
  <si>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</si>
  <si>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</si>
  <si>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</si>
  <si>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</si>
  <si>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</si>
  <si>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</si>
  <si>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</si>
  <si>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</si>
  <si>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</si>
  <si>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</si>
  <si>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</si>
  <si>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</si>
  <si>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</si>
  <si>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</si>
  <si>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</si>
  <si>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</si>
  <si>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</si>
  <si>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</si>
  <si>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</si>
  <si>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</si>
  <si>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</si>
  <si>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</si>
  <si>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</si>
  <si>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</si>
  <si>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</si>
  <si>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</si>
  <si>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</si>
  <si>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</si>
  <si>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</si>
  <si>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</si>
  <si>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</si>
  <si>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</si>
  <si>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3.21083 83.9047 387.127 627.539 870.703 1067.81 1253.45 1432.42</t>
  </si>
  <si>
    <t>Fs_true</t>
  </si>
  <si>
    <t>0.3572 100.903 401.896 601.131 800.531 1001.69 1199.96 1401.42</t>
  </si>
  <si>
    <t>leak_wt</t>
  </si>
  <si>
    <t>Sys</t>
  </si>
  <si>
    <t>GasEx</t>
  </si>
  <si>
    <t>Leak</t>
  </si>
  <si>
    <t>FLR</t>
  </si>
  <si>
    <t>LeafQ</t>
  </si>
  <si>
    <t>Meas</t>
  </si>
  <si>
    <t>FlrLS</t>
  </si>
  <si>
    <t>FlrStats</t>
  </si>
  <si>
    <t>Match</t>
  </si>
  <si>
    <t>Stability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</si>
  <si>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</si>
  <si>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</si>
  <si>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</si>
  <si>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</si>
  <si>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</si>
  <si>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</si>
  <si>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</si>
  <si>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</si>
  <si>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</si>
  <si>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</si>
  <si>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</si>
  <si>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</si>
  <si>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</si>
  <si>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</si>
  <si>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</si>
  <si>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</si>
  <si>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</si>
  <si>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</si>
  <si>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</si>
  <si>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</si>
  <si>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</si>
  <si>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</si>
  <si>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</si>
  <si>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</si>
  <si>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</si>
  <si>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</si>
  <si>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</si>
  <si>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</si>
  <si>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</si>
  <si>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</si>
  <si>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</si>
  <si>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</si>
  <si>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</si>
  <si>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</si>
  <si>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</si>
  <si>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</si>
  <si>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</si>
  <si>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</si>
  <si>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</si>
  <si>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</si>
  <si>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</si>
  <si>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</si>
  <si>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</si>
  <si>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</si>
  <si>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</si>
  <si>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</si>
  <si>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</si>
  <si>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</si>
  <si>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</si>
  <si>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</si>
  <si>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</si>
  <si>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</si>
  <si>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</si>
  <si>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</si>
  <si>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</si>
  <si>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</si>
  <si>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</si>
  <si>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</si>
  <si>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</si>
  <si>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</si>
  <si>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</si>
  <si>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</si>
  <si>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</si>
  <si>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</si>
  <si>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</si>
  <si>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</si>
  <si>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</si>
  <si>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</si>
  <si>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</si>
  <si>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</si>
  <si>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</si>
  <si>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</si>
  <si>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</si>
  <si>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</si>
  <si>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</si>
  <si>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</si>
  <si>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</si>
  <si>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</si>
  <si>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</si>
  <si>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</si>
  <si>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</si>
  <si>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</si>
  <si>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</si>
  <si>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</si>
  <si>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</si>
  <si>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</si>
  <si>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</si>
  <si>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</si>
  <si>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</si>
  <si>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</si>
  <si>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</si>
  <si>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</si>
  <si>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</si>
  <si>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</si>
  <si>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</si>
  <si>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</si>
  <si>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</si>
  <si>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</si>
  <si>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</si>
  <si>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</si>
  <si>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</si>
  <si>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</si>
  <si>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</si>
  <si>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</si>
  <si>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</si>
  <si>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</si>
  <si>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</si>
  <si>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</si>
  <si>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</si>
  <si>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</si>
  <si>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</si>
  <si>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</si>
  <si>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</si>
  <si>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</si>
  <si>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</si>
  <si>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</si>
  <si>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</si>
  <si>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</si>
  <si>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</si>
  <si>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</si>
  <si>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</si>
  <si>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</si>
  <si>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</si>
  <si>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</si>
  <si>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</si>
  <si>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</si>
  <si>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</si>
  <si>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</si>
  <si>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</si>
  <si>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</si>
  <si>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</si>
  <si>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</si>
  <si>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</si>
  <si>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</si>
  <si>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</si>
  <si>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</si>
  <si>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</si>
  <si>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</si>
  <si>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</si>
  <si>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</si>
  <si>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</si>
  <si>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</si>
  <si>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</si>
  <si>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</si>
  <si>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</si>
  <si>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</si>
  <si>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</si>
  <si>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</si>
  <si>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</si>
  <si>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</si>
  <si>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</si>
  <si>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</si>
  <si>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</si>
  <si>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</si>
  <si>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</si>
  <si>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</si>
  <si>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</si>
  <si>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</si>
  <si>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</si>
  <si>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</si>
  <si>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</si>
  <si>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</si>
  <si>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</si>
  <si>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</si>
  <si>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</si>
  <si>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20230105 12:26:00</t>
  </si>
  <si>
    <t>12:26:00</t>
  </si>
  <si>
    <t>MPF-5852-20230105-12_12_21</t>
  </si>
  <si>
    <t>MPF-5853-20230105-12_26_02</t>
  </si>
  <si>
    <t>-</t>
  </si>
  <si>
    <t>0: Broadleaf</t>
  </si>
  <si>
    <t>12:24:49</t>
  </si>
  <si>
    <t>1/3</t>
  </si>
  <si>
    <t>20230105 12:27:00</t>
  </si>
  <si>
    <t>12:27:00</t>
  </si>
  <si>
    <t>MPF-5854-20230105-12_27_02</t>
  </si>
  <si>
    <t>20230105 12:28:00</t>
  </si>
  <si>
    <t>12:28:00</t>
  </si>
  <si>
    <t>MPF-5855-20230105-12_28_02</t>
  </si>
  <si>
    <t>20230105 12:29:00</t>
  </si>
  <si>
    <t>12:29:00</t>
  </si>
  <si>
    <t>MPF-5856-20230105-12_29_02</t>
  </si>
  <si>
    <t>0/3</t>
  </si>
  <si>
    <t>20230105 12:30:01</t>
  </si>
  <si>
    <t>12:30:01</t>
  </si>
  <si>
    <t>MPF-5857-20230105-12_30_02</t>
  </si>
  <si>
    <t>2/3</t>
  </si>
  <si>
    <t>20230105 12:31:01</t>
  </si>
  <si>
    <t>12:31:01</t>
  </si>
  <si>
    <t>MPF-5858-20230105-12_31_02</t>
  </si>
  <si>
    <t>20230105 12:32:01</t>
  </si>
  <si>
    <t>12:32:01</t>
  </si>
  <si>
    <t>MPF-5859-20230105-12_32_02</t>
  </si>
  <si>
    <t>20230105 12:33:01</t>
  </si>
  <si>
    <t>12:33:01</t>
  </si>
  <si>
    <t>MPF-5860-20230105-12_33_02</t>
  </si>
  <si>
    <t>20230105 12:34:01</t>
  </si>
  <si>
    <t>12:34:01</t>
  </si>
  <si>
    <t>MPF-5861-20230105-12_34_02</t>
  </si>
  <si>
    <t>20230105 12:35:01</t>
  </si>
  <si>
    <t>12:35:01</t>
  </si>
  <si>
    <t>MPF-5862-20230105-12_35_02</t>
  </si>
  <si>
    <t>20230105 12:36:01</t>
  </si>
  <si>
    <t>12:36:01</t>
  </si>
  <si>
    <t>MPF-5863-20230105-12_36_02</t>
  </si>
  <si>
    <t>20230105 12:37:01</t>
  </si>
  <si>
    <t>12:37:01</t>
  </si>
  <si>
    <t>MPF-5864-20230105-12_37_02</t>
  </si>
  <si>
    <t>20230105 12:38:01</t>
  </si>
  <si>
    <t>12:38:01</t>
  </si>
  <si>
    <t>MPF-5865-20230105-12_38_02</t>
  </si>
  <si>
    <t>20230105 12:39:01</t>
  </si>
  <si>
    <t>12:39:01</t>
  </si>
  <si>
    <t>MPF-5866-20230105-12_39_02</t>
  </si>
  <si>
    <t>20230105 12:40:01</t>
  </si>
  <si>
    <t>12:40:01</t>
  </si>
  <si>
    <t>MPF-5867-20230105-12_40_02</t>
  </si>
  <si>
    <t>20230105 12:41:01</t>
  </si>
  <si>
    <t>12:41:01</t>
  </si>
  <si>
    <t>MPF-5868-20230105-12_41_02</t>
  </si>
  <si>
    <t>20230105 12:42:01</t>
  </si>
  <si>
    <t>12:42:01</t>
  </si>
  <si>
    <t>MPF-5869-20230105-12_42_02</t>
  </si>
  <si>
    <t>20230105 12:43:01</t>
  </si>
  <si>
    <t>12:43:01</t>
  </si>
  <si>
    <t>MPF-5870-20230105-12_43_03</t>
  </si>
  <si>
    <t>20230105 12:44:01</t>
  </si>
  <si>
    <t>12:44:01</t>
  </si>
  <si>
    <t>MPF-5871-20230105-12_44_03</t>
  </si>
  <si>
    <t>20230105 12:46:00</t>
  </si>
  <si>
    <t>12:46:00</t>
  </si>
  <si>
    <t>MPF-5872-20230105-12_46_02</t>
  </si>
  <si>
    <t>20230105 12:47:00</t>
  </si>
  <si>
    <t>12:47:00</t>
  </si>
  <si>
    <t>MPF-5873-20230105-12_47_02</t>
  </si>
  <si>
    <t>20230105 12:48:00</t>
  </si>
  <si>
    <t>12:48:00</t>
  </si>
  <si>
    <t>MPF-5874-20230105-12_48_02</t>
  </si>
  <si>
    <t>20230105 12:49:00</t>
  </si>
  <si>
    <t>12:49:00</t>
  </si>
  <si>
    <t>MPF-5875-20230105-12_49_02</t>
  </si>
  <si>
    <t>20230105 12:50:00</t>
  </si>
  <si>
    <t>12:50:00</t>
  </si>
  <si>
    <t>MPF-5876-20230105-12_50_02</t>
  </si>
  <si>
    <t>20230105 12:51:00</t>
  </si>
  <si>
    <t>12:51:00</t>
  </si>
  <si>
    <t>MPF-5877-20230105-12_51_02</t>
  </si>
  <si>
    <t>20230105 12:52:01</t>
  </si>
  <si>
    <t>12:52:01</t>
  </si>
  <si>
    <t>MPF-5878-20230105-12_52_02</t>
  </si>
  <si>
    <t>20230105 12:53:01</t>
  </si>
  <si>
    <t>12:53:01</t>
  </si>
  <si>
    <t>MPF-5879-20230105-12_53_02</t>
  </si>
  <si>
    <t>20230105 12:54:01</t>
  </si>
  <si>
    <t>12:54:01</t>
  </si>
  <si>
    <t>MPF-5880-20230105-12_54_02</t>
  </si>
  <si>
    <t>20230105 12:55:01</t>
  </si>
  <si>
    <t>12:55:01</t>
  </si>
  <si>
    <t>MPF-5881-20230105-12_55_02</t>
  </si>
  <si>
    <t>20230105 12:56:01</t>
  </si>
  <si>
    <t>12:56:01</t>
  </si>
  <si>
    <t>MPF-5882-20230105-12_56_02</t>
  </si>
  <si>
    <t>20230105 12:57:01</t>
  </si>
  <si>
    <t>12:57:01</t>
  </si>
  <si>
    <t>MPF-5883-20230105-12_57_02</t>
  </si>
  <si>
    <t>20230105 12:58:01</t>
  </si>
  <si>
    <t>12:58:01</t>
  </si>
  <si>
    <t>MPF-5884-20230105-12_58_02</t>
  </si>
  <si>
    <t>20230105 12:59:01</t>
  </si>
  <si>
    <t>12:59:01</t>
  </si>
  <si>
    <t>MPF-5885-20230105-12_59_02</t>
  </si>
  <si>
    <t>20230105 13:00:01</t>
  </si>
  <si>
    <t>13:00:01</t>
  </si>
  <si>
    <t>MPF-5886-20230105-13_00_02</t>
  </si>
  <si>
    <t>20230105 13:01:01</t>
  </si>
  <si>
    <t>13:01:01</t>
  </si>
  <si>
    <t>MPF-5887-20230105-13_01_02</t>
  </si>
  <si>
    <t>20230105 13:02:01</t>
  </si>
  <si>
    <t>13:02:01</t>
  </si>
  <si>
    <t>MPF-5888-20230105-13_02_02</t>
  </si>
  <si>
    <t>20230105 13:03:01</t>
  </si>
  <si>
    <t>13:03:01</t>
  </si>
  <si>
    <t>MPF-5889-20230105-13_03_02</t>
  </si>
  <si>
    <t>20230105 13:04:01</t>
  </si>
  <si>
    <t>13:04:01</t>
  </si>
  <si>
    <t>MPF-5890-20230105-13_04_02</t>
  </si>
  <si>
    <t>20230105 13:06:00</t>
  </si>
  <si>
    <t>13:06:00</t>
  </si>
  <si>
    <t>MPF-5891-20230105-13_06_02</t>
  </si>
  <si>
    <t>20230105 13:07:00</t>
  </si>
  <si>
    <t>13:07:00</t>
  </si>
  <si>
    <t>MPF-5892-20230105-13_07_02</t>
  </si>
  <si>
    <t>20230105 13:08:01</t>
  </si>
  <si>
    <t>13:08:01</t>
  </si>
  <si>
    <t>MPF-5893-20230105-13_08_03</t>
  </si>
  <si>
    <t>20230105 13:09:01</t>
  </si>
  <si>
    <t>13:09:01</t>
  </si>
  <si>
    <t>MPF-5894-20230105-13_09_03</t>
  </si>
  <si>
    <t>20230105 13:10:01</t>
  </si>
  <si>
    <t>13:10:01</t>
  </si>
  <si>
    <t>MPF-5895-20230105-13_10_03</t>
  </si>
  <si>
    <t>20230105 13:11:01</t>
  </si>
  <si>
    <t>13:11:01</t>
  </si>
  <si>
    <t>MPF-5896-20230105-13_11_03</t>
  </si>
  <si>
    <t>20230105 13:12:01</t>
  </si>
  <si>
    <t>13:12:01</t>
  </si>
  <si>
    <t>MPF-5897-20230105-13_12_03</t>
  </si>
  <si>
    <t>20230105 13:13:01</t>
  </si>
  <si>
    <t>13:13:01</t>
  </si>
  <si>
    <t>MPF-5898-20230105-13_13_03</t>
  </si>
  <si>
    <t>20230105 13:14:01</t>
  </si>
  <si>
    <t>13:14:01</t>
  </si>
  <si>
    <t>MPF-5899-20230105-13_14_03</t>
  </si>
  <si>
    <t>20230105 13:15:01</t>
  </si>
  <si>
    <t>13:15:01</t>
  </si>
  <si>
    <t>MPF-5900-20230105-13_15_03</t>
  </si>
  <si>
    <t>20230105 13:16:01</t>
  </si>
  <si>
    <t>13:16:01</t>
  </si>
  <si>
    <t>MPF-5901-20230105-13_16_03</t>
  </si>
  <si>
    <t>20230105 13:17:01</t>
  </si>
  <si>
    <t>13:17:01</t>
  </si>
  <si>
    <t>MPF-5902-20230105-13_17_03</t>
  </si>
  <si>
    <t>20230105 13:18:01</t>
  </si>
  <si>
    <t>13:18:01</t>
  </si>
  <si>
    <t>MPF-5903-20230105-13_18_03</t>
  </si>
  <si>
    <t>20230105 13:19:01</t>
  </si>
  <si>
    <t>13:19:01</t>
  </si>
  <si>
    <t>MPF-5904-20230105-13_19_03</t>
  </si>
  <si>
    <t>20230105 13:20:02</t>
  </si>
  <si>
    <t>13:20:02</t>
  </si>
  <si>
    <t>MPF-5905-20230105-13_20_03</t>
  </si>
  <si>
    <t>20230105 13:21:02</t>
  </si>
  <si>
    <t>13:21:02</t>
  </si>
  <si>
    <t>MPF-5906-20230105-13_21_03</t>
  </si>
  <si>
    <t>20230105 13:22:02</t>
  </si>
  <si>
    <t>13:22:02</t>
  </si>
  <si>
    <t>MPF-5907-20230105-13_22_03</t>
  </si>
  <si>
    <t>20230105 13:23:02</t>
  </si>
  <si>
    <t>13:23:02</t>
  </si>
  <si>
    <t>MPF-5908-20230105-13_23_03</t>
  </si>
  <si>
    <t>20230105 13:24:02</t>
  </si>
  <si>
    <t>13:24:02</t>
  </si>
  <si>
    <t>MPF-5909-20230105-13_24_03</t>
  </si>
  <si>
    <t>20230105 13:26:01</t>
  </si>
  <si>
    <t>13:26:01</t>
  </si>
  <si>
    <t>MPF-5910-20230105-13_26_02</t>
  </si>
  <si>
    <t>20230105 13:27:01</t>
  </si>
  <si>
    <t>13:27:01</t>
  </si>
  <si>
    <t>MPF-5911-20230105-13_27_02</t>
  </si>
  <si>
    <t>20230105 13:28:01</t>
  </si>
  <si>
    <t>13:28:01</t>
  </si>
  <si>
    <t>MPF-5912-20230105-13_28_03</t>
  </si>
  <si>
    <t>20230105 13:29:02</t>
  </si>
  <si>
    <t>13:29:02</t>
  </si>
  <si>
    <t>MPF-5913-20230105-13_29_03</t>
  </si>
  <si>
    <t>20230105 13:30:02</t>
  </si>
  <si>
    <t>13:30:02</t>
  </si>
  <si>
    <t>MPF-5914-20230105-13_30_03</t>
  </si>
  <si>
    <t>20230105 13:31:02</t>
  </si>
  <si>
    <t>13:31:02</t>
  </si>
  <si>
    <t>MPF-5915-20230105-13_31_03</t>
  </si>
  <si>
    <t>20230105 13:32:02</t>
  </si>
  <si>
    <t>13:32:02</t>
  </si>
  <si>
    <t>MPF-5916-20230105-13_32_03</t>
  </si>
  <si>
    <t>20230105 13:33:02</t>
  </si>
  <si>
    <t>13:33:02</t>
  </si>
  <si>
    <t>MPF-5917-20230105-13_33_03</t>
  </si>
  <si>
    <t>20230105 13:34:02</t>
  </si>
  <si>
    <t>13:34:02</t>
  </si>
  <si>
    <t>MPF-5918-20230105-13_34_03</t>
  </si>
  <si>
    <t>20230105 13:35:02</t>
  </si>
  <si>
    <t>13:35:02</t>
  </si>
  <si>
    <t>MPF-5919-20230105-13_35_03</t>
  </si>
  <si>
    <t>20230105 13:36:02</t>
  </si>
  <si>
    <t>13:36:02</t>
  </si>
  <si>
    <t>MPF-5920-20230105-13_36_03</t>
  </si>
  <si>
    <t>20230105 13:37:02</t>
  </si>
  <si>
    <t>13:37:02</t>
  </si>
  <si>
    <t>MPF-5921-20230105-13_37_03</t>
  </si>
  <si>
    <t>20230105 13:38:02</t>
  </si>
  <si>
    <t>13:38:02</t>
  </si>
  <si>
    <t>MPF-5922-20230105-13_38_03</t>
  </si>
  <si>
    <t>20230105 13:39:02</t>
  </si>
  <si>
    <t>13:39:02</t>
  </si>
  <si>
    <t>MPF-5923-20230105-13_39_03</t>
  </si>
  <si>
    <t>20230105 13:40:02</t>
  </si>
  <si>
    <t>13:40:02</t>
  </si>
  <si>
    <t>MPF-5924-20230105-13_40_03</t>
  </si>
  <si>
    <t>20230105 13:41:02</t>
  </si>
  <si>
    <t>13:41:02</t>
  </si>
  <si>
    <t>MPF-5925-20230105-13_41_03</t>
  </si>
  <si>
    <t>20230105 13:42:02</t>
  </si>
  <si>
    <t>13:42:02</t>
  </si>
  <si>
    <t>MPF-5926-20230105-13_42_03</t>
  </si>
  <si>
    <t>20230105 13:43:02</t>
  </si>
  <si>
    <t>13:43:02</t>
  </si>
  <si>
    <t>MPF-5927-20230105-13_43_03</t>
  </si>
  <si>
    <t>20230105 13:44:02</t>
  </si>
  <si>
    <t>13:44:02</t>
  </si>
  <si>
    <t>MPF-5928-20230105-13_44_03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</si>
</sst>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Q92"/>
  <sheetViews>
    <sheetView tabSelected="1" topLeftCell="BF67" workbookViewId="0">
      <selection activeCell="BM17" sqref="BM17:BM92"/>
    </sheetView>
  </sheetViews>
  <sheetFormatPr baseColWidth="10" defaultColWidth="8.88671875" defaultRowHeight="14.4" x14ac:dyDescent="0.3"/>
  <sheetData>
    <row r="2" spans="1:147" x14ac:dyDescent="0.3">
      <c r="A2" t="s">
        <v>26</v>
      </c>
      <c r="B2" t="s">
        <v>27</v>
      </c>
      <c r="C2" t="s">
        <v>28</v>
      </c>
      <c r="D2" t="s">
        <v>30</v>
      </c>
    </row>
    <row r="3" spans="1:147" x14ac:dyDescent="0.3">
      <c r="B3" t="s">
        <v>19</v>
      </c>
      <c r="C3" t="s">
        <v>29</v>
      </c>
      <c r="D3" t="s">
        <v>31</v>
      </c>
    </row>
    <row r="4" spans="1:147" x14ac:dyDescent="0.3">
      <c r="A4" t="s">
        <v>32</v>
      </c>
      <c r="B4" t="s">
        <v>33</v>
      </c>
    </row>
    <row r="5" spans="1:147" x14ac:dyDescent="0.3">
      <c r="B5">
        <v>2</v>
      </c>
    </row>
    <row r="6" spans="1:147" x14ac:dyDescent="0.3">
      <c r="A6" t="s">
        <v>34</v>
      </c>
      <c r="B6" t="s">
        <v>35</v>
      </c>
      <c r="C6" t="s">
        <v>36</v>
      </c>
      <c r="D6" t="s">
        <v>37</v>
      </c>
      <c r="E6" t="s">
        <v>38</v>
      </c>
    </row>
    <row r="7" spans="1:147" x14ac:dyDescent="0.3">
      <c r="B7">
        <v>0</v>
      </c>
      <c r="C7">
        <v>1</v>
      </c>
      <c r="D7">
        <v>0</v>
      </c>
      <c r="E7">
        <v>0</v>
      </c>
    </row>
    <row r="8" spans="1:147" x14ac:dyDescent="0.3">
      <c r="A8" t="s">
        <v>39</v>
      </c>
      <c r="B8" t="s">
        <v>40</v>
      </c>
      <c r="C8" t="s">
        <v>42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</row>
    <row r="9" spans="1:147" x14ac:dyDescent="0.3">
      <c r="B9" t="s">
        <v>41</v>
      </c>
      <c r="C9" t="s">
        <v>43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7" x14ac:dyDescent="0.3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</row>
    <row r="11" spans="1:147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147" x14ac:dyDescent="0.3">
      <c r="A12" t="s">
        <v>64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71</v>
      </c>
      <c r="H12" t="s">
        <v>73</v>
      </c>
    </row>
    <row r="13" spans="1:147" x14ac:dyDescent="0.3">
      <c r="B13">
        <v>-6276</v>
      </c>
      <c r="C13">
        <v>6.6</v>
      </c>
      <c r="D13">
        <v>1.7090000000000001E-5</v>
      </c>
      <c r="E13">
        <v>3.11</v>
      </c>
      <c r="F13" t="s">
        <v>70</v>
      </c>
      <c r="G13" t="s">
        <v>72</v>
      </c>
      <c r="H13">
        <v>0</v>
      </c>
    </row>
    <row r="14" spans="1:147" x14ac:dyDescent="0.3">
      <c r="A14" t="s">
        <v>74</v>
      </c>
      <c r="B14" t="s">
        <v>74</v>
      </c>
      <c r="C14" t="s">
        <v>74</v>
      </c>
      <c r="D14" t="s">
        <v>74</v>
      </c>
      <c r="E14" t="s">
        <v>74</v>
      </c>
      <c r="F14" t="s">
        <v>75</v>
      </c>
      <c r="G14" t="s">
        <v>75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76</v>
      </c>
      <c r="AG14" t="s">
        <v>76</v>
      </c>
      <c r="AH14" t="s">
        <v>76</v>
      </c>
      <c r="AI14" t="s">
        <v>76</v>
      </c>
      <c r="AJ14" t="s">
        <v>76</v>
      </c>
      <c r="AK14" t="s">
        <v>77</v>
      </c>
      <c r="AL14" t="s">
        <v>77</v>
      </c>
      <c r="AM14" t="s">
        <v>77</v>
      </c>
      <c r="AN14" t="s">
        <v>77</v>
      </c>
      <c r="AO14" t="s">
        <v>77</v>
      </c>
      <c r="AP14" t="s">
        <v>77</v>
      </c>
      <c r="AQ14" t="s">
        <v>77</v>
      </c>
      <c r="AR14" t="s">
        <v>77</v>
      </c>
      <c r="AS14" t="s">
        <v>77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78</v>
      </c>
      <c r="BJ14" t="s">
        <v>78</v>
      </c>
      <c r="BK14" t="s">
        <v>78</v>
      </c>
      <c r="BL14" t="s">
        <v>78</v>
      </c>
      <c r="BM14" t="s">
        <v>32</v>
      </c>
      <c r="BN14" t="s">
        <v>32</v>
      </c>
      <c r="BO14" t="s">
        <v>32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79</v>
      </c>
      <c r="CB14" t="s">
        <v>79</v>
      </c>
      <c r="CC14" t="s">
        <v>79</v>
      </c>
      <c r="CD14" t="s">
        <v>80</v>
      </c>
      <c r="CE14" t="s">
        <v>80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80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82</v>
      </c>
      <c r="DA14" t="s">
        <v>82</v>
      </c>
      <c r="DB14" t="s">
        <v>82</v>
      </c>
      <c r="DC14" t="s">
        <v>82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83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  <c r="EQ14" t="s">
        <v>84</v>
      </c>
    </row>
    <row r="15" spans="1:147" x14ac:dyDescent="0.3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76</v>
      </c>
      <c r="AG15" t="s">
        <v>116</v>
      </c>
      <c r="AH15" t="s">
        <v>117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129</v>
      </c>
      <c r="AU15" t="s">
        <v>130</v>
      </c>
      <c r="AV15" t="s">
        <v>131</v>
      </c>
      <c r="AW15" t="s">
        <v>132</v>
      </c>
      <c r="AX15" t="s">
        <v>133</v>
      </c>
      <c r="AY15" t="s">
        <v>134</v>
      </c>
      <c r="AZ15" t="s">
        <v>135</v>
      </c>
      <c r="BA15" t="s">
        <v>136</v>
      </c>
      <c r="BB15" t="s">
        <v>137</v>
      </c>
      <c r="BC15" t="s">
        <v>138</v>
      </c>
      <c r="BD15" t="s">
        <v>139</v>
      </c>
      <c r="BE15" t="s">
        <v>140</v>
      </c>
      <c r="BF15" t="s">
        <v>141</v>
      </c>
      <c r="BG15" t="s">
        <v>142</v>
      </c>
      <c r="BH15" t="s">
        <v>143</v>
      </c>
      <c r="BI15" t="s">
        <v>144</v>
      </c>
      <c r="BJ15" t="s">
        <v>145</v>
      </c>
      <c r="BK15" t="s">
        <v>146</v>
      </c>
      <c r="BL15" t="s">
        <v>147</v>
      </c>
      <c r="BM15" t="s">
        <v>148</v>
      </c>
      <c r="BN15" t="s">
        <v>149</v>
      </c>
      <c r="BO15" t="s">
        <v>150</v>
      </c>
      <c r="BP15" t="s">
        <v>90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166</v>
      </c>
      <c r="CG15" t="s">
        <v>167</v>
      </c>
      <c r="CH15" t="s">
        <v>168</v>
      </c>
      <c r="CI15" t="s">
        <v>169</v>
      </c>
      <c r="CJ15" t="s">
        <v>170</v>
      </c>
      <c r="CK15" t="s">
        <v>171</v>
      </c>
      <c r="CL15" t="s">
        <v>172</v>
      </c>
      <c r="CM15" t="s">
        <v>173</v>
      </c>
      <c r="CN15" t="s">
        <v>174</v>
      </c>
      <c r="CO15" t="s">
        <v>175</v>
      </c>
      <c r="CP15" t="s">
        <v>176</v>
      </c>
      <c r="CQ15" t="s">
        <v>177</v>
      </c>
      <c r="CR15" t="s">
        <v>178</v>
      </c>
      <c r="CS15" t="s">
        <v>179</v>
      </c>
      <c r="CT15" t="s">
        <v>180</v>
      </c>
      <c r="CU15" t="s">
        <v>181</v>
      </c>
      <c r="CV15" t="s">
        <v>182</v>
      </c>
      <c r="CW15" t="s">
        <v>183</v>
      </c>
      <c r="CX15" t="s">
        <v>184</v>
      </c>
      <c r="CY15" t="s">
        <v>185</v>
      </c>
      <c r="CZ15" t="s">
        <v>86</v>
      </c>
      <c r="DA15" t="s">
        <v>89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  <c r="EQ15" t="s">
        <v>227</v>
      </c>
    </row>
    <row r="16" spans="1:147" x14ac:dyDescent="0.3">
      <c r="B16" t="s">
        <v>228</v>
      </c>
      <c r="C16" t="s">
        <v>228</v>
      </c>
      <c r="F16" t="s">
        <v>228</v>
      </c>
      <c r="G16" t="s">
        <v>229</v>
      </c>
      <c r="H16" t="s">
        <v>230</v>
      </c>
      <c r="I16" t="s">
        <v>231</v>
      </c>
      <c r="J16" t="s">
        <v>231</v>
      </c>
      <c r="K16" t="s">
        <v>156</v>
      </c>
      <c r="L16" t="s">
        <v>156</v>
      </c>
      <c r="M16" t="s">
        <v>229</v>
      </c>
      <c r="N16" t="s">
        <v>229</v>
      </c>
      <c r="O16" t="s">
        <v>229</v>
      </c>
      <c r="P16" t="s">
        <v>229</v>
      </c>
      <c r="Q16" t="s">
        <v>232</v>
      </c>
      <c r="R16" t="s">
        <v>233</v>
      </c>
      <c r="S16" t="s">
        <v>233</v>
      </c>
      <c r="T16" t="s">
        <v>234</v>
      </c>
      <c r="U16" t="s">
        <v>235</v>
      </c>
      <c r="V16" t="s">
        <v>234</v>
      </c>
      <c r="W16" t="s">
        <v>234</v>
      </c>
      <c r="X16" t="s">
        <v>234</v>
      </c>
      <c r="Y16" t="s">
        <v>232</v>
      </c>
      <c r="Z16" t="s">
        <v>232</v>
      </c>
      <c r="AA16" t="s">
        <v>232</v>
      </c>
      <c r="AB16" t="s">
        <v>232</v>
      </c>
      <c r="AF16" t="s">
        <v>236</v>
      </c>
      <c r="AG16" t="s">
        <v>235</v>
      </c>
      <c r="AI16" t="s">
        <v>235</v>
      </c>
      <c r="AJ16" t="s">
        <v>236</v>
      </c>
      <c r="AP16" t="s">
        <v>230</v>
      </c>
      <c r="AV16" t="s">
        <v>230</v>
      </c>
      <c r="AW16" t="s">
        <v>230</v>
      </c>
      <c r="AX16" t="s">
        <v>230</v>
      </c>
      <c r="AZ16" t="s">
        <v>237</v>
      </c>
      <c r="BI16" t="s">
        <v>230</v>
      </c>
      <c r="BJ16" t="s">
        <v>230</v>
      </c>
      <c r="BL16" t="s">
        <v>238</v>
      </c>
      <c r="BM16" t="s">
        <v>239</v>
      </c>
      <c r="BP16" t="s">
        <v>228</v>
      </c>
      <c r="BQ16" t="s">
        <v>231</v>
      </c>
      <c r="BR16" t="s">
        <v>231</v>
      </c>
      <c r="BS16" t="s">
        <v>240</v>
      </c>
      <c r="BT16" t="s">
        <v>240</v>
      </c>
      <c r="BU16" t="s">
        <v>236</v>
      </c>
      <c r="BV16" t="s">
        <v>234</v>
      </c>
      <c r="BW16" t="s">
        <v>234</v>
      </c>
      <c r="BX16" t="s">
        <v>233</v>
      </c>
      <c r="BY16" t="s">
        <v>233</v>
      </c>
      <c r="BZ16" t="s">
        <v>233</v>
      </c>
      <c r="CA16" t="s">
        <v>241</v>
      </c>
      <c r="CB16" t="s">
        <v>230</v>
      </c>
      <c r="CC16" t="s">
        <v>230</v>
      </c>
      <c r="CD16" t="s">
        <v>230</v>
      </c>
      <c r="CI16" t="s">
        <v>230</v>
      </c>
      <c r="CL16" t="s">
        <v>233</v>
      </c>
      <c r="CM16" t="s">
        <v>233</v>
      </c>
      <c r="CN16" t="s">
        <v>233</v>
      </c>
      <c r="CO16" t="s">
        <v>233</v>
      </c>
      <c r="CP16" t="s">
        <v>233</v>
      </c>
      <c r="CQ16" t="s">
        <v>230</v>
      </c>
      <c r="CR16" t="s">
        <v>230</v>
      </c>
      <c r="CS16" t="s">
        <v>230</v>
      </c>
      <c r="CT16" t="s">
        <v>228</v>
      </c>
      <c r="CV16" t="s">
        <v>242</v>
      </c>
      <c r="CW16" t="s">
        <v>242</v>
      </c>
      <c r="CY16" t="s">
        <v>228</v>
      </c>
      <c r="CZ16" t="s">
        <v>243</v>
      </c>
      <c r="DC16" t="s">
        <v>244</v>
      </c>
      <c r="DD16" t="s">
        <v>245</v>
      </c>
      <c r="DE16" t="s">
        <v>244</v>
      </c>
      <c r="DF16" t="s">
        <v>245</v>
      </c>
      <c r="DG16" t="s">
        <v>235</v>
      </c>
      <c r="DH16" t="s">
        <v>235</v>
      </c>
      <c r="DI16" t="s">
        <v>231</v>
      </c>
      <c r="DJ16" t="s">
        <v>246</v>
      </c>
      <c r="DK16" t="s">
        <v>231</v>
      </c>
      <c r="DN16" t="s">
        <v>247</v>
      </c>
      <c r="DQ16" t="s">
        <v>240</v>
      </c>
      <c r="DR16" t="s">
        <v>248</v>
      </c>
      <c r="DS16" t="s">
        <v>240</v>
      </c>
      <c r="DX16" t="s">
        <v>235</v>
      </c>
      <c r="DY16" t="s">
        <v>235</v>
      </c>
      <c r="DZ16" t="s">
        <v>244</v>
      </c>
      <c r="EA16" t="s">
        <v>245</v>
      </c>
      <c r="EC16" t="s">
        <v>236</v>
      </c>
      <c r="ED16" t="s">
        <v>236</v>
      </c>
      <c r="EE16" t="s">
        <v>233</v>
      </c>
      <c r="EF16" t="s">
        <v>233</v>
      </c>
      <c r="EG16" t="s">
        <v>233</v>
      </c>
      <c r="EH16" t="s">
        <v>233</v>
      </c>
      <c r="EI16" t="s">
        <v>233</v>
      </c>
      <c r="EJ16" t="s">
        <v>235</v>
      </c>
      <c r="EK16" t="s">
        <v>235</v>
      </c>
      <c r="EL16" t="s">
        <v>235</v>
      </c>
      <c r="EM16" t="s">
        <v>233</v>
      </c>
      <c r="EN16" t="s">
        <v>231</v>
      </c>
      <c r="EO16" t="s">
        <v>240</v>
      </c>
      <c r="EP16" t="s">
        <v>235</v>
      </c>
      <c r="EQ16" t="s">
        <v>235</v>
      </c>
    </row>
    <row r="17" spans="1:147" x14ac:dyDescent="0.3">
      <c r="A17">
        <v>1</v>
      </c>
      <c r="B17">
        <v>1672917960.5999999</v>
      </c>
      <c r="C17">
        <v>0</v>
      </c>
      <c r="D17" t="s">
        <v>249</v>
      </c>
      <c r="E17" t="s">
        <v>250</v>
      </c>
      <c r="F17">
        <v>1672917952.60323</v>
      </c>
      <c r="G17">
        <f t="shared" ref="G17:G48" si="0">BU17*AH17*(BS17-BT17)/(100*BM17*(1000-AH17*BS17))</f>
        <v>1.7006912805853974E-3</v>
      </c>
      <c r="H17">
        <f t="shared" ref="H17:H48" si="1">BU17*AH17*(BR17-BQ17*(1000-AH17*BT17)/(1000-AH17*BS17))/(100*BM17)</f>
        <v>4.5727637899889908</v>
      </c>
      <c r="I17">
        <f t="shared" ref="I17:I48" si="2">BQ17 - IF(AH17&gt;1, H17*BM17*100/(AJ17*CA17), 0)</f>
        <v>399.913935483871</v>
      </c>
      <c r="J17">
        <f t="shared" ref="J17:J48" si="3">((P17-G17/2)*I17-H17)/(P17+G17/2)</f>
        <v>280.75012572251615</v>
      </c>
      <c r="K17">
        <f t="shared" ref="K17:K48" si="4">J17*(BV17+BW17)/1000</f>
        <v>27.110128439070753</v>
      </c>
      <c r="L17">
        <f t="shared" ref="L17:L48" si="5">(BQ17 - IF(AH17&gt;1, H17*BM17*100/(AJ17*CA17), 0))*(BV17+BW17)/1000</f>
        <v>38.616966342011835</v>
      </c>
      <c r="M17">
        <f t="shared" ref="M17:M48" si="6">2/((1/O17-1/N17)+SIGN(O17)*SQRT((1/O17-1/N17)*(1/O17-1/N17) + 4*BN17/((BN17+1)*(BN17+1))*(2*1/O17*1/N17-1/N17*1/N17)))</f>
        <v>6.9848488517598173E-2</v>
      </c>
      <c r="N17">
        <f t="shared" ref="N17:N48" si="7">AE17+AD17*BM17+AC17*BM17*BM17</f>
        <v>3.3822138833868975</v>
      </c>
      <c r="O17">
        <f t="shared" ref="O17:O48" si="8">G17*(1000-(1000*0.61365*EXP(17.502*S17/(240.97+S17))/(BV17+BW17)+BS17)/2)/(1000*0.61365*EXP(17.502*S17/(240.97+S17))/(BV17+BW17)-BS17)</f>
        <v>6.9056907461424441E-2</v>
      </c>
      <c r="P17">
        <f t="shared" ref="P17:P48" si="9">1/((BN17+1)/(M17/1.6)+1/(N17/1.37)) + BN17/((BN17+1)/(M17/1.6) + BN17/(N17/1.37))</f>
        <v>4.3230939974616592E-2</v>
      </c>
      <c r="Q17">
        <f t="shared" ref="Q17:Q48" si="10">(BJ17*BL17)</f>
        <v>161.84627724448325</v>
      </c>
      <c r="R17">
        <f t="shared" ref="R17:R48" si="11">(BX17+(Q17+2*0.95*0.0000000567*(((BX17+$B$7)+273)^4-(BX17+273)^4)-44100*G17)/(1.84*29.3*N17+8*0.95*0.0000000567*(BX17+273)^3))</f>
        <v>28.349840412292163</v>
      </c>
      <c r="S17">
        <f t="shared" ref="S17:S48" si="12">($C$7*BY17+$D$7*BZ17+$E$7*R17)</f>
        <v>28.239909677419401</v>
      </c>
      <c r="T17">
        <f t="shared" ref="T17:T48" si="13">0.61365*EXP(17.502*S17/(240.97+S17))</f>
        <v>3.848238885632111</v>
      </c>
      <c r="U17">
        <f t="shared" ref="U17:U48" si="14">(V17/W17*100)</f>
        <v>40.718919022671614</v>
      </c>
      <c r="V17">
        <f t="shared" ref="V17:V48" si="15">BS17*(BV17+BW17)/1000</f>
        <v>1.5364449905993711</v>
      </c>
      <c r="W17">
        <f t="shared" ref="W17:W48" si="16">0.61365*EXP(17.502*BX17/(240.97+BX17))</f>
        <v>3.7732951352267095</v>
      </c>
      <c r="X17">
        <f t="shared" ref="X17:X48" si="17">(T17-BS17*(BV17+BW17)/1000)</f>
        <v>2.3117938950327401</v>
      </c>
      <c r="Y17">
        <f t="shared" ref="Y17:Y48" si="18">(-G17*44100)</f>
        <v>-75.000485473816028</v>
      </c>
      <c r="Z17">
        <f t="shared" ref="Z17:Z48" si="19">2*29.3*N17*0.92*(BX17-S17)</f>
        <v>-61.547454669109932</v>
      </c>
      <c r="AA17">
        <f t="shared" ref="AA17:AA48" si="20">2*0.95*0.0000000567*(((BX17+$B$7)+273)^4-(S17+273)^4)</f>
        <v>-3.9694264198542157</v>
      </c>
      <c r="AB17">
        <f t="shared" ref="AB17:AB48" si="21">Q17+AA17+Y17+Z17</f>
        <v>21.328910681703071</v>
      </c>
      <c r="AC17">
        <v>-3.9961002939518299E-2</v>
      </c>
      <c r="AD17">
        <v>4.4859726575739098E-2</v>
      </c>
      <c r="AE17">
        <v>3.3736042672690201</v>
      </c>
      <c r="AF17">
        <v>0</v>
      </c>
      <c r="AG17">
        <v>0</v>
      </c>
      <c r="AH17">
        <f t="shared" ref="AH17:AH48" si="22">IF(AF17*$H$13&gt;=AJ17,1,(AJ17/(AJ17-AF17*$H$13)))</f>
        <v>1</v>
      </c>
      <c r="AI17">
        <f t="shared" ref="AI17:AI48" si="23">(AH17-1)*100</f>
        <v>0</v>
      </c>
      <c r="AJ17">
        <f t="shared" ref="AJ17:AJ48" si="24">MAX(0,($B$13+$C$13*CA17)/(1+$D$13*CA17)*BV17/(BX17+273)*$E$13)</f>
        <v>50803.707005562523</v>
      </c>
      <c r="AK17" t="s">
        <v>251</v>
      </c>
      <c r="AL17">
        <v>2.2433153846153799</v>
      </c>
      <c r="AM17">
        <v>1.538</v>
      </c>
      <c r="AN17">
        <f t="shared" ref="AN17:AN48" si="25">AM17-AL17</f>
        <v>-0.7053153846153799</v>
      </c>
      <c r="AO17">
        <f t="shared" ref="AO17:AO48" si="26">AN17/AM17</f>
        <v>-0.4585925777733289</v>
      </c>
      <c r="AP17">
        <v>1.1408337778350299</v>
      </c>
      <c r="AQ17" t="s">
        <v>252</v>
      </c>
      <c r="AR17">
        <v>2.2874307692307698</v>
      </c>
      <c r="AS17">
        <v>1.3024</v>
      </c>
      <c r="AT17">
        <f t="shared" ref="AT17:AT48" si="27">1-AR17/AS17</f>
        <v>-0.75631969381969433</v>
      </c>
      <c r="AU17">
        <v>0.5</v>
      </c>
      <c r="AV17">
        <f t="shared" ref="AV17:AV48" si="28">BJ17</f>
        <v>841.19948369020688</v>
      </c>
      <c r="AW17">
        <f t="shared" ref="AW17:AW48" si="29">H17</f>
        <v>4.5727637899889908</v>
      </c>
      <c r="AX17">
        <f t="shared" ref="AX17:AX48" si="30">AT17*AU17*AV17</f>
        <v>-318.1078679729311</v>
      </c>
      <c r="AY17">
        <f t="shared" ref="AY17:AY48" si="31">BD17/AS17</f>
        <v>1</v>
      </c>
      <c r="AZ17">
        <f t="shared" ref="AZ17:AZ48" si="32">(AW17-AP17)/AV17</f>
        <v>4.0798051814043392E-3</v>
      </c>
      <c r="BA17">
        <f t="shared" ref="BA17:BA48" si="33">(AM17-AS17)/AS17</f>
        <v>0.18089680589680593</v>
      </c>
      <c r="BB17" t="s">
        <v>253</v>
      </c>
      <c r="BC17">
        <v>0</v>
      </c>
      <c r="BD17">
        <f t="shared" ref="BD17:BD48" si="34">AS17-BC17</f>
        <v>1.3024</v>
      </c>
      <c r="BE17">
        <f t="shared" ref="BE17:BE48" si="35">(AS17-AR17)/(AS17-BC17)</f>
        <v>-0.75631969381969422</v>
      </c>
      <c r="BF17">
        <f t="shared" ref="BF17:BF48" si="36">(AM17-AS17)/(AM17-BC17)</f>
        <v>0.15318595578673605</v>
      </c>
      <c r="BG17">
        <f t="shared" ref="BG17:BG48" si="37">(AS17-AR17)/(AS17-AL17)</f>
        <v>1.0468856024002871</v>
      </c>
      <c r="BH17">
        <f t="shared" ref="BH17:BH48" si="38">(AM17-AS17)/(AM17-AL17)</f>
        <v>-0.33403496526376864</v>
      </c>
      <c r="BI17">
        <f t="shared" ref="BI17:BI48" si="39">$B$11*CB17+$C$11*CC17+$F$11*CD17</f>
        <v>999.99974193548405</v>
      </c>
      <c r="BJ17">
        <f t="shared" ref="BJ17:BJ48" si="40">BI17*BK17</f>
        <v>841.19948369020688</v>
      </c>
      <c r="BK17">
        <f t="shared" ref="BK17:BK48" si="41">($B$11*$D$9+$C$11*$D$9+$F$11*((CQ17+CI17)/MAX(CQ17+CI17+CR17, 0.1)*$I$9+CR17/MAX(CQ17+CI17+CR17, 0.1)*$J$9))/($B$11+$C$11+$F$11)</f>
        <v>0.84119970077400041</v>
      </c>
      <c r="BL17">
        <f t="shared" ref="BL17:BL48" si="42">($B$11*$K$9+$C$11*$K$9+$F$11*((CQ17+CI17)/MAX(CQ17+CI17+CR17, 0.1)*$P$9+CR17/MAX(CQ17+CI17+CR17, 0.1)*$Q$9))/($B$11+$C$11+$F$11)</f>
        <v>0.192399401548001</v>
      </c>
      <c r="BM17">
        <v>0.87688892485721648</v>
      </c>
      <c r="BN17">
        <v>0.5</v>
      </c>
      <c r="BO17" t="s">
        <v>254</v>
      </c>
      <c r="BP17">
        <v>1672917952.60323</v>
      </c>
      <c r="BQ17">
        <v>399.913935483871</v>
      </c>
      <c r="BR17">
        <v>400.83516129032301</v>
      </c>
      <c r="BS17">
        <v>15.9112903225806</v>
      </c>
      <c r="BT17">
        <v>15.6177774193548</v>
      </c>
      <c r="BU17">
        <v>500.008193548387</v>
      </c>
      <c r="BV17">
        <v>96.363238709677404</v>
      </c>
      <c r="BW17">
        <v>0.19995380645161301</v>
      </c>
      <c r="BX17">
        <v>27.902370967741899</v>
      </c>
      <c r="BY17">
        <v>28.239909677419401</v>
      </c>
      <c r="BZ17">
        <v>999.9</v>
      </c>
      <c r="CA17">
        <v>10000.483870967701</v>
      </c>
      <c r="CB17">
        <v>0</v>
      </c>
      <c r="CC17">
        <v>314.72761290322597</v>
      </c>
      <c r="CD17">
        <v>999.99974193548405</v>
      </c>
      <c r="CE17">
        <v>0.96000716129032304</v>
      </c>
      <c r="CF17">
        <v>3.9993032258064498E-2</v>
      </c>
      <c r="CG17">
        <v>0</v>
      </c>
      <c r="CH17">
        <v>2.2937709677419398</v>
      </c>
      <c r="CI17">
        <v>0</v>
      </c>
      <c r="CJ17">
        <v>801.29493548387097</v>
      </c>
      <c r="CK17">
        <v>9334.3354838709693</v>
      </c>
      <c r="CL17">
        <v>38.005774193548397</v>
      </c>
      <c r="CM17">
        <v>42.625</v>
      </c>
      <c r="CN17">
        <v>39.686999999999998</v>
      </c>
      <c r="CO17">
        <v>41.247967741935497</v>
      </c>
      <c r="CP17">
        <v>38.388903225806402</v>
      </c>
      <c r="CQ17">
        <v>960.00935483871001</v>
      </c>
      <c r="CR17">
        <v>39.99</v>
      </c>
      <c r="CS17">
        <v>0</v>
      </c>
      <c r="CT17">
        <v>820.20000004768394</v>
      </c>
      <c r="CU17">
        <v>2.2874307692307698</v>
      </c>
      <c r="CV17">
        <v>0.37109744122534499</v>
      </c>
      <c r="CW17">
        <v>-67.680581205064698</v>
      </c>
      <c r="CX17">
        <v>800.56065384615397</v>
      </c>
      <c r="CY17">
        <v>15</v>
      </c>
      <c r="CZ17">
        <v>1672917889.0999999</v>
      </c>
      <c r="DA17" t="s">
        <v>255</v>
      </c>
      <c r="DB17">
        <v>2</v>
      </c>
      <c r="DC17">
        <v>-4.1319999999999997</v>
      </c>
      <c r="DD17">
        <v>0.35599999999999998</v>
      </c>
      <c r="DE17">
        <v>399</v>
      </c>
      <c r="DF17">
        <v>15</v>
      </c>
      <c r="DG17">
        <v>1.68</v>
      </c>
      <c r="DH17">
        <v>0.3</v>
      </c>
      <c r="DI17">
        <v>-0.872050150943396</v>
      </c>
      <c r="DJ17">
        <v>-0.66404483481309395</v>
      </c>
      <c r="DK17">
        <v>0.20076362670886899</v>
      </c>
      <c r="DL17">
        <v>0</v>
      </c>
      <c r="DM17">
        <v>2.4754</v>
      </c>
      <c r="DN17">
        <v>0</v>
      </c>
      <c r="DO17">
        <v>0</v>
      </c>
      <c r="DP17">
        <v>0</v>
      </c>
      <c r="DQ17">
        <v>0.29509447169811298</v>
      </c>
      <c r="DR17">
        <v>3.9702714513305898E-2</v>
      </c>
      <c r="DS17">
        <v>2.3643208914160399E-2</v>
      </c>
      <c r="DT17">
        <v>1</v>
      </c>
      <c r="DU17">
        <v>1</v>
      </c>
      <c r="DV17">
        <v>3</v>
      </c>
      <c r="DW17" t="s">
        <v>256</v>
      </c>
      <c r="DX17">
        <v>100</v>
      </c>
      <c r="DY17">
        <v>100</v>
      </c>
      <c r="DZ17">
        <v>-4.1319999999999997</v>
      </c>
      <c r="EA17">
        <v>0.35599999999999998</v>
      </c>
      <c r="EB17">
        <v>2</v>
      </c>
      <c r="EC17">
        <v>516.88499999999999</v>
      </c>
      <c r="ED17">
        <v>416.55700000000002</v>
      </c>
      <c r="EE17">
        <v>21.024799999999999</v>
      </c>
      <c r="EF17">
        <v>31.987400000000001</v>
      </c>
      <c r="EG17">
        <v>29.998100000000001</v>
      </c>
      <c r="EH17">
        <v>32.111400000000003</v>
      </c>
      <c r="EI17">
        <v>32.135599999999997</v>
      </c>
      <c r="EJ17">
        <v>18.979399999999998</v>
      </c>
      <c r="EK17">
        <v>31.170500000000001</v>
      </c>
      <c r="EL17">
        <v>0</v>
      </c>
      <c r="EM17">
        <v>21.178599999999999</v>
      </c>
      <c r="EN17">
        <v>400.73399999999998</v>
      </c>
      <c r="EO17">
        <v>15.3422</v>
      </c>
      <c r="EP17">
        <v>100.105</v>
      </c>
      <c r="EQ17">
        <v>90.548100000000005</v>
      </c>
    </row>
    <row r="18" spans="1:147" x14ac:dyDescent="0.3">
      <c r="A18">
        <v>2</v>
      </c>
      <c r="B18">
        <v>1672918020.5999999</v>
      </c>
      <c r="C18">
        <v>60</v>
      </c>
      <c r="D18" t="s">
        <v>257</v>
      </c>
      <c r="E18" t="s">
        <v>258</v>
      </c>
      <c r="F18">
        <v>1672918012.6064501</v>
      </c>
      <c r="G18">
        <f t="shared" si="0"/>
        <v>2.3587063847007521E-3</v>
      </c>
      <c r="H18">
        <f t="shared" si="1"/>
        <v>4.8056557596639564</v>
      </c>
      <c r="I18">
        <f t="shared" si="2"/>
        <v>399.985064516129</v>
      </c>
      <c r="J18">
        <f t="shared" si="3"/>
        <v>309.39273020333405</v>
      </c>
      <c r="K18">
        <f t="shared" si="4"/>
        <v>29.882289905425111</v>
      </c>
      <c r="L18">
        <f t="shared" si="5"/>
        <v>38.632031359805794</v>
      </c>
      <c r="M18">
        <f t="shared" si="6"/>
        <v>0.10106643221199324</v>
      </c>
      <c r="N18">
        <f t="shared" si="7"/>
        <v>3.3810485314406025</v>
      </c>
      <c r="O18">
        <f t="shared" si="8"/>
        <v>9.9417599804895049E-2</v>
      </c>
      <c r="P18">
        <f t="shared" si="9"/>
        <v>6.2281900220910125E-2</v>
      </c>
      <c r="Q18">
        <f t="shared" si="10"/>
        <v>161.84824857777713</v>
      </c>
      <c r="R18">
        <f t="shared" si="11"/>
        <v>27.448284926611564</v>
      </c>
      <c r="S18">
        <f t="shared" si="12"/>
        <v>27.541364516129001</v>
      </c>
      <c r="T18">
        <f t="shared" si="13"/>
        <v>3.6945531845808244</v>
      </c>
      <c r="U18">
        <f t="shared" si="14"/>
        <v>40.552406607513859</v>
      </c>
      <c r="V18">
        <f t="shared" si="15"/>
        <v>1.4642793843807376</v>
      </c>
      <c r="W18">
        <f t="shared" si="16"/>
        <v>3.6108322708261285</v>
      </c>
      <c r="X18">
        <f t="shared" si="17"/>
        <v>2.230273800200087</v>
      </c>
      <c r="Y18">
        <f t="shared" si="18"/>
        <v>-104.01895156530317</v>
      </c>
      <c r="Z18">
        <f t="shared" si="19"/>
        <v>-71.321103325004117</v>
      </c>
      <c r="AA18">
        <f t="shared" si="20"/>
        <v>-4.5681716599195976</v>
      </c>
      <c r="AB18">
        <f t="shared" si="21"/>
        <v>-18.059977972449744</v>
      </c>
      <c r="AC18">
        <v>-3.9943689172605101E-2</v>
      </c>
      <c r="AD18">
        <v>4.4840290355609699E-2</v>
      </c>
      <c r="AE18">
        <v>3.3724426455816201</v>
      </c>
      <c r="AF18">
        <v>0</v>
      </c>
      <c r="AG18">
        <v>0</v>
      </c>
      <c r="AH18">
        <f t="shared" si="22"/>
        <v>1</v>
      </c>
      <c r="AI18">
        <f t="shared" si="23"/>
        <v>0</v>
      </c>
      <c r="AJ18">
        <f t="shared" si="24"/>
        <v>50910.312729521742</v>
      </c>
      <c r="AK18" t="s">
        <v>251</v>
      </c>
      <c r="AL18">
        <v>2.2433153846153799</v>
      </c>
      <c r="AM18">
        <v>1.538</v>
      </c>
      <c r="AN18">
        <f t="shared" si="25"/>
        <v>-0.7053153846153799</v>
      </c>
      <c r="AO18">
        <f t="shared" si="26"/>
        <v>-0.4585925777733289</v>
      </c>
      <c r="AP18">
        <v>1.1408337778350299</v>
      </c>
      <c r="AQ18" t="s">
        <v>259</v>
      </c>
      <c r="AR18">
        <v>2.2475769230769198</v>
      </c>
      <c r="AS18">
        <v>1.2243999999999999</v>
      </c>
      <c r="AT18">
        <f t="shared" si="27"/>
        <v>-0.83565576860251545</v>
      </c>
      <c r="AU18">
        <v>0.5</v>
      </c>
      <c r="AV18">
        <f t="shared" si="28"/>
        <v>841.20961800032467</v>
      </c>
      <c r="AW18">
        <f t="shared" si="29"/>
        <v>4.8056557596639564</v>
      </c>
      <c r="AX18">
        <f t="shared" si="30"/>
        <v>-351.48083494294485</v>
      </c>
      <c r="AY18">
        <f t="shared" si="31"/>
        <v>1</v>
      </c>
      <c r="AZ18">
        <f t="shared" si="32"/>
        <v>4.3566097003749568E-3</v>
      </c>
      <c r="BA18">
        <f t="shared" si="33"/>
        <v>0.25612544919960806</v>
      </c>
      <c r="BB18" t="s">
        <v>253</v>
      </c>
      <c r="BC18">
        <v>0</v>
      </c>
      <c r="BD18">
        <f t="shared" si="34"/>
        <v>1.2243999999999999</v>
      </c>
      <c r="BE18">
        <f t="shared" si="35"/>
        <v>-0.83565576860251545</v>
      </c>
      <c r="BF18">
        <f t="shared" si="36"/>
        <v>0.20390117035110539</v>
      </c>
      <c r="BG18">
        <f t="shared" si="37"/>
        <v>1.0041824262602026</v>
      </c>
      <c r="BH18">
        <f t="shared" si="38"/>
        <v>-0.4446237907755427</v>
      </c>
      <c r="BI18">
        <f t="shared" si="39"/>
        <v>1000.01177419355</v>
      </c>
      <c r="BJ18">
        <f t="shared" si="40"/>
        <v>841.20961800032467</v>
      </c>
      <c r="BK18">
        <f t="shared" si="41"/>
        <v>0.84119971355208312</v>
      </c>
      <c r="BL18">
        <f t="shared" si="42"/>
        <v>0.19239942710416641</v>
      </c>
      <c r="BM18">
        <v>0.87688892485721648</v>
      </c>
      <c r="BN18">
        <v>0.5</v>
      </c>
      <c r="BO18" t="s">
        <v>254</v>
      </c>
      <c r="BP18">
        <v>1672918012.6064501</v>
      </c>
      <c r="BQ18">
        <v>399.985064516129</v>
      </c>
      <c r="BR18">
        <v>400.993290322581</v>
      </c>
      <c r="BS18">
        <v>15.160732258064501</v>
      </c>
      <c r="BT18">
        <v>14.753354838709701</v>
      </c>
      <c r="BU18">
        <v>500.01941935483899</v>
      </c>
      <c r="BV18">
        <v>96.383667741935497</v>
      </c>
      <c r="BW18">
        <v>0.200016967741936</v>
      </c>
      <c r="BX18">
        <v>27.150090322580699</v>
      </c>
      <c r="BY18">
        <v>27.541364516129001</v>
      </c>
      <c r="BZ18">
        <v>999.9</v>
      </c>
      <c r="CA18">
        <v>9994.0322580645206</v>
      </c>
      <c r="CB18">
        <v>0</v>
      </c>
      <c r="CC18">
        <v>314.16132258064499</v>
      </c>
      <c r="CD18">
        <v>1000.01177419355</v>
      </c>
      <c r="CE18">
        <v>0.96001161290322601</v>
      </c>
      <c r="CF18">
        <v>3.99887548387097E-2</v>
      </c>
      <c r="CG18">
        <v>0</v>
      </c>
      <c r="CH18">
        <v>2.2638903225806501</v>
      </c>
      <c r="CI18">
        <v>0</v>
      </c>
      <c r="CJ18">
        <v>738.62064516128999</v>
      </c>
      <c r="CK18">
        <v>9334.4696774193508</v>
      </c>
      <c r="CL18">
        <v>38.5884838709677</v>
      </c>
      <c r="CM18">
        <v>42.686999999999998</v>
      </c>
      <c r="CN18">
        <v>39.975612903225802</v>
      </c>
      <c r="CO18">
        <v>41.29</v>
      </c>
      <c r="CP18">
        <v>38.806032258064498</v>
      </c>
      <c r="CQ18">
        <v>960.02193548387095</v>
      </c>
      <c r="CR18">
        <v>39.990967741935499</v>
      </c>
      <c r="CS18">
        <v>0</v>
      </c>
      <c r="CT18">
        <v>59.299999952316298</v>
      </c>
      <c r="CU18">
        <v>2.2475769230769198</v>
      </c>
      <c r="CV18">
        <v>-0.47027008308992702</v>
      </c>
      <c r="CW18">
        <v>-47.293162422247399</v>
      </c>
      <c r="CX18">
        <v>738.07480769230801</v>
      </c>
      <c r="CY18">
        <v>15</v>
      </c>
      <c r="CZ18">
        <v>1672917889.0999999</v>
      </c>
      <c r="DA18" t="s">
        <v>255</v>
      </c>
      <c r="DB18">
        <v>2</v>
      </c>
      <c r="DC18">
        <v>-4.1319999999999997</v>
      </c>
      <c r="DD18">
        <v>0.35599999999999998</v>
      </c>
      <c r="DE18">
        <v>399</v>
      </c>
      <c r="DF18">
        <v>15</v>
      </c>
      <c r="DG18">
        <v>1.68</v>
      </c>
      <c r="DH18">
        <v>0.3</v>
      </c>
      <c r="DI18">
        <v>-0.94839996226415102</v>
      </c>
      <c r="DJ18">
        <v>-0.93491284424242904</v>
      </c>
      <c r="DK18">
        <v>0.40528794548935199</v>
      </c>
      <c r="DL18">
        <v>0</v>
      </c>
      <c r="DM18">
        <v>1.8508</v>
      </c>
      <c r="DN18">
        <v>0</v>
      </c>
      <c r="DO18">
        <v>0</v>
      </c>
      <c r="DP18">
        <v>0</v>
      </c>
      <c r="DQ18">
        <v>0.404512641509434</v>
      </c>
      <c r="DR18">
        <v>5.4116908496495801E-2</v>
      </c>
      <c r="DS18">
        <v>1.8467027326229599E-2</v>
      </c>
      <c r="DT18">
        <v>1</v>
      </c>
      <c r="DU18">
        <v>1</v>
      </c>
      <c r="DV18">
        <v>3</v>
      </c>
      <c r="DW18" t="s">
        <v>256</v>
      </c>
      <c r="DX18">
        <v>100</v>
      </c>
      <c r="DY18">
        <v>100</v>
      </c>
      <c r="DZ18">
        <v>-4.1319999999999997</v>
      </c>
      <c r="EA18">
        <v>0.35599999999999998</v>
      </c>
      <c r="EB18">
        <v>2</v>
      </c>
      <c r="EC18">
        <v>517.404</v>
      </c>
      <c r="ED18">
        <v>415.904</v>
      </c>
      <c r="EE18">
        <v>22.773599999999998</v>
      </c>
      <c r="EF18">
        <v>32.046700000000001</v>
      </c>
      <c r="EG18">
        <v>29.999300000000002</v>
      </c>
      <c r="EH18">
        <v>32.128900000000002</v>
      </c>
      <c r="EI18">
        <v>32.1496</v>
      </c>
      <c r="EJ18">
        <v>18.952300000000001</v>
      </c>
      <c r="EK18">
        <v>34.584099999999999</v>
      </c>
      <c r="EL18">
        <v>0</v>
      </c>
      <c r="EM18">
        <v>22.854800000000001</v>
      </c>
      <c r="EN18">
        <v>400.58699999999999</v>
      </c>
      <c r="EO18">
        <v>14.6159</v>
      </c>
      <c r="EP18">
        <v>100.114</v>
      </c>
      <c r="EQ18">
        <v>90.559799999999996</v>
      </c>
    </row>
    <row r="19" spans="1:147" x14ac:dyDescent="0.3">
      <c r="A19">
        <v>3</v>
      </c>
      <c r="B19">
        <v>1672918080.5999999</v>
      </c>
      <c r="C19">
        <v>120</v>
      </c>
      <c r="D19" t="s">
        <v>260</v>
      </c>
      <c r="E19" t="s">
        <v>261</v>
      </c>
      <c r="F19">
        <v>1672918072.6129</v>
      </c>
      <c r="G19">
        <f t="shared" si="0"/>
        <v>2.2820674053630947E-3</v>
      </c>
      <c r="H19">
        <f t="shared" si="1"/>
        <v>11.167050656623637</v>
      </c>
      <c r="I19">
        <f t="shared" si="2"/>
        <v>399.94477419354803</v>
      </c>
      <c r="J19">
        <f t="shared" si="3"/>
        <v>199.61010122579066</v>
      </c>
      <c r="K19">
        <f t="shared" si="4"/>
        <v>19.274490199968227</v>
      </c>
      <c r="L19">
        <f t="shared" si="5"/>
        <v>38.618945551268723</v>
      </c>
      <c r="M19">
        <f t="shared" si="6"/>
        <v>9.5927659559424797E-2</v>
      </c>
      <c r="N19">
        <f t="shared" si="7"/>
        <v>3.3793212049186629</v>
      </c>
      <c r="O19">
        <f t="shared" si="8"/>
        <v>9.4440158958093753E-2</v>
      </c>
      <c r="P19">
        <f t="shared" si="9"/>
        <v>5.9156823931279773E-2</v>
      </c>
      <c r="Q19">
        <f t="shared" si="10"/>
        <v>161.84507870130872</v>
      </c>
      <c r="R19">
        <f t="shared" si="11"/>
        <v>27.578403962985178</v>
      </c>
      <c r="S19">
        <f t="shared" si="12"/>
        <v>27.6369419354839</v>
      </c>
      <c r="T19">
        <f t="shared" si="13"/>
        <v>3.715259468024998</v>
      </c>
      <c r="U19">
        <f t="shared" si="14"/>
        <v>39.735595004084914</v>
      </c>
      <c r="V19">
        <f t="shared" si="15"/>
        <v>1.4442891594775888</v>
      </c>
      <c r="W19">
        <f t="shared" si="16"/>
        <v>3.6347490438462353</v>
      </c>
      <c r="X19">
        <f t="shared" si="17"/>
        <v>2.2709703085474091</v>
      </c>
      <c r="Y19">
        <f t="shared" si="18"/>
        <v>-100.63917257651248</v>
      </c>
      <c r="Z19">
        <f t="shared" si="19"/>
        <v>-68.187505051198471</v>
      </c>
      <c r="AA19">
        <f t="shared" si="20"/>
        <v>-4.3742387310032784</v>
      </c>
      <c r="AB19">
        <f t="shared" si="21"/>
        <v>-11.355837657405516</v>
      </c>
      <c r="AC19">
        <v>-3.9918030626865102E-2</v>
      </c>
      <c r="AD19">
        <v>4.4811486390204602E-2</v>
      </c>
      <c r="AE19">
        <v>3.3707208472049399</v>
      </c>
      <c r="AF19">
        <v>0</v>
      </c>
      <c r="AG19">
        <v>0</v>
      </c>
      <c r="AH19">
        <f t="shared" si="22"/>
        <v>1</v>
      </c>
      <c r="AI19">
        <f t="shared" si="23"/>
        <v>0</v>
      </c>
      <c r="AJ19">
        <f t="shared" si="24"/>
        <v>50859.368970114607</v>
      </c>
      <c r="AK19" t="s">
        <v>251</v>
      </c>
      <c r="AL19">
        <v>2.2433153846153799</v>
      </c>
      <c r="AM19">
        <v>1.538</v>
      </c>
      <c r="AN19">
        <f t="shared" si="25"/>
        <v>-0.7053153846153799</v>
      </c>
      <c r="AO19">
        <f t="shared" si="26"/>
        <v>-0.4585925777733289</v>
      </c>
      <c r="AP19">
        <v>1.1408337778350299</v>
      </c>
      <c r="AQ19" t="s">
        <v>262</v>
      </c>
      <c r="AR19">
        <v>2.2481692307692298</v>
      </c>
      <c r="AS19">
        <v>1.9116</v>
      </c>
      <c r="AT19">
        <f t="shared" si="27"/>
        <v>-0.17606676646224617</v>
      </c>
      <c r="AU19">
        <v>0.5</v>
      </c>
      <c r="AV19">
        <f t="shared" si="28"/>
        <v>841.19200184550868</v>
      </c>
      <c r="AW19">
        <f t="shared" si="29"/>
        <v>11.167050656623637</v>
      </c>
      <c r="AX19">
        <f t="shared" si="30"/>
        <v>-74.052977869421269</v>
      </c>
      <c r="AY19">
        <f t="shared" si="31"/>
        <v>1</v>
      </c>
      <c r="AZ19">
        <f t="shared" si="32"/>
        <v>1.1919058736640243E-2</v>
      </c>
      <c r="BA19">
        <f t="shared" si="33"/>
        <v>-0.19543837622933666</v>
      </c>
      <c r="BB19" t="s">
        <v>253</v>
      </c>
      <c r="BC19">
        <v>0</v>
      </c>
      <c r="BD19">
        <f t="shared" si="34"/>
        <v>1.9116</v>
      </c>
      <c r="BE19">
        <f t="shared" si="35"/>
        <v>-0.1760667664622462</v>
      </c>
      <c r="BF19">
        <f t="shared" si="36"/>
        <v>-0.2429128738621586</v>
      </c>
      <c r="BG19">
        <f t="shared" si="37"/>
        <v>1.0146325626695845</v>
      </c>
      <c r="BH19">
        <f t="shared" si="38"/>
        <v>0.52969211809229166</v>
      </c>
      <c r="BI19">
        <f t="shared" si="39"/>
        <v>999.99067741935505</v>
      </c>
      <c r="BJ19">
        <f t="shared" si="40"/>
        <v>841.19200184550868</v>
      </c>
      <c r="BK19">
        <f t="shared" si="41"/>
        <v>0.84119984399889292</v>
      </c>
      <c r="BL19">
        <f t="shared" si="42"/>
        <v>0.19239968799778578</v>
      </c>
      <c r="BM19">
        <v>0.87688892485721603</v>
      </c>
      <c r="BN19">
        <v>0.5</v>
      </c>
      <c r="BO19" t="s">
        <v>254</v>
      </c>
      <c r="BP19">
        <v>1672918072.6129</v>
      </c>
      <c r="BQ19">
        <v>399.94477419354803</v>
      </c>
      <c r="BR19">
        <v>402.06316129032302</v>
      </c>
      <c r="BS19">
        <v>14.957319354838701</v>
      </c>
      <c r="BT19">
        <v>14.563106451612899</v>
      </c>
      <c r="BU19">
        <v>500.03138709677398</v>
      </c>
      <c r="BV19">
        <v>96.360632258064499</v>
      </c>
      <c r="BW19">
        <v>0.200063225806452</v>
      </c>
      <c r="BX19">
        <v>27.262667741935498</v>
      </c>
      <c r="BY19">
        <v>27.6369419354839</v>
      </c>
      <c r="BZ19">
        <v>999.9</v>
      </c>
      <c r="CA19">
        <v>9990</v>
      </c>
      <c r="CB19">
        <v>0</v>
      </c>
      <c r="CC19">
        <v>314.75712903225798</v>
      </c>
      <c r="CD19">
        <v>999.99067741935505</v>
      </c>
      <c r="CE19">
        <v>0.96000683870967796</v>
      </c>
      <c r="CF19">
        <v>3.9993429032258103E-2</v>
      </c>
      <c r="CG19">
        <v>0</v>
      </c>
      <c r="CH19">
        <v>2.2607677419354801</v>
      </c>
      <c r="CI19">
        <v>0</v>
      </c>
      <c r="CJ19">
        <v>690.55712903225799</v>
      </c>
      <c r="CK19">
        <v>9334.2603225806506</v>
      </c>
      <c r="CL19">
        <v>39.021999999999998</v>
      </c>
      <c r="CM19">
        <v>42.78</v>
      </c>
      <c r="CN19">
        <v>40.306032258064498</v>
      </c>
      <c r="CO19">
        <v>41.375</v>
      </c>
      <c r="CP19">
        <v>39.126935483871002</v>
      </c>
      <c r="CQ19">
        <v>959.99838709677397</v>
      </c>
      <c r="CR19">
        <v>39.994516129032299</v>
      </c>
      <c r="CS19">
        <v>0</v>
      </c>
      <c r="CT19">
        <v>59.299999952316298</v>
      </c>
      <c r="CU19">
        <v>2.2481692307692298</v>
      </c>
      <c r="CV19">
        <v>-0.67639657790515995</v>
      </c>
      <c r="CW19">
        <v>-40.494222255858297</v>
      </c>
      <c r="CX19">
        <v>690.16130769230801</v>
      </c>
      <c r="CY19">
        <v>15</v>
      </c>
      <c r="CZ19">
        <v>1672917889.0999999</v>
      </c>
      <c r="DA19" t="s">
        <v>255</v>
      </c>
      <c r="DB19">
        <v>2</v>
      </c>
      <c r="DC19">
        <v>-4.1319999999999997</v>
      </c>
      <c r="DD19">
        <v>0.35599999999999998</v>
      </c>
      <c r="DE19">
        <v>399</v>
      </c>
      <c r="DF19">
        <v>15</v>
      </c>
      <c r="DG19">
        <v>1.68</v>
      </c>
      <c r="DH19">
        <v>0.3</v>
      </c>
      <c r="DI19">
        <v>-1.60740109622641</v>
      </c>
      <c r="DJ19">
        <v>-7.6273227120686196</v>
      </c>
      <c r="DK19">
        <v>2.2277100656375901</v>
      </c>
      <c r="DL19">
        <v>0</v>
      </c>
      <c r="DM19">
        <v>2.0213999999999999</v>
      </c>
      <c r="DN19">
        <v>0</v>
      </c>
      <c r="DO19">
        <v>0</v>
      </c>
      <c r="DP19">
        <v>0</v>
      </c>
      <c r="DQ19">
        <v>0.39091364150943397</v>
      </c>
      <c r="DR19">
        <v>2.9554606444969399E-2</v>
      </c>
      <c r="DS19">
        <v>5.7828521202836804E-3</v>
      </c>
      <c r="DT19">
        <v>1</v>
      </c>
      <c r="DU19">
        <v>1</v>
      </c>
      <c r="DV19">
        <v>3</v>
      </c>
      <c r="DW19" t="s">
        <v>256</v>
      </c>
      <c r="DX19">
        <v>100</v>
      </c>
      <c r="DY19">
        <v>100</v>
      </c>
      <c r="DZ19">
        <v>-4.1319999999999997</v>
      </c>
      <c r="EA19">
        <v>0.35599999999999998</v>
      </c>
      <c r="EB19">
        <v>2</v>
      </c>
      <c r="EC19">
        <v>517.298</v>
      </c>
      <c r="ED19">
        <v>415.00299999999999</v>
      </c>
      <c r="EE19">
        <v>25.824000000000002</v>
      </c>
      <c r="EF19">
        <v>32.066400000000002</v>
      </c>
      <c r="EG19">
        <v>30.000699999999998</v>
      </c>
      <c r="EH19">
        <v>32.148000000000003</v>
      </c>
      <c r="EI19">
        <v>32.163600000000002</v>
      </c>
      <c r="EJ19">
        <v>18.683</v>
      </c>
      <c r="EK19">
        <v>34.289700000000003</v>
      </c>
      <c r="EL19">
        <v>0</v>
      </c>
      <c r="EM19">
        <v>25.912600000000001</v>
      </c>
      <c r="EN19">
        <v>397.96800000000002</v>
      </c>
      <c r="EO19">
        <v>14.677199999999999</v>
      </c>
      <c r="EP19">
        <v>100.10599999999999</v>
      </c>
      <c r="EQ19">
        <v>90.560900000000004</v>
      </c>
    </row>
    <row r="20" spans="1:147" x14ac:dyDescent="0.3">
      <c r="A20">
        <v>4</v>
      </c>
      <c r="B20">
        <v>1672918140.5999999</v>
      </c>
      <c r="C20">
        <v>180</v>
      </c>
      <c r="D20" t="s">
        <v>263</v>
      </c>
      <c r="E20" t="s">
        <v>264</v>
      </c>
      <c r="F20">
        <v>1672918132.6322601</v>
      </c>
      <c r="G20">
        <f t="shared" si="0"/>
        <v>1.9042035751327968E-3</v>
      </c>
      <c r="H20">
        <f t="shared" si="1"/>
        <v>5.4807008185391313</v>
      </c>
      <c r="I20">
        <f t="shared" si="2"/>
        <v>400.48751612903197</v>
      </c>
      <c r="J20">
        <f t="shared" si="3"/>
        <v>273.93400383517428</v>
      </c>
      <c r="K20">
        <f t="shared" si="4"/>
        <v>26.45125112283862</v>
      </c>
      <c r="L20">
        <f t="shared" si="5"/>
        <v>38.671343142434189</v>
      </c>
      <c r="M20">
        <f t="shared" si="6"/>
        <v>7.8261578642844998E-2</v>
      </c>
      <c r="N20">
        <f t="shared" si="7"/>
        <v>3.381273479246393</v>
      </c>
      <c r="O20">
        <f t="shared" si="8"/>
        <v>7.7269014139011036E-2</v>
      </c>
      <c r="P20">
        <f t="shared" si="9"/>
        <v>4.8381262932103326E-2</v>
      </c>
      <c r="Q20">
        <f t="shared" si="10"/>
        <v>161.84412907491944</v>
      </c>
      <c r="R20">
        <f t="shared" si="11"/>
        <v>28.083354409424516</v>
      </c>
      <c r="S20">
        <f t="shared" si="12"/>
        <v>27.974587096774201</v>
      </c>
      <c r="T20">
        <f t="shared" si="13"/>
        <v>3.7892213134849766</v>
      </c>
      <c r="U20">
        <f t="shared" si="14"/>
        <v>39.582165654953982</v>
      </c>
      <c r="V20">
        <f t="shared" si="15"/>
        <v>1.47445621038283</v>
      </c>
      <c r="W20">
        <f t="shared" si="16"/>
        <v>3.7250518913896054</v>
      </c>
      <c r="X20">
        <f t="shared" si="17"/>
        <v>2.3147651031021468</v>
      </c>
      <c r="Y20">
        <f t="shared" si="18"/>
        <v>-83.97537766335634</v>
      </c>
      <c r="Z20">
        <f t="shared" si="19"/>
        <v>-53.339585819281972</v>
      </c>
      <c r="AA20">
        <f t="shared" si="20"/>
        <v>-3.4327063234945867</v>
      </c>
      <c r="AB20">
        <f t="shared" si="21"/>
        <v>21.096459268786539</v>
      </c>
      <c r="AC20">
        <v>-3.9947031055513102E-2</v>
      </c>
      <c r="AD20">
        <v>4.4844041911939102E-2</v>
      </c>
      <c r="AE20">
        <v>3.3726668733772298</v>
      </c>
      <c r="AF20">
        <v>0</v>
      </c>
      <c r="AG20">
        <v>0</v>
      </c>
      <c r="AH20">
        <f t="shared" si="22"/>
        <v>1</v>
      </c>
      <c r="AI20">
        <f t="shared" si="23"/>
        <v>0</v>
      </c>
      <c r="AJ20">
        <f t="shared" si="24"/>
        <v>50823.838306192578</v>
      </c>
      <c r="AK20" t="s">
        <v>251</v>
      </c>
      <c r="AL20">
        <v>2.2433153846153799</v>
      </c>
      <c r="AM20">
        <v>1.538</v>
      </c>
      <c r="AN20">
        <f t="shared" si="25"/>
        <v>-0.7053153846153799</v>
      </c>
      <c r="AO20">
        <f t="shared" si="26"/>
        <v>-0.4585925777733289</v>
      </c>
      <c r="AP20">
        <v>1.1408337778350299</v>
      </c>
      <c r="AQ20" t="s">
        <v>265</v>
      </c>
      <c r="AR20">
        <v>2.25307307692308</v>
      </c>
      <c r="AS20">
        <v>1.89679</v>
      </c>
      <c r="AT20">
        <f t="shared" si="27"/>
        <v>-0.18783475077529932</v>
      </c>
      <c r="AU20">
        <v>0.5</v>
      </c>
      <c r="AV20">
        <f t="shared" si="28"/>
        <v>841.18791576754586</v>
      </c>
      <c r="AW20">
        <f t="shared" si="29"/>
        <v>5.4807008185391313</v>
      </c>
      <c r="AX20">
        <f t="shared" si="30"/>
        <v>-79.002161256695231</v>
      </c>
      <c r="AY20">
        <f t="shared" si="31"/>
        <v>1</v>
      </c>
      <c r="AZ20">
        <f t="shared" si="32"/>
        <v>5.1592122988882569E-3</v>
      </c>
      <c r="BA20">
        <f t="shared" si="33"/>
        <v>-0.18915641689380477</v>
      </c>
      <c r="BB20" t="s">
        <v>253</v>
      </c>
      <c r="BC20">
        <v>0</v>
      </c>
      <c r="BD20">
        <f t="shared" si="34"/>
        <v>1.89679</v>
      </c>
      <c r="BE20">
        <f t="shared" si="35"/>
        <v>-0.18783475077529935</v>
      </c>
      <c r="BF20">
        <f t="shared" si="36"/>
        <v>-0.23328348504551361</v>
      </c>
      <c r="BG20">
        <f t="shared" si="37"/>
        <v>1.0281586652548715</v>
      </c>
      <c r="BH20">
        <f t="shared" si="38"/>
        <v>0.50869441929960746</v>
      </c>
      <c r="BI20">
        <f t="shared" si="39"/>
        <v>999.985935483871</v>
      </c>
      <c r="BJ20">
        <f t="shared" si="40"/>
        <v>841.18791576754586</v>
      </c>
      <c r="BK20">
        <f t="shared" si="41"/>
        <v>0.84119974683495291</v>
      </c>
      <c r="BL20">
        <f t="shared" si="42"/>
        <v>0.19239949366990608</v>
      </c>
      <c r="BM20">
        <v>0.87688892485721603</v>
      </c>
      <c r="BN20">
        <v>0.5</v>
      </c>
      <c r="BO20" t="s">
        <v>254</v>
      </c>
      <c r="BP20">
        <v>1672918132.6322601</v>
      </c>
      <c r="BQ20">
        <v>400.48751612903197</v>
      </c>
      <c r="BR20">
        <v>401.58241935483898</v>
      </c>
      <c r="BS20">
        <v>15.2697387096774</v>
      </c>
      <c r="BT20">
        <v>14.9408935483871</v>
      </c>
      <c r="BU20">
        <v>500.01587096774199</v>
      </c>
      <c r="BV20">
        <v>96.360629032258103</v>
      </c>
      <c r="BW20">
        <v>0.200041612903226</v>
      </c>
      <c r="BX20">
        <v>27.6819806451613</v>
      </c>
      <c r="BY20">
        <v>27.974587096774201</v>
      </c>
      <c r="BZ20">
        <v>999.9</v>
      </c>
      <c r="CA20">
        <v>9997.2580645161306</v>
      </c>
      <c r="CB20">
        <v>0</v>
      </c>
      <c r="CC20">
        <v>314.71051612903199</v>
      </c>
      <c r="CD20">
        <v>999.985935483871</v>
      </c>
      <c r="CE20">
        <v>0.96000819354838696</v>
      </c>
      <c r="CF20">
        <v>3.99920258064516E-2</v>
      </c>
      <c r="CG20">
        <v>0</v>
      </c>
      <c r="CH20">
        <v>2.2481741935483899</v>
      </c>
      <c r="CI20">
        <v>0</v>
      </c>
      <c r="CJ20">
        <v>651.524</v>
      </c>
      <c r="CK20">
        <v>9334.2154838709594</v>
      </c>
      <c r="CL20">
        <v>39.380935483870999</v>
      </c>
      <c r="CM20">
        <v>42.933</v>
      </c>
      <c r="CN20">
        <v>40.6148064516129</v>
      </c>
      <c r="CO20">
        <v>41.5</v>
      </c>
      <c r="CP20">
        <v>39.424999999999997</v>
      </c>
      <c r="CQ20">
        <v>959.99419354838699</v>
      </c>
      <c r="CR20">
        <v>39.990967741935499</v>
      </c>
      <c r="CS20">
        <v>0</v>
      </c>
      <c r="CT20">
        <v>59.400000095367403</v>
      </c>
      <c r="CU20">
        <v>2.25307307692308</v>
      </c>
      <c r="CV20">
        <v>-0.45203077474778303</v>
      </c>
      <c r="CW20">
        <v>-29.9774017223023</v>
      </c>
      <c r="CX20">
        <v>651.28965384615401</v>
      </c>
      <c r="CY20">
        <v>15</v>
      </c>
      <c r="CZ20">
        <v>1672917889.0999999</v>
      </c>
      <c r="DA20" t="s">
        <v>255</v>
      </c>
      <c r="DB20">
        <v>2</v>
      </c>
      <c r="DC20">
        <v>-4.1319999999999997</v>
      </c>
      <c r="DD20">
        <v>0.35599999999999998</v>
      </c>
      <c r="DE20">
        <v>399</v>
      </c>
      <c r="DF20">
        <v>15</v>
      </c>
      <c r="DG20">
        <v>1.68</v>
      </c>
      <c r="DH20">
        <v>0.3</v>
      </c>
      <c r="DI20">
        <v>-1.14694137735849</v>
      </c>
      <c r="DJ20">
        <v>0.64110280979518597</v>
      </c>
      <c r="DK20">
        <v>1.19490615241857</v>
      </c>
      <c r="DL20">
        <v>0</v>
      </c>
      <c r="DM20">
        <v>2.1875</v>
      </c>
      <c r="DN20">
        <v>0</v>
      </c>
      <c r="DO20">
        <v>0</v>
      </c>
      <c r="DP20">
        <v>0</v>
      </c>
      <c r="DQ20">
        <v>0.34452001886792399</v>
      </c>
      <c r="DR20">
        <v>-0.12138832663766599</v>
      </c>
      <c r="DS20">
        <v>1.9585356338000001E-2</v>
      </c>
      <c r="DT20">
        <v>0</v>
      </c>
      <c r="DU20">
        <v>0</v>
      </c>
      <c r="DV20">
        <v>3</v>
      </c>
      <c r="DW20" t="s">
        <v>266</v>
      </c>
      <c r="DX20">
        <v>100</v>
      </c>
      <c r="DY20">
        <v>100</v>
      </c>
      <c r="DZ20">
        <v>-4.1319999999999997</v>
      </c>
      <c r="EA20">
        <v>0.35599999999999998</v>
      </c>
      <c r="EB20">
        <v>2</v>
      </c>
      <c r="EC20">
        <v>517.68499999999995</v>
      </c>
      <c r="ED20">
        <v>415.39499999999998</v>
      </c>
      <c r="EE20">
        <v>26.637699999999999</v>
      </c>
      <c r="EF20">
        <v>32.038200000000003</v>
      </c>
      <c r="EG20">
        <v>30</v>
      </c>
      <c r="EH20">
        <v>32.148000000000003</v>
      </c>
      <c r="EI20">
        <v>32.1663</v>
      </c>
      <c r="EJ20">
        <v>18.805800000000001</v>
      </c>
      <c r="EK20">
        <v>31.765000000000001</v>
      </c>
      <c r="EL20">
        <v>0</v>
      </c>
      <c r="EM20">
        <v>26.618400000000001</v>
      </c>
      <c r="EN20">
        <v>399.76100000000002</v>
      </c>
      <c r="EO20">
        <v>15.0832</v>
      </c>
      <c r="EP20">
        <v>100.10899999999999</v>
      </c>
      <c r="EQ20">
        <v>90.568600000000004</v>
      </c>
    </row>
    <row r="21" spans="1:147" x14ac:dyDescent="0.3">
      <c r="A21">
        <v>5</v>
      </c>
      <c r="B21">
        <v>1672918201.0999999</v>
      </c>
      <c r="C21">
        <v>240.5</v>
      </c>
      <c r="D21" t="s">
        <v>267</v>
      </c>
      <c r="E21" t="s">
        <v>268</v>
      </c>
      <c r="F21">
        <v>1672918193.14516</v>
      </c>
      <c r="G21">
        <f t="shared" si="0"/>
        <v>2.0359847224837063E-3</v>
      </c>
      <c r="H21">
        <f t="shared" si="1"/>
        <v>1.9125305577901623</v>
      </c>
      <c r="I21">
        <f t="shared" si="2"/>
        <v>399.79461290322598</v>
      </c>
      <c r="J21">
        <f t="shared" si="3"/>
        <v>347.92083412617427</v>
      </c>
      <c r="K21">
        <f t="shared" si="4"/>
        <v>33.595040110705327</v>
      </c>
      <c r="L21">
        <f t="shared" si="5"/>
        <v>38.603943021293638</v>
      </c>
      <c r="M21">
        <f t="shared" si="6"/>
        <v>8.3435202456041302E-2</v>
      </c>
      <c r="N21">
        <f t="shared" si="7"/>
        <v>3.3804156363347353</v>
      </c>
      <c r="O21">
        <f t="shared" si="8"/>
        <v>8.2307807074352549E-2</v>
      </c>
      <c r="P21">
        <f t="shared" si="9"/>
        <v>5.154240223639607E-2</v>
      </c>
      <c r="Q21">
        <f t="shared" si="10"/>
        <v>161.84674691803605</v>
      </c>
      <c r="R21">
        <f t="shared" si="11"/>
        <v>28.28459750035114</v>
      </c>
      <c r="S21">
        <f t="shared" si="12"/>
        <v>28.138529032258099</v>
      </c>
      <c r="T21">
        <f t="shared" si="13"/>
        <v>3.8255940960487198</v>
      </c>
      <c r="U21">
        <f t="shared" si="14"/>
        <v>39.807097245040758</v>
      </c>
      <c r="V21">
        <f t="shared" si="15"/>
        <v>1.5029822224594673</v>
      </c>
      <c r="W21">
        <f t="shared" si="16"/>
        <v>3.7756639556196521</v>
      </c>
      <c r="X21">
        <f t="shared" si="17"/>
        <v>2.3226118735892527</v>
      </c>
      <c r="Y21">
        <f t="shared" si="18"/>
        <v>-89.786926261531448</v>
      </c>
      <c r="Z21">
        <f t="shared" si="19"/>
        <v>-41.078015738981485</v>
      </c>
      <c r="AA21">
        <f t="shared" si="20"/>
        <v>-2.6494876966375962</v>
      </c>
      <c r="AB21">
        <f t="shared" si="21"/>
        <v>28.332317220885507</v>
      </c>
      <c r="AC21">
        <v>-3.9934287212363501E-2</v>
      </c>
      <c r="AD21">
        <v>4.4829735831581598E-2</v>
      </c>
      <c r="AE21">
        <v>3.3718117761323301</v>
      </c>
      <c r="AF21">
        <v>0</v>
      </c>
      <c r="AG21">
        <v>0</v>
      </c>
      <c r="AH21">
        <f t="shared" si="22"/>
        <v>1</v>
      </c>
      <c r="AI21">
        <f t="shared" si="23"/>
        <v>0</v>
      </c>
      <c r="AJ21">
        <f t="shared" si="24"/>
        <v>50769.230927230252</v>
      </c>
      <c r="AK21" t="s">
        <v>251</v>
      </c>
      <c r="AL21">
        <v>2.2433153846153799</v>
      </c>
      <c r="AM21">
        <v>1.538</v>
      </c>
      <c r="AN21">
        <f t="shared" si="25"/>
        <v>-0.7053153846153799</v>
      </c>
      <c r="AO21">
        <f t="shared" si="26"/>
        <v>-0.4585925777733289</v>
      </c>
      <c r="AP21">
        <v>1.1408337778350299</v>
      </c>
      <c r="AQ21" t="s">
        <v>269</v>
      </c>
      <c r="AR21">
        <v>2.2318307692307702</v>
      </c>
      <c r="AS21">
        <v>1.7636000000000001</v>
      </c>
      <c r="AT21">
        <f t="shared" si="27"/>
        <v>-0.26549714744316755</v>
      </c>
      <c r="AU21">
        <v>0.5</v>
      </c>
      <c r="AV21">
        <f t="shared" si="28"/>
        <v>841.19661731676445</v>
      </c>
      <c r="AW21">
        <f t="shared" si="29"/>
        <v>1.9125305577901623</v>
      </c>
      <c r="AX21">
        <f t="shared" si="30"/>
        <v>-111.6676511682214</v>
      </c>
      <c r="AY21">
        <f t="shared" si="31"/>
        <v>1</v>
      </c>
      <c r="AZ21">
        <f t="shared" si="32"/>
        <v>9.17379794532078E-4</v>
      </c>
      <c r="BA21">
        <f t="shared" si="33"/>
        <v>-0.12792016330233613</v>
      </c>
      <c r="BB21" t="s">
        <v>253</v>
      </c>
      <c r="BC21">
        <v>0</v>
      </c>
      <c r="BD21">
        <f t="shared" si="34"/>
        <v>1.7636000000000001</v>
      </c>
      <c r="BE21">
        <f t="shared" si="35"/>
        <v>-0.26549714744316744</v>
      </c>
      <c r="BF21">
        <f t="shared" si="36"/>
        <v>-0.14668400520156047</v>
      </c>
      <c r="BG21">
        <f t="shared" si="37"/>
        <v>0.97605952247327288</v>
      </c>
      <c r="BH21">
        <f t="shared" si="38"/>
        <v>0.31985691071097705</v>
      </c>
      <c r="BI21">
        <f t="shared" si="39"/>
        <v>999.99561290322595</v>
      </c>
      <c r="BJ21">
        <f t="shared" si="40"/>
        <v>841.19661731676445</v>
      </c>
      <c r="BK21">
        <f t="shared" si="41"/>
        <v>0.84120030774392085</v>
      </c>
      <c r="BL21">
        <f t="shared" si="42"/>
        <v>0.19240061548784185</v>
      </c>
      <c r="BM21">
        <v>0.87688892485721603</v>
      </c>
      <c r="BN21">
        <v>0.5</v>
      </c>
      <c r="BO21" t="s">
        <v>254</v>
      </c>
      <c r="BP21">
        <v>1672918193.14516</v>
      </c>
      <c r="BQ21">
        <v>399.79461290322598</v>
      </c>
      <c r="BR21">
        <v>400.272774193548</v>
      </c>
      <c r="BS21">
        <v>15.565358064516101</v>
      </c>
      <c r="BT21">
        <v>15.2138548387097</v>
      </c>
      <c r="BU21">
        <v>500.00767741935499</v>
      </c>
      <c r="BV21">
        <v>96.359425806451597</v>
      </c>
      <c r="BW21">
        <v>0.200011903225806</v>
      </c>
      <c r="BX21">
        <v>27.913129032258102</v>
      </c>
      <c r="BY21">
        <v>28.138529032258099</v>
      </c>
      <c r="BZ21">
        <v>999.9</v>
      </c>
      <c r="CA21">
        <v>9994.1935483871002</v>
      </c>
      <c r="CB21">
        <v>0</v>
      </c>
      <c r="CC21">
        <v>314.743903225807</v>
      </c>
      <c r="CD21">
        <v>999.99561290322595</v>
      </c>
      <c r="CE21">
        <v>0.95998700000000003</v>
      </c>
      <c r="CF21">
        <v>4.0013300000000002E-2</v>
      </c>
      <c r="CG21">
        <v>0</v>
      </c>
      <c r="CH21">
        <v>2.21001290322581</v>
      </c>
      <c r="CI21">
        <v>0</v>
      </c>
      <c r="CJ21">
        <v>622.651677419355</v>
      </c>
      <c r="CK21">
        <v>9334.2429032258096</v>
      </c>
      <c r="CL21">
        <v>39.686999999999998</v>
      </c>
      <c r="CM21">
        <v>43.110774193548401</v>
      </c>
      <c r="CN21">
        <v>40.890999999999998</v>
      </c>
      <c r="CO21">
        <v>41.637</v>
      </c>
      <c r="CP21">
        <v>39.686999999999998</v>
      </c>
      <c r="CQ21">
        <v>959.98354838709702</v>
      </c>
      <c r="CR21">
        <v>40.01</v>
      </c>
      <c r="CS21">
        <v>0</v>
      </c>
      <c r="CT21">
        <v>59.799999952316298</v>
      </c>
      <c r="CU21">
        <v>2.2318307692307702</v>
      </c>
      <c r="CV21">
        <v>0.30710426605174201</v>
      </c>
      <c r="CW21">
        <v>-20.6295726447789</v>
      </c>
      <c r="CX21">
        <v>622.48665384615401</v>
      </c>
      <c r="CY21">
        <v>15</v>
      </c>
      <c r="CZ21">
        <v>1672917889.0999999</v>
      </c>
      <c r="DA21" t="s">
        <v>255</v>
      </c>
      <c r="DB21">
        <v>2</v>
      </c>
      <c r="DC21">
        <v>-4.1319999999999997</v>
      </c>
      <c r="DD21">
        <v>0.35599999999999998</v>
      </c>
      <c r="DE21">
        <v>399</v>
      </c>
      <c r="DF21">
        <v>15</v>
      </c>
      <c r="DG21">
        <v>1.68</v>
      </c>
      <c r="DH21">
        <v>0.3</v>
      </c>
      <c r="DI21">
        <v>-1.0701569945283</v>
      </c>
      <c r="DJ21">
        <v>0.436793750841521</v>
      </c>
      <c r="DK21">
        <v>1.43985873416197</v>
      </c>
      <c r="DL21">
        <v>1</v>
      </c>
      <c r="DM21">
        <v>2.5767000000000002</v>
      </c>
      <c r="DN21">
        <v>0</v>
      </c>
      <c r="DO21">
        <v>0</v>
      </c>
      <c r="DP21">
        <v>0</v>
      </c>
      <c r="DQ21">
        <v>0.34692260377358503</v>
      </c>
      <c r="DR21">
        <v>4.77594980939696E-2</v>
      </c>
      <c r="DS21">
        <v>6.8718501816087598E-3</v>
      </c>
      <c r="DT21">
        <v>1</v>
      </c>
      <c r="DU21">
        <v>2</v>
      </c>
      <c r="DV21">
        <v>3</v>
      </c>
      <c r="DW21" t="s">
        <v>270</v>
      </c>
      <c r="DX21">
        <v>100</v>
      </c>
      <c r="DY21">
        <v>100</v>
      </c>
      <c r="DZ21">
        <v>-4.1319999999999997</v>
      </c>
      <c r="EA21">
        <v>0.35599999999999998</v>
      </c>
      <c r="EB21">
        <v>2</v>
      </c>
      <c r="EC21">
        <v>517.42399999999998</v>
      </c>
      <c r="ED21">
        <v>415.57600000000002</v>
      </c>
      <c r="EE21">
        <v>25.309000000000001</v>
      </c>
      <c r="EF21">
        <v>31.992999999999999</v>
      </c>
      <c r="EG21">
        <v>30</v>
      </c>
      <c r="EH21">
        <v>32.131100000000004</v>
      </c>
      <c r="EI21">
        <v>32.155700000000003</v>
      </c>
      <c r="EJ21">
        <v>18.935300000000002</v>
      </c>
      <c r="EK21">
        <v>30.776299999999999</v>
      </c>
      <c r="EL21">
        <v>0</v>
      </c>
      <c r="EM21">
        <v>25.2303</v>
      </c>
      <c r="EN21">
        <v>401.52</v>
      </c>
      <c r="EO21">
        <v>15.1967</v>
      </c>
      <c r="EP21">
        <v>100.11199999999999</v>
      </c>
      <c r="EQ21">
        <v>90.573700000000002</v>
      </c>
    </row>
    <row r="22" spans="1:147" x14ac:dyDescent="0.3">
      <c r="A22">
        <v>6</v>
      </c>
      <c r="B22">
        <v>1672918261.0999999</v>
      </c>
      <c r="C22">
        <v>300.5</v>
      </c>
      <c r="D22" t="s">
        <v>271</v>
      </c>
      <c r="E22" t="s">
        <v>272</v>
      </c>
      <c r="F22">
        <v>1672918253.1580601</v>
      </c>
      <c r="G22">
        <f t="shared" si="0"/>
        <v>2.0459949132112603E-3</v>
      </c>
      <c r="H22">
        <f t="shared" si="1"/>
        <v>5.5468662658906567</v>
      </c>
      <c r="I22">
        <f t="shared" si="2"/>
        <v>399.95612903225799</v>
      </c>
      <c r="J22">
        <f t="shared" si="3"/>
        <v>281.41524504544861</v>
      </c>
      <c r="K22">
        <f t="shared" si="4"/>
        <v>27.172387337266937</v>
      </c>
      <c r="L22">
        <f t="shared" si="5"/>
        <v>38.618244914994861</v>
      </c>
      <c r="M22">
        <f t="shared" si="6"/>
        <v>8.5287718202602156E-2</v>
      </c>
      <c r="N22">
        <f t="shared" si="7"/>
        <v>3.3791974957044331</v>
      </c>
      <c r="O22">
        <f t="shared" si="8"/>
        <v>8.4109666637726802E-2</v>
      </c>
      <c r="P22">
        <f t="shared" si="9"/>
        <v>5.2673029241715685E-2</v>
      </c>
      <c r="Q22">
        <f t="shared" si="10"/>
        <v>161.84873520079341</v>
      </c>
      <c r="R22">
        <f t="shared" si="11"/>
        <v>28.175561585325188</v>
      </c>
      <c r="S22">
        <f t="shared" si="12"/>
        <v>28.010090322580599</v>
      </c>
      <c r="T22">
        <f t="shared" si="13"/>
        <v>3.7970724953330395</v>
      </c>
      <c r="U22">
        <f t="shared" si="14"/>
        <v>40.320436442686407</v>
      </c>
      <c r="V22">
        <f t="shared" si="15"/>
        <v>1.5128949052224221</v>
      </c>
      <c r="W22">
        <f t="shared" si="16"/>
        <v>3.7521788916469956</v>
      </c>
      <c r="X22">
        <f t="shared" si="17"/>
        <v>2.2841775901106174</v>
      </c>
      <c r="Y22">
        <f t="shared" si="18"/>
        <v>-90.228375672616579</v>
      </c>
      <c r="Z22">
        <f t="shared" si="19"/>
        <v>-37.142832278803176</v>
      </c>
      <c r="AA22">
        <f t="shared" si="20"/>
        <v>-2.3937266343408017</v>
      </c>
      <c r="AB22">
        <f t="shared" si="21"/>
        <v>32.083800615032864</v>
      </c>
      <c r="AC22">
        <v>-3.9916193198271499E-2</v>
      </c>
      <c r="AD22">
        <v>4.48094237156407E-2</v>
      </c>
      <c r="AE22">
        <v>3.3705975338655301</v>
      </c>
      <c r="AF22">
        <v>0</v>
      </c>
      <c r="AG22">
        <v>0</v>
      </c>
      <c r="AH22">
        <f t="shared" si="22"/>
        <v>1</v>
      </c>
      <c r="AI22">
        <f t="shared" si="23"/>
        <v>0</v>
      </c>
      <c r="AJ22">
        <f t="shared" si="24"/>
        <v>50765.131778492214</v>
      </c>
      <c r="AK22" t="s">
        <v>251</v>
      </c>
      <c r="AL22">
        <v>2.2433153846153799</v>
      </c>
      <c r="AM22">
        <v>1.538</v>
      </c>
      <c r="AN22">
        <f t="shared" si="25"/>
        <v>-0.7053153846153799</v>
      </c>
      <c r="AO22">
        <f t="shared" si="26"/>
        <v>-0.4585925777733289</v>
      </c>
      <c r="AP22">
        <v>1.1408337778350299</v>
      </c>
      <c r="AQ22" t="s">
        <v>273</v>
      </c>
      <c r="AR22">
        <v>2.2976230769230801</v>
      </c>
      <c r="AS22">
        <v>2.0897000000000001</v>
      </c>
      <c r="AT22">
        <f t="shared" si="27"/>
        <v>-9.9499007954768626E-2</v>
      </c>
      <c r="AU22">
        <v>0.5</v>
      </c>
      <c r="AV22">
        <f t="shared" si="28"/>
        <v>841.20693112261904</v>
      </c>
      <c r="AW22">
        <f t="shared" si="29"/>
        <v>5.5468662658906567</v>
      </c>
      <c r="AX22">
        <f t="shared" si="30"/>
        <v>-41.849627565687989</v>
      </c>
      <c r="AY22">
        <f t="shared" si="31"/>
        <v>1</v>
      </c>
      <c r="AZ22">
        <f t="shared" si="32"/>
        <v>5.2377510515464101E-3</v>
      </c>
      <c r="BA22">
        <f t="shared" si="33"/>
        <v>-0.2640091879217113</v>
      </c>
      <c r="BB22" t="s">
        <v>253</v>
      </c>
      <c r="BC22">
        <v>0</v>
      </c>
      <c r="BD22">
        <f t="shared" si="34"/>
        <v>2.0897000000000001</v>
      </c>
      <c r="BE22">
        <f t="shared" si="35"/>
        <v>-9.9499007954768612E-2</v>
      </c>
      <c r="BF22">
        <f t="shared" si="36"/>
        <v>-0.35871261378413527</v>
      </c>
      <c r="BG22">
        <f t="shared" si="37"/>
        <v>1.3535302954432269</v>
      </c>
      <c r="BH22">
        <f t="shared" si="38"/>
        <v>0.78220326967750908</v>
      </c>
      <c r="BI22">
        <f t="shared" si="39"/>
        <v>1000.00787096774</v>
      </c>
      <c r="BJ22">
        <f t="shared" si="40"/>
        <v>841.20693112261904</v>
      </c>
      <c r="BK22">
        <f t="shared" si="41"/>
        <v>0.8412003100621156</v>
      </c>
      <c r="BL22">
        <f t="shared" si="42"/>
        <v>0.19240062012423129</v>
      </c>
      <c r="BM22">
        <v>0.87688892485721603</v>
      </c>
      <c r="BN22">
        <v>0.5</v>
      </c>
      <c r="BO22" t="s">
        <v>254</v>
      </c>
      <c r="BP22">
        <v>1672918253.1580601</v>
      </c>
      <c r="BQ22">
        <v>399.95612903225799</v>
      </c>
      <c r="BR22">
        <v>401.07241935483898</v>
      </c>
      <c r="BS22">
        <v>15.6685419354839</v>
      </c>
      <c r="BT22">
        <v>15.315348387096799</v>
      </c>
      <c r="BU22">
        <v>500.00890322580699</v>
      </c>
      <c r="BV22">
        <v>96.356196774193506</v>
      </c>
      <c r="BW22">
        <v>0.200005548387097</v>
      </c>
      <c r="BX22">
        <v>27.8062096774194</v>
      </c>
      <c r="BY22">
        <v>28.010090322580599</v>
      </c>
      <c r="BZ22">
        <v>999.9</v>
      </c>
      <c r="CA22">
        <v>9990</v>
      </c>
      <c r="CB22">
        <v>0</v>
      </c>
      <c r="CC22">
        <v>314.78396774193499</v>
      </c>
      <c r="CD22">
        <v>1000.00787096774</v>
      </c>
      <c r="CE22">
        <v>0.95998958064516204</v>
      </c>
      <c r="CF22">
        <v>4.0010667741935499E-2</v>
      </c>
      <c r="CG22">
        <v>0</v>
      </c>
      <c r="CH22">
        <v>2.3055193548387098</v>
      </c>
      <c r="CI22">
        <v>0</v>
      </c>
      <c r="CJ22">
        <v>603.82206451612899</v>
      </c>
      <c r="CK22">
        <v>9334.3612903225803</v>
      </c>
      <c r="CL22">
        <v>39.945129032258102</v>
      </c>
      <c r="CM22">
        <v>43.277999999999999</v>
      </c>
      <c r="CN22">
        <v>41.145000000000003</v>
      </c>
      <c r="CO22">
        <v>41.786000000000001</v>
      </c>
      <c r="CP22">
        <v>39.936999999999998</v>
      </c>
      <c r="CQ22">
        <v>959.99709677419298</v>
      </c>
      <c r="CR22">
        <v>40.010645161290299</v>
      </c>
      <c r="CS22">
        <v>0</v>
      </c>
      <c r="CT22">
        <v>59.200000047683702</v>
      </c>
      <c r="CU22">
        <v>2.2976230769230801</v>
      </c>
      <c r="CV22">
        <v>8.3911104534004605E-2</v>
      </c>
      <c r="CW22">
        <v>-13.4213674968011</v>
      </c>
      <c r="CX22">
        <v>603.78319230769205</v>
      </c>
      <c r="CY22">
        <v>15</v>
      </c>
      <c r="CZ22">
        <v>1672917889.0999999</v>
      </c>
      <c r="DA22" t="s">
        <v>255</v>
      </c>
      <c r="DB22">
        <v>2</v>
      </c>
      <c r="DC22">
        <v>-4.1319999999999997</v>
      </c>
      <c r="DD22">
        <v>0.35599999999999998</v>
      </c>
      <c r="DE22">
        <v>399</v>
      </c>
      <c r="DF22">
        <v>15</v>
      </c>
      <c r="DG22">
        <v>1.68</v>
      </c>
      <c r="DH22">
        <v>0.3</v>
      </c>
      <c r="DI22">
        <v>-1.1747453018867899</v>
      </c>
      <c r="DJ22">
        <v>0.203803189517862</v>
      </c>
      <c r="DK22">
        <v>0.23408216656466399</v>
      </c>
      <c r="DL22">
        <v>1</v>
      </c>
      <c r="DM22">
        <v>2.4990000000000001</v>
      </c>
      <c r="DN22">
        <v>0</v>
      </c>
      <c r="DO22">
        <v>0</v>
      </c>
      <c r="DP22">
        <v>0</v>
      </c>
      <c r="DQ22">
        <v>0.346267226415094</v>
      </c>
      <c r="DR22">
        <v>7.6131469016154599E-2</v>
      </c>
      <c r="DS22">
        <v>1.0242667257726899E-2</v>
      </c>
      <c r="DT22">
        <v>1</v>
      </c>
      <c r="DU22">
        <v>2</v>
      </c>
      <c r="DV22">
        <v>3</v>
      </c>
      <c r="DW22" t="s">
        <v>270</v>
      </c>
      <c r="DX22">
        <v>100</v>
      </c>
      <c r="DY22">
        <v>100</v>
      </c>
      <c r="DZ22">
        <v>-4.1319999999999997</v>
      </c>
      <c r="EA22">
        <v>0.35599999999999998</v>
      </c>
      <c r="EB22">
        <v>2</v>
      </c>
      <c r="EC22">
        <v>517.63599999999997</v>
      </c>
      <c r="ED22">
        <v>416.07600000000002</v>
      </c>
      <c r="EE22">
        <v>24.449300000000001</v>
      </c>
      <c r="EF22">
        <v>31.953600000000002</v>
      </c>
      <c r="EG22">
        <v>29.999600000000001</v>
      </c>
      <c r="EH22">
        <v>32.108699999999999</v>
      </c>
      <c r="EI22">
        <v>32.138399999999997</v>
      </c>
      <c r="EJ22">
        <v>18.907299999999999</v>
      </c>
      <c r="EK22">
        <v>30.195399999999999</v>
      </c>
      <c r="EL22">
        <v>0</v>
      </c>
      <c r="EM22">
        <v>24.465800000000002</v>
      </c>
      <c r="EN22">
        <v>401.26100000000002</v>
      </c>
      <c r="EO22">
        <v>15.189399999999999</v>
      </c>
      <c r="EP22">
        <v>100.119</v>
      </c>
      <c r="EQ22">
        <v>90.583600000000004</v>
      </c>
    </row>
    <row r="23" spans="1:147" x14ac:dyDescent="0.3">
      <c r="A23">
        <v>7</v>
      </c>
      <c r="B23">
        <v>1672918321.2</v>
      </c>
      <c r="C23">
        <v>360.60000014305098</v>
      </c>
      <c r="D23" t="s">
        <v>274</v>
      </c>
      <c r="E23" t="s">
        <v>275</v>
      </c>
      <c r="F23">
        <v>1672918313.16452</v>
      </c>
      <c r="G23">
        <f t="shared" si="0"/>
        <v>2.4784959548262995E-3</v>
      </c>
      <c r="H23">
        <f t="shared" si="1"/>
        <v>8.0132032814699077</v>
      </c>
      <c r="I23">
        <f t="shared" si="2"/>
        <v>399.84003225806401</v>
      </c>
      <c r="J23">
        <f t="shared" si="3"/>
        <v>262.00353630584601</v>
      </c>
      <c r="K23">
        <f t="shared" si="4"/>
        <v>25.298248849047045</v>
      </c>
      <c r="L23">
        <f t="shared" si="5"/>
        <v>38.607313391631514</v>
      </c>
      <c r="M23">
        <f t="shared" si="6"/>
        <v>0.10403727880296533</v>
      </c>
      <c r="N23">
        <f t="shared" si="7"/>
        <v>3.3799114987069738</v>
      </c>
      <c r="O23">
        <f t="shared" si="8"/>
        <v>0.10229041289472819</v>
      </c>
      <c r="P23">
        <f t="shared" si="9"/>
        <v>6.4086013824950938E-2</v>
      </c>
      <c r="Q23">
        <f t="shared" si="10"/>
        <v>161.84755139593958</v>
      </c>
      <c r="R23">
        <f t="shared" si="11"/>
        <v>27.9925788116017</v>
      </c>
      <c r="S23">
        <f t="shared" si="12"/>
        <v>27.932877419354799</v>
      </c>
      <c r="T23">
        <f t="shared" si="13"/>
        <v>3.7800157341021108</v>
      </c>
      <c r="U23">
        <f t="shared" si="14"/>
        <v>40.294274292186834</v>
      </c>
      <c r="V23">
        <f t="shared" si="15"/>
        <v>1.5044642478337595</v>
      </c>
      <c r="W23">
        <f t="shared" si="16"/>
        <v>3.7336923775432758</v>
      </c>
      <c r="X23">
        <f t="shared" si="17"/>
        <v>2.275551486268351</v>
      </c>
      <c r="Y23">
        <f t="shared" si="18"/>
        <v>-109.30167160783981</v>
      </c>
      <c r="Z23">
        <f t="shared" si="19"/>
        <v>-38.492038368429476</v>
      </c>
      <c r="AA23">
        <f t="shared" si="20"/>
        <v>-2.4781545724717264</v>
      </c>
      <c r="AB23">
        <f t="shared" si="21"/>
        <v>11.575686847198554</v>
      </c>
      <c r="AC23">
        <v>-3.9926798527138201E-2</v>
      </c>
      <c r="AD23">
        <v>4.4821329126371399E-2</v>
      </c>
      <c r="AE23">
        <v>3.3713092519451799</v>
      </c>
      <c r="AF23">
        <v>0</v>
      </c>
      <c r="AG23">
        <v>0</v>
      </c>
      <c r="AH23">
        <f t="shared" si="22"/>
        <v>1</v>
      </c>
      <c r="AI23">
        <f t="shared" si="23"/>
        <v>0</v>
      </c>
      <c r="AJ23">
        <f t="shared" si="24"/>
        <v>50792.366946628383</v>
      </c>
      <c r="AK23" t="s">
        <v>251</v>
      </c>
      <c r="AL23">
        <v>2.2433153846153799</v>
      </c>
      <c r="AM23">
        <v>1.538</v>
      </c>
      <c r="AN23">
        <f t="shared" si="25"/>
        <v>-0.7053153846153799</v>
      </c>
      <c r="AO23">
        <f t="shared" si="26"/>
        <v>-0.4585925777733289</v>
      </c>
      <c r="AP23">
        <v>1.1408337778350299</v>
      </c>
      <c r="AQ23" t="s">
        <v>276</v>
      </c>
      <c r="AR23">
        <v>2.24595769230769</v>
      </c>
      <c r="AS23">
        <v>1.4016</v>
      </c>
      <c r="AT23">
        <f t="shared" si="27"/>
        <v>-0.60242415261678794</v>
      </c>
      <c r="AU23">
        <v>0.5</v>
      </c>
      <c r="AV23">
        <f t="shared" si="28"/>
        <v>841.20062597388755</v>
      </c>
      <c r="AW23">
        <f t="shared" si="29"/>
        <v>8.0132032814699077</v>
      </c>
      <c r="AX23">
        <f t="shared" si="30"/>
        <v>-253.37978714151541</v>
      </c>
      <c r="AY23">
        <f t="shared" si="31"/>
        <v>1</v>
      </c>
      <c r="AZ23">
        <f t="shared" si="32"/>
        <v>8.1697151564509279E-3</v>
      </c>
      <c r="BA23">
        <f t="shared" si="33"/>
        <v>9.7317351598173576E-2</v>
      </c>
      <c r="BB23" t="s">
        <v>253</v>
      </c>
      <c r="BC23">
        <v>0</v>
      </c>
      <c r="BD23">
        <f t="shared" si="34"/>
        <v>1.4016</v>
      </c>
      <c r="BE23">
        <f t="shared" si="35"/>
        <v>-0.60242415261678806</v>
      </c>
      <c r="BF23">
        <f t="shared" si="36"/>
        <v>8.8686605981794592E-2</v>
      </c>
      <c r="BG23">
        <f t="shared" si="37"/>
        <v>1.0031391937709651</v>
      </c>
      <c r="BH23">
        <f t="shared" si="38"/>
        <v>-0.19338866410007666</v>
      </c>
      <c r="BI23">
        <f t="shared" si="39"/>
        <v>1000.00035483871</v>
      </c>
      <c r="BJ23">
        <f t="shared" si="40"/>
        <v>841.20062597388755</v>
      </c>
      <c r="BK23">
        <f t="shared" si="41"/>
        <v>0.84120032748344853</v>
      </c>
      <c r="BL23">
        <f t="shared" si="42"/>
        <v>0.19240065496689684</v>
      </c>
      <c r="BM23">
        <v>0.87688892485721603</v>
      </c>
      <c r="BN23">
        <v>0.5</v>
      </c>
      <c r="BO23" t="s">
        <v>254</v>
      </c>
      <c r="BP23">
        <v>1672918313.16452</v>
      </c>
      <c r="BQ23">
        <v>399.84003225806401</v>
      </c>
      <c r="BR23">
        <v>401.41909677419397</v>
      </c>
      <c r="BS23">
        <v>15.581116129032299</v>
      </c>
      <c r="BT23">
        <v>15.153235483871001</v>
      </c>
      <c r="BU23">
        <v>500.023129032258</v>
      </c>
      <c r="BV23">
        <v>96.3569064516129</v>
      </c>
      <c r="BW23">
        <v>0.199992</v>
      </c>
      <c r="BX23">
        <v>27.721635483871001</v>
      </c>
      <c r="BY23">
        <v>27.932877419354799</v>
      </c>
      <c r="BZ23">
        <v>999.9</v>
      </c>
      <c r="CA23">
        <v>9992.5806451612898</v>
      </c>
      <c r="CB23">
        <v>0</v>
      </c>
      <c r="CC23">
        <v>314.78883870967798</v>
      </c>
      <c r="CD23">
        <v>1000.00035483871</v>
      </c>
      <c r="CE23">
        <v>0.95999183870967797</v>
      </c>
      <c r="CF23">
        <v>4.0008364516128998E-2</v>
      </c>
      <c r="CG23">
        <v>0</v>
      </c>
      <c r="CH23">
        <v>2.2214774193548399</v>
      </c>
      <c r="CI23">
        <v>0</v>
      </c>
      <c r="CJ23">
        <v>590.81258064516101</v>
      </c>
      <c r="CK23">
        <v>9334.3070967741896</v>
      </c>
      <c r="CL23">
        <v>40.186999999999998</v>
      </c>
      <c r="CM23">
        <v>43.495935483871001</v>
      </c>
      <c r="CN23">
        <v>41.384999999999998</v>
      </c>
      <c r="CO23">
        <v>41.936999999999998</v>
      </c>
      <c r="CP23">
        <v>40.155000000000001</v>
      </c>
      <c r="CQ23">
        <v>959.99032258064506</v>
      </c>
      <c r="CR23">
        <v>40.010967741935502</v>
      </c>
      <c r="CS23">
        <v>0</v>
      </c>
      <c r="CT23">
        <v>59.600000143051098</v>
      </c>
      <c r="CU23">
        <v>2.24595769230769</v>
      </c>
      <c r="CV23">
        <v>0.49636581485784498</v>
      </c>
      <c r="CW23">
        <v>-10.3451282204988</v>
      </c>
      <c r="CX23">
        <v>590.69573076923098</v>
      </c>
      <c r="CY23">
        <v>15</v>
      </c>
      <c r="CZ23">
        <v>1672917889.0999999</v>
      </c>
      <c r="DA23" t="s">
        <v>255</v>
      </c>
      <c r="DB23">
        <v>2</v>
      </c>
      <c r="DC23">
        <v>-4.1319999999999997</v>
      </c>
      <c r="DD23">
        <v>0.35599999999999998</v>
      </c>
      <c r="DE23">
        <v>399</v>
      </c>
      <c r="DF23">
        <v>15</v>
      </c>
      <c r="DG23">
        <v>1.68</v>
      </c>
      <c r="DH23">
        <v>0.3</v>
      </c>
      <c r="DI23">
        <v>-1.45871506996226</v>
      </c>
      <c r="DJ23">
        <v>0.76234557610434595</v>
      </c>
      <c r="DK23">
        <v>0.91780313097104205</v>
      </c>
      <c r="DL23">
        <v>0</v>
      </c>
      <c r="DM23">
        <v>2.4262999999999999</v>
      </c>
      <c r="DN23">
        <v>0</v>
      </c>
      <c r="DO23">
        <v>0</v>
      </c>
      <c r="DP23">
        <v>0</v>
      </c>
      <c r="DQ23">
        <v>0.419475301886792</v>
      </c>
      <c r="DR23">
        <v>9.6433675675989095E-2</v>
      </c>
      <c r="DS23">
        <v>1.5226006298293E-2</v>
      </c>
      <c r="DT23">
        <v>1</v>
      </c>
      <c r="DU23">
        <v>1</v>
      </c>
      <c r="DV23">
        <v>3</v>
      </c>
      <c r="DW23" t="s">
        <v>256</v>
      </c>
      <c r="DX23">
        <v>100</v>
      </c>
      <c r="DY23">
        <v>100</v>
      </c>
      <c r="DZ23">
        <v>-4.1319999999999997</v>
      </c>
      <c r="EA23">
        <v>0.35599999999999998</v>
      </c>
      <c r="EB23">
        <v>2</v>
      </c>
      <c r="EC23">
        <v>517.18100000000004</v>
      </c>
      <c r="ED23">
        <v>415.798</v>
      </c>
      <c r="EE23">
        <v>24.6496</v>
      </c>
      <c r="EF23">
        <v>31.919899999999998</v>
      </c>
      <c r="EG23">
        <v>29.9998</v>
      </c>
      <c r="EH23">
        <v>32.083399999999997</v>
      </c>
      <c r="EI23">
        <v>32.116</v>
      </c>
      <c r="EJ23">
        <v>18.886800000000001</v>
      </c>
      <c r="EK23">
        <v>31.319600000000001</v>
      </c>
      <c r="EL23">
        <v>0</v>
      </c>
      <c r="EM23">
        <v>24.672499999999999</v>
      </c>
      <c r="EN23">
        <v>401.178</v>
      </c>
      <c r="EO23">
        <v>15.0517</v>
      </c>
      <c r="EP23">
        <v>100.127</v>
      </c>
      <c r="EQ23">
        <v>90.593199999999996</v>
      </c>
    </row>
    <row r="24" spans="1:147" x14ac:dyDescent="0.3">
      <c r="A24">
        <v>8</v>
      </c>
      <c r="B24">
        <v>1672918381.2</v>
      </c>
      <c r="C24">
        <v>420.60000014305098</v>
      </c>
      <c r="D24" t="s">
        <v>277</v>
      </c>
      <c r="E24" t="s">
        <v>278</v>
      </c>
      <c r="F24">
        <v>1672918373.2</v>
      </c>
      <c r="G24">
        <f t="shared" si="0"/>
        <v>2.7168739363363217E-3</v>
      </c>
      <c r="H24">
        <f t="shared" si="1"/>
        <v>6.1933054396953349</v>
      </c>
      <c r="I24">
        <f t="shared" si="2"/>
        <v>400.01158064516102</v>
      </c>
      <c r="J24">
        <f t="shared" si="3"/>
        <v>298.28035923321414</v>
      </c>
      <c r="K24">
        <f t="shared" si="4"/>
        <v>28.800820110156604</v>
      </c>
      <c r="L24">
        <f t="shared" si="5"/>
        <v>38.623600983171379</v>
      </c>
      <c r="M24">
        <f t="shared" si="6"/>
        <v>0.11412563380330311</v>
      </c>
      <c r="N24">
        <f t="shared" si="7"/>
        <v>3.3835379278033257</v>
      </c>
      <c r="O24">
        <f t="shared" si="8"/>
        <v>0.11202944723646115</v>
      </c>
      <c r="P24">
        <f t="shared" si="9"/>
        <v>7.0203531681585288E-2</v>
      </c>
      <c r="Q24">
        <f t="shared" si="10"/>
        <v>161.8459607522351</v>
      </c>
      <c r="R24">
        <f t="shared" si="11"/>
        <v>27.943117018517082</v>
      </c>
      <c r="S24">
        <f t="shared" si="12"/>
        <v>27.9179741935484</v>
      </c>
      <c r="T24">
        <f t="shared" si="13"/>
        <v>3.7767312363587471</v>
      </c>
      <c r="U24">
        <f t="shared" si="14"/>
        <v>40.138367302647353</v>
      </c>
      <c r="V24">
        <f t="shared" si="15"/>
        <v>1.4990784082323356</v>
      </c>
      <c r="W24">
        <f t="shared" si="16"/>
        <v>3.734776745972582</v>
      </c>
      <c r="X24">
        <f t="shared" si="17"/>
        <v>2.2776528281264117</v>
      </c>
      <c r="Y24">
        <f t="shared" si="18"/>
        <v>-119.81414059243178</v>
      </c>
      <c r="Z24">
        <f t="shared" si="19"/>
        <v>-34.908020700686016</v>
      </c>
      <c r="AA24">
        <f t="shared" si="20"/>
        <v>-2.2448920806080683</v>
      </c>
      <c r="AB24">
        <f t="shared" si="21"/>
        <v>4.8789073785092185</v>
      </c>
      <c r="AC24">
        <v>-3.9980677416051998E-2</v>
      </c>
      <c r="AD24">
        <v>4.4881812899226999E-2</v>
      </c>
      <c r="AE24">
        <v>3.3749240728105998</v>
      </c>
      <c r="AF24">
        <v>0</v>
      </c>
      <c r="AG24">
        <v>0</v>
      </c>
      <c r="AH24">
        <f t="shared" si="22"/>
        <v>1</v>
      </c>
      <c r="AI24">
        <f t="shared" si="23"/>
        <v>0</v>
      </c>
      <c r="AJ24">
        <f t="shared" si="24"/>
        <v>50857.25210995807</v>
      </c>
      <c r="AK24" t="s">
        <v>251</v>
      </c>
      <c r="AL24">
        <v>2.2433153846153799</v>
      </c>
      <c r="AM24">
        <v>1.538</v>
      </c>
      <c r="AN24">
        <f t="shared" si="25"/>
        <v>-0.7053153846153799</v>
      </c>
      <c r="AO24">
        <f t="shared" si="26"/>
        <v>-0.4585925777733289</v>
      </c>
      <c r="AP24">
        <v>1.1408337778350299</v>
      </c>
      <c r="AQ24" t="s">
        <v>279</v>
      </c>
      <c r="AR24">
        <v>2.28751923076923</v>
      </c>
      <c r="AS24">
        <v>1.5940000000000001</v>
      </c>
      <c r="AT24">
        <f t="shared" si="27"/>
        <v>-0.43508107325547662</v>
      </c>
      <c r="AU24">
        <v>0.5</v>
      </c>
      <c r="AV24">
        <f t="shared" si="28"/>
        <v>841.19327589673117</v>
      </c>
      <c r="AW24">
        <f t="shared" si="29"/>
        <v>6.1933054396953349</v>
      </c>
      <c r="AX24">
        <f t="shared" si="30"/>
        <v>-182.99363664622004</v>
      </c>
      <c r="AY24">
        <f t="shared" si="31"/>
        <v>1</v>
      </c>
      <c r="AZ24">
        <f t="shared" si="32"/>
        <v>6.0063148465782194E-3</v>
      </c>
      <c r="BA24">
        <f t="shared" si="33"/>
        <v>-3.5131744040150591E-2</v>
      </c>
      <c r="BB24" t="s">
        <v>253</v>
      </c>
      <c r="BC24">
        <v>0</v>
      </c>
      <c r="BD24">
        <f t="shared" si="34"/>
        <v>1.5940000000000001</v>
      </c>
      <c r="BE24">
        <f t="shared" si="35"/>
        <v>-0.43508107325547674</v>
      </c>
      <c r="BF24">
        <f t="shared" si="36"/>
        <v>-3.6410923276983129E-2</v>
      </c>
      <c r="BG24">
        <f t="shared" si="37"/>
        <v>1.0680776202153814</v>
      </c>
      <c r="BH24">
        <f t="shared" si="38"/>
        <v>7.9397105495632669E-2</v>
      </c>
      <c r="BI24">
        <f t="shared" si="39"/>
        <v>999.99174193548401</v>
      </c>
      <c r="BJ24">
        <f t="shared" si="40"/>
        <v>841.19327589673117</v>
      </c>
      <c r="BK24">
        <f t="shared" si="41"/>
        <v>0.84120022258244009</v>
      </c>
      <c r="BL24">
        <f t="shared" si="42"/>
        <v>0.19240044516488036</v>
      </c>
      <c r="BM24">
        <v>0.87688892485721603</v>
      </c>
      <c r="BN24">
        <v>0.5</v>
      </c>
      <c r="BO24" t="s">
        <v>254</v>
      </c>
      <c r="BP24">
        <v>1672918373.2</v>
      </c>
      <c r="BQ24">
        <v>400.01158064516102</v>
      </c>
      <c r="BR24">
        <v>401.28829032258102</v>
      </c>
      <c r="BS24">
        <v>15.5254483870968</v>
      </c>
      <c r="BT24">
        <v>15.0563870967742</v>
      </c>
      <c r="BU24">
        <v>500.02183870967701</v>
      </c>
      <c r="BV24">
        <v>96.356290322580705</v>
      </c>
      <c r="BW24">
        <v>0.19991667741935501</v>
      </c>
      <c r="BX24">
        <v>27.726606451612898</v>
      </c>
      <c r="BY24">
        <v>27.9179741935484</v>
      </c>
      <c r="BZ24">
        <v>999.9</v>
      </c>
      <c r="CA24">
        <v>10006.129032258101</v>
      </c>
      <c r="CB24">
        <v>0</v>
      </c>
      <c r="CC24">
        <v>314.71567741935502</v>
      </c>
      <c r="CD24">
        <v>999.99174193548401</v>
      </c>
      <c r="CE24">
        <v>0.95999474193548395</v>
      </c>
      <c r="CF24">
        <v>4.00054032258065E-2</v>
      </c>
      <c r="CG24">
        <v>0</v>
      </c>
      <c r="CH24">
        <v>2.2685645161290302</v>
      </c>
      <c r="CI24">
        <v>0</v>
      </c>
      <c r="CJ24">
        <v>581.77693548387094</v>
      </c>
      <c r="CK24">
        <v>9334.2270967741897</v>
      </c>
      <c r="CL24">
        <v>40.420999999999999</v>
      </c>
      <c r="CM24">
        <v>43.639000000000003</v>
      </c>
      <c r="CN24">
        <v>41.6046774193548</v>
      </c>
      <c r="CO24">
        <v>42.080290322580602</v>
      </c>
      <c r="CP24">
        <v>40.358741935483899</v>
      </c>
      <c r="CQ24">
        <v>959.984838709678</v>
      </c>
      <c r="CR24">
        <v>40.007096774193499</v>
      </c>
      <c r="CS24">
        <v>0</v>
      </c>
      <c r="CT24">
        <v>59.399999856948902</v>
      </c>
      <c r="CU24">
        <v>2.28751923076923</v>
      </c>
      <c r="CV24">
        <v>-4.64649614383396E-2</v>
      </c>
      <c r="CW24">
        <v>-8.7183589831003907</v>
      </c>
      <c r="CX24">
        <v>581.67823076923105</v>
      </c>
      <c r="CY24">
        <v>15</v>
      </c>
      <c r="CZ24">
        <v>1672917889.0999999</v>
      </c>
      <c r="DA24" t="s">
        <v>255</v>
      </c>
      <c r="DB24">
        <v>2</v>
      </c>
      <c r="DC24">
        <v>-4.1319999999999997</v>
      </c>
      <c r="DD24">
        <v>0.35599999999999998</v>
      </c>
      <c r="DE24">
        <v>399</v>
      </c>
      <c r="DF24">
        <v>15</v>
      </c>
      <c r="DG24">
        <v>1.68</v>
      </c>
      <c r="DH24">
        <v>0.3</v>
      </c>
      <c r="DI24">
        <v>-1.2882884905660399</v>
      </c>
      <c r="DJ24">
        <v>7.4793620443026301E-2</v>
      </c>
      <c r="DK24">
        <v>0.100079490508111</v>
      </c>
      <c r="DL24">
        <v>1</v>
      </c>
      <c r="DM24">
        <v>2.3022</v>
      </c>
      <c r="DN24">
        <v>0</v>
      </c>
      <c r="DO24">
        <v>0</v>
      </c>
      <c r="DP24">
        <v>0</v>
      </c>
      <c r="DQ24">
        <v>0.46165290566037698</v>
      </c>
      <c r="DR24">
        <v>7.2308597732360605E-2</v>
      </c>
      <c r="DS24">
        <v>1.01982409198363E-2</v>
      </c>
      <c r="DT24">
        <v>1</v>
      </c>
      <c r="DU24">
        <v>2</v>
      </c>
      <c r="DV24">
        <v>3</v>
      </c>
      <c r="DW24" t="s">
        <v>270</v>
      </c>
      <c r="DX24">
        <v>100</v>
      </c>
      <c r="DY24">
        <v>100</v>
      </c>
      <c r="DZ24">
        <v>-4.1319999999999997</v>
      </c>
      <c r="EA24">
        <v>0.35599999999999998</v>
      </c>
      <c r="EB24">
        <v>2</v>
      </c>
      <c r="EC24">
        <v>517.005</v>
      </c>
      <c r="ED24">
        <v>416.01799999999997</v>
      </c>
      <c r="EE24">
        <v>25.156199999999998</v>
      </c>
      <c r="EF24">
        <v>31.886199999999999</v>
      </c>
      <c r="EG24">
        <v>29.9998</v>
      </c>
      <c r="EH24">
        <v>32.060899999999997</v>
      </c>
      <c r="EI24">
        <v>32.093600000000002</v>
      </c>
      <c r="EJ24">
        <v>18.878299999999999</v>
      </c>
      <c r="EK24">
        <v>32.1569</v>
      </c>
      <c r="EL24">
        <v>0</v>
      </c>
      <c r="EM24">
        <v>25.172999999999998</v>
      </c>
      <c r="EN24">
        <v>401.303</v>
      </c>
      <c r="EO24">
        <v>14.987399999999999</v>
      </c>
      <c r="EP24">
        <v>100.13500000000001</v>
      </c>
      <c r="EQ24">
        <v>90.601900000000001</v>
      </c>
    </row>
    <row r="25" spans="1:147" x14ac:dyDescent="0.3">
      <c r="A25">
        <v>9</v>
      </c>
      <c r="B25">
        <v>1672918441.2</v>
      </c>
      <c r="C25">
        <v>480.60000014305098</v>
      </c>
      <c r="D25" t="s">
        <v>280</v>
      </c>
      <c r="E25" t="s">
        <v>281</v>
      </c>
      <c r="F25">
        <v>1672918433.2</v>
      </c>
      <c r="G25">
        <f t="shared" si="0"/>
        <v>2.8771397023623648E-3</v>
      </c>
      <c r="H25">
        <f t="shared" si="1"/>
        <v>5.7813043751609188</v>
      </c>
      <c r="I25">
        <f t="shared" si="2"/>
        <v>400.15577419354798</v>
      </c>
      <c r="J25">
        <f t="shared" si="3"/>
        <v>308.05132639760166</v>
      </c>
      <c r="K25">
        <f t="shared" si="4"/>
        <v>29.74362078017165</v>
      </c>
      <c r="L25">
        <f t="shared" si="5"/>
        <v>38.636683502692918</v>
      </c>
      <c r="M25">
        <f t="shared" si="6"/>
        <v>0.12012085799946004</v>
      </c>
      <c r="N25">
        <f t="shared" si="7"/>
        <v>3.3836971113918763</v>
      </c>
      <c r="O25">
        <f t="shared" si="8"/>
        <v>0.11780117330588422</v>
      </c>
      <c r="P25">
        <f t="shared" si="9"/>
        <v>7.3830416675741362E-2</v>
      </c>
      <c r="Q25">
        <f t="shared" si="10"/>
        <v>161.8471023200965</v>
      </c>
      <c r="R25">
        <f t="shared" si="11"/>
        <v>27.99860803282936</v>
      </c>
      <c r="S25">
        <f t="shared" si="12"/>
        <v>27.997777419354801</v>
      </c>
      <c r="T25">
        <f t="shared" si="13"/>
        <v>3.7943480144275856</v>
      </c>
      <c r="U25">
        <f t="shared" si="14"/>
        <v>39.969466522376351</v>
      </c>
      <c r="V25">
        <f t="shared" si="15"/>
        <v>1.500803714974885</v>
      </c>
      <c r="W25">
        <f t="shared" si="16"/>
        <v>3.7548755226309583</v>
      </c>
      <c r="X25">
        <f t="shared" si="17"/>
        <v>2.2935442994527007</v>
      </c>
      <c r="Y25">
        <f t="shared" si="18"/>
        <v>-126.88186087418029</v>
      </c>
      <c r="Z25">
        <f t="shared" si="19"/>
        <v>-32.701181353323918</v>
      </c>
      <c r="AA25">
        <f t="shared" si="20"/>
        <v>-2.1046750162883976</v>
      </c>
      <c r="AB25">
        <f t="shared" si="21"/>
        <v>0.15938507630387733</v>
      </c>
      <c r="AC25">
        <v>-3.9983042999958897E-2</v>
      </c>
      <c r="AD25">
        <v>4.48844684743991E-2</v>
      </c>
      <c r="AE25">
        <v>3.37508274673303</v>
      </c>
      <c r="AF25">
        <v>0</v>
      </c>
      <c r="AG25">
        <v>0</v>
      </c>
      <c r="AH25">
        <f t="shared" si="22"/>
        <v>1</v>
      </c>
      <c r="AI25">
        <f t="shared" si="23"/>
        <v>0</v>
      </c>
      <c r="AJ25">
        <f t="shared" si="24"/>
        <v>50844.553676306052</v>
      </c>
      <c r="AK25" t="s">
        <v>251</v>
      </c>
      <c r="AL25">
        <v>2.2433153846153799</v>
      </c>
      <c r="AM25">
        <v>1.538</v>
      </c>
      <c r="AN25">
        <f t="shared" si="25"/>
        <v>-0.7053153846153799</v>
      </c>
      <c r="AO25">
        <f t="shared" si="26"/>
        <v>-0.4585925777733289</v>
      </c>
      <c r="AP25">
        <v>1.1408337778350299</v>
      </c>
      <c r="AQ25" t="s">
        <v>282</v>
      </c>
      <c r="AR25">
        <v>2.2886846153846201</v>
      </c>
      <c r="AS25">
        <v>1.2276</v>
      </c>
      <c r="AT25">
        <f t="shared" si="27"/>
        <v>-0.86435696919568272</v>
      </c>
      <c r="AU25">
        <v>0.5</v>
      </c>
      <c r="AV25">
        <f t="shared" si="28"/>
        <v>841.20116566451213</v>
      </c>
      <c r="AW25">
        <f t="shared" si="29"/>
        <v>5.7813043751609188</v>
      </c>
      <c r="AX25">
        <f t="shared" si="30"/>
        <v>-363.54904501882658</v>
      </c>
      <c r="AY25">
        <f t="shared" si="31"/>
        <v>1</v>
      </c>
      <c r="AZ25">
        <f t="shared" si="32"/>
        <v>5.5164814157861036E-3</v>
      </c>
      <c r="BA25">
        <f t="shared" si="33"/>
        <v>0.25285109156076896</v>
      </c>
      <c r="BB25" t="s">
        <v>253</v>
      </c>
      <c r="BC25">
        <v>0</v>
      </c>
      <c r="BD25">
        <f t="shared" si="34"/>
        <v>1.2276</v>
      </c>
      <c r="BE25">
        <f t="shared" si="35"/>
        <v>-0.86435696919568272</v>
      </c>
      <c r="BF25">
        <f t="shared" si="36"/>
        <v>0.20182054616384915</v>
      </c>
      <c r="BG25">
        <f t="shared" si="37"/>
        <v>1.0446672674810573</v>
      </c>
      <c r="BH25">
        <f t="shared" si="38"/>
        <v>-0.44008681331864929</v>
      </c>
      <c r="BI25">
        <f t="shared" si="39"/>
        <v>1000.00138709677</v>
      </c>
      <c r="BJ25">
        <f t="shared" si="40"/>
        <v>841.20116566451213</v>
      </c>
      <c r="BK25">
        <f t="shared" si="41"/>
        <v>0.84119999883871077</v>
      </c>
      <c r="BL25">
        <f t="shared" si="42"/>
        <v>0.19239999767742161</v>
      </c>
      <c r="BM25">
        <v>0.87688892485721603</v>
      </c>
      <c r="BN25">
        <v>0.5</v>
      </c>
      <c r="BO25" t="s">
        <v>254</v>
      </c>
      <c r="BP25">
        <v>1672918433.2</v>
      </c>
      <c r="BQ25">
        <v>400.15577419354798</v>
      </c>
      <c r="BR25">
        <v>401.37158064516098</v>
      </c>
      <c r="BS25">
        <v>15.543654838709701</v>
      </c>
      <c r="BT25">
        <v>15.0469193548387</v>
      </c>
      <c r="BU25">
        <v>500.00783870967803</v>
      </c>
      <c r="BV25">
        <v>96.354225806451595</v>
      </c>
      <c r="BW25">
        <v>0.19988135483871</v>
      </c>
      <c r="BX25">
        <v>27.8185161290323</v>
      </c>
      <c r="BY25">
        <v>27.997777419354801</v>
      </c>
      <c r="BZ25">
        <v>999.9</v>
      </c>
      <c r="CA25">
        <v>10006.935483871001</v>
      </c>
      <c r="CB25">
        <v>0</v>
      </c>
      <c r="CC25">
        <v>314.72403225806499</v>
      </c>
      <c r="CD25">
        <v>1000.00138709677</v>
      </c>
      <c r="CE25">
        <v>0.95999699999999999</v>
      </c>
      <c r="CF25">
        <v>4.00031E-2</v>
      </c>
      <c r="CG25">
        <v>0</v>
      </c>
      <c r="CH25">
        <v>2.2613483870967701</v>
      </c>
      <c r="CI25">
        <v>0</v>
      </c>
      <c r="CJ25">
        <v>574.63632258064501</v>
      </c>
      <c r="CK25">
        <v>9334.32096774194</v>
      </c>
      <c r="CL25">
        <v>40.608741935483899</v>
      </c>
      <c r="CM25">
        <v>43.811999999999998</v>
      </c>
      <c r="CN25">
        <v>41.811999999999998</v>
      </c>
      <c r="CO25">
        <v>42.225612903225802</v>
      </c>
      <c r="CP25">
        <v>40.526000000000003</v>
      </c>
      <c r="CQ25">
        <v>960.00096774193605</v>
      </c>
      <c r="CR25">
        <v>40</v>
      </c>
      <c r="CS25">
        <v>0</v>
      </c>
      <c r="CT25">
        <v>59.400000095367403</v>
      </c>
      <c r="CU25">
        <v>2.2886846153846201</v>
      </c>
      <c r="CV25">
        <v>0.32757606824555702</v>
      </c>
      <c r="CW25">
        <v>-10.151350430533</v>
      </c>
      <c r="CX25">
        <v>574.52842307692299</v>
      </c>
      <c r="CY25">
        <v>15</v>
      </c>
      <c r="CZ25">
        <v>1672917889.0999999</v>
      </c>
      <c r="DA25" t="s">
        <v>255</v>
      </c>
      <c r="DB25">
        <v>2</v>
      </c>
      <c r="DC25">
        <v>-4.1319999999999997</v>
      </c>
      <c r="DD25">
        <v>0.35599999999999998</v>
      </c>
      <c r="DE25">
        <v>399</v>
      </c>
      <c r="DF25">
        <v>15</v>
      </c>
      <c r="DG25">
        <v>1.68</v>
      </c>
      <c r="DH25">
        <v>0.3</v>
      </c>
      <c r="DI25">
        <v>-1.66436626415094</v>
      </c>
      <c r="DJ25">
        <v>3.81456191582016</v>
      </c>
      <c r="DK25">
        <v>0.577871927660778</v>
      </c>
      <c r="DL25">
        <v>0</v>
      </c>
      <c r="DM25">
        <v>2.5689000000000002</v>
      </c>
      <c r="DN25">
        <v>0</v>
      </c>
      <c r="DO25">
        <v>0</v>
      </c>
      <c r="DP25">
        <v>0</v>
      </c>
      <c r="DQ25">
        <v>0.49369383018867902</v>
      </c>
      <c r="DR25">
        <v>3.10423415578172E-2</v>
      </c>
      <c r="DS25">
        <v>4.6001386104458902E-3</v>
      </c>
      <c r="DT25">
        <v>1</v>
      </c>
      <c r="DU25">
        <v>1</v>
      </c>
      <c r="DV25">
        <v>3</v>
      </c>
      <c r="DW25" t="s">
        <v>256</v>
      </c>
      <c r="DX25">
        <v>100</v>
      </c>
      <c r="DY25">
        <v>100</v>
      </c>
      <c r="DZ25">
        <v>-4.1319999999999997</v>
      </c>
      <c r="EA25">
        <v>0.35599999999999998</v>
      </c>
      <c r="EB25">
        <v>2</v>
      </c>
      <c r="EC25">
        <v>517.42999999999995</v>
      </c>
      <c r="ED25">
        <v>415.72800000000001</v>
      </c>
      <c r="EE25">
        <v>25.222799999999999</v>
      </c>
      <c r="EF25">
        <v>31.849699999999999</v>
      </c>
      <c r="EG25">
        <v>30</v>
      </c>
      <c r="EH25">
        <v>32.032899999999998</v>
      </c>
      <c r="EI25">
        <v>32.069000000000003</v>
      </c>
      <c r="EJ25">
        <v>18.870899999999999</v>
      </c>
      <c r="EK25">
        <v>32.1569</v>
      </c>
      <c r="EL25">
        <v>0</v>
      </c>
      <c r="EM25">
        <v>25.224699999999999</v>
      </c>
      <c r="EN25">
        <v>401.40699999999998</v>
      </c>
      <c r="EO25">
        <v>15.0076</v>
      </c>
      <c r="EP25">
        <v>100.14</v>
      </c>
      <c r="EQ25">
        <v>90.609099999999998</v>
      </c>
    </row>
    <row r="26" spans="1:147" x14ac:dyDescent="0.3">
      <c r="A26">
        <v>10</v>
      </c>
      <c r="B26">
        <v>1672918501.2</v>
      </c>
      <c r="C26">
        <v>540.60000014305103</v>
      </c>
      <c r="D26" t="s">
        <v>283</v>
      </c>
      <c r="E26" t="s">
        <v>284</v>
      </c>
      <c r="F26">
        <v>1672918493.2</v>
      </c>
      <c r="G26">
        <f t="shared" si="0"/>
        <v>3.0512174464861694E-3</v>
      </c>
      <c r="H26">
        <f t="shared" si="1"/>
        <v>5.8382890782418091</v>
      </c>
      <c r="I26">
        <f t="shared" si="2"/>
        <v>399.90283870967698</v>
      </c>
      <c r="J26">
        <f t="shared" si="3"/>
        <v>311.49183556158982</v>
      </c>
      <c r="K26">
        <f t="shared" si="4"/>
        <v>30.075779274451683</v>
      </c>
      <c r="L26">
        <f t="shared" si="5"/>
        <v>38.612214302743027</v>
      </c>
      <c r="M26">
        <f t="shared" si="6"/>
        <v>0.12754203321828825</v>
      </c>
      <c r="N26">
        <f t="shared" si="7"/>
        <v>3.3834755101489669</v>
      </c>
      <c r="O26">
        <f t="shared" si="8"/>
        <v>0.12493006104678649</v>
      </c>
      <c r="P26">
        <f t="shared" si="9"/>
        <v>7.8311508211051539E-2</v>
      </c>
      <c r="Q26">
        <f t="shared" si="10"/>
        <v>161.84738801632429</v>
      </c>
      <c r="R26">
        <f t="shared" si="11"/>
        <v>27.98862055445834</v>
      </c>
      <c r="S26">
        <f t="shared" si="12"/>
        <v>28.009222580645201</v>
      </c>
      <c r="T26">
        <f t="shared" si="13"/>
        <v>3.7968804338494495</v>
      </c>
      <c r="U26">
        <f t="shared" si="14"/>
        <v>39.970396238937198</v>
      </c>
      <c r="V26">
        <f t="shared" si="15"/>
        <v>1.5034290817130962</v>
      </c>
      <c r="W26">
        <f t="shared" si="16"/>
        <v>3.7613564617318689</v>
      </c>
      <c r="X26">
        <f t="shared" si="17"/>
        <v>2.2934513521363531</v>
      </c>
      <c r="Y26">
        <f t="shared" si="18"/>
        <v>-134.55868939004006</v>
      </c>
      <c r="Z26">
        <f t="shared" si="19"/>
        <v>-29.397419960937111</v>
      </c>
      <c r="AA26">
        <f t="shared" si="20"/>
        <v>-1.892552752688224</v>
      </c>
      <c r="AB26">
        <f t="shared" si="21"/>
        <v>-4.0012740873411126</v>
      </c>
      <c r="AC26">
        <v>-3.9979749856894099E-2</v>
      </c>
      <c r="AD26">
        <v>4.48807716328136E-2</v>
      </c>
      <c r="AE26">
        <v>3.3748618549992799</v>
      </c>
      <c r="AF26">
        <v>0</v>
      </c>
      <c r="AG26">
        <v>0</v>
      </c>
      <c r="AH26">
        <f t="shared" si="22"/>
        <v>1</v>
      </c>
      <c r="AI26">
        <f t="shared" si="23"/>
        <v>0</v>
      </c>
      <c r="AJ26">
        <f t="shared" si="24"/>
        <v>50835.541197279636</v>
      </c>
      <c r="AK26" t="s">
        <v>251</v>
      </c>
      <c r="AL26">
        <v>2.2433153846153799</v>
      </c>
      <c r="AM26">
        <v>1.538</v>
      </c>
      <c r="AN26">
        <f t="shared" si="25"/>
        <v>-0.7053153846153799</v>
      </c>
      <c r="AO26">
        <f t="shared" si="26"/>
        <v>-0.4585925777733289</v>
      </c>
      <c r="AP26">
        <v>1.1408337778350299</v>
      </c>
      <c r="AQ26" t="s">
        <v>285</v>
      </c>
      <c r="AR26">
        <v>2.23547692307692</v>
      </c>
      <c r="AS26">
        <v>1.77115</v>
      </c>
      <c r="AT26">
        <f t="shared" si="27"/>
        <v>-0.26216126419384023</v>
      </c>
      <c r="AU26">
        <v>0.5</v>
      </c>
      <c r="AV26">
        <f t="shared" si="28"/>
        <v>841.20265734193026</v>
      </c>
      <c r="AW26">
        <f t="shared" si="29"/>
        <v>5.8382890782418091</v>
      </c>
      <c r="AX26">
        <f t="shared" si="30"/>
        <v>-110.26537604598911</v>
      </c>
      <c r="AY26">
        <f t="shared" si="31"/>
        <v>1</v>
      </c>
      <c r="AZ26">
        <f t="shared" si="32"/>
        <v>5.5842135773203671E-3</v>
      </c>
      <c r="BA26">
        <f t="shared" si="33"/>
        <v>-0.13163763656381444</v>
      </c>
      <c r="BB26" t="s">
        <v>253</v>
      </c>
      <c r="BC26">
        <v>0</v>
      </c>
      <c r="BD26">
        <f t="shared" si="34"/>
        <v>1.77115</v>
      </c>
      <c r="BE26">
        <f t="shared" si="35"/>
        <v>-0.26216126419384017</v>
      </c>
      <c r="BF26">
        <f t="shared" si="36"/>
        <v>-0.15159297789336798</v>
      </c>
      <c r="BG26">
        <f t="shared" si="37"/>
        <v>0.98339890683675379</v>
      </c>
      <c r="BH26">
        <f t="shared" si="38"/>
        <v>0.33056134189833458</v>
      </c>
      <c r="BI26">
        <f t="shared" si="39"/>
        <v>1000.00316129032</v>
      </c>
      <c r="BJ26">
        <f t="shared" si="40"/>
        <v>841.20265734193026</v>
      </c>
      <c r="BK26">
        <f t="shared" si="41"/>
        <v>0.84119999806451917</v>
      </c>
      <c r="BL26">
        <f t="shared" si="42"/>
        <v>0.19239999612903852</v>
      </c>
      <c r="BM26">
        <v>0.87688892485721603</v>
      </c>
      <c r="BN26">
        <v>0.5</v>
      </c>
      <c r="BO26" t="s">
        <v>254</v>
      </c>
      <c r="BP26">
        <v>1672918493.2</v>
      </c>
      <c r="BQ26">
        <v>399.90283870967698</v>
      </c>
      <c r="BR26">
        <v>401.14070967741901</v>
      </c>
      <c r="BS26">
        <v>15.570864516128999</v>
      </c>
      <c r="BT26">
        <v>15.044093548387099</v>
      </c>
      <c r="BU26">
        <v>500.01193548387101</v>
      </c>
      <c r="BV26">
        <v>96.3540548387097</v>
      </c>
      <c r="BW26">
        <v>0.19993419354838701</v>
      </c>
      <c r="BX26">
        <v>27.848061290322601</v>
      </c>
      <c r="BY26">
        <v>28.009222580645201</v>
      </c>
      <c r="BZ26">
        <v>999.9</v>
      </c>
      <c r="CA26">
        <v>10006.129032258101</v>
      </c>
      <c r="CB26">
        <v>0</v>
      </c>
      <c r="CC26">
        <v>314.75225806451601</v>
      </c>
      <c r="CD26">
        <v>1000.00316129032</v>
      </c>
      <c r="CE26">
        <v>0.95999893548387105</v>
      </c>
      <c r="CF26">
        <v>4.0001125806451598E-2</v>
      </c>
      <c r="CG26">
        <v>0</v>
      </c>
      <c r="CH26">
        <v>2.2673516129032301</v>
      </c>
      <c r="CI26">
        <v>0</v>
      </c>
      <c r="CJ26">
        <v>568.885516129032</v>
      </c>
      <c r="CK26">
        <v>9334.3474193548409</v>
      </c>
      <c r="CL26">
        <v>40.768000000000001</v>
      </c>
      <c r="CM26">
        <v>43.963419354838699</v>
      </c>
      <c r="CN26">
        <v>41.995935483871001</v>
      </c>
      <c r="CO26">
        <v>42.375</v>
      </c>
      <c r="CP26">
        <v>40.686999999999998</v>
      </c>
      <c r="CQ26">
        <v>960.00161290322603</v>
      </c>
      <c r="CR26">
        <v>40</v>
      </c>
      <c r="CS26">
        <v>0</v>
      </c>
      <c r="CT26">
        <v>59.400000095367403</v>
      </c>
      <c r="CU26">
        <v>2.23547692307692</v>
      </c>
      <c r="CV26">
        <v>-0.27836582074392102</v>
      </c>
      <c r="CW26">
        <v>-2.78095725613613</v>
      </c>
      <c r="CX26">
        <v>568.88042307692297</v>
      </c>
      <c r="CY26">
        <v>15</v>
      </c>
      <c r="CZ26">
        <v>1672917889.0999999</v>
      </c>
      <c r="DA26" t="s">
        <v>255</v>
      </c>
      <c r="DB26">
        <v>2</v>
      </c>
      <c r="DC26">
        <v>-4.1319999999999997</v>
      </c>
      <c r="DD26">
        <v>0.35599999999999998</v>
      </c>
      <c r="DE26">
        <v>399</v>
      </c>
      <c r="DF26">
        <v>15</v>
      </c>
      <c r="DG26">
        <v>1.68</v>
      </c>
      <c r="DH26">
        <v>0.3</v>
      </c>
      <c r="DI26">
        <v>-1.3812177169811299</v>
      </c>
      <c r="DJ26">
        <v>0.12424946298971</v>
      </c>
      <c r="DK26">
        <v>0.37683826650476498</v>
      </c>
      <c r="DL26">
        <v>1</v>
      </c>
      <c r="DM26">
        <v>2.2698999999999998</v>
      </c>
      <c r="DN26">
        <v>0</v>
      </c>
      <c r="DO26">
        <v>0</v>
      </c>
      <c r="DP26">
        <v>0</v>
      </c>
      <c r="DQ26">
        <v>0.52416747169811295</v>
      </c>
      <c r="DR26">
        <v>2.64907595549096E-2</v>
      </c>
      <c r="DS26">
        <v>4.1422717475234601E-3</v>
      </c>
      <c r="DT26">
        <v>1</v>
      </c>
      <c r="DU26">
        <v>2</v>
      </c>
      <c r="DV26">
        <v>3</v>
      </c>
      <c r="DW26" t="s">
        <v>270</v>
      </c>
      <c r="DX26">
        <v>100</v>
      </c>
      <c r="DY26">
        <v>100</v>
      </c>
      <c r="DZ26">
        <v>-4.1319999999999997</v>
      </c>
      <c r="EA26">
        <v>0.35599999999999998</v>
      </c>
      <c r="EB26">
        <v>2</v>
      </c>
      <c r="EC26">
        <v>517.46900000000005</v>
      </c>
      <c r="ED26">
        <v>415.79700000000003</v>
      </c>
      <c r="EE26">
        <v>25.039300000000001</v>
      </c>
      <c r="EF26">
        <v>31.816099999999999</v>
      </c>
      <c r="EG26">
        <v>29.9999</v>
      </c>
      <c r="EH26">
        <v>32.005000000000003</v>
      </c>
      <c r="EI26">
        <v>32.043399999999998</v>
      </c>
      <c r="EJ26">
        <v>18.8721</v>
      </c>
      <c r="EK26">
        <v>31.585999999999999</v>
      </c>
      <c r="EL26">
        <v>0</v>
      </c>
      <c r="EM26">
        <v>25.0318</v>
      </c>
      <c r="EN26">
        <v>401.55200000000002</v>
      </c>
      <c r="EO26">
        <v>15.146699999999999</v>
      </c>
      <c r="EP26">
        <v>100.145</v>
      </c>
      <c r="EQ26">
        <v>90.621600000000001</v>
      </c>
    </row>
    <row r="27" spans="1:147" x14ac:dyDescent="0.3">
      <c r="A27">
        <v>11</v>
      </c>
      <c r="B27">
        <v>1672918561.2</v>
      </c>
      <c r="C27">
        <v>600.60000014305103</v>
      </c>
      <c r="D27" t="s">
        <v>286</v>
      </c>
      <c r="E27" t="s">
        <v>287</v>
      </c>
      <c r="F27">
        <v>1672918553.2</v>
      </c>
      <c r="G27">
        <f t="shared" si="0"/>
        <v>3.186232371461727E-3</v>
      </c>
      <c r="H27">
        <f t="shared" si="1"/>
        <v>9.4173983662129963</v>
      </c>
      <c r="I27">
        <f t="shared" si="2"/>
        <v>400.67174193548402</v>
      </c>
      <c r="J27">
        <f t="shared" si="3"/>
        <v>272.86386768732302</v>
      </c>
      <c r="K27">
        <f t="shared" si="4"/>
        <v>26.34577738886609</v>
      </c>
      <c r="L27">
        <f t="shared" si="5"/>
        <v>38.685988762490467</v>
      </c>
      <c r="M27">
        <f t="shared" si="6"/>
        <v>0.13379409184775337</v>
      </c>
      <c r="N27">
        <f t="shared" si="7"/>
        <v>3.3833985485096423</v>
      </c>
      <c r="O27">
        <f t="shared" si="8"/>
        <v>0.13092280989234081</v>
      </c>
      <c r="P27">
        <f t="shared" si="9"/>
        <v>8.2079597280526218E-2</v>
      </c>
      <c r="Q27">
        <f t="shared" si="10"/>
        <v>161.84970535559512</v>
      </c>
      <c r="R27">
        <f t="shared" si="11"/>
        <v>27.969074964382802</v>
      </c>
      <c r="S27">
        <f t="shared" si="12"/>
        <v>27.999822580645201</v>
      </c>
      <c r="T27">
        <f t="shared" si="13"/>
        <v>3.7948004299133822</v>
      </c>
      <c r="U27">
        <f t="shared" si="14"/>
        <v>40.107550290835704</v>
      </c>
      <c r="V27">
        <f t="shared" si="15"/>
        <v>1.5095663621094271</v>
      </c>
      <c r="W27">
        <f t="shared" si="16"/>
        <v>3.7637959714890701</v>
      </c>
      <c r="X27">
        <f t="shared" si="17"/>
        <v>2.2852340678039553</v>
      </c>
      <c r="Y27">
        <f t="shared" si="18"/>
        <v>-140.51284758146215</v>
      </c>
      <c r="Z27">
        <f t="shared" si="19"/>
        <v>-25.655667518159859</v>
      </c>
      <c r="AA27">
        <f t="shared" si="20"/>
        <v>-1.6517171125464098</v>
      </c>
      <c r="AB27">
        <f t="shared" si="21"/>
        <v>-5.9705268565733007</v>
      </c>
      <c r="AC27">
        <v>-3.9978606176232702E-2</v>
      </c>
      <c r="AD27">
        <v>4.4879487751079299E-2</v>
      </c>
      <c r="AE27">
        <v>3.3747851397664701</v>
      </c>
      <c r="AF27">
        <v>0</v>
      </c>
      <c r="AG27">
        <v>0</v>
      </c>
      <c r="AH27">
        <f t="shared" si="22"/>
        <v>1</v>
      </c>
      <c r="AI27">
        <f t="shared" si="23"/>
        <v>0</v>
      </c>
      <c r="AJ27">
        <f t="shared" si="24"/>
        <v>50832.243454847878</v>
      </c>
      <c r="AK27" t="s">
        <v>251</v>
      </c>
      <c r="AL27">
        <v>2.2433153846153799</v>
      </c>
      <c r="AM27">
        <v>1.538</v>
      </c>
      <c r="AN27">
        <f t="shared" si="25"/>
        <v>-0.7053153846153799</v>
      </c>
      <c r="AO27">
        <f t="shared" si="26"/>
        <v>-0.4585925777733289</v>
      </c>
      <c r="AP27">
        <v>1.1408337778350299</v>
      </c>
      <c r="AQ27" t="s">
        <v>288</v>
      </c>
      <c r="AR27">
        <v>2.2193461538461499</v>
      </c>
      <c r="AS27">
        <v>1.4204000000000001</v>
      </c>
      <c r="AT27">
        <f t="shared" si="27"/>
        <v>-0.56247969152784405</v>
      </c>
      <c r="AU27">
        <v>0.5</v>
      </c>
      <c r="AV27">
        <f t="shared" si="28"/>
        <v>841.21470510968049</v>
      </c>
      <c r="AW27">
        <f t="shared" si="29"/>
        <v>9.4173983662129963</v>
      </c>
      <c r="AX27">
        <f t="shared" si="30"/>
        <v>-236.58309391938968</v>
      </c>
      <c r="AY27">
        <f t="shared" si="31"/>
        <v>1</v>
      </c>
      <c r="AZ27">
        <f t="shared" si="32"/>
        <v>9.8388253772844336E-3</v>
      </c>
      <c r="BA27">
        <f t="shared" si="33"/>
        <v>8.2793579273444037E-2</v>
      </c>
      <c r="BB27" t="s">
        <v>253</v>
      </c>
      <c r="BC27">
        <v>0</v>
      </c>
      <c r="BD27">
        <f t="shared" si="34"/>
        <v>1.4204000000000001</v>
      </c>
      <c r="BE27">
        <f t="shared" si="35"/>
        <v>-0.56247969152784405</v>
      </c>
      <c r="BF27">
        <f t="shared" si="36"/>
        <v>7.6462938881664444E-2</v>
      </c>
      <c r="BG27">
        <f t="shared" si="37"/>
        <v>0.97087278811729472</v>
      </c>
      <c r="BH27">
        <f t="shared" si="38"/>
        <v>-0.16673392154082836</v>
      </c>
      <c r="BI27">
        <f t="shared" si="39"/>
        <v>1000.01748387097</v>
      </c>
      <c r="BJ27">
        <f t="shared" si="40"/>
        <v>841.21470510968049</v>
      </c>
      <c r="BK27">
        <f t="shared" si="41"/>
        <v>0.84119999767746123</v>
      </c>
      <c r="BL27">
        <f t="shared" si="42"/>
        <v>0.19239999535492261</v>
      </c>
      <c r="BM27">
        <v>0.87688892485721603</v>
      </c>
      <c r="BN27">
        <v>0.5</v>
      </c>
      <c r="BO27" t="s">
        <v>254</v>
      </c>
      <c r="BP27">
        <v>1672918553.2</v>
      </c>
      <c r="BQ27">
        <v>400.67174193548402</v>
      </c>
      <c r="BR27">
        <v>402.54716129032198</v>
      </c>
      <c r="BS27">
        <v>15.634616129032301</v>
      </c>
      <c r="BT27">
        <v>15.084580645161299</v>
      </c>
      <c r="BU27">
        <v>500.02032258064497</v>
      </c>
      <c r="BV27">
        <v>96.352851612903194</v>
      </c>
      <c r="BW27">
        <v>0.199973838709677</v>
      </c>
      <c r="BX27">
        <v>27.8591709677419</v>
      </c>
      <c r="BY27">
        <v>27.999822580645201</v>
      </c>
      <c r="BZ27">
        <v>999.9</v>
      </c>
      <c r="CA27">
        <v>10005.967741935499</v>
      </c>
      <c r="CB27">
        <v>0</v>
      </c>
      <c r="CC27">
        <v>314.60241935483901</v>
      </c>
      <c r="CD27">
        <v>1000.01748387097</v>
      </c>
      <c r="CE27">
        <v>0.960000870967742</v>
      </c>
      <c r="CF27">
        <v>3.9999151612903197E-2</v>
      </c>
      <c r="CG27">
        <v>0</v>
      </c>
      <c r="CH27">
        <v>2.2280419354838701</v>
      </c>
      <c r="CI27">
        <v>0</v>
      </c>
      <c r="CJ27">
        <v>564.56996774193601</v>
      </c>
      <c r="CK27">
        <v>9334.4883870967806</v>
      </c>
      <c r="CL27">
        <v>40.936999999999998</v>
      </c>
      <c r="CM27">
        <v>44.122967741935497</v>
      </c>
      <c r="CN27">
        <v>42.158999999999999</v>
      </c>
      <c r="CO27">
        <v>42.5</v>
      </c>
      <c r="CP27">
        <v>40.8343548387097</v>
      </c>
      <c r="CQ27">
        <v>960.01741935483903</v>
      </c>
      <c r="CR27">
        <v>40.000645161290301</v>
      </c>
      <c r="CS27">
        <v>0</v>
      </c>
      <c r="CT27">
        <v>59.200000047683702</v>
      </c>
      <c r="CU27">
        <v>2.2193461538461499</v>
      </c>
      <c r="CV27">
        <v>7.2478645190734098E-3</v>
      </c>
      <c r="CW27">
        <v>-7.7497435877599097</v>
      </c>
      <c r="CX27">
        <v>564.53146153846205</v>
      </c>
      <c r="CY27">
        <v>15</v>
      </c>
      <c r="CZ27">
        <v>1672917889.0999999</v>
      </c>
      <c r="DA27" t="s">
        <v>255</v>
      </c>
      <c r="DB27">
        <v>2</v>
      </c>
      <c r="DC27">
        <v>-4.1319999999999997</v>
      </c>
      <c r="DD27">
        <v>0.35599999999999998</v>
      </c>
      <c r="DE27">
        <v>399</v>
      </c>
      <c r="DF27">
        <v>15</v>
      </c>
      <c r="DG27">
        <v>1.68</v>
      </c>
      <c r="DH27">
        <v>0.3</v>
      </c>
      <c r="DI27">
        <v>-1.41364649056604</v>
      </c>
      <c r="DJ27">
        <v>-4.5636921528782901</v>
      </c>
      <c r="DK27">
        <v>3.1145798047120801</v>
      </c>
      <c r="DL27">
        <v>0</v>
      </c>
      <c r="DM27">
        <v>2.3235000000000001</v>
      </c>
      <c r="DN27">
        <v>0</v>
      </c>
      <c r="DO27">
        <v>0</v>
      </c>
      <c r="DP27">
        <v>0</v>
      </c>
      <c r="DQ27">
        <v>0.54630150943396205</v>
      </c>
      <c r="DR27">
        <v>3.8258645379777398E-2</v>
      </c>
      <c r="DS27">
        <v>5.6246543495398803E-3</v>
      </c>
      <c r="DT27">
        <v>1</v>
      </c>
      <c r="DU27">
        <v>1</v>
      </c>
      <c r="DV27">
        <v>3</v>
      </c>
      <c r="DW27" t="s">
        <v>256</v>
      </c>
      <c r="DX27">
        <v>100</v>
      </c>
      <c r="DY27">
        <v>100</v>
      </c>
      <c r="DZ27">
        <v>-4.1319999999999997</v>
      </c>
      <c r="EA27">
        <v>0.35599999999999998</v>
      </c>
      <c r="EB27">
        <v>2</v>
      </c>
      <c r="EC27">
        <v>517.14300000000003</v>
      </c>
      <c r="ED27">
        <v>415.76799999999997</v>
      </c>
      <c r="EE27">
        <v>24.953700000000001</v>
      </c>
      <c r="EF27">
        <v>31.7881</v>
      </c>
      <c r="EG27">
        <v>29.9999</v>
      </c>
      <c r="EH27">
        <v>31.979800000000001</v>
      </c>
      <c r="EI27">
        <v>32.021099999999997</v>
      </c>
      <c r="EJ27">
        <v>18.658300000000001</v>
      </c>
      <c r="EK27">
        <v>31.0259</v>
      </c>
      <c r="EL27">
        <v>0</v>
      </c>
      <c r="EM27">
        <v>24.954000000000001</v>
      </c>
      <c r="EN27">
        <v>399.05200000000002</v>
      </c>
      <c r="EO27">
        <v>15.1341</v>
      </c>
      <c r="EP27">
        <v>100.151</v>
      </c>
      <c r="EQ27">
        <v>90.627099999999999</v>
      </c>
    </row>
    <row r="28" spans="1:147" x14ac:dyDescent="0.3">
      <c r="A28">
        <v>12</v>
      </c>
      <c r="B28">
        <v>1672918621.2</v>
      </c>
      <c r="C28">
        <v>660.60000014305103</v>
      </c>
      <c r="D28" t="s">
        <v>289</v>
      </c>
      <c r="E28" t="s">
        <v>290</v>
      </c>
      <c r="F28">
        <v>1672918613.2</v>
      </c>
      <c r="G28">
        <f t="shared" si="0"/>
        <v>3.3696259144010247E-3</v>
      </c>
      <c r="H28">
        <f t="shared" si="1"/>
        <v>6.8762551990366321</v>
      </c>
      <c r="I28">
        <f t="shared" si="2"/>
        <v>400.02464516128998</v>
      </c>
      <c r="J28">
        <f t="shared" si="3"/>
        <v>307.36260794101486</v>
      </c>
      <c r="K28">
        <f t="shared" si="4"/>
        <v>29.676424630029167</v>
      </c>
      <c r="L28">
        <f t="shared" si="5"/>
        <v>38.623114606580167</v>
      </c>
      <c r="M28">
        <f t="shared" si="6"/>
        <v>0.14208920466693847</v>
      </c>
      <c r="N28">
        <f t="shared" si="7"/>
        <v>3.3849334418951531</v>
      </c>
      <c r="O28">
        <f t="shared" si="8"/>
        <v>0.13885691823764676</v>
      </c>
      <c r="P28">
        <f t="shared" si="9"/>
        <v>8.7069857849580309E-2</v>
      </c>
      <c r="Q28">
        <f t="shared" si="10"/>
        <v>161.84314396117142</v>
      </c>
      <c r="R28">
        <f t="shared" si="11"/>
        <v>27.912863684087789</v>
      </c>
      <c r="S28">
        <f t="shared" si="12"/>
        <v>27.994651612903201</v>
      </c>
      <c r="T28">
        <f t="shared" si="13"/>
        <v>3.7936566375185512</v>
      </c>
      <c r="U28">
        <f t="shared" si="14"/>
        <v>40.287474139522189</v>
      </c>
      <c r="V28">
        <f t="shared" si="15"/>
        <v>1.5150565535894831</v>
      </c>
      <c r="W28">
        <f t="shared" si="16"/>
        <v>3.7606143992611489</v>
      </c>
      <c r="X28">
        <f t="shared" si="17"/>
        <v>2.2786000839290681</v>
      </c>
      <c r="Y28">
        <f t="shared" si="18"/>
        <v>-148.60050282508519</v>
      </c>
      <c r="Z28">
        <f t="shared" si="19"/>
        <v>-27.367981703764659</v>
      </c>
      <c r="AA28">
        <f t="shared" si="20"/>
        <v>-1.7609847132234406</v>
      </c>
      <c r="AB28">
        <f t="shared" si="21"/>
        <v>-15.886325280901875</v>
      </c>
      <c r="AC28">
        <v>-4.0001417340522601E-2</v>
      </c>
      <c r="AD28">
        <v>4.4905095281362398E-2</v>
      </c>
      <c r="AE28">
        <v>3.3763151184763398</v>
      </c>
      <c r="AF28">
        <v>0</v>
      </c>
      <c r="AG28">
        <v>0</v>
      </c>
      <c r="AH28">
        <f t="shared" si="22"/>
        <v>1</v>
      </c>
      <c r="AI28">
        <f t="shared" si="23"/>
        <v>0</v>
      </c>
      <c r="AJ28">
        <f t="shared" si="24"/>
        <v>50862.484949703467</v>
      </c>
      <c r="AK28" t="s">
        <v>251</v>
      </c>
      <c r="AL28">
        <v>2.2433153846153799</v>
      </c>
      <c r="AM28">
        <v>1.538</v>
      </c>
      <c r="AN28">
        <f t="shared" si="25"/>
        <v>-0.7053153846153799</v>
      </c>
      <c r="AO28">
        <f t="shared" si="26"/>
        <v>-0.4585925777733289</v>
      </c>
      <c r="AP28">
        <v>1.1408337778350299</v>
      </c>
      <c r="AQ28" t="s">
        <v>291</v>
      </c>
      <c r="AR28">
        <v>2.2260423076923099</v>
      </c>
      <c r="AS28">
        <v>1.7012</v>
      </c>
      <c r="AT28">
        <f t="shared" si="27"/>
        <v>-0.30851299535169874</v>
      </c>
      <c r="AU28">
        <v>0.5</v>
      </c>
      <c r="AV28">
        <f t="shared" si="28"/>
        <v>841.1801825031489</v>
      </c>
      <c r="AW28">
        <f t="shared" si="29"/>
        <v>6.8762551990366321</v>
      </c>
      <c r="AX28">
        <f t="shared" si="30"/>
        <v>-129.75750886726755</v>
      </c>
      <c r="AY28">
        <f t="shared" si="31"/>
        <v>1</v>
      </c>
      <c r="AZ28">
        <f t="shared" si="32"/>
        <v>6.8183030704959957E-3</v>
      </c>
      <c r="BA28">
        <f t="shared" si="33"/>
        <v>-9.5932283094286391E-2</v>
      </c>
      <c r="BB28" t="s">
        <v>253</v>
      </c>
      <c r="BC28">
        <v>0</v>
      </c>
      <c r="BD28">
        <f t="shared" si="34"/>
        <v>1.7012</v>
      </c>
      <c r="BE28">
        <f t="shared" si="35"/>
        <v>-0.30851299535169874</v>
      </c>
      <c r="BF28">
        <f t="shared" si="36"/>
        <v>-0.10611183355006502</v>
      </c>
      <c r="BG28">
        <f t="shared" si="37"/>
        <v>0.96813763746010473</v>
      </c>
      <c r="BH28">
        <f t="shared" si="38"/>
        <v>0.23138585030155787</v>
      </c>
      <c r="BI28">
        <f t="shared" si="39"/>
        <v>999.97638709677403</v>
      </c>
      <c r="BJ28">
        <f t="shared" si="40"/>
        <v>841.1801825031489</v>
      </c>
      <c r="BK28">
        <f t="shared" si="41"/>
        <v>0.84120004567842122</v>
      </c>
      <c r="BL28">
        <f t="shared" si="42"/>
        <v>0.19240009135684266</v>
      </c>
      <c r="BM28">
        <v>0.87688892485721603</v>
      </c>
      <c r="BN28">
        <v>0.5</v>
      </c>
      <c r="BO28" t="s">
        <v>254</v>
      </c>
      <c r="BP28">
        <v>1672918613.2</v>
      </c>
      <c r="BQ28">
        <v>400.02464516128998</v>
      </c>
      <c r="BR28">
        <v>401.46696774193498</v>
      </c>
      <c r="BS28">
        <v>15.691638709677401</v>
      </c>
      <c r="BT28">
        <v>15.1099612903226</v>
      </c>
      <c r="BU28">
        <v>500.00603225806498</v>
      </c>
      <c r="BV28">
        <v>96.351916129032304</v>
      </c>
      <c r="BW28">
        <v>0.199921548387097</v>
      </c>
      <c r="BX28">
        <v>27.844680645161301</v>
      </c>
      <c r="BY28">
        <v>27.994651612903201</v>
      </c>
      <c r="BZ28">
        <v>999.9</v>
      </c>
      <c r="CA28">
        <v>10011.774193548399</v>
      </c>
      <c r="CB28">
        <v>0</v>
      </c>
      <c r="CC28">
        <v>314.580451612903</v>
      </c>
      <c r="CD28">
        <v>999.97638709677403</v>
      </c>
      <c r="CE28">
        <v>0.960000870967742</v>
      </c>
      <c r="CF28">
        <v>3.9999151612903197E-2</v>
      </c>
      <c r="CG28">
        <v>0</v>
      </c>
      <c r="CH28">
        <v>2.21477419354839</v>
      </c>
      <c r="CI28">
        <v>0</v>
      </c>
      <c r="CJ28">
        <v>561.577870967742</v>
      </c>
      <c r="CK28">
        <v>9334.1141935483902</v>
      </c>
      <c r="CL28">
        <v>41.125</v>
      </c>
      <c r="CM28">
        <v>44.25</v>
      </c>
      <c r="CN28">
        <v>42.311999999999998</v>
      </c>
      <c r="CO28">
        <v>42.622967741935497</v>
      </c>
      <c r="CP28">
        <v>40.997967741935497</v>
      </c>
      <c r="CQ28">
        <v>959.97741935483896</v>
      </c>
      <c r="CR28">
        <v>40.000645161290301</v>
      </c>
      <c r="CS28">
        <v>0</v>
      </c>
      <c r="CT28">
        <v>59.5</v>
      </c>
      <c r="CU28">
        <v>2.2260423076923099</v>
      </c>
      <c r="CV28">
        <v>-0.150820518756518</v>
      </c>
      <c r="CW28">
        <v>-1.7709401604505699</v>
      </c>
      <c r="CX28">
        <v>561.56730769230796</v>
      </c>
      <c r="CY28">
        <v>15</v>
      </c>
      <c r="CZ28">
        <v>1672917889.0999999</v>
      </c>
      <c r="DA28" t="s">
        <v>255</v>
      </c>
      <c r="DB28">
        <v>2</v>
      </c>
      <c r="DC28">
        <v>-4.1319999999999997</v>
      </c>
      <c r="DD28">
        <v>0.35599999999999998</v>
      </c>
      <c r="DE28">
        <v>399</v>
      </c>
      <c r="DF28">
        <v>15</v>
      </c>
      <c r="DG28">
        <v>1.68</v>
      </c>
      <c r="DH28">
        <v>0.3</v>
      </c>
      <c r="DI28">
        <v>-1.4714709433962301</v>
      </c>
      <c r="DJ28">
        <v>4.1823318819538199E-2</v>
      </c>
      <c r="DK28">
        <v>0.164138611962103</v>
      </c>
      <c r="DL28">
        <v>1</v>
      </c>
      <c r="DM28">
        <v>2.0848</v>
      </c>
      <c r="DN28">
        <v>0</v>
      </c>
      <c r="DO28">
        <v>0</v>
      </c>
      <c r="DP28">
        <v>0</v>
      </c>
      <c r="DQ28">
        <v>0.58445107547169795</v>
      </c>
      <c r="DR28">
        <v>-1.4846802128688301E-2</v>
      </c>
      <c r="DS28">
        <v>6.6987345688937997E-3</v>
      </c>
      <c r="DT28">
        <v>1</v>
      </c>
      <c r="DU28">
        <v>2</v>
      </c>
      <c r="DV28">
        <v>3</v>
      </c>
      <c r="DW28" t="s">
        <v>270</v>
      </c>
      <c r="DX28">
        <v>100</v>
      </c>
      <c r="DY28">
        <v>100</v>
      </c>
      <c r="DZ28">
        <v>-4.1319999999999997</v>
      </c>
      <c r="EA28">
        <v>0.35599999999999998</v>
      </c>
      <c r="EB28">
        <v>2</v>
      </c>
      <c r="EC28">
        <v>517.09699999999998</v>
      </c>
      <c r="ED28">
        <v>415.596</v>
      </c>
      <c r="EE28">
        <v>24.843699999999998</v>
      </c>
      <c r="EF28">
        <v>31.763000000000002</v>
      </c>
      <c r="EG28">
        <v>29.9999</v>
      </c>
      <c r="EH28">
        <v>31.9575</v>
      </c>
      <c r="EI28">
        <v>31.995999999999999</v>
      </c>
      <c r="EJ28">
        <v>18.844200000000001</v>
      </c>
      <c r="EK28">
        <v>31.238700000000001</v>
      </c>
      <c r="EL28">
        <v>0</v>
      </c>
      <c r="EM28">
        <v>24.834299999999999</v>
      </c>
      <c r="EN28">
        <v>401.49700000000001</v>
      </c>
      <c r="EO28">
        <v>15.0436</v>
      </c>
      <c r="EP28">
        <v>100.157</v>
      </c>
      <c r="EQ28">
        <v>90.632400000000004</v>
      </c>
    </row>
    <row r="29" spans="1:147" x14ac:dyDescent="0.3">
      <c r="A29">
        <v>13</v>
      </c>
      <c r="B29">
        <v>1672918681.2</v>
      </c>
      <c r="C29">
        <v>720.60000014305103</v>
      </c>
      <c r="D29" t="s">
        <v>292</v>
      </c>
      <c r="E29" t="s">
        <v>293</v>
      </c>
      <c r="F29">
        <v>1672918673.2</v>
      </c>
      <c r="G29">
        <f t="shared" si="0"/>
        <v>3.520521226878823E-3</v>
      </c>
      <c r="H29">
        <f t="shared" si="1"/>
        <v>8.1254981621219784</v>
      </c>
      <c r="I29">
        <f t="shared" si="2"/>
        <v>400.05041935483899</v>
      </c>
      <c r="J29">
        <f t="shared" si="3"/>
        <v>297.24544728092752</v>
      </c>
      <c r="K29">
        <f t="shared" si="4"/>
        <v>28.69966955191234</v>
      </c>
      <c r="L29">
        <f t="shared" si="5"/>
        <v>38.625704597375424</v>
      </c>
      <c r="M29">
        <f t="shared" si="6"/>
        <v>0.14860101152967667</v>
      </c>
      <c r="N29">
        <f t="shared" si="7"/>
        <v>3.3822057948283248</v>
      </c>
      <c r="O29">
        <f t="shared" si="8"/>
        <v>0.14506686264535248</v>
      </c>
      <c r="P29">
        <f t="shared" si="9"/>
        <v>9.0977317763879642E-2</v>
      </c>
      <c r="Q29">
        <f t="shared" si="10"/>
        <v>161.84798180935175</v>
      </c>
      <c r="R29">
        <f t="shared" si="11"/>
        <v>27.882997120357224</v>
      </c>
      <c r="S29">
        <f t="shared" si="12"/>
        <v>27.984964516129001</v>
      </c>
      <c r="T29">
        <f t="shared" si="13"/>
        <v>3.7915147093024535</v>
      </c>
      <c r="U29">
        <f t="shared" si="14"/>
        <v>40.215280905814474</v>
      </c>
      <c r="V29">
        <f t="shared" si="15"/>
        <v>1.512725217910341</v>
      </c>
      <c r="W29">
        <f t="shared" si="16"/>
        <v>3.7615681995438348</v>
      </c>
      <c r="X29">
        <f t="shared" si="17"/>
        <v>2.2787894913921125</v>
      </c>
      <c r="Y29">
        <f t="shared" si="18"/>
        <v>-155.2549861053561</v>
      </c>
      <c r="Z29">
        <f t="shared" si="19"/>
        <v>-24.787265350207171</v>
      </c>
      <c r="AA29">
        <f t="shared" si="20"/>
        <v>-1.5961730213874121</v>
      </c>
      <c r="AB29">
        <f t="shared" si="21"/>
        <v>-19.790442667598931</v>
      </c>
      <c r="AC29">
        <v>-3.9960882758368899E-2</v>
      </c>
      <c r="AD29">
        <v>4.48595916618705E-2</v>
      </c>
      <c r="AE29">
        <v>3.3735962046035302</v>
      </c>
      <c r="AF29">
        <v>0</v>
      </c>
      <c r="AG29">
        <v>0</v>
      </c>
      <c r="AH29">
        <f t="shared" si="22"/>
        <v>1</v>
      </c>
      <c r="AI29">
        <f t="shared" si="23"/>
        <v>0</v>
      </c>
      <c r="AJ29">
        <f t="shared" si="24"/>
        <v>50812.327864800012</v>
      </c>
      <c r="AK29" t="s">
        <v>251</v>
      </c>
      <c r="AL29">
        <v>2.2433153846153799</v>
      </c>
      <c r="AM29">
        <v>1.538</v>
      </c>
      <c r="AN29">
        <f t="shared" si="25"/>
        <v>-0.7053153846153799</v>
      </c>
      <c r="AO29">
        <f t="shared" si="26"/>
        <v>-0.4585925777733289</v>
      </c>
      <c r="AP29">
        <v>1.1408337778350299</v>
      </c>
      <c r="AQ29" t="s">
        <v>294</v>
      </c>
      <c r="AR29">
        <v>2.2249230769230799</v>
      </c>
      <c r="AS29">
        <v>1.4696</v>
      </c>
      <c r="AT29">
        <f t="shared" si="27"/>
        <v>-0.51396507683933024</v>
      </c>
      <c r="AU29">
        <v>0.5</v>
      </c>
      <c r="AV29">
        <f t="shared" si="28"/>
        <v>841.2053847870427</v>
      </c>
      <c r="AW29">
        <f t="shared" si="29"/>
        <v>8.1254981621219784</v>
      </c>
      <c r="AX29">
        <f t="shared" si="30"/>
        <v>-216.17509511486537</v>
      </c>
      <c r="AY29">
        <f t="shared" si="31"/>
        <v>1</v>
      </c>
      <c r="AZ29">
        <f t="shared" si="32"/>
        <v>8.303161761209087E-3</v>
      </c>
      <c r="BA29">
        <f t="shared" si="33"/>
        <v>4.6543277082199248E-2</v>
      </c>
      <c r="BB29" t="s">
        <v>253</v>
      </c>
      <c r="BC29">
        <v>0</v>
      </c>
      <c r="BD29">
        <f t="shared" si="34"/>
        <v>1.4696</v>
      </c>
      <c r="BE29">
        <f t="shared" si="35"/>
        <v>-0.51396507683933035</v>
      </c>
      <c r="BF29">
        <f t="shared" si="36"/>
        <v>4.4473342002600787E-2</v>
      </c>
      <c r="BG29">
        <f t="shared" si="37"/>
        <v>0.97622858733584184</v>
      </c>
      <c r="BH29">
        <f t="shared" si="38"/>
        <v>-9.6977893141094132E-2</v>
      </c>
      <c r="BI29">
        <f t="shared" si="39"/>
        <v>1000.00635483871</v>
      </c>
      <c r="BJ29">
        <f t="shared" si="40"/>
        <v>841.2053847870427</v>
      </c>
      <c r="BK29">
        <f t="shared" si="41"/>
        <v>0.84120003909647145</v>
      </c>
      <c r="BL29">
        <f t="shared" si="42"/>
        <v>0.19240007819294302</v>
      </c>
      <c r="BM29">
        <v>0.87688892485721603</v>
      </c>
      <c r="BN29">
        <v>0.5</v>
      </c>
      <c r="BO29" t="s">
        <v>254</v>
      </c>
      <c r="BP29">
        <v>1672918673.2</v>
      </c>
      <c r="BQ29">
        <v>400.05041935483899</v>
      </c>
      <c r="BR29">
        <v>401.72235483870998</v>
      </c>
      <c r="BS29">
        <v>15.6674516129032</v>
      </c>
      <c r="BT29">
        <v>15.059738709677401</v>
      </c>
      <c r="BU29">
        <v>500.02870967741899</v>
      </c>
      <c r="BV29">
        <v>96.352070967741994</v>
      </c>
      <c r="BW29">
        <v>0.20002029032258101</v>
      </c>
      <c r="BX29">
        <v>27.8490258064516</v>
      </c>
      <c r="BY29">
        <v>27.984964516129001</v>
      </c>
      <c r="BZ29">
        <v>999.9</v>
      </c>
      <c r="CA29">
        <v>10001.6129032258</v>
      </c>
      <c r="CB29">
        <v>0</v>
      </c>
      <c r="CC29">
        <v>314.58254838709701</v>
      </c>
      <c r="CD29">
        <v>1000.00635483871</v>
      </c>
      <c r="CE29">
        <v>0.96000248387096798</v>
      </c>
      <c r="CF29">
        <v>3.9997506451612902E-2</v>
      </c>
      <c r="CG29">
        <v>0</v>
      </c>
      <c r="CH29">
        <v>2.2212419354838699</v>
      </c>
      <c r="CI29">
        <v>0</v>
      </c>
      <c r="CJ29">
        <v>559.09490322580598</v>
      </c>
      <c r="CK29">
        <v>9334.3864516128997</v>
      </c>
      <c r="CL29">
        <v>41.25</v>
      </c>
      <c r="CM29">
        <v>44.378999999999998</v>
      </c>
      <c r="CN29">
        <v>42.436999999999998</v>
      </c>
      <c r="CO29">
        <v>42.7398387096774</v>
      </c>
      <c r="CP29">
        <v>41.116870967741903</v>
      </c>
      <c r="CQ29">
        <v>960.00612903225897</v>
      </c>
      <c r="CR29">
        <v>40.001612903225798</v>
      </c>
      <c r="CS29">
        <v>0</v>
      </c>
      <c r="CT29">
        <v>59.400000095367403</v>
      </c>
      <c r="CU29">
        <v>2.2249230769230799</v>
      </c>
      <c r="CV29">
        <v>0.18231110975818801</v>
      </c>
      <c r="CW29">
        <v>-3.5062222076555698</v>
      </c>
      <c r="CX29">
        <v>559.06780769230795</v>
      </c>
      <c r="CY29">
        <v>15</v>
      </c>
      <c r="CZ29">
        <v>1672917889.0999999</v>
      </c>
      <c r="DA29" t="s">
        <v>255</v>
      </c>
      <c r="DB29">
        <v>2</v>
      </c>
      <c r="DC29">
        <v>-4.1319999999999997</v>
      </c>
      <c r="DD29">
        <v>0.35599999999999998</v>
      </c>
      <c r="DE29">
        <v>399</v>
      </c>
      <c r="DF29">
        <v>15</v>
      </c>
      <c r="DG29">
        <v>1.68</v>
      </c>
      <c r="DH29">
        <v>0.3</v>
      </c>
      <c r="DI29">
        <v>-1.3526643716981099</v>
      </c>
      <c r="DJ29">
        <v>-3.3953779390420298</v>
      </c>
      <c r="DK29">
        <v>0.82660738725905003</v>
      </c>
      <c r="DL29">
        <v>0</v>
      </c>
      <c r="DM29">
        <v>2.2444000000000002</v>
      </c>
      <c r="DN29">
        <v>0</v>
      </c>
      <c r="DO29">
        <v>0</v>
      </c>
      <c r="DP29">
        <v>0</v>
      </c>
      <c r="DQ29">
        <v>0.61235452830188697</v>
      </c>
      <c r="DR29">
        <v>-4.6689879051766602E-2</v>
      </c>
      <c r="DS29">
        <v>6.8676140500005603E-3</v>
      </c>
      <c r="DT29">
        <v>1</v>
      </c>
      <c r="DU29">
        <v>1</v>
      </c>
      <c r="DV29">
        <v>3</v>
      </c>
      <c r="DW29" t="s">
        <v>256</v>
      </c>
      <c r="DX29">
        <v>100</v>
      </c>
      <c r="DY29">
        <v>100</v>
      </c>
      <c r="DZ29">
        <v>-4.1319999999999997</v>
      </c>
      <c r="EA29">
        <v>0.35599999999999998</v>
      </c>
      <c r="EB29">
        <v>2</v>
      </c>
      <c r="EC29">
        <v>516.79399999999998</v>
      </c>
      <c r="ED29">
        <v>415.31799999999998</v>
      </c>
      <c r="EE29">
        <v>24.886500000000002</v>
      </c>
      <c r="EF29">
        <v>31.7407</v>
      </c>
      <c r="EG29">
        <v>29.9999</v>
      </c>
      <c r="EH29">
        <v>31.935199999999998</v>
      </c>
      <c r="EI29">
        <v>31.973700000000001</v>
      </c>
      <c r="EJ29">
        <v>18.833200000000001</v>
      </c>
      <c r="EK29">
        <v>32.350200000000001</v>
      </c>
      <c r="EL29">
        <v>0</v>
      </c>
      <c r="EM29">
        <v>24.888200000000001</v>
      </c>
      <c r="EN29">
        <v>401.38400000000001</v>
      </c>
      <c r="EO29">
        <v>15.01</v>
      </c>
      <c r="EP29">
        <v>100.16200000000001</v>
      </c>
      <c r="EQ29">
        <v>90.639499999999998</v>
      </c>
    </row>
    <row r="30" spans="1:147" x14ac:dyDescent="0.3">
      <c r="A30">
        <v>14</v>
      </c>
      <c r="B30">
        <v>1672918741.2</v>
      </c>
      <c r="C30">
        <v>780.60000014305103</v>
      </c>
      <c r="D30" t="s">
        <v>295</v>
      </c>
      <c r="E30" t="s">
        <v>296</v>
      </c>
      <c r="F30">
        <v>1672918733.2</v>
      </c>
      <c r="G30">
        <f t="shared" si="0"/>
        <v>3.6438828332837903E-3</v>
      </c>
      <c r="H30">
        <f t="shared" si="1"/>
        <v>7.6708345513712004</v>
      </c>
      <c r="I30">
        <f t="shared" si="2"/>
        <v>399.90770967741901</v>
      </c>
      <c r="J30">
        <f t="shared" si="3"/>
        <v>304.57770246054656</v>
      </c>
      <c r="K30">
        <f t="shared" si="4"/>
        <v>29.407855653260359</v>
      </c>
      <c r="L30">
        <f t="shared" si="5"/>
        <v>38.6122428063915</v>
      </c>
      <c r="M30">
        <f t="shared" si="6"/>
        <v>0.15353123115376141</v>
      </c>
      <c r="N30">
        <f t="shared" si="7"/>
        <v>3.3788894980052171</v>
      </c>
      <c r="O30">
        <f t="shared" si="8"/>
        <v>0.14975828543944733</v>
      </c>
      <c r="P30">
        <f t="shared" si="9"/>
        <v>9.3930190111016401E-2</v>
      </c>
      <c r="Q30">
        <f t="shared" si="10"/>
        <v>161.8441776111145</v>
      </c>
      <c r="R30">
        <f t="shared" si="11"/>
        <v>27.859206183583829</v>
      </c>
      <c r="S30">
        <f t="shared" si="12"/>
        <v>27.9911225806452</v>
      </c>
      <c r="T30">
        <f t="shared" si="13"/>
        <v>3.792876205794995</v>
      </c>
      <c r="U30">
        <f t="shared" si="14"/>
        <v>40.081439268506024</v>
      </c>
      <c r="V30">
        <f t="shared" si="15"/>
        <v>1.5080651055232117</v>
      </c>
      <c r="W30">
        <f t="shared" si="16"/>
        <v>3.7625023777730791</v>
      </c>
      <c r="X30">
        <f t="shared" si="17"/>
        <v>2.2848111002717832</v>
      </c>
      <c r="Y30">
        <f t="shared" si="18"/>
        <v>-160.69523294781516</v>
      </c>
      <c r="Z30">
        <f t="shared" si="19"/>
        <v>-25.109657847527668</v>
      </c>
      <c r="AA30">
        <f t="shared" si="20"/>
        <v>-1.6186044429588593</v>
      </c>
      <c r="AB30">
        <f t="shared" si="21"/>
        <v>-25.579317627187176</v>
      </c>
      <c r="AC30">
        <v>-3.99116186898874E-2</v>
      </c>
      <c r="AD30">
        <v>4.48042884292306E-2</v>
      </c>
      <c r="AE30">
        <v>3.37029052174621</v>
      </c>
      <c r="AF30">
        <v>0</v>
      </c>
      <c r="AG30">
        <v>0</v>
      </c>
      <c r="AH30">
        <f t="shared" si="22"/>
        <v>1</v>
      </c>
      <c r="AI30">
        <f t="shared" si="23"/>
        <v>0</v>
      </c>
      <c r="AJ30">
        <f t="shared" si="24"/>
        <v>50751.538672965769</v>
      </c>
      <c r="AK30" t="s">
        <v>251</v>
      </c>
      <c r="AL30">
        <v>2.2433153846153799</v>
      </c>
      <c r="AM30">
        <v>1.538</v>
      </c>
      <c r="AN30">
        <f t="shared" si="25"/>
        <v>-0.7053153846153799</v>
      </c>
      <c r="AO30">
        <f t="shared" si="26"/>
        <v>-0.4585925777733289</v>
      </c>
      <c r="AP30">
        <v>1.1408337778350299</v>
      </c>
      <c r="AQ30" t="s">
        <v>297</v>
      </c>
      <c r="AR30">
        <v>2.2481730769230799</v>
      </c>
      <c r="AS30">
        <v>1.3839999999999999</v>
      </c>
      <c r="AT30">
        <f t="shared" si="27"/>
        <v>-0.62440251222765908</v>
      </c>
      <c r="AU30">
        <v>0.5</v>
      </c>
      <c r="AV30">
        <f t="shared" si="28"/>
        <v>841.18842867074829</v>
      </c>
      <c r="AW30">
        <f t="shared" si="29"/>
        <v>7.6708345513712004</v>
      </c>
      <c r="AX30">
        <f t="shared" si="30"/>
        <v>-262.62008405942612</v>
      </c>
      <c r="AY30">
        <f t="shared" si="31"/>
        <v>1</v>
      </c>
      <c r="AZ30">
        <f t="shared" si="32"/>
        <v>7.7628276269264933E-3</v>
      </c>
      <c r="BA30">
        <f t="shared" si="33"/>
        <v>0.11127167630057815</v>
      </c>
      <c r="BB30" t="s">
        <v>253</v>
      </c>
      <c r="BC30">
        <v>0</v>
      </c>
      <c r="BD30">
        <f t="shared" si="34"/>
        <v>1.3839999999999999</v>
      </c>
      <c r="BE30">
        <f t="shared" si="35"/>
        <v>-0.62440251222765897</v>
      </c>
      <c r="BF30">
        <f t="shared" si="36"/>
        <v>0.1001300390117036</v>
      </c>
      <c r="BG30">
        <f t="shared" si="37"/>
        <v>1.0056529795633464</v>
      </c>
      <c r="BH30">
        <f t="shared" si="38"/>
        <v>-0.21834204011298985</v>
      </c>
      <c r="BI30">
        <f t="shared" si="39"/>
        <v>999.98658064516098</v>
      </c>
      <c r="BJ30">
        <f t="shared" si="40"/>
        <v>841.18842867074829</v>
      </c>
      <c r="BK30">
        <f t="shared" si="41"/>
        <v>0.84119971702824159</v>
      </c>
      <c r="BL30">
        <f t="shared" si="42"/>
        <v>0.19239943405648338</v>
      </c>
      <c r="BM30">
        <v>0.87688892485721603</v>
      </c>
      <c r="BN30">
        <v>0.5</v>
      </c>
      <c r="BO30" t="s">
        <v>254</v>
      </c>
      <c r="BP30">
        <v>1672918733.2</v>
      </c>
      <c r="BQ30">
        <v>399.90770967741901</v>
      </c>
      <c r="BR30">
        <v>401.50848387096801</v>
      </c>
      <c r="BS30">
        <v>15.6190580645161</v>
      </c>
      <c r="BT30">
        <v>14.9900161290323</v>
      </c>
      <c r="BU30">
        <v>500.02600000000001</v>
      </c>
      <c r="BV30">
        <v>96.352932258064499</v>
      </c>
      <c r="BW30">
        <v>0.19995199999999999</v>
      </c>
      <c r="BX30">
        <v>27.853280645161298</v>
      </c>
      <c r="BY30">
        <v>27.9911225806452</v>
      </c>
      <c r="BZ30">
        <v>999.9</v>
      </c>
      <c r="CA30">
        <v>9989.1935483871002</v>
      </c>
      <c r="CB30">
        <v>0</v>
      </c>
      <c r="CC30">
        <v>314.56235483871001</v>
      </c>
      <c r="CD30">
        <v>999.98658064516098</v>
      </c>
      <c r="CE30">
        <v>0.96000506451612899</v>
      </c>
      <c r="CF30">
        <v>3.9994874193548399E-2</v>
      </c>
      <c r="CG30">
        <v>0</v>
      </c>
      <c r="CH30">
        <v>2.2220354838709699</v>
      </c>
      <c r="CI30">
        <v>0</v>
      </c>
      <c r="CJ30">
        <v>556.69709677419303</v>
      </c>
      <c r="CK30">
        <v>9334.2093548387093</v>
      </c>
      <c r="CL30">
        <v>41.375</v>
      </c>
      <c r="CM30">
        <v>44.5</v>
      </c>
      <c r="CN30">
        <v>42.586387096774203</v>
      </c>
      <c r="CO30">
        <v>42.844516129032201</v>
      </c>
      <c r="CP30">
        <v>41.2195161290323</v>
      </c>
      <c r="CQ30">
        <v>959.99580645161302</v>
      </c>
      <c r="CR30">
        <v>39.99</v>
      </c>
      <c r="CS30">
        <v>0</v>
      </c>
      <c r="CT30">
        <v>59.099999904632597</v>
      </c>
      <c r="CU30">
        <v>2.2481730769230799</v>
      </c>
      <c r="CV30">
        <v>-0.25976411557054402</v>
      </c>
      <c r="CW30">
        <v>-0.20574359525456201</v>
      </c>
      <c r="CX30">
        <v>556.67053846153897</v>
      </c>
      <c r="CY30">
        <v>15</v>
      </c>
      <c r="CZ30">
        <v>1672917889.0999999</v>
      </c>
      <c r="DA30" t="s">
        <v>255</v>
      </c>
      <c r="DB30">
        <v>2</v>
      </c>
      <c r="DC30">
        <v>-4.1319999999999997</v>
      </c>
      <c r="DD30">
        <v>0.35599999999999998</v>
      </c>
      <c r="DE30">
        <v>399</v>
      </c>
      <c r="DF30">
        <v>15</v>
      </c>
      <c r="DG30">
        <v>1.68</v>
      </c>
      <c r="DH30">
        <v>0.3</v>
      </c>
      <c r="DI30">
        <v>-1.4447120566037699</v>
      </c>
      <c r="DJ30">
        <v>-0.64632178035805099</v>
      </c>
      <c r="DK30">
        <v>0.35385511044394802</v>
      </c>
      <c r="DL30">
        <v>0</v>
      </c>
      <c r="DM30">
        <v>2.1726000000000001</v>
      </c>
      <c r="DN30">
        <v>0</v>
      </c>
      <c r="DO30">
        <v>0</v>
      </c>
      <c r="DP30">
        <v>0</v>
      </c>
      <c r="DQ30">
        <v>0.62921877358490597</v>
      </c>
      <c r="DR30">
        <v>-4.1221190130623902E-3</v>
      </c>
      <c r="DS30">
        <v>2.6887799971854298E-3</v>
      </c>
      <c r="DT30">
        <v>1</v>
      </c>
      <c r="DU30">
        <v>1</v>
      </c>
      <c r="DV30">
        <v>3</v>
      </c>
      <c r="DW30" t="s">
        <v>256</v>
      </c>
      <c r="DX30">
        <v>100</v>
      </c>
      <c r="DY30">
        <v>100</v>
      </c>
      <c r="DZ30">
        <v>-4.1319999999999997</v>
      </c>
      <c r="EA30">
        <v>0.35599999999999998</v>
      </c>
      <c r="EB30">
        <v>2</v>
      </c>
      <c r="EC30">
        <v>517.26700000000005</v>
      </c>
      <c r="ED30">
        <v>414.81099999999998</v>
      </c>
      <c r="EE30">
        <v>24.9071</v>
      </c>
      <c r="EF30">
        <v>31.718399999999999</v>
      </c>
      <c r="EG30">
        <v>30</v>
      </c>
      <c r="EH30">
        <v>31.912800000000001</v>
      </c>
      <c r="EI30">
        <v>31.9543</v>
      </c>
      <c r="EJ30">
        <v>18.841200000000001</v>
      </c>
      <c r="EK30">
        <v>32.634500000000003</v>
      </c>
      <c r="EL30">
        <v>0</v>
      </c>
      <c r="EM30">
        <v>24.9057</v>
      </c>
      <c r="EN30">
        <v>401.45800000000003</v>
      </c>
      <c r="EO30">
        <v>15.0031</v>
      </c>
      <c r="EP30">
        <v>100.166</v>
      </c>
      <c r="EQ30">
        <v>90.646699999999996</v>
      </c>
    </row>
    <row r="31" spans="1:147" x14ac:dyDescent="0.3">
      <c r="A31">
        <v>15</v>
      </c>
      <c r="B31">
        <v>1672918801.2</v>
      </c>
      <c r="C31">
        <v>840.60000014305103</v>
      </c>
      <c r="D31" t="s">
        <v>298</v>
      </c>
      <c r="E31" t="s">
        <v>299</v>
      </c>
      <c r="F31">
        <v>1672918793.2</v>
      </c>
      <c r="G31">
        <f t="shared" si="0"/>
        <v>3.7008265162329669E-3</v>
      </c>
      <c r="H31">
        <f t="shared" si="1"/>
        <v>6.8958365331229876</v>
      </c>
      <c r="I31">
        <f t="shared" si="2"/>
        <v>400.01470967741898</v>
      </c>
      <c r="J31">
        <f t="shared" si="3"/>
        <v>314.07222504556927</v>
      </c>
      <c r="K31">
        <f t="shared" si="4"/>
        <v>30.323965151903572</v>
      </c>
      <c r="L31">
        <f t="shared" si="5"/>
        <v>38.621791897538579</v>
      </c>
      <c r="M31">
        <f t="shared" si="6"/>
        <v>0.15633871177097039</v>
      </c>
      <c r="N31">
        <f t="shared" si="7"/>
        <v>3.381785097091675</v>
      </c>
      <c r="O31">
        <f t="shared" si="8"/>
        <v>0.15243167060098428</v>
      </c>
      <c r="P31">
        <f t="shared" si="9"/>
        <v>9.5612693765859902E-2</v>
      </c>
      <c r="Q31">
        <f t="shared" si="10"/>
        <v>161.84689953509246</v>
      </c>
      <c r="R31">
        <f t="shared" si="11"/>
        <v>27.850852016237596</v>
      </c>
      <c r="S31">
        <f t="shared" si="12"/>
        <v>27.980899999999998</v>
      </c>
      <c r="T31">
        <f t="shared" si="13"/>
        <v>3.7906163124357168</v>
      </c>
      <c r="U31">
        <f t="shared" si="14"/>
        <v>40.144775394896634</v>
      </c>
      <c r="V31">
        <f t="shared" si="15"/>
        <v>1.5108516757024177</v>
      </c>
      <c r="W31">
        <f t="shared" si="16"/>
        <v>3.7635076067569266</v>
      </c>
      <c r="X31">
        <f t="shared" si="17"/>
        <v>2.2797646367332991</v>
      </c>
      <c r="Y31">
        <f t="shared" si="18"/>
        <v>-163.20644936587385</v>
      </c>
      <c r="Z31">
        <f t="shared" si="19"/>
        <v>-22.432857800016144</v>
      </c>
      <c r="AA31">
        <f t="shared" si="20"/>
        <v>-1.4447752533169178</v>
      </c>
      <c r="AB31">
        <f t="shared" si="21"/>
        <v>-25.237182884114453</v>
      </c>
      <c r="AC31">
        <v>-3.9954632125419998E-2</v>
      </c>
      <c r="AD31">
        <v>4.4852574778799802E-2</v>
      </c>
      <c r="AE31">
        <v>3.37317685356857</v>
      </c>
      <c r="AF31">
        <v>0</v>
      </c>
      <c r="AG31">
        <v>0</v>
      </c>
      <c r="AH31">
        <f t="shared" si="22"/>
        <v>1</v>
      </c>
      <c r="AI31">
        <f t="shared" si="23"/>
        <v>0</v>
      </c>
      <c r="AJ31">
        <f t="shared" si="24"/>
        <v>50803.189954279587</v>
      </c>
      <c r="AK31" t="s">
        <v>251</v>
      </c>
      <c r="AL31">
        <v>2.2433153846153799</v>
      </c>
      <c r="AM31">
        <v>1.538</v>
      </c>
      <c r="AN31">
        <f t="shared" si="25"/>
        <v>-0.7053153846153799</v>
      </c>
      <c r="AO31">
        <f t="shared" si="26"/>
        <v>-0.4585925777733289</v>
      </c>
      <c r="AP31">
        <v>1.1408337778350299</v>
      </c>
      <c r="AQ31" t="s">
        <v>300</v>
      </c>
      <c r="AR31">
        <v>2.2351346153846201</v>
      </c>
      <c r="AS31">
        <v>1.2956000000000001</v>
      </c>
      <c r="AT31">
        <f t="shared" si="27"/>
        <v>-0.72517336784857989</v>
      </c>
      <c r="AU31">
        <v>0.5</v>
      </c>
      <c r="AV31">
        <f t="shared" si="28"/>
        <v>841.20276205158314</v>
      </c>
      <c r="AW31">
        <f t="shared" si="29"/>
        <v>6.8958365331229876</v>
      </c>
      <c r="AX31">
        <f t="shared" si="30"/>
        <v>-305.00892000023708</v>
      </c>
      <c r="AY31">
        <f t="shared" si="31"/>
        <v>1</v>
      </c>
      <c r="AZ31">
        <f t="shared" si="32"/>
        <v>6.841397835228526E-3</v>
      </c>
      <c r="BA31">
        <f t="shared" si="33"/>
        <v>0.18709478234022842</v>
      </c>
      <c r="BB31" t="s">
        <v>253</v>
      </c>
      <c r="BC31">
        <v>0</v>
      </c>
      <c r="BD31">
        <f t="shared" si="34"/>
        <v>1.2956000000000001</v>
      </c>
      <c r="BE31">
        <f t="shared" si="35"/>
        <v>-0.72517336784857978</v>
      </c>
      <c r="BF31">
        <f t="shared" si="36"/>
        <v>0.15760728218465536</v>
      </c>
      <c r="BG31">
        <f t="shared" si="37"/>
        <v>0.99136790500232308</v>
      </c>
      <c r="BH31">
        <f t="shared" si="38"/>
        <v>-0.34367604235966676</v>
      </c>
      <c r="BI31">
        <f t="shared" si="39"/>
        <v>1000.00364516129</v>
      </c>
      <c r="BJ31">
        <f t="shared" si="40"/>
        <v>841.20276205158314</v>
      </c>
      <c r="BK31">
        <f t="shared" si="41"/>
        <v>0.84119969574301501</v>
      </c>
      <c r="BL31">
        <f t="shared" si="42"/>
        <v>0.19239939148603022</v>
      </c>
      <c r="BM31">
        <v>0.87688892485721603</v>
      </c>
      <c r="BN31">
        <v>0.5</v>
      </c>
      <c r="BO31" t="s">
        <v>254</v>
      </c>
      <c r="BP31">
        <v>1672918793.2</v>
      </c>
      <c r="BQ31">
        <v>400.01470967741898</v>
      </c>
      <c r="BR31">
        <v>401.48367741935499</v>
      </c>
      <c r="BS31">
        <v>15.648235483871</v>
      </c>
      <c r="BT31">
        <v>15.009364516129001</v>
      </c>
      <c r="BU31">
        <v>500.01206451612899</v>
      </c>
      <c r="BV31">
        <v>96.350983870967696</v>
      </c>
      <c r="BW31">
        <v>0.19994529032258099</v>
      </c>
      <c r="BX31">
        <v>27.857858064516101</v>
      </c>
      <c r="BY31">
        <v>27.980899999999998</v>
      </c>
      <c r="BZ31">
        <v>999.9</v>
      </c>
      <c r="CA31">
        <v>10000.1612903226</v>
      </c>
      <c r="CB31">
        <v>0</v>
      </c>
      <c r="CC31">
        <v>314.421548387097</v>
      </c>
      <c r="CD31">
        <v>1000.00364516129</v>
      </c>
      <c r="CE31">
        <v>0.96000700000000005</v>
      </c>
      <c r="CF31">
        <v>3.9992899999999998E-2</v>
      </c>
      <c r="CG31">
        <v>0</v>
      </c>
      <c r="CH31">
        <v>2.2319677419354802</v>
      </c>
      <c r="CI31">
        <v>0</v>
      </c>
      <c r="CJ31">
        <v>554.77380645161304</v>
      </c>
      <c r="CK31">
        <v>9334.3838709677402</v>
      </c>
      <c r="CL31">
        <v>41.5</v>
      </c>
      <c r="CM31">
        <v>44.625</v>
      </c>
      <c r="CN31">
        <v>42.703258064516099</v>
      </c>
      <c r="CO31">
        <v>42.936999999999998</v>
      </c>
      <c r="CP31">
        <v>41.320129032258002</v>
      </c>
      <c r="CQ31">
        <v>960.01354838709699</v>
      </c>
      <c r="CR31">
        <v>39.99</v>
      </c>
      <c r="CS31">
        <v>0</v>
      </c>
      <c r="CT31">
        <v>59.599999904632597</v>
      </c>
      <c r="CU31">
        <v>2.2351346153846201</v>
      </c>
      <c r="CV31">
        <v>-0.47387007932061698</v>
      </c>
      <c r="CW31">
        <v>-0.26355555468165898</v>
      </c>
      <c r="CX31">
        <v>554.784576923077</v>
      </c>
      <c r="CY31">
        <v>15</v>
      </c>
      <c r="CZ31">
        <v>1672917889.0999999</v>
      </c>
      <c r="DA31" t="s">
        <v>255</v>
      </c>
      <c r="DB31">
        <v>2</v>
      </c>
      <c r="DC31">
        <v>-4.1319999999999997</v>
      </c>
      <c r="DD31">
        <v>0.35599999999999998</v>
      </c>
      <c r="DE31">
        <v>399</v>
      </c>
      <c r="DF31">
        <v>15</v>
      </c>
      <c r="DG31">
        <v>1.68</v>
      </c>
      <c r="DH31">
        <v>0.3</v>
      </c>
      <c r="DI31">
        <v>-1.4904222641509399</v>
      </c>
      <c r="DJ31">
        <v>0.19198925979677001</v>
      </c>
      <c r="DK31">
        <v>9.6808011473429503E-2</v>
      </c>
      <c r="DL31">
        <v>1</v>
      </c>
      <c r="DM31">
        <v>2.1964000000000001</v>
      </c>
      <c r="DN31">
        <v>0</v>
      </c>
      <c r="DO31">
        <v>0</v>
      </c>
      <c r="DP31">
        <v>0</v>
      </c>
      <c r="DQ31">
        <v>0.63780837735849005</v>
      </c>
      <c r="DR31">
        <v>1.28897339138854E-2</v>
      </c>
      <c r="DS31">
        <v>2.7302859773250701E-3</v>
      </c>
      <c r="DT31">
        <v>1</v>
      </c>
      <c r="DU31">
        <v>2</v>
      </c>
      <c r="DV31">
        <v>3</v>
      </c>
      <c r="DW31" t="s">
        <v>270</v>
      </c>
      <c r="DX31">
        <v>100</v>
      </c>
      <c r="DY31">
        <v>100</v>
      </c>
      <c r="DZ31">
        <v>-4.1319999999999997</v>
      </c>
      <c r="EA31">
        <v>0.35599999999999998</v>
      </c>
      <c r="EB31">
        <v>2</v>
      </c>
      <c r="EC31">
        <v>517.26</v>
      </c>
      <c r="ED31">
        <v>415.05</v>
      </c>
      <c r="EE31">
        <v>24.955500000000001</v>
      </c>
      <c r="EF31">
        <v>31.701699999999999</v>
      </c>
      <c r="EG31">
        <v>29.9999</v>
      </c>
      <c r="EH31">
        <v>31.896100000000001</v>
      </c>
      <c r="EI31">
        <v>31.934799999999999</v>
      </c>
      <c r="EJ31">
        <v>18.8446</v>
      </c>
      <c r="EK31">
        <v>32.634500000000003</v>
      </c>
      <c r="EL31">
        <v>0</v>
      </c>
      <c r="EM31">
        <v>24.961200000000002</v>
      </c>
      <c r="EN31">
        <v>401.55099999999999</v>
      </c>
      <c r="EO31">
        <v>15.0184</v>
      </c>
      <c r="EP31">
        <v>100.17100000000001</v>
      </c>
      <c r="EQ31">
        <v>90.651600000000002</v>
      </c>
    </row>
    <row r="32" spans="1:147" x14ac:dyDescent="0.3">
      <c r="A32">
        <v>16</v>
      </c>
      <c r="B32">
        <v>1672918861.2</v>
      </c>
      <c r="C32">
        <v>900.60000014305103</v>
      </c>
      <c r="D32" t="s">
        <v>301</v>
      </c>
      <c r="E32" t="s">
        <v>302</v>
      </c>
      <c r="F32">
        <v>1672918853.2032299</v>
      </c>
      <c r="G32">
        <f t="shared" si="0"/>
        <v>3.7665110384170835E-3</v>
      </c>
      <c r="H32">
        <f t="shared" si="1"/>
        <v>6.6712531828256738</v>
      </c>
      <c r="I32">
        <f t="shared" si="2"/>
        <v>400.04477419354799</v>
      </c>
      <c r="J32">
        <f t="shared" si="3"/>
        <v>317.57688842437403</v>
      </c>
      <c r="K32">
        <f t="shared" si="4"/>
        <v>30.662049273993571</v>
      </c>
      <c r="L32">
        <f t="shared" si="5"/>
        <v>38.624323825904604</v>
      </c>
      <c r="M32">
        <f t="shared" si="6"/>
        <v>0.15912721078706324</v>
      </c>
      <c r="N32">
        <f t="shared" si="7"/>
        <v>3.3850999448858623</v>
      </c>
      <c r="O32">
        <f t="shared" si="8"/>
        <v>0.15508534835494669</v>
      </c>
      <c r="P32">
        <f t="shared" si="9"/>
        <v>9.7282937046669515E-2</v>
      </c>
      <c r="Q32">
        <f t="shared" si="10"/>
        <v>161.8446416831471</v>
      </c>
      <c r="R32">
        <f t="shared" si="11"/>
        <v>27.860840108888056</v>
      </c>
      <c r="S32">
        <f t="shared" si="12"/>
        <v>27.995377419354799</v>
      </c>
      <c r="T32">
        <f t="shared" si="13"/>
        <v>3.7938171641543432</v>
      </c>
      <c r="U32">
        <f t="shared" si="14"/>
        <v>40.15365080404387</v>
      </c>
      <c r="V32">
        <f t="shared" si="15"/>
        <v>1.5133835987378572</v>
      </c>
      <c r="W32">
        <f t="shared" si="16"/>
        <v>3.7689813215824559</v>
      </c>
      <c r="X32">
        <f t="shared" si="17"/>
        <v>2.280433565416486</v>
      </c>
      <c r="Y32">
        <f t="shared" si="18"/>
        <v>-166.10313679419338</v>
      </c>
      <c r="Z32">
        <f t="shared" si="19"/>
        <v>-20.551574233106457</v>
      </c>
      <c r="AA32">
        <f t="shared" si="20"/>
        <v>-1.3225757306979495</v>
      </c>
      <c r="AB32">
        <f t="shared" si="21"/>
        <v>-26.132645074850693</v>
      </c>
      <c r="AC32">
        <v>-4.0003892120112003E-2</v>
      </c>
      <c r="AD32">
        <v>4.4907873438254101E-2</v>
      </c>
      <c r="AE32">
        <v>3.3764810882746699</v>
      </c>
      <c r="AF32">
        <v>0</v>
      </c>
      <c r="AG32">
        <v>0</v>
      </c>
      <c r="AH32">
        <f t="shared" si="22"/>
        <v>1</v>
      </c>
      <c r="AI32">
        <f t="shared" si="23"/>
        <v>0</v>
      </c>
      <c r="AJ32">
        <f t="shared" si="24"/>
        <v>50859.024781077962</v>
      </c>
      <c r="AK32" t="s">
        <v>251</v>
      </c>
      <c r="AL32">
        <v>2.2433153846153799</v>
      </c>
      <c r="AM32">
        <v>1.538</v>
      </c>
      <c r="AN32">
        <f t="shared" si="25"/>
        <v>-0.7053153846153799</v>
      </c>
      <c r="AO32">
        <f t="shared" si="26"/>
        <v>-0.4585925777733289</v>
      </c>
      <c r="AP32">
        <v>1.1408337778350299</v>
      </c>
      <c r="AQ32" t="s">
        <v>303</v>
      </c>
      <c r="AR32">
        <v>2.2926307692307701</v>
      </c>
      <c r="AS32">
        <v>1.546</v>
      </c>
      <c r="AT32">
        <f t="shared" si="27"/>
        <v>-0.48294357647527164</v>
      </c>
      <c r="AU32">
        <v>0.5</v>
      </c>
      <c r="AV32">
        <f t="shared" si="28"/>
        <v>841.19086776742836</v>
      </c>
      <c r="AW32">
        <f t="shared" si="29"/>
        <v>6.6712531828256738</v>
      </c>
      <c r="AX32">
        <f t="shared" si="30"/>
        <v>-203.12386308896959</v>
      </c>
      <c r="AY32">
        <f t="shared" si="31"/>
        <v>1</v>
      </c>
      <c r="AZ32">
        <f t="shared" si="32"/>
        <v>6.5745119412300712E-3</v>
      </c>
      <c r="BA32">
        <f t="shared" si="33"/>
        <v>-5.1746442432082842E-3</v>
      </c>
      <c r="BB32" t="s">
        <v>253</v>
      </c>
      <c r="BC32">
        <v>0</v>
      </c>
      <c r="BD32">
        <f t="shared" si="34"/>
        <v>1.546</v>
      </c>
      <c r="BE32">
        <f t="shared" si="35"/>
        <v>-0.4829435764752717</v>
      </c>
      <c r="BF32">
        <f t="shared" si="36"/>
        <v>-5.2015604681404466E-3</v>
      </c>
      <c r="BG32">
        <f t="shared" si="37"/>
        <v>1.0707217791309613</v>
      </c>
      <c r="BH32">
        <f t="shared" si="38"/>
        <v>1.1342443642233238E-2</v>
      </c>
      <c r="BI32">
        <f t="shared" si="39"/>
        <v>999.989483870968</v>
      </c>
      <c r="BJ32">
        <f t="shared" si="40"/>
        <v>841.19086776742836</v>
      </c>
      <c r="BK32">
        <f t="shared" si="41"/>
        <v>0.84119971393216175</v>
      </c>
      <c r="BL32">
        <f t="shared" si="42"/>
        <v>0.1923994278643236</v>
      </c>
      <c r="BM32">
        <v>0.87688892485721603</v>
      </c>
      <c r="BN32">
        <v>0.5</v>
      </c>
      <c r="BO32" t="s">
        <v>254</v>
      </c>
      <c r="BP32">
        <v>1672918853.2032299</v>
      </c>
      <c r="BQ32">
        <v>400.04477419354799</v>
      </c>
      <c r="BR32">
        <v>401.47899999999998</v>
      </c>
      <c r="BS32">
        <v>15.674609677419401</v>
      </c>
      <c r="BT32">
        <v>15.024409677419399</v>
      </c>
      <c r="BU32">
        <v>500.00638709677401</v>
      </c>
      <c r="BV32">
        <v>96.350116129032202</v>
      </c>
      <c r="BW32">
        <v>0.199886064516129</v>
      </c>
      <c r="BX32">
        <v>27.882764516129001</v>
      </c>
      <c r="BY32">
        <v>27.995377419354799</v>
      </c>
      <c r="BZ32">
        <v>999.9</v>
      </c>
      <c r="CA32">
        <v>10012.580645161301</v>
      </c>
      <c r="CB32">
        <v>0</v>
      </c>
      <c r="CC32">
        <v>314.39819354838698</v>
      </c>
      <c r="CD32">
        <v>999.989483870968</v>
      </c>
      <c r="CE32">
        <v>0.960007645161291</v>
      </c>
      <c r="CF32">
        <v>3.9992241935483903E-2</v>
      </c>
      <c r="CG32">
        <v>0</v>
      </c>
      <c r="CH32">
        <v>2.3080451612903201</v>
      </c>
      <c r="CI32">
        <v>0</v>
      </c>
      <c r="CJ32">
        <v>552.97532258064496</v>
      </c>
      <c r="CK32">
        <v>9334.2493548387101</v>
      </c>
      <c r="CL32">
        <v>41.616870967741903</v>
      </c>
      <c r="CM32">
        <v>44.737806451612897</v>
      </c>
      <c r="CN32">
        <v>42.814032258064501</v>
      </c>
      <c r="CO32">
        <v>43.05</v>
      </c>
      <c r="CP32">
        <v>41.436999999999998</v>
      </c>
      <c r="CQ32">
        <v>959.99838709677397</v>
      </c>
      <c r="CR32">
        <v>39.99</v>
      </c>
      <c r="CS32">
        <v>0</v>
      </c>
      <c r="CT32">
        <v>59.399999856948902</v>
      </c>
      <c r="CU32">
        <v>2.2926307692307701</v>
      </c>
      <c r="CV32">
        <v>0.24579829480468701</v>
      </c>
      <c r="CW32">
        <v>2.0737094228484199</v>
      </c>
      <c r="CX32">
        <v>553.01669230769198</v>
      </c>
      <c r="CY32">
        <v>15</v>
      </c>
      <c r="CZ32">
        <v>1672917889.0999999</v>
      </c>
      <c r="DA32" t="s">
        <v>255</v>
      </c>
      <c r="DB32">
        <v>2</v>
      </c>
      <c r="DC32">
        <v>-4.1319999999999997</v>
      </c>
      <c r="DD32">
        <v>0.35599999999999998</v>
      </c>
      <c r="DE32">
        <v>399</v>
      </c>
      <c r="DF32">
        <v>15</v>
      </c>
      <c r="DG32">
        <v>1.68</v>
      </c>
      <c r="DH32">
        <v>0.3</v>
      </c>
      <c r="DI32">
        <v>-1.5178084905660401</v>
      </c>
      <c r="DJ32">
        <v>7.7956606810163703E-3</v>
      </c>
      <c r="DK32">
        <v>0.28102429513180099</v>
      </c>
      <c r="DL32">
        <v>1</v>
      </c>
      <c r="DM32">
        <v>2.1587999999999998</v>
      </c>
      <c r="DN32">
        <v>0</v>
      </c>
      <c r="DO32">
        <v>0</v>
      </c>
      <c r="DP32">
        <v>0</v>
      </c>
      <c r="DQ32">
        <v>0.64930624528301895</v>
      </c>
      <c r="DR32">
        <v>8.3162543770789101E-3</v>
      </c>
      <c r="DS32">
        <v>2.7566014754681601E-3</v>
      </c>
      <c r="DT32">
        <v>1</v>
      </c>
      <c r="DU32">
        <v>2</v>
      </c>
      <c r="DV32">
        <v>3</v>
      </c>
      <c r="DW32" t="s">
        <v>270</v>
      </c>
      <c r="DX32">
        <v>100</v>
      </c>
      <c r="DY32">
        <v>100</v>
      </c>
      <c r="DZ32">
        <v>-4.1319999999999997</v>
      </c>
      <c r="EA32">
        <v>0.35599999999999998</v>
      </c>
      <c r="EB32">
        <v>2</v>
      </c>
      <c r="EC32">
        <v>517.66600000000005</v>
      </c>
      <c r="ED32">
        <v>414.58199999999999</v>
      </c>
      <c r="EE32">
        <v>24.883600000000001</v>
      </c>
      <c r="EF32">
        <v>31.6906</v>
      </c>
      <c r="EG32">
        <v>30</v>
      </c>
      <c r="EH32">
        <v>31.882200000000001</v>
      </c>
      <c r="EI32">
        <v>31.920999999999999</v>
      </c>
      <c r="EJ32">
        <v>18.828900000000001</v>
      </c>
      <c r="EK32">
        <v>32.634500000000003</v>
      </c>
      <c r="EL32">
        <v>0</v>
      </c>
      <c r="EM32">
        <v>24.8873</v>
      </c>
      <c r="EN32">
        <v>401.45400000000001</v>
      </c>
      <c r="EO32">
        <v>15.0029</v>
      </c>
      <c r="EP32">
        <v>100.175</v>
      </c>
      <c r="EQ32">
        <v>90.655000000000001</v>
      </c>
    </row>
    <row r="33" spans="1:147" x14ac:dyDescent="0.3">
      <c r="A33">
        <v>17</v>
      </c>
      <c r="B33">
        <v>1672918921.2</v>
      </c>
      <c r="C33">
        <v>960.60000014305103</v>
      </c>
      <c r="D33" t="s">
        <v>304</v>
      </c>
      <c r="E33" t="s">
        <v>305</v>
      </c>
      <c r="F33">
        <v>1672918913.2032299</v>
      </c>
      <c r="G33">
        <f t="shared" si="0"/>
        <v>3.8450483011885045E-3</v>
      </c>
      <c r="H33">
        <f t="shared" si="1"/>
        <v>7.0997757713007523</v>
      </c>
      <c r="I33">
        <f t="shared" si="2"/>
        <v>400.49409677419402</v>
      </c>
      <c r="J33">
        <f t="shared" si="3"/>
        <v>315.08797021247938</v>
      </c>
      <c r="K33">
        <f t="shared" si="4"/>
        <v>30.421237147154386</v>
      </c>
      <c r="L33">
        <f t="shared" si="5"/>
        <v>38.667061410777443</v>
      </c>
      <c r="M33">
        <f t="shared" si="6"/>
        <v>0.16240141982700201</v>
      </c>
      <c r="N33">
        <f t="shared" si="7"/>
        <v>3.3812357741861656</v>
      </c>
      <c r="O33">
        <f t="shared" si="8"/>
        <v>0.15818920933414982</v>
      </c>
      <c r="P33">
        <f t="shared" si="9"/>
        <v>9.9237606457779959E-2</v>
      </c>
      <c r="Q33">
        <f t="shared" si="10"/>
        <v>161.84542265835941</v>
      </c>
      <c r="R33">
        <f t="shared" si="11"/>
        <v>27.842350653501004</v>
      </c>
      <c r="S33">
        <f t="shared" si="12"/>
        <v>27.994896774193499</v>
      </c>
      <c r="T33">
        <f t="shared" si="13"/>
        <v>3.7937108591860742</v>
      </c>
      <c r="U33">
        <f t="shared" si="14"/>
        <v>40.102966207846364</v>
      </c>
      <c r="V33">
        <f t="shared" si="15"/>
        <v>1.5114186853821208</v>
      </c>
      <c r="W33">
        <f t="shared" si="16"/>
        <v>3.7688451212030385</v>
      </c>
      <c r="X33">
        <f t="shared" si="17"/>
        <v>2.2822921738039534</v>
      </c>
      <c r="Y33">
        <f t="shared" si="18"/>
        <v>-169.56663008241304</v>
      </c>
      <c r="Z33">
        <f t="shared" si="19"/>
        <v>-20.553399404587598</v>
      </c>
      <c r="AA33">
        <f t="shared" si="20"/>
        <v>-1.3241975382122828</v>
      </c>
      <c r="AB33">
        <f t="shared" si="21"/>
        <v>-29.598804366853503</v>
      </c>
      <c r="AC33">
        <v>-3.9946470892947603E-2</v>
      </c>
      <c r="AD33">
        <v>4.48434130803863E-2</v>
      </c>
      <c r="AE33">
        <v>3.3726292890042799</v>
      </c>
      <c r="AF33">
        <v>0</v>
      </c>
      <c r="AG33">
        <v>0</v>
      </c>
      <c r="AH33">
        <f t="shared" si="22"/>
        <v>1</v>
      </c>
      <c r="AI33">
        <f t="shared" si="23"/>
        <v>0</v>
      </c>
      <c r="AJ33">
        <f t="shared" si="24"/>
        <v>50789.0809617134</v>
      </c>
      <c r="AK33" t="s">
        <v>251</v>
      </c>
      <c r="AL33">
        <v>2.2433153846153799</v>
      </c>
      <c r="AM33">
        <v>1.538</v>
      </c>
      <c r="AN33">
        <f t="shared" si="25"/>
        <v>-0.7053153846153799</v>
      </c>
      <c r="AO33">
        <f t="shared" si="26"/>
        <v>-0.4585925777733289</v>
      </c>
      <c r="AP33">
        <v>1.1408337778350299</v>
      </c>
      <c r="AQ33" t="s">
        <v>306</v>
      </c>
      <c r="AR33">
        <v>2.2227807692307699</v>
      </c>
      <c r="AS33">
        <v>1.2652000000000001</v>
      </c>
      <c r="AT33">
        <f t="shared" si="27"/>
        <v>-0.75686118339453823</v>
      </c>
      <c r="AU33">
        <v>0.5</v>
      </c>
      <c r="AV33">
        <f t="shared" si="28"/>
        <v>841.19481518701775</v>
      </c>
      <c r="AW33">
        <f t="shared" si="29"/>
        <v>7.0997757713007523</v>
      </c>
      <c r="AX33">
        <f t="shared" si="30"/>
        <v>-318.33385164389807</v>
      </c>
      <c r="AY33">
        <f t="shared" si="31"/>
        <v>1</v>
      </c>
      <c r="AZ33">
        <f t="shared" si="32"/>
        <v>7.0839024276925754E-3</v>
      </c>
      <c r="BA33">
        <f t="shared" si="33"/>
        <v>0.21561808409737585</v>
      </c>
      <c r="BB33" t="s">
        <v>253</v>
      </c>
      <c r="BC33">
        <v>0</v>
      </c>
      <c r="BD33">
        <f t="shared" si="34"/>
        <v>1.2652000000000001</v>
      </c>
      <c r="BE33">
        <f t="shared" si="35"/>
        <v>-0.75686118339453823</v>
      </c>
      <c r="BF33">
        <f t="shared" si="36"/>
        <v>0.17737321196358902</v>
      </c>
      <c r="BG33">
        <f t="shared" si="37"/>
        <v>0.97900593763517507</v>
      </c>
      <c r="BH33">
        <f t="shared" si="38"/>
        <v>-0.38677732820015298</v>
      </c>
      <c r="BI33">
        <f t="shared" si="39"/>
        <v>999.99416129032295</v>
      </c>
      <c r="BJ33">
        <f t="shared" si="40"/>
        <v>841.19481518701775</v>
      </c>
      <c r="BK33">
        <f t="shared" si="41"/>
        <v>0.84119972670800236</v>
      </c>
      <c r="BL33">
        <f t="shared" si="42"/>
        <v>0.19239945341600481</v>
      </c>
      <c r="BM33">
        <v>0.87688892485721603</v>
      </c>
      <c r="BN33">
        <v>0.5</v>
      </c>
      <c r="BO33" t="s">
        <v>254</v>
      </c>
      <c r="BP33">
        <v>1672918913.2032299</v>
      </c>
      <c r="BQ33">
        <v>400.49409677419402</v>
      </c>
      <c r="BR33">
        <v>402.00925806451602</v>
      </c>
      <c r="BS33">
        <v>15.654519354838699</v>
      </c>
      <c r="BT33">
        <v>14.990761290322601</v>
      </c>
      <c r="BU33">
        <v>500.01625806451602</v>
      </c>
      <c r="BV33">
        <v>96.348396774193603</v>
      </c>
      <c r="BW33">
        <v>0.199996129032258</v>
      </c>
      <c r="BX33">
        <v>27.8821451612903</v>
      </c>
      <c r="BY33">
        <v>27.994896774193499</v>
      </c>
      <c r="BZ33">
        <v>999.9</v>
      </c>
      <c r="CA33">
        <v>9998.3870967741896</v>
      </c>
      <c r="CB33">
        <v>0</v>
      </c>
      <c r="CC33">
        <v>314.41458064516098</v>
      </c>
      <c r="CD33">
        <v>999.99416129032295</v>
      </c>
      <c r="CE33">
        <v>0.96000861290322603</v>
      </c>
      <c r="CF33">
        <v>3.9991254838709703E-2</v>
      </c>
      <c r="CG33">
        <v>0</v>
      </c>
      <c r="CH33">
        <v>2.2127258064516102</v>
      </c>
      <c r="CI33">
        <v>0</v>
      </c>
      <c r="CJ33">
        <v>551.24906451612901</v>
      </c>
      <c r="CK33">
        <v>9334.2999999999993</v>
      </c>
      <c r="CL33">
        <v>41.686999999999998</v>
      </c>
      <c r="CM33">
        <v>44.818096774193499</v>
      </c>
      <c r="CN33">
        <v>42.936999999999998</v>
      </c>
      <c r="CO33">
        <v>43.125</v>
      </c>
      <c r="CP33">
        <v>41.542000000000002</v>
      </c>
      <c r="CQ33">
        <v>960.00322580645195</v>
      </c>
      <c r="CR33">
        <v>39.990645161290303</v>
      </c>
      <c r="CS33">
        <v>0</v>
      </c>
      <c r="CT33">
        <v>59.400000095367403</v>
      </c>
      <c r="CU33">
        <v>2.2227807692307699</v>
      </c>
      <c r="CV33">
        <v>6.99144665950234E-3</v>
      </c>
      <c r="CW33">
        <v>-0.445709396162771</v>
      </c>
      <c r="CX33">
        <v>551.28180769230801</v>
      </c>
      <c r="CY33">
        <v>15</v>
      </c>
      <c r="CZ33">
        <v>1672917889.0999999</v>
      </c>
      <c r="DA33" t="s">
        <v>255</v>
      </c>
      <c r="DB33">
        <v>2</v>
      </c>
      <c r="DC33">
        <v>-4.1319999999999997</v>
      </c>
      <c r="DD33">
        <v>0.35599999999999998</v>
      </c>
      <c r="DE33">
        <v>399</v>
      </c>
      <c r="DF33">
        <v>15</v>
      </c>
      <c r="DG33">
        <v>1.68</v>
      </c>
      <c r="DH33">
        <v>0.3</v>
      </c>
      <c r="DI33">
        <v>-1.57855141509434</v>
      </c>
      <c r="DJ33">
        <v>1.46410530237077</v>
      </c>
      <c r="DK33">
        <v>1.3583084091787301</v>
      </c>
      <c r="DL33">
        <v>0</v>
      </c>
      <c r="DM33">
        <v>2.3458999999999999</v>
      </c>
      <c r="DN33">
        <v>0</v>
      </c>
      <c r="DO33">
        <v>0</v>
      </c>
      <c r="DP33">
        <v>0</v>
      </c>
      <c r="DQ33">
        <v>0.66619792452830195</v>
      </c>
      <c r="DR33">
        <v>-2.4399835510401001E-2</v>
      </c>
      <c r="DS33">
        <v>4.0926441047187201E-3</v>
      </c>
      <c r="DT33">
        <v>1</v>
      </c>
      <c r="DU33">
        <v>1</v>
      </c>
      <c r="DV33">
        <v>3</v>
      </c>
      <c r="DW33" t="s">
        <v>256</v>
      </c>
      <c r="DX33">
        <v>100</v>
      </c>
      <c r="DY33">
        <v>100</v>
      </c>
      <c r="DZ33">
        <v>-4.1319999999999997</v>
      </c>
      <c r="EA33">
        <v>0.35599999999999998</v>
      </c>
      <c r="EB33">
        <v>2</v>
      </c>
      <c r="EC33">
        <v>516.91300000000001</v>
      </c>
      <c r="ED33">
        <v>414.73500000000001</v>
      </c>
      <c r="EE33">
        <v>24.821999999999999</v>
      </c>
      <c r="EF33">
        <v>31.682200000000002</v>
      </c>
      <c r="EG33">
        <v>30</v>
      </c>
      <c r="EH33">
        <v>31.868300000000001</v>
      </c>
      <c r="EI33">
        <v>31.9071</v>
      </c>
      <c r="EJ33">
        <v>18.715</v>
      </c>
      <c r="EK33">
        <v>32.914099999999998</v>
      </c>
      <c r="EL33">
        <v>0</v>
      </c>
      <c r="EM33">
        <v>24.8217</v>
      </c>
      <c r="EN33">
        <v>400.62900000000002</v>
      </c>
      <c r="EO33">
        <v>14.964600000000001</v>
      </c>
      <c r="EP33">
        <v>100.173</v>
      </c>
      <c r="EQ33">
        <v>90.658799999999999</v>
      </c>
    </row>
    <row r="34" spans="1:147" x14ac:dyDescent="0.3">
      <c r="A34">
        <v>18</v>
      </c>
      <c r="B34">
        <v>1672918981.7</v>
      </c>
      <c r="C34">
        <v>1021.10000014305</v>
      </c>
      <c r="D34" t="s">
        <v>307</v>
      </c>
      <c r="E34" t="s">
        <v>308</v>
      </c>
      <c r="F34">
        <v>1672918973.7</v>
      </c>
      <c r="G34">
        <f t="shared" si="0"/>
        <v>3.8283410127992992E-3</v>
      </c>
      <c r="H34">
        <f t="shared" si="1"/>
        <v>2.7222138346158515</v>
      </c>
      <c r="I34">
        <f t="shared" si="2"/>
        <v>400.55570967741897</v>
      </c>
      <c r="J34">
        <f t="shared" si="3"/>
        <v>358.41950315422855</v>
      </c>
      <c r="K34">
        <f t="shared" si="4"/>
        <v>34.604711464890407</v>
      </c>
      <c r="L34">
        <f t="shared" si="5"/>
        <v>38.672880903573578</v>
      </c>
      <c r="M34">
        <f t="shared" si="6"/>
        <v>0.1621443042307705</v>
      </c>
      <c r="N34">
        <f t="shared" si="7"/>
        <v>3.3811840265313955</v>
      </c>
      <c r="O34">
        <f t="shared" si="8"/>
        <v>0.1579451726278194</v>
      </c>
      <c r="P34">
        <f t="shared" si="9"/>
        <v>9.9083950516731717E-2</v>
      </c>
      <c r="Q34">
        <f t="shared" si="10"/>
        <v>161.84272564704284</v>
      </c>
      <c r="R34">
        <f t="shared" si="11"/>
        <v>27.838356013393199</v>
      </c>
      <c r="S34">
        <f t="shared" si="12"/>
        <v>27.975819354838698</v>
      </c>
      <c r="T34">
        <f t="shared" si="13"/>
        <v>3.7894935775309668</v>
      </c>
      <c r="U34">
        <f t="shared" si="14"/>
        <v>40.17881648894133</v>
      </c>
      <c r="V34">
        <f t="shared" si="15"/>
        <v>1.5135903303891278</v>
      </c>
      <c r="W34">
        <f t="shared" si="16"/>
        <v>3.7671351788217127</v>
      </c>
      <c r="X34">
        <f t="shared" si="17"/>
        <v>2.275903247141839</v>
      </c>
      <c r="Y34">
        <f t="shared" si="18"/>
        <v>-168.82983866444908</v>
      </c>
      <c r="Z34">
        <f t="shared" si="19"/>
        <v>-18.493248604338195</v>
      </c>
      <c r="AA34">
        <f t="shared" si="20"/>
        <v>-1.1913265814679246</v>
      </c>
      <c r="AB34">
        <f t="shared" si="21"/>
        <v>-26.671688203212373</v>
      </c>
      <c r="AC34">
        <v>-3.9945702111775498E-2</v>
      </c>
      <c r="AD34">
        <v>4.4842550056171701E-2</v>
      </c>
      <c r="AE34">
        <v>3.3725777069837601</v>
      </c>
      <c r="AF34">
        <v>0</v>
      </c>
      <c r="AG34">
        <v>0</v>
      </c>
      <c r="AH34">
        <f t="shared" si="22"/>
        <v>1</v>
      </c>
      <c r="AI34">
        <f t="shared" si="23"/>
        <v>0</v>
      </c>
      <c r="AJ34">
        <f t="shared" si="24"/>
        <v>50789.44980756093</v>
      </c>
      <c r="AK34" t="s">
        <v>251</v>
      </c>
      <c r="AL34">
        <v>2.2433153846153799</v>
      </c>
      <c r="AM34">
        <v>1.538</v>
      </c>
      <c r="AN34">
        <f t="shared" si="25"/>
        <v>-0.7053153846153799</v>
      </c>
      <c r="AO34">
        <f t="shared" si="26"/>
        <v>-0.4585925777733289</v>
      </c>
      <c r="AP34">
        <v>1.1408337778350299</v>
      </c>
      <c r="AQ34" t="s">
        <v>309</v>
      </c>
      <c r="AR34">
        <v>2.2782461538461498</v>
      </c>
      <c r="AS34">
        <v>1.4472</v>
      </c>
      <c r="AT34">
        <f t="shared" si="27"/>
        <v>-0.57424416379639975</v>
      </c>
      <c r="AU34">
        <v>0.5</v>
      </c>
      <c r="AV34">
        <f t="shared" si="28"/>
        <v>841.18078730303284</v>
      </c>
      <c r="AW34">
        <f t="shared" si="29"/>
        <v>2.7222138346158515</v>
      </c>
      <c r="AX34">
        <f t="shared" si="30"/>
        <v>-241.52157890321365</v>
      </c>
      <c r="AY34">
        <f t="shared" si="31"/>
        <v>1</v>
      </c>
      <c r="AZ34">
        <f t="shared" si="32"/>
        <v>1.8799526578002241E-3</v>
      </c>
      <c r="BA34">
        <f t="shared" si="33"/>
        <v>6.2741846323935868E-2</v>
      </c>
      <c r="BB34" t="s">
        <v>253</v>
      </c>
      <c r="BC34">
        <v>0</v>
      </c>
      <c r="BD34">
        <f t="shared" si="34"/>
        <v>1.4472</v>
      </c>
      <c r="BE34">
        <f t="shared" si="35"/>
        <v>-0.57424416379639975</v>
      </c>
      <c r="BF34">
        <f t="shared" si="36"/>
        <v>5.9037711313394012E-2</v>
      </c>
      <c r="BG34">
        <f t="shared" si="37"/>
        <v>1.04387651577371</v>
      </c>
      <c r="BH34">
        <f t="shared" si="38"/>
        <v>-0.12873673533934712</v>
      </c>
      <c r="BI34">
        <f t="shared" si="39"/>
        <v>999.97748387096794</v>
      </c>
      <c r="BJ34">
        <f t="shared" si="40"/>
        <v>841.18078730303284</v>
      </c>
      <c r="BK34">
        <f t="shared" si="41"/>
        <v>0.84119972786464714</v>
      </c>
      <c r="BL34">
        <f t="shared" si="42"/>
        <v>0.19239945572929437</v>
      </c>
      <c r="BM34">
        <v>0.87688892485721603</v>
      </c>
      <c r="BN34">
        <v>0.5</v>
      </c>
      <c r="BO34" t="s">
        <v>254</v>
      </c>
      <c r="BP34">
        <v>1672918973.7</v>
      </c>
      <c r="BQ34">
        <v>400.55570967741897</v>
      </c>
      <c r="BR34">
        <v>401.30203225806503</v>
      </c>
      <c r="BS34">
        <v>15.677064516129001</v>
      </c>
      <c r="BT34">
        <v>15.0162096774194</v>
      </c>
      <c r="BU34">
        <v>500.01925806451601</v>
      </c>
      <c r="BV34">
        <v>96.348096774193607</v>
      </c>
      <c r="BW34">
        <v>0.19997374193548401</v>
      </c>
      <c r="BX34">
        <v>27.874367741935501</v>
      </c>
      <c r="BY34">
        <v>27.975819354838698</v>
      </c>
      <c r="BZ34">
        <v>999.9</v>
      </c>
      <c r="CA34">
        <v>9998.22580645161</v>
      </c>
      <c r="CB34">
        <v>0</v>
      </c>
      <c r="CC34">
        <v>314.37522580645202</v>
      </c>
      <c r="CD34">
        <v>999.97748387096794</v>
      </c>
      <c r="CE34">
        <v>0.96000925806451598</v>
      </c>
      <c r="CF34">
        <v>3.9990596774193601E-2</v>
      </c>
      <c r="CG34">
        <v>0</v>
      </c>
      <c r="CH34">
        <v>2.27702903225806</v>
      </c>
      <c r="CI34">
        <v>0</v>
      </c>
      <c r="CJ34">
        <v>549.84109677419406</v>
      </c>
      <c r="CK34">
        <v>9334.1454838709706</v>
      </c>
      <c r="CL34">
        <v>41.811999999999998</v>
      </c>
      <c r="CM34">
        <v>44.936999999999998</v>
      </c>
      <c r="CN34">
        <v>43.061999999999998</v>
      </c>
      <c r="CO34">
        <v>43.245935483871001</v>
      </c>
      <c r="CP34">
        <v>41.625</v>
      </c>
      <c r="CQ34">
        <v>959.98677419354794</v>
      </c>
      <c r="CR34">
        <v>39.99</v>
      </c>
      <c r="CS34">
        <v>0</v>
      </c>
      <c r="CT34">
        <v>59.799999952316298</v>
      </c>
      <c r="CU34">
        <v>2.2782461538461498</v>
      </c>
      <c r="CV34">
        <v>-1.07039316206333</v>
      </c>
      <c r="CW34">
        <v>3.0124444600452298</v>
      </c>
      <c r="CX34">
        <v>549.79499999999996</v>
      </c>
      <c r="CY34">
        <v>15</v>
      </c>
      <c r="CZ34">
        <v>1672917889.0999999</v>
      </c>
      <c r="DA34" t="s">
        <v>255</v>
      </c>
      <c r="DB34">
        <v>2</v>
      </c>
      <c r="DC34">
        <v>-4.1319999999999997</v>
      </c>
      <c r="DD34">
        <v>0.35599999999999998</v>
      </c>
      <c r="DE34">
        <v>399</v>
      </c>
      <c r="DF34">
        <v>15</v>
      </c>
      <c r="DG34">
        <v>1.68</v>
      </c>
      <c r="DH34">
        <v>0.3</v>
      </c>
      <c r="DI34">
        <v>-1.09943433207547</v>
      </c>
      <c r="DJ34">
        <v>7.0332401935170896</v>
      </c>
      <c r="DK34">
        <v>1.94943802449862</v>
      </c>
      <c r="DL34">
        <v>0</v>
      </c>
      <c r="DM34">
        <v>2.3976999999999999</v>
      </c>
      <c r="DN34">
        <v>0</v>
      </c>
      <c r="DO34">
        <v>0</v>
      </c>
      <c r="DP34">
        <v>0</v>
      </c>
      <c r="DQ34">
        <v>0.66090901886792497</v>
      </c>
      <c r="DR34">
        <v>-6.95965166908479E-4</v>
      </c>
      <c r="DS34">
        <v>2.26598781400716E-3</v>
      </c>
      <c r="DT34">
        <v>1</v>
      </c>
      <c r="DU34">
        <v>1</v>
      </c>
      <c r="DV34">
        <v>3</v>
      </c>
      <c r="DW34" t="s">
        <v>256</v>
      </c>
      <c r="DX34">
        <v>100</v>
      </c>
      <c r="DY34">
        <v>100</v>
      </c>
      <c r="DZ34">
        <v>-4.1319999999999997</v>
      </c>
      <c r="EA34">
        <v>0.35599999999999998</v>
      </c>
      <c r="EB34">
        <v>2</v>
      </c>
      <c r="EC34">
        <v>517.10599999999999</v>
      </c>
      <c r="ED34">
        <v>414.41</v>
      </c>
      <c r="EE34">
        <v>24.7911</v>
      </c>
      <c r="EF34">
        <v>31.6767</v>
      </c>
      <c r="EG34">
        <v>30</v>
      </c>
      <c r="EH34">
        <v>31.86</v>
      </c>
      <c r="EI34">
        <v>31.896000000000001</v>
      </c>
      <c r="EJ34">
        <v>18.7879</v>
      </c>
      <c r="EK34">
        <v>32.914099999999998</v>
      </c>
      <c r="EL34">
        <v>0</v>
      </c>
      <c r="EM34">
        <v>24.801600000000001</v>
      </c>
      <c r="EN34">
        <v>402.55900000000003</v>
      </c>
      <c r="EO34">
        <v>14.978899999999999</v>
      </c>
      <c r="EP34">
        <v>100.176</v>
      </c>
      <c r="EQ34">
        <v>90.660899999999998</v>
      </c>
    </row>
    <row r="35" spans="1:147" x14ac:dyDescent="0.3">
      <c r="A35">
        <v>19</v>
      </c>
      <c r="B35">
        <v>1672919041.8</v>
      </c>
      <c r="C35">
        <v>1081.2000000476801</v>
      </c>
      <c r="D35" t="s">
        <v>310</v>
      </c>
      <c r="E35" t="s">
        <v>311</v>
      </c>
      <c r="F35">
        <v>1672919033.7</v>
      </c>
      <c r="G35">
        <f t="shared" si="0"/>
        <v>4.0066499658807896E-3</v>
      </c>
      <c r="H35">
        <f t="shared" si="1"/>
        <v>-4.9530103822170251</v>
      </c>
      <c r="I35">
        <f t="shared" si="2"/>
        <v>399.98638709677402</v>
      </c>
      <c r="J35">
        <f t="shared" si="3"/>
        <v>431.68726829478135</v>
      </c>
      <c r="K35">
        <f t="shared" si="4"/>
        <v>41.677171103828734</v>
      </c>
      <c r="L35">
        <f t="shared" si="5"/>
        <v>38.616615125306559</v>
      </c>
      <c r="M35">
        <f t="shared" si="6"/>
        <v>0.16984991253127357</v>
      </c>
      <c r="N35">
        <f t="shared" si="7"/>
        <v>3.3833068863316216</v>
      </c>
      <c r="O35">
        <f t="shared" si="8"/>
        <v>0.165251087727735</v>
      </c>
      <c r="P35">
        <f t="shared" si="9"/>
        <v>0.10368474460338889</v>
      </c>
      <c r="Q35">
        <f t="shared" si="10"/>
        <v>161.84770361480702</v>
      </c>
      <c r="R35">
        <f t="shared" si="11"/>
        <v>27.799498592054189</v>
      </c>
      <c r="S35">
        <f t="shared" si="12"/>
        <v>27.978132258064502</v>
      </c>
      <c r="T35">
        <f t="shared" si="13"/>
        <v>3.7900046532498837</v>
      </c>
      <c r="U35">
        <f t="shared" si="14"/>
        <v>40.172375218520088</v>
      </c>
      <c r="V35">
        <f t="shared" si="15"/>
        <v>1.5134889734930999</v>
      </c>
      <c r="W35">
        <f t="shared" si="16"/>
        <v>3.767486899294314</v>
      </c>
      <c r="X35">
        <f t="shared" si="17"/>
        <v>2.276515679756784</v>
      </c>
      <c r="Y35">
        <f t="shared" si="18"/>
        <v>-176.69326349534282</v>
      </c>
      <c r="Z35">
        <f t="shared" si="19"/>
        <v>-18.634893647567004</v>
      </c>
      <c r="AA35">
        <f t="shared" si="20"/>
        <v>-1.1997214655429707</v>
      </c>
      <c r="AB35">
        <f t="shared" si="21"/>
        <v>-34.680174993645785</v>
      </c>
      <c r="AC35">
        <v>-3.9977244053764197E-2</v>
      </c>
      <c r="AD35">
        <v>4.4877958649279903E-2</v>
      </c>
      <c r="AE35">
        <v>3.3746937710583498</v>
      </c>
      <c r="AF35">
        <v>0</v>
      </c>
      <c r="AG35">
        <v>0</v>
      </c>
      <c r="AH35">
        <f t="shared" si="22"/>
        <v>1</v>
      </c>
      <c r="AI35">
        <f t="shared" si="23"/>
        <v>0</v>
      </c>
      <c r="AJ35">
        <f t="shared" si="24"/>
        <v>50827.573031262771</v>
      </c>
      <c r="AK35" t="s">
        <v>251</v>
      </c>
      <c r="AL35">
        <v>2.2433153846153799</v>
      </c>
      <c r="AM35">
        <v>1.538</v>
      </c>
      <c r="AN35">
        <f t="shared" si="25"/>
        <v>-0.7053153846153799</v>
      </c>
      <c r="AO35">
        <f t="shared" si="26"/>
        <v>-0.4585925777733289</v>
      </c>
      <c r="AP35">
        <v>1.1408337778350299</v>
      </c>
      <c r="AQ35" t="s">
        <v>312</v>
      </c>
      <c r="AR35">
        <v>2.2039807692307698</v>
      </c>
      <c r="AS35">
        <v>1.7063999999999999</v>
      </c>
      <c r="AT35">
        <f t="shared" si="27"/>
        <v>-0.29159679397021199</v>
      </c>
      <c r="AU35">
        <v>0.5</v>
      </c>
      <c r="AV35">
        <f t="shared" si="28"/>
        <v>841.20657569056118</v>
      </c>
      <c r="AW35">
        <f t="shared" si="29"/>
        <v>-4.9530103822170251</v>
      </c>
      <c r="AX35">
        <f t="shared" si="30"/>
        <v>-122.64657026901405</v>
      </c>
      <c r="AY35">
        <f t="shared" si="31"/>
        <v>1</v>
      </c>
      <c r="AZ35">
        <f t="shared" si="32"/>
        <v>-7.2441708566644428E-3</v>
      </c>
      <c r="BA35">
        <f t="shared" si="33"/>
        <v>-9.8687294889826471E-2</v>
      </c>
      <c r="BB35" t="s">
        <v>253</v>
      </c>
      <c r="BC35">
        <v>0</v>
      </c>
      <c r="BD35">
        <f t="shared" si="34"/>
        <v>1.7063999999999999</v>
      </c>
      <c r="BE35">
        <f t="shared" si="35"/>
        <v>-0.2915967939702121</v>
      </c>
      <c r="BF35">
        <f t="shared" si="36"/>
        <v>-0.10949284785435623</v>
      </c>
      <c r="BG35">
        <f t="shared" si="37"/>
        <v>0.92673963810370685</v>
      </c>
      <c r="BH35">
        <f t="shared" si="38"/>
        <v>0.23875843866900928</v>
      </c>
      <c r="BI35">
        <f t="shared" si="39"/>
        <v>1000.0081290322599</v>
      </c>
      <c r="BJ35">
        <f t="shared" si="40"/>
        <v>841.20657569056118</v>
      </c>
      <c r="BK35">
        <f t="shared" si="41"/>
        <v>0.84119973755075761</v>
      </c>
      <c r="BL35">
        <f t="shared" si="42"/>
        <v>0.19239947510151523</v>
      </c>
      <c r="BM35">
        <v>0.87688892485721603</v>
      </c>
      <c r="BN35">
        <v>0.5</v>
      </c>
      <c r="BO35" t="s">
        <v>254</v>
      </c>
      <c r="BP35">
        <v>1672919033.7</v>
      </c>
      <c r="BQ35">
        <v>399.98638709677402</v>
      </c>
      <c r="BR35">
        <v>399.39880645161298</v>
      </c>
      <c r="BS35">
        <v>15.6765419354839</v>
      </c>
      <c r="BT35">
        <v>14.9848870967742</v>
      </c>
      <c r="BU35">
        <v>500.00506451612898</v>
      </c>
      <c r="BV35">
        <v>96.344909677419395</v>
      </c>
      <c r="BW35">
        <v>0.199913774193548</v>
      </c>
      <c r="BX35">
        <v>27.875967741935501</v>
      </c>
      <c r="BY35">
        <v>27.978132258064502</v>
      </c>
      <c r="BZ35">
        <v>999.9</v>
      </c>
      <c r="CA35">
        <v>10006.4516129032</v>
      </c>
      <c r="CB35">
        <v>0</v>
      </c>
      <c r="CC35">
        <v>314.47432258064498</v>
      </c>
      <c r="CD35">
        <v>1000.0081290322599</v>
      </c>
      <c r="CE35">
        <v>0.96000990322580704</v>
      </c>
      <c r="CF35">
        <v>3.9989938709677403E-2</v>
      </c>
      <c r="CG35">
        <v>0</v>
      </c>
      <c r="CH35">
        <v>2.1770645161290298</v>
      </c>
      <c r="CI35">
        <v>0</v>
      </c>
      <c r="CJ35">
        <v>548.30712903225799</v>
      </c>
      <c r="CK35">
        <v>9334.4316129032304</v>
      </c>
      <c r="CL35">
        <v>41.911000000000001</v>
      </c>
      <c r="CM35">
        <v>45.012</v>
      </c>
      <c r="CN35">
        <v>43.125</v>
      </c>
      <c r="CO35">
        <v>43.311999999999998</v>
      </c>
      <c r="CP35">
        <v>41.707322580645098</v>
      </c>
      <c r="CQ35">
        <v>960.01741935483903</v>
      </c>
      <c r="CR35">
        <v>39.9916129032258</v>
      </c>
      <c r="CS35">
        <v>0</v>
      </c>
      <c r="CT35">
        <v>59.5</v>
      </c>
      <c r="CU35">
        <v>2.2039807692307698</v>
      </c>
      <c r="CV35">
        <v>-0.58950086604211305</v>
      </c>
      <c r="CW35">
        <v>-1.39842736390504</v>
      </c>
      <c r="CX35">
        <v>548.327615384615</v>
      </c>
      <c r="CY35">
        <v>15</v>
      </c>
      <c r="CZ35">
        <v>1672917889.0999999</v>
      </c>
      <c r="DA35" t="s">
        <v>255</v>
      </c>
      <c r="DB35">
        <v>2</v>
      </c>
      <c r="DC35">
        <v>-4.1319999999999997</v>
      </c>
      <c r="DD35">
        <v>0.35599999999999998</v>
      </c>
      <c r="DE35">
        <v>399</v>
      </c>
      <c r="DF35">
        <v>15</v>
      </c>
      <c r="DG35">
        <v>1.68</v>
      </c>
      <c r="DH35">
        <v>0.3</v>
      </c>
      <c r="DI35">
        <v>-1.4333076694339599</v>
      </c>
      <c r="DJ35">
        <v>10.1009588675375</v>
      </c>
      <c r="DK35">
        <v>3.4442907037173098</v>
      </c>
      <c r="DL35">
        <v>0</v>
      </c>
      <c r="DM35">
        <v>2.3628999999999998</v>
      </c>
      <c r="DN35">
        <v>0</v>
      </c>
      <c r="DO35">
        <v>0</v>
      </c>
      <c r="DP35">
        <v>0</v>
      </c>
      <c r="DQ35">
        <v>0.67985505660377399</v>
      </c>
      <c r="DR35">
        <v>7.9371514271895705E-2</v>
      </c>
      <c r="DS35">
        <v>1.54134428321577E-2</v>
      </c>
      <c r="DT35">
        <v>1</v>
      </c>
      <c r="DU35">
        <v>1</v>
      </c>
      <c r="DV35">
        <v>3</v>
      </c>
      <c r="DW35" t="s">
        <v>256</v>
      </c>
      <c r="DX35">
        <v>100</v>
      </c>
      <c r="DY35">
        <v>100</v>
      </c>
      <c r="DZ35">
        <v>-4.1319999999999997</v>
      </c>
      <c r="EA35">
        <v>0.35599999999999998</v>
      </c>
      <c r="EB35">
        <v>2</v>
      </c>
      <c r="EC35">
        <v>517.577</v>
      </c>
      <c r="ED35">
        <v>414</v>
      </c>
      <c r="EE35">
        <v>24.864599999999999</v>
      </c>
      <c r="EF35">
        <v>31.6739</v>
      </c>
      <c r="EG35">
        <v>29.9999</v>
      </c>
      <c r="EH35">
        <v>31.854399999999998</v>
      </c>
      <c r="EI35">
        <v>31.890499999999999</v>
      </c>
      <c r="EJ35">
        <v>18.813700000000001</v>
      </c>
      <c r="EK35">
        <v>33.1877</v>
      </c>
      <c r="EL35">
        <v>0</v>
      </c>
      <c r="EM35">
        <v>24.880700000000001</v>
      </c>
      <c r="EN35">
        <v>403.197</v>
      </c>
      <c r="EO35">
        <v>14.9725</v>
      </c>
      <c r="EP35">
        <v>100.18</v>
      </c>
      <c r="EQ35">
        <v>90.664000000000001</v>
      </c>
    </row>
    <row r="36" spans="1:147" x14ac:dyDescent="0.3">
      <c r="A36">
        <v>20</v>
      </c>
      <c r="B36">
        <v>1672919160.7</v>
      </c>
      <c r="C36">
        <v>1200.10000014305</v>
      </c>
      <c r="D36" t="s">
        <v>313</v>
      </c>
      <c r="E36" t="s">
        <v>314</v>
      </c>
      <c r="F36">
        <v>1672919152.70645</v>
      </c>
      <c r="G36">
        <f t="shared" si="0"/>
        <v>4.0193175708640597E-3</v>
      </c>
      <c r="H36">
        <f t="shared" si="1"/>
        <v>0.61384198131394141</v>
      </c>
      <c r="I36">
        <f t="shared" si="2"/>
        <v>400.01783870967699</v>
      </c>
      <c r="J36">
        <f t="shared" si="3"/>
        <v>379.70288814254474</v>
      </c>
      <c r="K36">
        <f t="shared" si="4"/>
        <v>36.656305632984591</v>
      </c>
      <c r="L36">
        <f t="shared" si="5"/>
        <v>38.617499661691099</v>
      </c>
      <c r="M36">
        <f t="shared" si="6"/>
        <v>0.17600531350664325</v>
      </c>
      <c r="N36">
        <f t="shared" si="7"/>
        <v>3.3811158004061057</v>
      </c>
      <c r="O36">
        <f t="shared" si="8"/>
        <v>0.17106923588229891</v>
      </c>
      <c r="P36">
        <f t="shared" si="9"/>
        <v>0.10735022873963188</v>
      </c>
      <c r="Q36">
        <f t="shared" si="10"/>
        <v>16.522010431107628</v>
      </c>
      <c r="R36">
        <f t="shared" si="11"/>
        <v>27.260144117407137</v>
      </c>
      <c r="S36">
        <f t="shared" si="12"/>
        <v>27.6328225806452</v>
      </c>
      <c r="T36">
        <f t="shared" si="13"/>
        <v>3.7143649503667957</v>
      </c>
      <c r="U36">
        <f t="shared" si="14"/>
        <v>39.520457223813928</v>
      </c>
      <c r="V36">
        <f t="shared" si="15"/>
        <v>1.5074892626952794</v>
      </c>
      <c r="W36">
        <f t="shared" si="16"/>
        <v>3.8144529911635443</v>
      </c>
      <c r="X36">
        <f t="shared" si="17"/>
        <v>2.2068756876715163</v>
      </c>
      <c r="Y36">
        <f t="shared" si="18"/>
        <v>-177.25190487510503</v>
      </c>
      <c r="Z36">
        <f t="shared" si="19"/>
        <v>83.054473064676102</v>
      </c>
      <c r="AA36">
        <f t="shared" si="20"/>
        <v>5.3470046925472907</v>
      </c>
      <c r="AB36">
        <f t="shared" si="21"/>
        <v>-72.328416686774005</v>
      </c>
      <c r="AC36">
        <v>-3.99446885281503E-2</v>
      </c>
      <c r="AD36">
        <v>4.4841412219757598E-2</v>
      </c>
      <c r="AE36">
        <v>3.3725096992355201</v>
      </c>
      <c r="AF36">
        <v>0</v>
      </c>
      <c r="AG36">
        <v>0</v>
      </c>
      <c r="AH36">
        <f t="shared" si="22"/>
        <v>1</v>
      </c>
      <c r="AI36">
        <f t="shared" si="23"/>
        <v>0</v>
      </c>
      <c r="AJ36">
        <f t="shared" si="24"/>
        <v>50751.914185151654</v>
      </c>
      <c r="AK36" t="s">
        <v>251</v>
      </c>
      <c r="AL36">
        <v>2.2433153846153799</v>
      </c>
      <c r="AM36">
        <v>1.538</v>
      </c>
      <c r="AN36">
        <f t="shared" si="25"/>
        <v>-0.7053153846153799</v>
      </c>
      <c r="AO36">
        <f t="shared" si="26"/>
        <v>-0.4585925777733289</v>
      </c>
      <c r="AP36">
        <v>1.1408337778350299</v>
      </c>
      <c r="AQ36" t="s">
        <v>315</v>
      </c>
      <c r="AR36">
        <v>2.2699961538461499</v>
      </c>
      <c r="AS36">
        <v>1.56839</v>
      </c>
      <c r="AT36">
        <f t="shared" si="27"/>
        <v>-0.44734163941758753</v>
      </c>
      <c r="AU36">
        <v>0.5</v>
      </c>
      <c r="AV36">
        <f t="shared" si="28"/>
        <v>84.298493939532804</v>
      </c>
      <c r="AW36">
        <f t="shared" si="29"/>
        <v>0.61384198131394141</v>
      </c>
      <c r="AX36">
        <f t="shared" si="30"/>
        <v>-18.855113239672086</v>
      </c>
      <c r="AY36">
        <f t="shared" si="31"/>
        <v>1</v>
      </c>
      <c r="AZ36">
        <f t="shared" si="32"/>
        <v>-6.2514971726434282E-3</v>
      </c>
      <c r="BA36">
        <f t="shared" si="33"/>
        <v>-1.9376558126486344E-2</v>
      </c>
      <c r="BB36" t="s">
        <v>253</v>
      </c>
      <c r="BC36">
        <v>0</v>
      </c>
      <c r="BD36">
        <f t="shared" si="34"/>
        <v>1.56839</v>
      </c>
      <c r="BE36">
        <f t="shared" si="35"/>
        <v>-0.44734163941758748</v>
      </c>
      <c r="BF36">
        <f t="shared" si="36"/>
        <v>-1.9759427828348452E-2</v>
      </c>
      <c r="BG36">
        <f t="shared" si="37"/>
        <v>1.0395314353837419</v>
      </c>
      <c r="BH36">
        <f t="shared" si="38"/>
        <v>4.308710778593336E-2</v>
      </c>
      <c r="BI36">
        <f t="shared" si="39"/>
        <v>99.998561290322499</v>
      </c>
      <c r="BJ36">
        <f t="shared" si="40"/>
        <v>84.298493939532804</v>
      </c>
      <c r="BK36">
        <f t="shared" si="41"/>
        <v>0.8429970676757218</v>
      </c>
      <c r="BL36">
        <f t="shared" si="42"/>
        <v>0.19599413535144344</v>
      </c>
      <c r="BM36">
        <v>0.87688892485721603</v>
      </c>
      <c r="BN36">
        <v>0.5</v>
      </c>
      <c r="BO36" t="s">
        <v>254</v>
      </c>
      <c r="BP36">
        <v>1672919152.70645</v>
      </c>
      <c r="BQ36">
        <v>400.01783870967699</v>
      </c>
      <c r="BR36">
        <v>400.407451612903</v>
      </c>
      <c r="BS36">
        <v>15.615267741935501</v>
      </c>
      <c r="BT36">
        <v>14.9214</v>
      </c>
      <c r="BU36">
        <v>500.01735483870999</v>
      </c>
      <c r="BV36">
        <v>96.339435483871</v>
      </c>
      <c r="BW36">
        <v>0.20000832258064499</v>
      </c>
      <c r="BX36">
        <v>28.0884580645161</v>
      </c>
      <c r="BY36">
        <v>27.6328225806452</v>
      </c>
      <c r="BZ36">
        <v>999.9</v>
      </c>
      <c r="CA36">
        <v>9998.8709677419392</v>
      </c>
      <c r="CB36">
        <v>0</v>
      </c>
      <c r="CC36">
        <v>314.48851612903201</v>
      </c>
      <c r="CD36">
        <v>99.998561290322499</v>
      </c>
      <c r="CE36">
        <v>0.90009087096774198</v>
      </c>
      <c r="CF36">
        <v>9.9908580645161296E-2</v>
      </c>
      <c r="CG36">
        <v>0</v>
      </c>
      <c r="CH36">
        <v>2.2394032258064498</v>
      </c>
      <c r="CI36">
        <v>0</v>
      </c>
      <c r="CJ36">
        <v>61.862154838709699</v>
      </c>
      <c r="CK36">
        <v>914.35464516129002</v>
      </c>
      <c r="CL36">
        <v>41.298161290322597</v>
      </c>
      <c r="CM36">
        <v>45.186999999999998</v>
      </c>
      <c r="CN36">
        <v>43.186999999999998</v>
      </c>
      <c r="CO36">
        <v>43.436999999999998</v>
      </c>
      <c r="CP36">
        <v>41.53</v>
      </c>
      <c r="CQ36">
        <v>90.007741935483907</v>
      </c>
      <c r="CR36">
        <v>9.99</v>
      </c>
      <c r="CS36">
        <v>0</v>
      </c>
      <c r="CT36">
        <v>118.19999980926499</v>
      </c>
      <c r="CU36">
        <v>2.2699961538461499</v>
      </c>
      <c r="CV36">
        <v>-0.55292649750206802</v>
      </c>
      <c r="CW36">
        <v>1.26187010699642</v>
      </c>
      <c r="CX36">
        <v>61.865257692307701</v>
      </c>
      <c r="CY36">
        <v>15</v>
      </c>
      <c r="CZ36">
        <v>1672917889.0999999</v>
      </c>
      <c r="DA36" t="s">
        <v>255</v>
      </c>
      <c r="DB36">
        <v>2</v>
      </c>
      <c r="DC36">
        <v>-4.1319999999999997</v>
      </c>
      <c r="DD36">
        <v>0.35599999999999998</v>
      </c>
      <c r="DE36">
        <v>399</v>
      </c>
      <c r="DF36">
        <v>15</v>
      </c>
      <c r="DG36">
        <v>1.68</v>
      </c>
      <c r="DH36">
        <v>0.3</v>
      </c>
      <c r="DI36">
        <v>-0.45351614716981098</v>
      </c>
      <c r="DJ36">
        <v>-1.0897423707754601</v>
      </c>
      <c r="DK36">
        <v>0.55390976239092704</v>
      </c>
      <c r="DL36">
        <v>0</v>
      </c>
      <c r="DM36">
        <v>2.2378999999999998</v>
      </c>
      <c r="DN36">
        <v>0</v>
      </c>
      <c r="DO36">
        <v>0</v>
      </c>
      <c r="DP36">
        <v>0</v>
      </c>
      <c r="DQ36">
        <v>0.70032230188679201</v>
      </c>
      <c r="DR36">
        <v>-8.1781052024195305E-2</v>
      </c>
      <c r="DS36">
        <v>1.26548480688119E-2</v>
      </c>
      <c r="DT36">
        <v>1</v>
      </c>
      <c r="DU36">
        <v>1</v>
      </c>
      <c r="DV36">
        <v>3</v>
      </c>
      <c r="DW36" t="s">
        <v>256</v>
      </c>
      <c r="DX36">
        <v>100</v>
      </c>
      <c r="DY36">
        <v>100</v>
      </c>
      <c r="DZ36">
        <v>-4.1319999999999997</v>
      </c>
      <c r="EA36">
        <v>0.35599999999999998</v>
      </c>
      <c r="EB36">
        <v>2</v>
      </c>
      <c r="EC36">
        <v>517.76800000000003</v>
      </c>
      <c r="ED36">
        <v>413.92399999999998</v>
      </c>
      <c r="EE36">
        <v>28.8078</v>
      </c>
      <c r="EF36">
        <v>31.671099999999999</v>
      </c>
      <c r="EG36">
        <v>30.0001</v>
      </c>
      <c r="EH36">
        <v>31.8461</v>
      </c>
      <c r="EI36">
        <v>31.8794</v>
      </c>
      <c r="EJ36">
        <v>18.7271</v>
      </c>
      <c r="EK36">
        <v>32.6098</v>
      </c>
      <c r="EL36">
        <v>0</v>
      </c>
      <c r="EM36">
        <v>28.904399999999999</v>
      </c>
      <c r="EN36">
        <v>400.26100000000002</v>
      </c>
      <c r="EO36">
        <v>15.120799999999999</v>
      </c>
      <c r="EP36">
        <v>100.18</v>
      </c>
      <c r="EQ36">
        <v>90.666399999999996</v>
      </c>
    </row>
    <row r="37" spans="1:147" x14ac:dyDescent="0.3">
      <c r="A37">
        <v>21</v>
      </c>
      <c r="B37">
        <v>1672919220.7</v>
      </c>
      <c r="C37">
        <v>1260.10000014305</v>
      </c>
      <c r="D37" t="s">
        <v>316</v>
      </c>
      <c r="E37" t="s">
        <v>317</v>
      </c>
      <c r="F37">
        <v>1672919212.72258</v>
      </c>
      <c r="G37">
        <f t="shared" si="0"/>
        <v>3.0809808710549696E-3</v>
      </c>
      <c r="H37">
        <f t="shared" si="1"/>
        <v>4.0377040483618858</v>
      </c>
      <c r="I37">
        <f t="shared" si="2"/>
        <v>400.158677419355</v>
      </c>
      <c r="J37">
        <f t="shared" si="3"/>
        <v>335.26701185671726</v>
      </c>
      <c r="K37">
        <f t="shared" si="4"/>
        <v>32.365411486191483</v>
      </c>
      <c r="L37">
        <f t="shared" si="5"/>
        <v>38.629807873798725</v>
      </c>
      <c r="M37">
        <f t="shared" si="6"/>
        <v>0.12981513555411148</v>
      </c>
      <c r="N37">
        <f t="shared" si="7"/>
        <v>3.3800291660453814</v>
      </c>
      <c r="O37">
        <f t="shared" si="8"/>
        <v>0.12710759855761572</v>
      </c>
      <c r="P37">
        <f t="shared" si="9"/>
        <v>7.9680807140662085E-2</v>
      </c>
      <c r="Q37">
        <f t="shared" si="10"/>
        <v>16.524234664669418</v>
      </c>
      <c r="R37">
        <f t="shared" si="11"/>
        <v>28.031104850702331</v>
      </c>
      <c r="S37">
        <f t="shared" si="12"/>
        <v>28.162351612903201</v>
      </c>
      <c r="T37">
        <f t="shared" si="13"/>
        <v>3.8309047285534139</v>
      </c>
      <c r="U37">
        <f t="shared" si="14"/>
        <v>39.496908483895282</v>
      </c>
      <c r="V37">
        <f t="shared" si="15"/>
        <v>1.5562380520277563</v>
      </c>
      <c r="W37">
        <f t="shared" si="16"/>
        <v>3.9401515504999756</v>
      </c>
      <c r="X37">
        <f t="shared" si="17"/>
        <v>2.2746666765256576</v>
      </c>
      <c r="Y37">
        <f t="shared" si="18"/>
        <v>-135.87125641352415</v>
      </c>
      <c r="Z37">
        <f t="shared" si="19"/>
        <v>88.156508336352047</v>
      </c>
      <c r="AA37">
        <f t="shared" si="20"/>
        <v>5.708125341441221</v>
      </c>
      <c r="AB37">
        <f t="shared" si="21"/>
        <v>-25.482388071061465</v>
      </c>
      <c r="AC37">
        <v>-3.9928546368953301E-2</v>
      </c>
      <c r="AD37">
        <v>4.48232912319282E-2</v>
      </c>
      <c r="AE37">
        <v>3.3714265427102799</v>
      </c>
      <c r="AF37">
        <v>0</v>
      </c>
      <c r="AG37">
        <v>0</v>
      </c>
      <c r="AH37">
        <f t="shared" si="22"/>
        <v>1</v>
      </c>
      <c r="AI37">
        <f t="shared" si="23"/>
        <v>0</v>
      </c>
      <c r="AJ37">
        <f t="shared" si="24"/>
        <v>50638.380685585435</v>
      </c>
      <c r="AK37" t="s">
        <v>251</v>
      </c>
      <c r="AL37">
        <v>2.2433153846153799</v>
      </c>
      <c r="AM37">
        <v>1.538</v>
      </c>
      <c r="AN37">
        <f t="shared" si="25"/>
        <v>-0.7053153846153799</v>
      </c>
      <c r="AO37">
        <f t="shared" si="26"/>
        <v>-0.4585925777733289</v>
      </c>
      <c r="AP37">
        <v>1.1408337778350299</v>
      </c>
      <c r="AQ37" t="s">
        <v>318</v>
      </c>
      <c r="AR37">
        <v>2.2897230769230799</v>
      </c>
      <c r="AS37">
        <v>1.4512</v>
      </c>
      <c r="AT37">
        <f t="shared" si="27"/>
        <v>-0.57781358663387516</v>
      </c>
      <c r="AU37">
        <v>0.5</v>
      </c>
      <c r="AV37">
        <f t="shared" si="28"/>
        <v>84.309700538093722</v>
      </c>
      <c r="AW37">
        <f t="shared" si="29"/>
        <v>4.0377040483618858</v>
      </c>
      <c r="AX37">
        <f t="shared" si="30"/>
        <v>-24.357645227971943</v>
      </c>
      <c r="AY37">
        <f t="shared" si="31"/>
        <v>1</v>
      </c>
      <c r="AZ37">
        <f t="shared" si="32"/>
        <v>3.4359869054664247E-2</v>
      </c>
      <c r="BA37">
        <f t="shared" si="33"/>
        <v>5.9812568908489516E-2</v>
      </c>
      <c r="BB37" t="s">
        <v>253</v>
      </c>
      <c r="BC37">
        <v>0</v>
      </c>
      <c r="BD37">
        <f t="shared" si="34"/>
        <v>1.4512</v>
      </c>
      <c r="BE37">
        <f t="shared" si="35"/>
        <v>-0.57781358663387528</v>
      </c>
      <c r="BF37">
        <f t="shared" si="36"/>
        <v>5.6436931079323786E-2</v>
      </c>
      <c r="BG37">
        <f t="shared" si="37"/>
        <v>1.0585870356882838</v>
      </c>
      <c r="BH37">
        <f t="shared" si="38"/>
        <v>-0.12306551351823052</v>
      </c>
      <c r="BI37">
        <f t="shared" si="39"/>
        <v>100.011835483871</v>
      </c>
      <c r="BJ37">
        <f t="shared" si="40"/>
        <v>84.309700538093722</v>
      </c>
      <c r="BK37">
        <f t="shared" si="41"/>
        <v>0.84299723257944237</v>
      </c>
      <c r="BL37">
        <f t="shared" si="42"/>
        <v>0.19599446515888475</v>
      </c>
      <c r="BM37">
        <v>0.87688892485721603</v>
      </c>
      <c r="BN37">
        <v>0.5</v>
      </c>
      <c r="BO37" t="s">
        <v>254</v>
      </c>
      <c r="BP37">
        <v>1672919212.72258</v>
      </c>
      <c r="BQ37">
        <v>400.158677419355</v>
      </c>
      <c r="BR37">
        <v>401.08300000000003</v>
      </c>
      <c r="BS37">
        <v>16.120767741935499</v>
      </c>
      <c r="BT37">
        <v>15.5891548387097</v>
      </c>
      <c r="BU37">
        <v>500.01135483871002</v>
      </c>
      <c r="BV37">
        <v>96.336245161290293</v>
      </c>
      <c r="BW37">
        <v>0.199979225806452</v>
      </c>
      <c r="BX37">
        <v>28.646132258064501</v>
      </c>
      <c r="BY37">
        <v>28.162351612903201</v>
      </c>
      <c r="BZ37">
        <v>999.9</v>
      </c>
      <c r="CA37">
        <v>9995.1612903225796</v>
      </c>
      <c r="CB37">
        <v>0</v>
      </c>
      <c r="CC37">
        <v>314.39267741935498</v>
      </c>
      <c r="CD37">
        <v>100.011835483871</v>
      </c>
      <c r="CE37">
        <v>0.90009087096774198</v>
      </c>
      <c r="CF37">
        <v>9.9908580645161296E-2</v>
      </c>
      <c r="CG37">
        <v>0</v>
      </c>
      <c r="CH37">
        <v>2.2864096774193499</v>
      </c>
      <c r="CI37">
        <v>0</v>
      </c>
      <c r="CJ37">
        <v>63.6726806451613</v>
      </c>
      <c r="CK37">
        <v>914.47593548387101</v>
      </c>
      <c r="CL37">
        <v>40.905000000000001</v>
      </c>
      <c r="CM37">
        <v>45.186999999999998</v>
      </c>
      <c r="CN37">
        <v>42.9796774193548</v>
      </c>
      <c r="CO37">
        <v>43.405000000000001</v>
      </c>
      <c r="CP37">
        <v>41.235741935483901</v>
      </c>
      <c r="CQ37">
        <v>90.019677419354906</v>
      </c>
      <c r="CR37">
        <v>9.9919354838709697</v>
      </c>
      <c r="CS37">
        <v>0</v>
      </c>
      <c r="CT37">
        <v>59.599999904632597</v>
      </c>
      <c r="CU37">
        <v>2.2897230769230799</v>
      </c>
      <c r="CV37">
        <v>0.28011624684001502</v>
      </c>
      <c r="CW37">
        <v>4.6034735204268298</v>
      </c>
      <c r="CX37">
        <v>63.716207692307698</v>
      </c>
      <c r="CY37">
        <v>15</v>
      </c>
      <c r="CZ37">
        <v>1672917889.0999999</v>
      </c>
      <c r="DA37" t="s">
        <v>255</v>
      </c>
      <c r="DB37">
        <v>2</v>
      </c>
      <c r="DC37">
        <v>-4.1319999999999997</v>
      </c>
      <c r="DD37">
        <v>0.35599999999999998</v>
      </c>
      <c r="DE37">
        <v>399</v>
      </c>
      <c r="DF37">
        <v>15</v>
      </c>
      <c r="DG37">
        <v>1.68</v>
      </c>
      <c r="DH37">
        <v>0.3</v>
      </c>
      <c r="DI37">
        <v>-0.73405936149056605</v>
      </c>
      <c r="DJ37">
        <v>-2.02583530229996</v>
      </c>
      <c r="DK37">
        <v>0.71919638792143403</v>
      </c>
      <c r="DL37">
        <v>0</v>
      </c>
      <c r="DM37">
        <v>2.3512</v>
      </c>
      <c r="DN37">
        <v>0</v>
      </c>
      <c r="DO37">
        <v>0</v>
      </c>
      <c r="DP37">
        <v>0</v>
      </c>
      <c r="DQ37">
        <v>0.54350530188679202</v>
      </c>
      <c r="DR37">
        <v>-6.5165671839264402E-2</v>
      </c>
      <c r="DS37">
        <v>2.3853849237723299E-2</v>
      </c>
      <c r="DT37">
        <v>1</v>
      </c>
      <c r="DU37">
        <v>1</v>
      </c>
      <c r="DV37">
        <v>3</v>
      </c>
      <c r="DW37" t="s">
        <v>256</v>
      </c>
      <c r="DX37">
        <v>100</v>
      </c>
      <c r="DY37">
        <v>100</v>
      </c>
      <c r="DZ37">
        <v>-4.1319999999999997</v>
      </c>
      <c r="EA37">
        <v>0.35599999999999998</v>
      </c>
      <c r="EB37">
        <v>2</v>
      </c>
      <c r="EC37">
        <v>517.23199999999997</v>
      </c>
      <c r="ED37">
        <v>414.029</v>
      </c>
      <c r="EE37">
        <v>28.813700000000001</v>
      </c>
      <c r="EF37">
        <v>31.6572</v>
      </c>
      <c r="EG37">
        <v>29.9999</v>
      </c>
      <c r="EH37">
        <v>31.843299999999999</v>
      </c>
      <c r="EI37">
        <v>31.8766</v>
      </c>
      <c r="EJ37">
        <v>18.660599999999999</v>
      </c>
      <c r="EK37">
        <v>29.186</v>
      </c>
      <c r="EL37">
        <v>0</v>
      </c>
      <c r="EM37">
        <v>28.81</v>
      </c>
      <c r="EN37">
        <v>399.67700000000002</v>
      </c>
      <c r="EO37">
        <v>15.7601</v>
      </c>
      <c r="EP37">
        <v>100.182</v>
      </c>
      <c r="EQ37">
        <v>90.6661</v>
      </c>
    </row>
    <row r="38" spans="1:147" x14ac:dyDescent="0.3">
      <c r="A38">
        <v>22</v>
      </c>
      <c r="B38">
        <v>1672919280.7</v>
      </c>
      <c r="C38">
        <v>1320.10000014305</v>
      </c>
      <c r="D38" t="s">
        <v>319</v>
      </c>
      <c r="E38" t="s">
        <v>320</v>
      </c>
      <c r="F38">
        <v>1672919272.7128999</v>
      </c>
      <c r="G38">
        <f t="shared" si="0"/>
        <v>2.9049675060444707E-3</v>
      </c>
      <c r="H38">
        <f t="shared" si="1"/>
        <v>0.34915184330771631</v>
      </c>
      <c r="I38">
        <f t="shared" si="2"/>
        <v>400.17477419354799</v>
      </c>
      <c r="J38">
        <f t="shared" si="3"/>
        <v>380.82137953549147</v>
      </c>
      <c r="K38">
        <f t="shared" si="4"/>
        <v>36.76161467351421</v>
      </c>
      <c r="L38">
        <f t="shared" si="5"/>
        <v>38.629844965394703</v>
      </c>
      <c r="M38">
        <f t="shared" si="6"/>
        <v>0.12479849268831626</v>
      </c>
      <c r="N38">
        <f t="shared" si="7"/>
        <v>3.381311203185787</v>
      </c>
      <c r="O38">
        <f t="shared" si="8"/>
        <v>0.12229492886103235</v>
      </c>
      <c r="P38">
        <f t="shared" si="9"/>
        <v>7.6655082686200721E-2</v>
      </c>
      <c r="Q38">
        <f t="shared" si="10"/>
        <v>16.522662736751609</v>
      </c>
      <c r="R38">
        <f t="shared" si="11"/>
        <v>27.953048083114737</v>
      </c>
      <c r="S38">
        <f t="shared" si="12"/>
        <v>28.0569290322581</v>
      </c>
      <c r="T38">
        <f t="shared" si="13"/>
        <v>3.8074521163059027</v>
      </c>
      <c r="U38">
        <f t="shared" si="14"/>
        <v>40.335404090692506</v>
      </c>
      <c r="V38">
        <f t="shared" si="15"/>
        <v>1.5784086784954068</v>
      </c>
      <c r="W38">
        <f t="shared" si="16"/>
        <v>3.9132090382593403</v>
      </c>
      <c r="X38">
        <f t="shared" si="17"/>
        <v>2.2290434378104962</v>
      </c>
      <c r="Y38">
        <f t="shared" si="18"/>
        <v>-128.10906701656117</v>
      </c>
      <c r="Z38">
        <f t="shared" si="19"/>
        <v>85.858356426847791</v>
      </c>
      <c r="AA38">
        <f t="shared" si="20"/>
        <v>5.5510295027856484</v>
      </c>
      <c r="AB38">
        <f t="shared" si="21"/>
        <v>-20.177018350176127</v>
      </c>
      <c r="AC38">
        <v>-3.99475915011425E-2</v>
      </c>
      <c r="AD38">
        <v>4.4844671061255802E-2</v>
      </c>
      <c r="AE38">
        <v>3.37270447656836</v>
      </c>
      <c r="AF38">
        <v>0</v>
      </c>
      <c r="AG38">
        <v>0</v>
      </c>
      <c r="AH38">
        <f t="shared" si="22"/>
        <v>1</v>
      </c>
      <c r="AI38">
        <f t="shared" si="23"/>
        <v>0</v>
      </c>
      <c r="AJ38">
        <f t="shared" si="24"/>
        <v>50681.328274431158</v>
      </c>
      <c r="AK38" t="s">
        <v>251</v>
      </c>
      <c r="AL38">
        <v>2.2433153846153799</v>
      </c>
      <c r="AM38">
        <v>1.538</v>
      </c>
      <c r="AN38">
        <f t="shared" si="25"/>
        <v>-0.7053153846153799</v>
      </c>
      <c r="AO38">
        <f t="shared" si="26"/>
        <v>-0.4585925777733289</v>
      </c>
      <c r="AP38">
        <v>1.1408337778350299</v>
      </c>
      <c r="AQ38" t="s">
        <v>321</v>
      </c>
      <c r="AR38">
        <v>2.2449692307692302</v>
      </c>
      <c r="AS38">
        <v>1.7032</v>
      </c>
      <c r="AT38">
        <f t="shared" si="27"/>
        <v>-0.31808902698991903</v>
      </c>
      <c r="AU38">
        <v>0.5</v>
      </c>
      <c r="AV38">
        <f t="shared" si="28"/>
        <v>84.301605571062723</v>
      </c>
      <c r="AW38">
        <f t="shared" si="29"/>
        <v>0.34915184330771631</v>
      </c>
      <c r="AX38">
        <f t="shared" si="30"/>
        <v>-13.40770784489364</v>
      </c>
      <c r="AY38">
        <f t="shared" si="31"/>
        <v>1</v>
      </c>
      <c r="AZ38">
        <f t="shared" si="32"/>
        <v>-9.3910659134476254E-3</v>
      </c>
      <c r="BA38">
        <f t="shared" si="33"/>
        <v>-9.6993893846876469E-2</v>
      </c>
      <c r="BB38" t="s">
        <v>253</v>
      </c>
      <c r="BC38">
        <v>0</v>
      </c>
      <c r="BD38">
        <f t="shared" si="34"/>
        <v>1.7032</v>
      </c>
      <c r="BE38">
        <f t="shared" si="35"/>
        <v>-0.31808902698991903</v>
      </c>
      <c r="BF38">
        <f t="shared" si="36"/>
        <v>-0.10741222366710014</v>
      </c>
      <c r="BG38">
        <f t="shared" si="37"/>
        <v>1.0030620237840993</v>
      </c>
      <c r="BH38">
        <f t="shared" si="38"/>
        <v>0.23422146121211618</v>
      </c>
      <c r="BI38">
        <f t="shared" si="39"/>
        <v>100.002222580645</v>
      </c>
      <c r="BJ38">
        <f t="shared" si="40"/>
        <v>84.301605571062723</v>
      </c>
      <c r="BK38">
        <f t="shared" si="41"/>
        <v>0.84299731941536804</v>
      </c>
      <c r="BL38">
        <f t="shared" si="42"/>
        <v>0.19599463883073609</v>
      </c>
      <c r="BM38">
        <v>0.87688892485721603</v>
      </c>
      <c r="BN38">
        <v>0.5</v>
      </c>
      <c r="BO38" t="s">
        <v>254</v>
      </c>
      <c r="BP38">
        <v>1672919272.7128999</v>
      </c>
      <c r="BQ38">
        <v>400.17477419354799</v>
      </c>
      <c r="BR38">
        <v>400.43987096774202</v>
      </c>
      <c r="BS38">
        <v>16.351070967741901</v>
      </c>
      <c r="BT38">
        <v>15.8499580645161</v>
      </c>
      <c r="BU38">
        <v>500.02348387096799</v>
      </c>
      <c r="BV38">
        <v>96.332451612903199</v>
      </c>
      <c r="BW38">
        <v>0.19998235483870999</v>
      </c>
      <c r="BX38">
        <v>28.527919354838701</v>
      </c>
      <c r="BY38">
        <v>28.0569290322581</v>
      </c>
      <c r="BZ38">
        <v>999.9</v>
      </c>
      <c r="CA38">
        <v>10000.322580645199</v>
      </c>
      <c r="CB38">
        <v>0</v>
      </c>
      <c r="CC38">
        <v>314.34364516129</v>
      </c>
      <c r="CD38">
        <v>100.002222580645</v>
      </c>
      <c r="CE38">
        <v>0.90009087096774198</v>
      </c>
      <c r="CF38">
        <v>9.9908580645161296E-2</v>
      </c>
      <c r="CG38">
        <v>0</v>
      </c>
      <c r="CH38">
        <v>2.2395064516129</v>
      </c>
      <c r="CI38">
        <v>0</v>
      </c>
      <c r="CJ38">
        <v>65.289861290322605</v>
      </c>
      <c r="CK38">
        <v>914.38790322580701</v>
      </c>
      <c r="CL38">
        <v>40.598580645161299</v>
      </c>
      <c r="CM38">
        <v>45.070129032258002</v>
      </c>
      <c r="CN38">
        <v>42.758000000000003</v>
      </c>
      <c r="CO38">
        <v>43.336387096774203</v>
      </c>
      <c r="CP38">
        <v>41.013967741935502</v>
      </c>
      <c r="CQ38">
        <v>90.010967741935502</v>
      </c>
      <c r="CR38">
        <v>9.9912903225806495</v>
      </c>
      <c r="CS38">
        <v>0</v>
      </c>
      <c r="CT38">
        <v>59.399999856948902</v>
      </c>
      <c r="CU38">
        <v>2.2449692307692302</v>
      </c>
      <c r="CV38">
        <v>2.0594880163383299E-2</v>
      </c>
      <c r="CW38">
        <v>1.17973332151035</v>
      </c>
      <c r="CX38">
        <v>65.299076923076896</v>
      </c>
      <c r="CY38">
        <v>15</v>
      </c>
      <c r="CZ38">
        <v>1672917889.0999999</v>
      </c>
      <c r="DA38" t="s">
        <v>255</v>
      </c>
      <c r="DB38">
        <v>2</v>
      </c>
      <c r="DC38">
        <v>-4.1319999999999997</v>
      </c>
      <c r="DD38">
        <v>0.35599999999999998</v>
      </c>
      <c r="DE38">
        <v>399</v>
      </c>
      <c r="DF38">
        <v>15</v>
      </c>
      <c r="DG38">
        <v>1.68</v>
      </c>
      <c r="DH38">
        <v>0.3</v>
      </c>
      <c r="DI38">
        <v>-0.78166283037735895</v>
      </c>
      <c r="DJ38">
        <v>4.6896149565642498</v>
      </c>
      <c r="DK38">
        <v>0.68622996560205496</v>
      </c>
      <c r="DL38">
        <v>0</v>
      </c>
      <c r="DM38">
        <v>2.3252999999999999</v>
      </c>
      <c r="DN38">
        <v>0</v>
      </c>
      <c r="DO38">
        <v>0</v>
      </c>
      <c r="DP38">
        <v>0</v>
      </c>
      <c r="DQ38">
        <v>0.49991649056603799</v>
      </c>
      <c r="DR38">
        <v>5.0083734867509798E-2</v>
      </c>
      <c r="DS38">
        <v>1.8223610662288201E-2</v>
      </c>
      <c r="DT38">
        <v>1</v>
      </c>
      <c r="DU38">
        <v>1</v>
      </c>
      <c r="DV38">
        <v>3</v>
      </c>
      <c r="DW38" t="s">
        <v>256</v>
      </c>
      <c r="DX38">
        <v>100</v>
      </c>
      <c r="DY38">
        <v>100</v>
      </c>
      <c r="DZ38">
        <v>-4.1319999999999997</v>
      </c>
      <c r="EA38">
        <v>0.35599999999999998</v>
      </c>
      <c r="EB38">
        <v>2</v>
      </c>
      <c r="EC38">
        <v>517.05899999999997</v>
      </c>
      <c r="ED38">
        <v>414.13400000000001</v>
      </c>
      <c r="EE38">
        <v>25.792300000000001</v>
      </c>
      <c r="EF38">
        <v>31.6599</v>
      </c>
      <c r="EG38">
        <v>29.9999</v>
      </c>
      <c r="EH38">
        <v>31.837700000000002</v>
      </c>
      <c r="EI38">
        <v>31.873899999999999</v>
      </c>
      <c r="EJ38">
        <v>18.7683</v>
      </c>
      <c r="EK38">
        <v>28.768799999999999</v>
      </c>
      <c r="EL38">
        <v>0</v>
      </c>
      <c r="EM38">
        <v>25.82</v>
      </c>
      <c r="EN38">
        <v>400.61799999999999</v>
      </c>
      <c r="EO38">
        <v>15.762499999999999</v>
      </c>
      <c r="EP38">
        <v>100.18600000000001</v>
      </c>
      <c r="EQ38">
        <v>90.663899999999998</v>
      </c>
    </row>
    <row r="39" spans="1:147" x14ac:dyDescent="0.3">
      <c r="A39">
        <v>23</v>
      </c>
      <c r="B39">
        <v>1672919340.8</v>
      </c>
      <c r="C39">
        <v>1380.2000000476801</v>
      </c>
      <c r="D39" t="s">
        <v>322</v>
      </c>
      <c r="E39" t="s">
        <v>323</v>
      </c>
      <c r="F39">
        <v>1672919332.74194</v>
      </c>
      <c r="G39">
        <f t="shared" si="0"/>
        <v>2.6940729208740472E-3</v>
      </c>
      <c r="H39">
        <f t="shared" si="1"/>
        <v>0.60254111211072792</v>
      </c>
      <c r="I39">
        <f t="shared" si="2"/>
        <v>400.187064516129</v>
      </c>
      <c r="J39">
        <f t="shared" si="3"/>
        <v>377.05782405146397</v>
      </c>
      <c r="K39">
        <f t="shared" si="4"/>
        <v>36.397311880244914</v>
      </c>
      <c r="L39">
        <f t="shared" si="5"/>
        <v>38.62997256263057</v>
      </c>
      <c r="M39">
        <f t="shared" si="6"/>
        <v>0.11596684601640918</v>
      </c>
      <c r="N39">
        <f t="shared" si="7"/>
        <v>3.3818442148578245</v>
      </c>
      <c r="O39">
        <f t="shared" si="8"/>
        <v>0.1138021066929913</v>
      </c>
      <c r="P39">
        <f t="shared" si="9"/>
        <v>7.1317444177191366E-2</v>
      </c>
      <c r="Q39">
        <f t="shared" si="10"/>
        <v>16.51913194001586</v>
      </c>
      <c r="R39">
        <f t="shared" si="11"/>
        <v>27.820554795767674</v>
      </c>
      <c r="S39">
        <f t="shared" si="12"/>
        <v>27.931535483870999</v>
      </c>
      <c r="T39">
        <f t="shared" si="13"/>
        <v>3.7797198850555764</v>
      </c>
      <c r="U39">
        <f t="shared" si="14"/>
        <v>40.226141685583151</v>
      </c>
      <c r="V39">
        <f t="shared" si="15"/>
        <v>1.5577173836522422</v>
      </c>
      <c r="W39">
        <f t="shared" si="16"/>
        <v>3.872400678712173</v>
      </c>
      <c r="X39">
        <f t="shared" si="17"/>
        <v>2.2220025014033342</v>
      </c>
      <c r="Y39">
        <f t="shared" si="18"/>
        <v>-118.80861581054548</v>
      </c>
      <c r="Z39">
        <f t="shared" si="19"/>
        <v>75.841240806059233</v>
      </c>
      <c r="AA39">
        <f t="shared" si="20"/>
        <v>4.8951558068726637</v>
      </c>
      <c r="AB39">
        <f t="shared" si="21"/>
        <v>-21.553087257597724</v>
      </c>
      <c r="AC39">
        <v>-3.9955510464540198E-2</v>
      </c>
      <c r="AD39">
        <v>4.4853560791409001E-2</v>
      </c>
      <c r="AE39">
        <v>3.37323578209616</v>
      </c>
      <c r="AF39">
        <v>0</v>
      </c>
      <c r="AG39">
        <v>0</v>
      </c>
      <c r="AH39">
        <f t="shared" si="22"/>
        <v>1</v>
      </c>
      <c r="AI39">
        <f t="shared" si="23"/>
        <v>0</v>
      </c>
      <c r="AJ39">
        <f t="shared" si="24"/>
        <v>50721.254305945164</v>
      </c>
      <c r="AK39" t="s">
        <v>251</v>
      </c>
      <c r="AL39">
        <v>2.2433153846153799</v>
      </c>
      <c r="AM39">
        <v>1.538</v>
      </c>
      <c r="AN39">
        <f t="shared" si="25"/>
        <v>-0.7053153846153799</v>
      </c>
      <c r="AO39">
        <f t="shared" si="26"/>
        <v>-0.4585925777733289</v>
      </c>
      <c r="AP39">
        <v>1.1408337778350299</v>
      </c>
      <c r="AQ39" t="s">
        <v>324</v>
      </c>
      <c r="AR39">
        <v>2.2965576923076898</v>
      </c>
      <c r="AS39">
        <v>1.6692</v>
      </c>
      <c r="AT39">
        <f t="shared" si="27"/>
        <v>-0.37584333351766697</v>
      </c>
      <c r="AU39">
        <v>0.5</v>
      </c>
      <c r="AV39">
        <f t="shared" si="28"/>
        <v>84.282842099667192</v>
      </c>
      <c r="AW39">
        <f t="shared" si="29"/>
        <v>0.60254111211072792</v>
      </c>
      <c r="AX39">
        <f t="shared" si="30"/>
        <v>-15.83857216654104</v>
      </c>
      <c r="AY39">
        <f t="shared" si="31"/>
        <v>1</v>
      </c>
      <c r="AZ39">
        <f t="shared" si="32"/>
        <v>-6.3867407922451585E-3</v>
      </c>
      <c r="BA39">
        <f t="shared" si="33"/>
        <v>-7.8600527198658024E-2</v>
      </c>
      <c r="BB39" t="s">
        <v>253</v>
      </c>
      <c r="BC39">
        <v>0</v>
      </c>
      <c r="BD39">
        <f t="shared" si="34"/>
        <v>1.6692</v>
      </c>
      <c r="BE39">
        <f t="shared" si="35"/>
        <v>-0.37584333351766702</v>
      </c>
      <c r="BF39">
        <f t="shared" si="36"/>
        <v>-8.5305591677503234E-2</v>
      </c>
      <c r="BG39">
        <f t="shared" si="37"/>
        <v>1.0927379915589246</v>
      </c>
      <c r="BH39">
        <f t="shared" si="38"/>
        <v>0.18601607573262494</v>
      </c>
      <c r="BI39">
        <f t="shared" si="39"/>
        <v>99.979861290322603</v>
      </c>
      <c r="BJ39">
        <f t="shared" si="40"/>
        <v>84.282842099667192</v>
      </c>
      <c r="BK39">
        <f t="shared" si="41"/>
        <v>0.84299818995473264</v>
      </c>
      <c r="BL39">
        <f t="shared" si="42"/>
        <v>0.19599637990946547</v>
      </c>
      <c r="BM39">
        <v>0.87688892485721603</v>
      </c>
      <c r="BN39">
        <v>0.5</v>
      </c>
      <c r="BO39" t="s">
        <v>254</v>
      </c>
      <c r="BP39">
        <v>1672919332.74194</v>
      </c>
      <c r="BQ39">
        <v>400.187064516129</v>
      </c>
      <c r="BR39">
        <v>400.48180645161301</v>
      </c>
      <c r="BS39">
        <v>16.1371677419355</v>
      </c>
      <c r="BT39">
        <v>15.6723290322581</v>
      </c>
      <c r="BU39">
        <v>500.01864516129001</v>
      </c>
      <c r="BV39">
        <v>96.329796774193596</v>
      </c>
      <c r="BW39">
        <v>0.199991387096774</v>
      </c>
      <c r="BX39">
        <v>28.347509677419399</v>
      </c>
      <c r="BY39">
        <v>27.931535483870999</v>
      </c>
      <c r="BZ39">
        <v>999.9</v>
      </c>
      <c r="CA39">
        <v>10002.580645161301</v>
      </c>
      <c r="CB39">
        <v>0</v>
      </c>
      <c r="CC39">
        <v>314.406580645161</v>
      </c>
      <c r="CD39">
        <v>99.979861290322603</v>
      </c>
      <c r="CE39">
        <v>0.90006629032258101</v>
      </c>
      <c r="CF39">
        <v>9.99330935483871E-2</v>
      </c>
      <c r="CG39">
        <v>0</v>
      </c>
      <c r="CH39">
        <v>2.3138129032258101</v>
      </c>
      <c r="CI39">
        <v>0</v>
      </c>
      <c r="CJ39">
        <v>64.708116129032305</v>
      </c>
      <c r="CK39">
        <v>914.17635483871004</v>
      </c>
      <c r="CL39">
        <v>40.348580645161299</v>
      </c>
      <c r="CM39">
        <v>44.957322580645098</v>
      </c>
      <c r="CN39">
        <v>42.536000000000001</v>
      </c>
      <c r="CO39">
        <v>43.25</v>
      </c>
      <c r="CP39">
        <v>40.805999999999997</v>
      </c>
      <c r="CQ39">
        <v>89.987741935483896</v>
      </c>
      <c r="CR39">
        <v>9.9919354838709697</v>
      </c>
      <c r="CS39">
        <v>0</v>
      </c>
      <c r="CT39">
        <v>59.400000095367403</v>
      </c>
      <c r="CU39">
        <v>2.2965576923076898</v>
      </c>
      <c r="CV39">
        <v>-8.2184632318347703E-2</v>
      </c>
      <c r="CW39">
        <v>-3.4214905872232499</v>
      </c>
      <c r="CX39">
        <v>64.735269230769205</v>
      </c>
      <c r="CY39">
        <v>15</v>
      </c>
      <c r="CZ39">
        <v>1672917889.0999999</v>
      </c>
      <c r="DA39" t="s">
        <v>255</v>
      </c>
      <c r="DB39">
        <v>2</v>
      </c>
      <c r="DC39">
        <v>-4.1319999999999997</v>
      </c>
      <c r="DD39">
        <v>0.35599999999999998</v>
      </c>
      <c r="DE39">
        <v>399</v>
      </c>
      <c r="DF39">
        <v>15</v>
      </c>
      <c r="DG39">
        <v>1.68</v>
      </c>
      <c r="DH39">
        <v>0.3</v>
      </c>
      <c r="DI39">
        <v>-0.29169047547169802</v>
      </c>
      <c r="DJ39">
        <v>1.1940473129204401</v>
      </c>
      <c r="DK39">
        <v>0.84543467589715704</v>
      </c>
      <c r="DL39">
        <v>0</v>
      </c>
      <c r="DM39">
        <v>2.4664000000000001</v>
      </c>
      <c r="DN39">
        <v>0</v>
      </c>
      <c r="DO39">
        <v>0</v>
      </c>
      <c r="DP39">
        <v>0</v>
      </c>
      <c r="DQ39">
        <v>0.47775499999999999</v>
      </c>
      <c r="DR39">
        <v>-0.13216517284182799</v>
      </c>
      <c r="DS39">
        <v>1.78243149753258E-2</v>
      </c>
      <c r="DT39">
        <v>0</v>
      </c>
      <c r="DU39">
        <v>0</v>
      </c>
      <c r="DV39">
        <v>3</v>
      </c>
      <c r="DW39" t="s">
        <v>266</v>
      </c>
      <c r="DX39">
        <v>100</v>
      </c>
      <c r="DY39">
        <v>100</v>
      </c>
      <c r="DZ39">
        <v>-4.1319999999999997</v>
      </c>
      <c r="EA39">
        <v>0.35599999999999998</v>
      </c>
      <c r="EB39">
        <v>2</v>
      </c>
      <c r="EC39">
        <v>517.10299999999995</v>
      </c>
      <c r="ED39">
        <v>414.029</v>
      </c>
      <c r="EE39">
        <v>25.953399999999998</v>
      </c>
      <c r="EF39">
        <v>31.684999999999999</v>
      </c>
      <c r="EG39">
        <v>30.0002</v>
      </c>
      <c r="EH39">
        <v>31.843299999999999</v>
      </c>
      <c r="EI39">
        <v>31.8766</v>
      </c>
      <c r="EJ39">
        <v>18.725000000000001</v>
      </c>
      <c r="EK39">
        <v>29.340699999999998</v>
      </c>
      <c r="EL39">
        <v>0</v>
      </c>
      <c r="EM39">
        <v>25.996200000000002</v>
      </c>
      <c r="EN39">
        <v>400.267</v>
      </c>
      <c r="EO39">
        <v>15.627800000000001</v>
      </c>
      <c r="EP39">
        <v>100.184</v>
      </c>
      <c r="EQ39">
        <v>90.658900000000003</v>
      </c>
    </row>
    <row r="40" spans="1:147" x14ac:dyDescent="0.3">
      <c r="A40">
        <v>24</v>
      </c>
      <c r="B40">
        <v>1672919400.7</v>
      </c>
      <c r="C40">
        <v>1440.10000014305</v>
      </c>
      <c r="D40" t="s">
        <v>325</v>
      </c>
      <c r="E40" t="s">
        <v>326</v>
      </c>
      <c r="F40">
        <v>1672919392.75161</v>
      </c>
      <c r="G40">
        <f t="shared" si="0"/>
        <v>2.5606822786617958E-3</v>
      </c>
      <c r="H40">
        <f t="shared" si="1"/>
        <v>-1.3490995396583612</v>
      </c>
      <c r="I40">
        <f t="shared" si="2"/>
        <v>400.27970967741902</v>
      </c>
      <c r="J40">
        <f t="shared" si="3"/>
        <v>404.97785853949591</v>
      </c>
      <c r="K40">
        <f t="shared" si="4"/>
        <v>39.091241054341708</v>
      </c>
      <c r="L40">
        <f t="shared" si="5"/>
        <v>38.637743496872858</v>
      </c>
      <c r="M40">
        <f t="shared" si="6"/>
        <v>0.1100041911889221</v>
      </c>
      <c r="N40">
        <f t="shared" si="7"/>
        <v>3.3825871085480692</v>
      </c>
      <c r="O40">
        <f t="shared" si="8"/>
        <v>0.10805474007616572</v>
      </c>
      <c r="P40">
        <f t="shared" si="9"/>
        <v>6.7706485394775667E-2</v>
      </c>
      <c r="Q40">
        <f t="shared" si="10"/>
        <v>16.524529014937563</v>
      </c>
      <c r="R40">
        <f t="shared" si="11"/>
        <v>27.787922181540992</v>
      </c>
      <c r="S40">
        <f t="shared" si="12"/>
        <v>27.904483870967798</v>
      </c>
      <c r="T40">
        <f t="shared" si="13"/>
        <v>3.7737602734600144</v>
      </c>
      <c r="U40">
        <f t="shared" si="14"/>
        <v>40.156766964775557</v>
      </c>
      <c r="V40">
        <f t="shared" si="15"/>
        <v>1.5493392406503883</v>
      </c>
      <c r="W40">
        <f t="shared" si="16"/>
        <v>3.8582270380716341</v>
      </c>
      <c r="X40">
        <f t="shared" si="17"/>
        <v>2.2244210328096261</v>
      </c>
      <c r="Y40">
        <f t="shared" si="18"/>
        <v>-112.9260884889852</v>
      </c>
      <c r="Z40">
        <f t="shared" si="19"/>
        <v>69.293455902059563</v>
      </c>
      <c r="AA40">
        <f t="shared" si="20"/>
        <v>4.4695413725860282</v>
      </c>
      <c r="AB40">
        <f t="shared" si="21"/>
        <v>-22.638562199402045</v>
      </c>
      <c r="AC40">
        <v>-3.9966548510502499E-2</v>
      </c>
      <c r="AD40">
        <v>4.4865951964987598E-2</v>
      </c>
      <c r="AE40">
        <v>3.3739762976344201</v>
      </c>
      <c r="AF40">
        <v>0</v>
      </c>
      <c r="AG40">
        <v>0</v>
      </c>
      <c r="AH40">
        <f t="shared" si="22"/>
        <v>1</v>
      </c>
      <c r="AI40">
        <f t="shared" si="23"/>
        <v>0</v>
      </c>
      <c r="AJ40">
        <f t="shared" si="24"/>
        <v>50745.246718892122</v>
      </c>
      <c r="AK40" t="s">
        <v>251</v>
      </c>
      <c r="AL40">
        <v>2.2433153846153799</v>
      </c>
      <c r="AM40">
        <v>1.538</v>
      </c>
      <c r="AN40">
        <f t="shared" si="25"/>
        <v>-0.7053153846153799</v>
      </c>
      <c r="AO40">
        <f t="shared" si="26"/>
        <v>-0.4585925777733289</v>
      </c>
      <c r="AP40">
        <v>1.1408337778350299</v>
      </c>
      <c r="AQ40" t="s">
        <v>327</v>
      </c>
      <c r="AR40">
        <v>2.2538846153846199</v>
      </c>
      <c r="AS40">
        <v>1.7512000000000001</v>
      </c>
      <c r="AT40">
        <f t="shared" si="27"/>
        <v>-0.28705151632287573</v>
      </c>
      <c r="AU40">
        <v>0.5</v>
      </c>
      <c r="AV40">
        <f t="shared" si="28"/>
        <v>84.311476979828853</v>
      </c>
      <c r="AW40">
        <f t="shared" si="29"/>
        <v>-1.3490995396583612</v>
      </c>
      <c r="AX40">
        <f t="shared" si="30"/>
        <v>-12.100868655240552</v>
      </c>
      <c r="AY40">
        <f t="shared" si="31"/>
        <v>1</v>
      </c>
      <c r="AZ40">
        <f t="shared" si="32"/>
        <v>-2.9532554839350005E-2</v>
      </c>
      <c r="BA40">
        <f t="shared" si="33"/>
        <v>-0.12174508908177252</v>
      </c>
      <c r="BB40" t="s">
        <v>253</v>
      </c>
      <c r="BC40">
        <v>0</v>
      </c>
      <c r="BD40">
        <f t="shared" si="34"/>
        <v>1.7512000000000001</v>
      </c>
      <c r="BE40">
        <f t="shared" si="35"/>
        <v>-0.28705151632287562</v>
      </c>
      <c r="BF40">
        <f t="shared" si="36"/>
        <v>-0.1386215864759428</v>
      </c>
      <c r="BG40">
        <f t="shared" si="37"/>
        <v>1.0214771395076392</v>
      </c>
      <c r="BH40">
        <f t="shared" si="38"/>
        <v>0.3022761230655156</v>
      </c>
      <c r="BI40">
        <f t="shared" si="39"/>
        <v>100.013980645161</v>
      </c>
      <c r="BJ40">
        <f t="shared" si="40"/>
        <v>84.311476979828853</v>
      </c>
      <c r="BK40">
        <f t="shared" si="41"/>
        <v>0.84299691339110916</v>
      </c>
      <c r="BL40">
        <f t="shared" si="42"/>
        <v>0.1959938267822183</v>
      </c>
      <c r="BM40">
        <v>0.87688892485721603</v>
      </c>
      <c r="BN40">
        <v>0.5</v>
      </c>
      <c r="BO40" t="s">
        <v>254</v>
      </c>
      <c r="BP40">
        <v>1672919392.75161</v>
      </c>
      <c r="BQ40">
        <v>400.27970967741902</v>
      </c>
      <c r="BR40">
        <v>400.22287096774198</v>
      </c>
      <c r="BS40">
        <v>16.050861290322601</v>
      </c>
      <c r="BT40">
        <v>15.609006451612901</v>
      </c>
      <c r="BU40">
        <v>500.02683870967701</v>
      </c>
      <c r="BV40">
        <v>96.3268967741935</v>
      </c>
      <c r="BW40">
        <v>0.19996322580645201</v>
      </c>
      <c r="BX40">
        <v>28.2844612903226</v>
      </c>
      <c r="BY40">
        <v>27.904483870967798</v>
      </c>
      <c r="BZ40">
        <v>999.9</v>
      </c>
      <c r="CA40">
        <v>10005.6451612903</v>
      </c>
      <c r="CB40">
        <v>0</v>
      </c>
      <c r="CC40">
        <v>314.42951612903198</v>
      </c>
      <c r="CD40">
        <v>100.013980645161</v>
      </c>
      <c r="CE40">
        <v>0.90011545161290296</v>
      </c>
      <c r="CF40">
        <v>9.9884067741935506E-2</v>
      </c>
      <c r="CG40">
        <v>0</v>
      </c>
      <c r="CH40">
        <v>2.2304677419354801</v>
      </c>
      <c r="CI40">
        <v>0</v>
      </c>
      <c r="CJ40">
        <v>63.241203225806402</v>
      </c>
      <c r="CK40">
        <v>914.50387096774205</v>
      </c>
      <c r="CL40">
        <v>40.122838709677403</v>
      </c>
      <c r="CM40">
        <v>44.816064516129003</v>
      </c>
      <c r="CN40">
        <v>42.336387096774203</v>
      </c>
      <c r="CO40">
        <v>43.125</v>
      </c>
      <c r="CP40">
        <v>40.606709677419403</v>
      </c>
      <c r="CQ40">
        <v>90.024516129032307</v>
      </c>
      <c r="CR40">
        <v>9.9912903225806495</v>
      </c>
      <c r="CS40">
        <v>0</v>
      </c>
      <c r="CT40">
        <v>59.199999809265101</v>
      </c>
      <c r="CU40">
        <v>2.2538846153846199</v>
      </c>
      <c r="CV40">
        <v>0.171261533703264</v>
      </c>
      <c r="CW40">
        <v>-6.7124775213445495E-2</v>
      </c>
      <c r="CX40">
        <v>63.235592307692301</v>
      </c>
      <c r="CY40">
        <v>15</v>
      </c>
      <c r="CZ40">
        <v>1672917889.0999999</v>
      </c>
      <c r="DA40" t="s">
        <v>255</v>
      </c>
      <c r="DB40">
        <v>2</v>
      </c>
      <c r="DC40">
        <v>-4.1319999999999997</v>
      </c>
      <c r="DD40">
        <v>0.35599999999999998</v>
      </c>
      <c r="DE40">
        <v>399</v>
      </c>
      <c r="DF40">
        <v>15</v>
      </c>
      <c r="DG40">
        <v>1.68</v>
      </c>
      <c r="DH40">
        <v>0.3</v>
      </c>
      <c r="DI40">
        <v>-0.107889418867925</v>
      </c>
      <c r="DJ40">
        <v>4.6102681332077404</v>
      </c>
      <c r="DK40">
        <v>1.7893429503698699</v>
      </c>
      <c r="DL40">
        <v>0</v>
      </c>
      <c r="DM40">
        <v>2.0146999999999999</v>
      </c>
      <c r="DN40">
        <v>0</v>
      </c>
      <c r="DO40">
        <v>0</v>
      </c>
      <c r="DP40">
        <v>0</v>
      </c>
      <c r="DQ40">
        <v>0.44445905660377399</v>
      </c>
      <c r="DR40">
        <v>-2.14038856048092E-2</v>
      </c>
      <c r="DS40">
        <v>3.70399371619691E-3</v>
      </c>
      <c r="DT40">
        <v>1</v>
      </c>
      <c r="DU40">
        <v>1</v>
      </c>
      <c r="DV40">
        <v>3</v>
      </c>
      <c r="DW40" t="s">
        <v>256</v>
      </c>
      <c r="DX40">
        <v>100</v>
      </c>
      <c r="DY40">
        <v>100</v>
      </c>
      <c r="DZ40">
        <v>-4.1319999999999997</v>
      </c>
      <c r="EA40">
        <v>0.35599999999999998</v>
      </c>
      <c r="EB40">
        <v>2</v>
      </c>
      <c r="EC40">
        <v>517.16899999999998</v>
      </c>
      <c r="ED40">
        <v>413.69400000000002</v>
      </c>
      <c r="EE40">
        <v>26.4846</v>
      </c>
      <c r="EF40">
        <v>31.701699999999999</v>
      </c>
      <c r="EG40">
        <v>30.0001</v>
      </c>
      <c r="EH40">
        <v>31.851600000000001</v>
      </c>
      <c r="EI40">
        <v>31.882100000000001</v>
      </c>
      <c r="EJ40">
        <v>18.724</v>
      </c>
      <c r="EK40">
        <v>29.626000000000001</v>
      </c>
      <c r="EL40">
        <v>0</v>
      </c>
      <c r="EM40">
        <v>26.522200000000002</v>
      </c>
      <c r="EN40">
        <v>401.00299999999999</v>
      </c>
      <c r="EO40">
        <v>15.601100000000001</v>
      </c>
      <c r="EP40">
        <v>100.185</v>
      </c>
      <c r="EQ40">
        <v>90.656300000000002</v>
      </c>
    </row>
    <row r="41" spans="1:147" x14ac:dyDescent="0.3">
      <c r="A41">
        <v>25</v>
      </c>
      <c r="B41">
        <v>1672919460.8</v>
      </c>
      <c r="C41">
        <v>1500.2000000476801</v>
      </c>
      <c r="D41" t="s">
        <v>328</v>
      </c>
      <c r="E41" t="s">
        <v>329</v>
      </c>
      <c r="F41">
        <v>1672919452.75161</v>
      </c>
      <c r="G41">
        <f t="shared" si="0"/>
        <v>2.4472007969772104E-3</v>
      </c>
      <c r="H41">
        <f t="shared" si="1"/>
        <v>2.5518598233837633</v>
      </c>
      <c r="I41">
        <f t="shared" si="2"/>
        <v>400.22590322580601</v>
      </c>
      <c r="J41">
        <f t="shared" si="3"/>
        <v>346.33368517548433</v>
      </c>
      <c r="K41">
        <f t="shared" si="4"/>
        <v>33.430661964142828</v>
      </c>
      <c r="L41">
        <f t="shared" si="5"/>
        <v>38.63273326490382</v>
      </c>
      <c r="M41">
        <f t="shared" si="6"/>
        <v>0.10439095101951537</v>
      </c>
      <c r="N41">
        <f t="shared" si="7"/>
        <v>3.3827304244898633</v>
      </c>
      <c r="O41">
        <f t="shared" si="8"/>
        <v>0.10263373522874074</v>
      </c>
      <c r="P41">
        <f t="shared" si="9"/>
        <v>6.4301499522831165E-2</v>
      </c>
      <c r="Q41">
        <f t="shared" si="10"/>
        <v>16.522640444043038</v>
      </c>
      <c r="R41">
        <f t="shared" si="11"/>
        <v>27.861641215860903</v>
      </c>
      <c r="S41">
        <f t="shared" si="12"/>
        <v>27.951512903225801</v>
      </c>
      <c r="T41">
        <f t="shared" si="13"/>
        <v>3.7841262844440298</v>
      </c>
      <c r="U41">
        <f t="shared" si="14"/>
        <v>39.960597586663532</v>
      </c>
      <c r="V41">
        <f t="shared" si="15"/>
        <v>1.546073702407937</v>
      </c>
      <c r="W41">
        <f t="shared" si="16"/>
        <v>3.8689954499677559</v>
      </c>
      <c r="X41">
        <f t="shared" si="17"/>
        <v>2.2380525820360928</v>
      </c>
      <c r="Y41">
        <f t="shared" si="18"/>
        <v>-107.92155514669498</v>
      </c>
      <c r="Z41">
        <f t="shared" si="19"/>
        <v>69.458759695951386</v>
      </c>
      <c r="AA41">
        <f t="shared" si="20"/>
        <v>4.4821333868172184</v>
      </c>
      <c r="AB41">
        <f t="shared" si="21"/>
        <v>-17.45802161988334</v>
      </c>
      <c r="AC41">
        <v>-3.9968678039643699E-2</v>
      </c>
      <c r="AD41">
        <v>4.4868342548005598E-2</v>
      </c>
      <c r="AE41">
        <v>3.3741191547681999</v>
      </c>
      <c r="AF41">
        <v>0</v>
      </c>
      <c r="AG41">
        <v>0</v>
      </c>
      <c r="AH41">
        <f t="shared" si="22"/>
        <v>1</v>
      </c>
      <c r="AI41">
        <f t="shared" si="23"/>
        <v>0</v>
      </c>
      <c r="AJ41">
        <f t="shared" si="24"/>
        <v>50739.779741410457</v>
      </c>
      <c r="AK41" t="s">
        <v>251</v>
      </c>
      <c r="AL41">
        <v>2.2433153846153799</v>
      </c>
      <c r="AM41">
        <v>1.538</v>
      </c>
      <c r="AN41">
        <f t="shared" si="25"/>
        <v>-0.7053153846153799</v>
      </c>
      <c r="AO41">
        <f t="shared" si="26"/>
        <v>-0.4585925777733289</v>
      </c>
      <c r="AP41">
        <v>1.1408337778350299</v>
      </c>
      <c r="AQ41" t="s">
        <v>330</v>
      </c>
      <c r="AR41">
        <v>2.27935</v>
      </c>
      <c r="AS41">
        <v>1.6040000000000001</v>
      </c>
      <c r="AT41">
        <f t="shared" si="27"/>
        <v>-0.42104114713216956</v>
      </c>
      <c r="AU41">
        <v>0.5</v>
      </c>
      <c r="AV41">
        <f t="shared" si="28"/>
        <v>84.301708224689108</v>
      </c>
      <c r="AW41">
        <f t="shared" si="29"/>
        <v>2.5518598233837633</v>
      </c>
      <c r="AX41">
        <f t="shared" si="30"/>
        <v>-17.747243968062278</v>
      </c>
      <c r="AY41">
        <f t="shared" si="31"/>
        <v>1</v>
      </c>
      <c r="AZ41">
        <f t="shared" si="32"/>
        <v>1.6737810837568434E-2</v>
      </c>
      <c r="BA41">
        <f t="shared" si="33"/>
        <v>-4.1147132169576092E-2</v>
      </c>
      <c r="BB41" t="s">
        <v>253</v>
      </c>
      <c r="BC41">
        <v>0</v>
      </c>
      <c r="BD41">
        <f t="shared" si="34"/>
        <v>1.6040000000000001</v>
      </c>
      <c r="BE41">
        <f t="shared" si="35"/>
        <v>-0.4210411471321695</v>
      </c>
      <c r="BF41">
        <f t="shared" si="36"/>
        <v>-4.2912873862158682E-2</v>
      </c>
      <c r="BG41">
        <f t="shared" si="37"/>
        <v>1.0563643801662914</v>
      </c>
      <c r="BH41">
        <f t="shared" si="38"/>
        <v>9.3575160048424214E-2</v>
      </c>
      <c r="BI41">
        <f t="shared" si="39"/>
        <v>100.00237419354799</v>
      </c>
      <c r="BJ41">
        <f t="shared" si="40"/>
        <v>84.301708224689108</v>
      </c>
      <c r="BK41">
        <f t="shared" si="41"/>
        <v>0.84299706786489603</v>
      </c>
      <c r="BL41">
        <f t="shared" si="42"/>
        <v>0.19599413572979196</v>
      </c>
      <c r="BM41">
        <v>0.87688892485721603</v>
      </c>
      <c r="BN41">
        <v>0.5</v>
      </c>
      <c r="BO41" t="s">
        <v>254</v>
      </c>
      <c r="BP41">
        <v>1672919452.75161</v>
      </c>
      <c r="BQ41">
        <v>400.22590322580601</v>
      </c>
      <c r="BR41">
        <v>400.84519354838699</v>
      </c>
      <c r="BS41">
        <v>16.016954838709701</v>
      </c>
      <c r="BT41">
        <v>15.5946580645161</v>
      </c>
      <c r="BU41">
        <v>500.016161290323</v>
      </c>
      <c r="BV41">
        <v>96.327370967741899</v>
      </c>
      <c r="BW41">
        <v>0.19994761290322599</v>
      </c>
      <c r="BX41">
        <v>28.332380645161301</v>
      </c>
      <c r="BY41">
        <v>27.951512903225801</v>
      </c>
      <c r="BZ41">
        <v>999.9</v>
      </c>
      <c r="CA41">
        <v>10006.129032258101</v>
      </c>
      <c r="CB41">
        <v>0</v>
      </c>
      <c r="CC41">
        <v>314.51745161290302</v>
      </c>
      <c r="CD41">
        <v>100.00237419354799</v>
      </c>
      <c r="CE41">
        <v>0.90011545161290296</v>
      </c>
      <c r="CF41">
        <v>9.9884067741935506E-2</v>
      </c>
      <c r="CG41">
        <v>0</v>
      </c>
      <c r="CH41">
        <v>2.2751000000000001</v>
      </c>
      <c r="CI41">
        <v>0</v>
      </c>
      <c r="CJ41">
        <v>61.973416129032302</v>
      </c>
      <c r="CK41">
        <v>914.39722580645196</v>
      </c>
      <c r="CL41">
        <v>39.924999999999997</v>
      </c>
      <c r="CM41">
        <v>44.686999999999998</v>
      </c>
      <c r="CN41">
        <v>42.139000000000003</v>
      </c>
      <c r="CO41">
        <v>43.03</v>
      </c>
      <c r="CP41">
        <v>40.429000000000002</v>
      </c>
      <c r="CQ41">
        <v>90.013548387096805</v>
      </c>
      <c r="CR41">
        <v>9.9906451612903204</v>
      </c>
      <c r="CS41">
        <v>0</v>
      </c>
      <c r="CT41">
        <v>59.5</v>
      </c>
      <c r="CU41">
        <v>2.27935</v>
      </c>
      <c r="CV41">
        <v>8.0263243240442997E-2</v>
      </c>
      <c r="CW41">
        <v>-0.42065640133813698</v>
      </c>
      <c r="CX41">
        <v>61.952430769230801</v>
      </c>
      <c r="CY41">
        <v>15</v>
      </c>
      <c r="CZ41">
        <v>1672917889.0999999</v>
      </c>
      <c r="DA41" t="s">
        <v>255</v>
      </c>
      <c r="DB41">
        <v>2</v>
      </c>
      <c r="DC41">
        <v>-4.1319999999999997</v>
      </c>
      <c r="DD41">
        <v>0.35599999999999998</v>
      </c>
      <c r="DE41">
        <v>399</v>
      </c>
      <c r="DF41">
        <v>15</v>
      </c>
      <c r="DG41">
        <v>1.68</v>
      </c>
      <c r="DH41">
        <v>0.3</v>
      </c>
      <c r="DI41">
        <v>-0.54358766037735795</v>
      </c>
      <c r="DJ41">
        <v>-1.94642276314075</v>
      </c>
      <c r="DK41">
        <v>0.82511580788315797</v>
      </c>
      <c r="DL41">
        <v>0</v>
      </c>
      <c r="DM41">
        <v>2.2679</v>
      </c>
      <c r="DN41">
        <v>0</v>
      </c>
      <c r="DO41">
        <v>0</v>
      </c>
      <c r="DP41">
        <v>0</v>
      </c>
      <c r="DQ41">
        <v>0.424154754716981</v>
      </c>
      <c r="DR41">
        <v>-1.9135325290908799E-2</v>
      </c>
      <c r="DS41">
        <v>3.4166353188627499E-3</v>
      </c>
      <c r="DT41">
        <v>1</v>
      </c>
      <c r="DU41">
        <v>1</v>
      </c>
      <c r="DV41">
        <v>3</v>
      </c>
      <c r="DW41" t="s">
        <v>256</v>
      </c>
      <c r="DX41">
        <v>100</v>
      </c>
      <c r="DY41">
        <v>100</v>
      </c>
      <c r="DZ41">
        <v>-4.1319999999999997</v>
      </c>
      <c r="EA41">
        <v>0.35599999999999998</v>
      </c>
      <c r="EB41">
        <v>2</v>
      </c>
      <c r="EC41">
        <v>517.08299999999997</v>
      </c>
      <c r="ED41">
        <v>413.73200000000003</v>
      </c>
      <c r="EE41">
        <v>26.827400000000001</v>
      </c>
      <c r="EF41">
        <v>31.710100000000001</v>
      </c>
      <c r="EG41">
        <v>30</v>
      </c>
      <c r="EH41">
        <v>31.857199999999999</v>
      </c>
      <c r="EI41">
        <v>31.887699999999999</v>
      </c>
      <c r="EJ41">
        <v>18.656199999999998</v>
      </c>
      <c r="EK41">
        <v>29.626000000000001</v>
      </c>
      <c r="EL41">
        <v>0</v>
      </c>
      <c r="EM41">
        <v>26.840299999999999</v>
      </c>
      <c r="EN41">
        <v>399.26799999999997</v>
      </c>
      <c r="EO41">
        <v>15.6427</v>
      </c>
      <c r="EP41">
        <v>100.18300000000001</v>
      </c>
      <c r="EQ41">
        <v>90.655000000000001</v>
      </c>
    </row>
    <row r="42" spans="1:147" x14ac:dyDescent="0.3">
      <c r="A42">
        <v>26</v>
      </c>
      <c r="B42">
        <v>1672919521.3</v>
      </c>
      <c r="C42">
        <v>1560.7000000476801</v>
      </c>
      <c r="D42" t="s">
        <v>331</v>
      </c>
      <c r="E42" t="s">
        <v>332</v>
      </c>
      <c r="F42">
        <v>1672919513.26774</v>
      </c>
      <c r="G42">
        <f t="shared" si="0"/>
        <v>2.1860012503323078E-3</v>
      </c>
      <c r="H42">
        <f t="shared" si="1"/>
        <v>5.8595047830804727</v>
      </c>
      <c r="I42">
        <f t="shared" si="2"/>
        <v>399.88722580645202</v>
      </c>
      <c r="J42">
        <f t="shared" si="3"/>
        <v>284.21556083355489</v>
      </c>
      <c r="K42">
        <f t="shared" si="4"/>
        <v>27.434086762048736</v>
      </c>
      <c r="L42">
        <f t="shared" si="5"/>
        <v>38.599367380288705</v>
      </c>
      <c r="M42">
        <f t="shared" si="6"/>
        <v>9.2582559275043927E-2</v>
      </c>
      <c r="N42">
        <f t="shared" si="7"/>
        <v>3.37982067912704</v>
      </c>
      <c r="O42">
        <f t="shared" si="8"/>
        <v>9.1196384630128358E-2</v>
      </c>
      <c r="P42">
        <f t="shared" si="9"/>
        <v>5.712055375103349E-2</v>
      </c>
      <c r="Q42">
        <f t="shared" si="10"/>
        <v>16.521328220728211</v>
      </c>
      <c r="R42">
        <f t="shared" si="11"/>
        <v>27.967123987358484</v>
      </c>
      <c r="S42">
        <f t="shared" si="12"/>
        <v>28.011203225806501</v>
      </c>
      <c r="T42">
        <f t="shared" si="13"/>
        <v>3.7973188319469844</v>
      </c>
      <c r="U42">
        <f t="shared" si="14"/>
        <v>39.89296328507001</v>
      </c>
      <c r="V42">
        <f t="shared" si="15"/>
        <v>1.5476340753496898</v>
      </c>
      <c r="W42">
        <f t="shared" si="16"/>
        <v>3.8794663216429792</v>
      </c>
      <c r="X42">
        <f t="shared" si="17"/>
        <v>2.2496847565972944</v>
      </c>
      <c r="Y42">
        <f t="shared" si="18"/>
        <v>-96.402655139654769</v>
      </c>
      <c r="Z42">
        <f t="shared" si="19"/>
        <v>66.992627152700294</v>
      </c>
      <c r="AA42">
        <f t="shared" si="20"/>
        <v>4.3290055310997291</v>
      </c>
      <c r="AB42">
        <f t="shared" si="21"/>
        <v>-8.5596942351265284</v>
      </c>
      <c r="AC42">
        <v>-3.9925449501680803E-2</v>
      </c>
      <c r="AD42">
        <v>4.4819814727114299E-2</v>
      </c>
      <c r="AE42">
        <v>3.3712187230133899</v>
      </c>
      <c r="AF42">
        <v>0</v>
      </c>
      <c r="AG42">
        <v>0</v>
      </c>
      <c r="AH42">
        <f t="shared" si="22"/>
        <v>1</v>
      </c>
      <c r="AI42">
        <f t="shared" si="23"/>
        <v>0</v>
      </c>
      <c r="AJ42">
        <f t="shared" si="24"/>
        <v>50679.289961877526</v>
      </c>
      <c r="AK42" t="s">
        <v>251</v>
      </c>
      <c r="AL42">
        <v>2.2433153846153799</v>
      </c>
      <c r="AM42">
        <v>1.538</v>
      </c>
      <c r="AN42">
        <f t="shared" si="25"/>
        <v>-0.7053153846153799</v>
      </c>
      <c r="AO42">
        <f t="shared" si="26"/>
        <v>-0.4585925777733289</v>
      </c>
      <c r="AP42">
        <v>1.1408337778350299</v>
      </c>
      <c r="AQ42" t="s">
        <v>333</v>
      </c>
      <c r="AR42">
        <v>2.3166961538461499</v>
      </c>
      <c r="AS42">
        <v>1.4352</v>
      </c>
      <c r="AT42">
        <f t="shared" si="27"/>
        <v>-0.61419743160963614</v>
      </c>
      <c r="AU42">
        <v>0.5</v>
      </c>
      <c r="AV42">
        <f t="shared" si="28"/>
        <v>84.294813412618296</v>
      </c>
      <c r="AW42">
        <f t="shared" si="29"/>
        <v>5.8595047830804727</v>
      </c>
      <c r="AX42">
        <f t="shared" si="30"/>
        <v>-25.886828948021833</v>
      </c>
      <c r="AY42">
        <f t="shared" si="31"/>
        <v>1</v>
      </c>
      <c r="AZ42">
        <f t="shared" si="32"/>
        <v>5.5978189098631941E-2</v>
      </c>
      <c r="BA42">
        <f t="shared" si="33"/>
        <v>7.162764771460424E-2</v>
      </c>
      <c r="BB42" t="s">
        <v>253</v>
      </c>
      <c r="BC42">
        <v>0</v>
      </c>
      <c r="BD42">
        <f t="shared" si="34"/>
        <v>1.4352</v>
      </c>
      <c r="BE42">
        <f t="shared" si="35"/>
        <v>-0.61419743160963614</v>
      </c>
      <c r="BF42">
        <f t="shared" si="36"/>
        <v>6.6840052015604681E-2</v>
      </c>
      <c r="BG42">
        <f t="shared" si="37"/>
        <v>1.0908048165246791</v>
      </c>
      <c r="BH42">
        <f t="shared" si="38"/>
        <v>-0.14575040080269699</v>
      </c>
      <c r="BI42">
        <f t="shared" si="39"/>
        <v>99.994167741935499</v>
      </c>
      <c r="BJ42">
        <f t="shared" si="40"/>
        <v>84.294813412618296</v>
      </c>
      <c r="BK42">
        <f t="shared" si="41"/>
        <v>0.84299729990419014</v>
      </c>
      <c r="BL42">
        <f t="shared" si="42"/>
        <v>0.1959945998083803</v>
      </c>
      <c r="BM42">
        <v>0.87688892485721603</v>
      </c>
      <c r="BN42">
        <v>0.5</v>
      </c>
      <c r="BO42" t="s">
        <v>254</v>
      </c>
      <c r="BP42">
        <v>1672919513.26774</v>
      </c>
      <c r="BQ42">
        <v>399.88722580645202</v>
      </c>
      <c r="BR42">
        <v>401.06812903225801</v>
      </c>
      <c r="BS42">
        <v>16.0334</v>
      </c>
      <c r="BT42">
        <v>15.656180645161299</v>
      </c>
      <c r="BU42">
        <v>500.01309677419403</v>
      </c>
      <c r="BV42">
        <v>96.325664516128995</v>
      </c>
      <c r="BW42">
        <v>0.19996793548387101</v>
      </c>
      <c r="BX42">
        <v>28.378864516128999</v>
      </c>
      <c r="BY42">
        <v>28.011203225806501</v>
      </c>
      <c r="BZ42">
        <v>999.9</v>
      </c>
      <c r="CA42">
        <v>9995.4838709677406</v>
      </c>
      <c r="CB42">
        <v>0</v>
      </c>
      <c r="CC42">
        <v>314.52532258064502</v>
      </c>
      <c r="CD42">
        <v>99.994167741935499</v>
      </c>
      <c r="CE42">
        <v>0.90011545161290296</v>
      </c>
      <c r="CF42">
        <v>9.9884067741935506E-2</v>
      </c>
      <c r="CG42">
        <v>0</v>
      </c>
      <c r="CH42">
        <v>2.33284838709677</v>
      </c>
      <c r="CI42">
        <v>0</v>
      </c>
      <c r="CJ42">
        <v>60.369925806451597</v>
      </c>
      <c r="CK42">
        <v>914.32196774193596</v>
      </c>
      <c r="CL42">
        <v>39.75</v>
      </c>
      <c r="CM42">
        <v>44.554000000000002</v>
      </c>
      <c r="CN42">
        <v>41.9491935483871</v>
      </c>
      <c r="CO42">
        <v>42.923000000000002</v>
      </c>
      <c r="CP42">
        <v>40.274000000000001</v>
      </c>
      <c r="CQ42">
        <v>90.005806451612898</v>
      </c>
      <c r="CR42">
        <v>9.9906451612903204</v>
      </c>
      <c r="CS42">
        <v>0</v>
      </c>
      <c r="CT42">
        <v>60</v>
      </c>
      <c r="CU42">
        <v>2.3166961538461499</v>
      </c>
      <c r="CV42">
        <v>5.0765822417456002E-2</v>
      </c>
      <c r="CW42">
        <v>-0.63195555598681097</v>
      </c>
      <c r="CX42">
        <v>60.361303846153803</v>
      </c>
      <c r="CY42">
        <v>15</v>
      </c>
      <c r="CZ42">
        <v>1672917889.0999999</v>
      </c>
      <c r="DA42" t="s">
        <v>255</v>
      </c>
      <c r="DB42">
        <v>2</v>
      </c>
      <c r="DC42">
        <v>-4.1319999999999997</v>
      </c>
      <c r="DD42">
        <v>0.35599999999999998</v>
      </c>
      <c r="DE42">
        <v>399</v>
      </c>
      <c r="DF42">
        <v>15</v>
      </c>
      <c r="DG42">
        <v>1.68</v>
      </c>
      <c r="DH42">
        <v>0.3</v>
      </c>
      <c r="DI42">
        <v>0.19726782452830199</v>
      </c>
      <c r="DJ42">
        <v>-8.7699463264449999</v>
      </c>
      <c r="DK42">
        <v>2.4974273938515998</v>
      </c>
      <c r="DL42">
        <v>0</v>
      </c>
      <c r="DM42">
        <v>2.4058999999999999</v>
      </c>
      <c r="DN42">
        <v>0</v>
      </c>
      <c r="DO42">
        <v>0</v>
      </c>
      <c r="DP42">
        <v>0</v>
      </c>
      <c r="DQ42">
        <v>0.37429362264150901</v>
      </c>
      <c r="DR42">
        <v>2.0758531491613001E-2</v>
      </c>
      <c r="DS42">
        <v>7.4966101426701803E-3</v>
      </c>
      <c r="DT42">
        <v>1</v>
      </c>
      <c r="DU42">
        <v>1</v>
      </c>
      <c r="DV42">
        <v>3</v>
      </c>
      <c r="DW42" t="s">
        <v>256</v>
      </c>
      <c r="DX42">
        <v>100</v>
      </c>
      <c r="DY42">
        <v>100</v>
      </c>
      <c r="DZ42">
        <v>-4.1319999999999997</v>
      </c>
      <c r="EA42">
        <v>0.35599999999999998</v>
      </c>
      <c r="EB42">
        <v>2</v>
      </c>
      <c r="EC42">
        <v>516.87</v>
      </c>
      <c r="ED42">
        <v>413.64600000000002</v>
      </c>
      <c r="EE42">
        <v>26.682099999999998</v>
      </c>
      <c r="EF42">
        <v>31.712800000000001</v>
      </c>
      <c r="EG42">
        <v>30.000299999999999</v>
      </c>
      <c r="EH42">
        <v>31.8627</v>
      </c>
      <c r="EI42">
        <v>31.8932</v>
      </c>
      <c r="EJ42">
        <v>18.694400000000002</v>
      </c>
      <c r="EK42">
        <v>29.061800000000002</v>
      </c>
      <c r="EL42">
        <v>0</v>
      </c>
      <c r="EM42">
        <v>26.6812</v>
      </c>
      <c r="EN42">
        <v>400.077</v>
      </c>
      <c r="EO42">
        <v>15.6922</v>
      </c>
      <c r="EP42">
        <v>100.18300000000001</v>
      </c>
      <c r="EQ42">
        <v>90.653300000000002</v>
      </c>
    </row>
    <row r="43" spans="1:147" x14ac:dyDescent="0.3">
      <c r="A43">
        <v>27</v>
      </c>
      <c r="B43">
        <v>1672919581.3</v>
      </c>
      <c r="C43">
        <v>1620.7000000476801</v>
      </c>
      <c r="D43" t="s">
        <v>334</v>
      </c>
      <c r="E43" t="s">
        <v>335</v>
      </c>
      <c r="F43">
        <v>1672919573.3</v>
      </c>
      <c r="G43">
        <f t="shared" si="0"/>
        <v>1.8573820950524358E-3</v>
      </c>
      <c r="H43">
        <f t="shared" si="1"/>
        <v>8.9268896322666027</v>
      </c>
      <c r="I43">
        <f t="shared" si="2"/>
        <v>399.21287096774199</v>
      </c>
      <c r="J43">
        <f t="shared" si="3"/>
        <v>203.83379693839049</v>
      </c>
      <c r="K43">
        <f t="shared" si="4"/>
        <v>19.674554726840562</v>
      </c>
      <c r="L43">
        <f t="shared" si="5"/>
        <v>38.53303816877817</v>
      </c>
      <c r="M43">
        <f t="shared" si="6"/>
        <v>7.8548277963136542E-2</v>
      </c>
      <c r="N43">
        <f t="shared" si="7"/>
        <v>3.3811649570286337</v>
      </c>
      <c r="O43">
        <f t="shared" si="8"/>
        <v>7.754844637323155E-2</v>
      </c>
      <c r="P43">
        <f t="shared" si="9"/>
        <v>4.8556549472469811E-2</v>
      </c>
      <c r="Q43">
        <f t="shared" si="10"/>
        <v>16.522565793546949</v>
      </c>
      <c r="R43">
        <f t="shared" si="11"/>
        <v>28.017542938305127</v>
      </c>
      <c r="S43">
        <f t="shared" si="12"/>
        <v>28.003467741935498</v>
      </c>
      <c r="T43">
        <f t="shared" si="13"/>
        <v>3.7956069022842653</v>
      </c>
      <c r="U43">
        <f t="shared" si="14"/>
        <v>39.952908393772219</v>
      </c>
      <c r="V43">
        <f t="shared" si="15"/>
        <v>1.5477618838982679</v>
      </c>
      <c r="W43">
        <f t="shared" si="16"/>
        <v>3.8739654911819383</v>
      </c>
      <c r="X43">
        <f t="shared" si="17"/>
        <v>2.2478450183859975</v>
      </c>
      <c r="Y43">
        <f t="shared" si="18"/>
        <v>-81.910550391812421</v>
      </c>
      <c r="Z43">
        <f t="shared" si="19"/>
        <v>63.98039912039885</v>
      </c>
      <c r="AA43">
        <f t="shared" si="20"/>
        <v>4.1320526010494607</v>
      </c>
      <c r="AB43">
        <f t="shared" si="21"/>
        <v>2.7244671231828406</v>
      </c>
      <c r="AC43">
        <v>-3.9945418809832302E-2</v>
      </c>
      <c r="AD43">
        <v>4.4842232024921803E-2</v>
      </c>
      <c r="AE43">
        <v>3.3725586985185299</v>
      </c>
      <c r="AF43">
        <v>0</v>
      </c>
      <c r="AG43">
        <v>0</v>
      </c>
      <c r="AH43">
        <f t="shared" si="22"/>
        <v>1</v>
      </c>
      <c r="AI43">
        <f t="shared" si="23"/>
        <v>0</v>
      </c>
      <c r="AJ43">
        <f t="shared" si="24"/>
        <v>50707.642343706197</v>
      </c>
      <c r="AK43" t="s">
        <v>251</v>
      </c>
      <c r="AL43">
        <v>2.2433153846153799</v>
      </c>
      <c r="AM43">
        <v>1.538</v>
      </c>
      <c r="AN43">
        <f t="shared" si="25"/>
        <v>-0.7053153846153799</v>
      </c>
      <c r="AO43">
        <f t="shared" si="26"/>
        <v>-0.4585925777733289</v>
      </c>
      <c r="AP43">
        <v>1.1408337778350299</v>
      </c>
      <c r="AQ43" t="s">
        <v>336</v>
      </c>
      <c r="AR43">
        <v>2.3063576923076901</v>
      </c>
      <c r="AS43">
        <v>1.4119999999999999</v>
      </c>
      <c r="AT43">
        <f t="shared" si="27"/>
        <v>-0.63339779908476634</v>
      </c>
      <c r="AU43">
        <v>0.5</v>
      </c>
      <c r="AV43">
        <f t="shared" si="28"/>
        <v>84.301568676887456</v>
      </c>
      <c r="AW43">
        <f t="shared" si="29"/>
        <v>8.9268896322666027</v>
      </c>
      <c r="AX43">
        <f t="shared" si="30"/>
        <v>-26.698214029666897</v>
      </c>
      <c r="AY43">
        <f t="shared" si="31"/>
        <v>1</v>
      </c>
      <c r="AZ43">
        <f t="shared" si="32"/>
        <v>9.2359560760655657E-2</v>
      </c>
      <c r="BA43">
        <f t="shared" si="33"/>
        <v>8.9235127478753631E-2</v>
      </c>
      <c r="BB43" t="s">
        <v>253</v>
      </c>
      <c r="BC43">
        <v>0</v>
      </c>
      <c r="BD43">
        <f t="shared" si="34"/>
        <v>1.4119999999999999</v>
      </c>
      <c r="BE43">
        <f t="shared" si="35"/>
        <v>-0.63339779908476646</v>
      </c>
      <c r="BF43">
        <f t="shared" si="36"/>
        <v>8.1924577373212029E-2</v>
      </c>
      <c r="BG43">
        <f t="shared" si="37"/>
        <v>1.0758344051595743</v>
      </c>
      <c r="BH43">
        <f t="shared" si="38"/>
        <v>-0.17864348736517352</v>
      </c>
      <c r="BI43">
        <f t="shared" si="39"/>
        <v>100.00224193548399</v>
      </c>
      <c r="BJ43">
        <f t="shared" si="40"/>
        <v>84.301568676887456</v>
      </c>
      <c r="BK43">
        <f t="shared" si="41"/>
        <v>0.84299678732477057</v>
      </c>
      <c r="BL43">
        <f t="shared" si="42"/>
        <v>0.19599357464954101</v>
      </c>
      <c r="BM43">
        <v>0.87688892485721603</v>
      </c>
      <c r="BN43">
        <v>0.5</v>
      </c>
      <c r="BO43" t="s">
        <v>254</v>
      </c>
      <c r="BP43">
        <v>1672919573.3</v>
      </c>
      <c r="BQ43">
        <v>399.21287096774199</v>
      </c>
      <c r="BR43">
        <v>400.90845161290298</v>
      </c>
      <c r="BS43">
        <v>16.035238709677401</v>
      </c>
      <c r="BT43">
        <v>15.7147258064516</v>
      </c>
      <c r="BU43">
        <v>500.01135483871002</v>
      </c>
      <c r="BV43">
        <v>96.322551612903197</v>
      </c>
      <c r="BW43">
        <v>0.19998303225806499</v>
      </c>
      <c r="BX43">
        <v>28.354458064516098</v>
      </c>
      <c r="BY43">
        <v>28.003467741935498</v>
      </c>
      <c r="BZ43">
        <v>999.9</v>
      </c>
      <c r="CA43">
        <v>10000.8064516129</v>
      </c>
      <c r="CB43">
        <v>0</v>
      </c>
      <c r="CC43">
        <v>314.60090322580697</v>
      </c>
      <c r="CD43">
        <v>100.00224193548399</v>
      </c>
      <c r="CE43">
        <v>0.90014003225806505</v>
      </c>
      <c r="CF43">
        <v>9.9859554838709702E-2</v>
      </c>
      <c r="CG43">
        <v>0</v>
      </c>
      <c r="CH43">
        <v>2.2817096774193599</v>
      </c>
      <c r="CI43">
        <v>0</v>
      </c>
      <c r="CJ43">
        <v>59.396629032258097</v>
      </c>
      <c r="CK43">
        <v>914.40364516129102</v>
      </c>
      <c r="CL43">
        <v>39.598580645161299</v>
      </c>
      <c r="CM43">
        <v>44.436999999999998</v>
      </c>
      <c r="CN43">
        <v>41.808</v>
      </c>
      <c r="CO43">
        <v>42.811999999999998</v>
      </c>
      <c r="CP43">
        <v>40.125</v>
      </c>
      <c r="CQ43">
        <v>90.017096774193604</v>
      </c>
      <c r="CR43">
        <v>9.99</v>
      </c>
      <c r="CS43">
        <v>0</v>
      </c>
      <c r="CT43">
        <v>59.400000095367403</v>
      </c>
      <c r="CU43">
        <v>2.3063576923076901</v>
      </c>
      <c r="CV43">
        <v>0.52887864174275701</v>
      </c>
      <c r="CW43">
        <v>-2.4769094051755101</v>
      </c>
      <c r="CX43">
        <v>59.339346153846201</v>
      </c>
      <c r="CY43">
        <v>15</v>
      </c>
      <c r="CZ43">
        <v>1672917889.0999999</v>
      </c>
      <c r="DA43" t="s">
        <v>255</v>
      </c>
      <c r="DB43">
        <v>2</v>
      </c>
      <c r="DC43">
        <v>-4.1319999999999997</v>
      </c>
      <c r="DD43">
        <v>0.35599999999999998</v>
      </c>
      <c r="DE43">
        <v>399</v>
      </c>
      <c r="DF43">
        <v>15</v>
      </c>
      <c r="DG43">
        <v>1.68</v>
      </c>
      <c r="DH43">
        <v>0.3</v>
      </c>
      <c r="DI43">
        <v>-0.54248429433962297</v>
      </c>
      <c r="DJ43">
        <v>-5.8941177358479599</v>
      </c>
      <c r="DK43">
        <v>3.7486733059119</v>
      </c>
      <c r="DL43">
        <v>0</v>
      </c>
      <c r="DM43">
        <v>2.2688999999999999</v>
      </c>
      <c r="DN43">
        <v>0</v>
      </c>
      <c r="DO43">
        <v>0</v>
      </c>
      <c r="DP43">
        <v>0</v>
      </c>
      <c r="DQ43">
        <v>0.33406179245283002</v>
      </c>
      <c r="DR43">
        <v>-0.106093536526363</v>
      </c>
      <c r="DS43">
        <v>2.0571307669204598E-2</v>
      </c>
      <c r="DT43">
        <v>0</v>
      </c>
      <c r="DU43">
        <v>0</v>
      </c>
      <c r="DV43">
        <v>3</v>
      </c>
      <c r="DW43" t="s">
        <v>266</v>
      </c>
      <c r="DX43">
        <v>100</v>
      </c>
      <c r="DY43">
        <v>100</v>
      </c>
      <c r="DZ43">
        <v>-4.1319999999999997</v>
      </c>
      <c r="EA43">
        <v>0.35599999999999998</v>
      </c>
      <c r="EB43">
        <v>2</v>
      </c>
      <c r="EC43">
        <v>517.04200000000003</v>
      </c>
      <c r="ED43">
        <v>413.31200000000001</v>
      </c>
      <c r="EE43">
        <v>26.3828</v>
      </c>
      <c r="EF43">
        <v>31.718399999999999</v>
      </c>
      <c r="EG43">
        <v>29.9999</v>
      </c>
      <c r="EH43">
        <v>31.868300000000001</v>
      </c>
      <c r="EI43">
        <v>31.898800000000001</v>
      </c>
      <c r="EJ43">
        <v>18.646899999999999</v>
      </c>
      <c r="EK43">
        <v>28.7867</v>
      </c>
      <c r="EL43">
        <v>0</v>
      </c>
      <c r="EM43">
        <v>26.3872</v>
      </c>
      <c r="EN43">
        <v>399.28399999999999</v>
      </c>
      <c r="EO43">
        <v>15.724399999999999</v>
      </c>
      <c r="EP43">
        <v>100.182</v>
      </c>
      <c r="EQ43">
        <v>90.653700000000001</v>
      </c>
    </row>
    <row r="44" spans="1:147" x14ac:dyDescent="0.3">
      <c r="A44">
        <v>28</v>
      </c>
      <c r="B44">
        <v>1672919641.3</v>
      </c>
      <c r="C44">
        <v>1680.7000000476801</v>
      </c>
      <c r="D44" t="s">
        <v>337</v>
      </c>
      <c r="E44" t="s">
        <v>338</v>
      </c>
      <c r="F44">
        <v>1672919633.3</v>
      </c>
      <c r="G44">
        <f t="shared" si="0"/>
        <v>1.8343954483278175E-3</v>
      </c>
      <c r="H44">
        <f t="shared" si="1"/>
        <v>0.39440522554407215</v>
      </c>
      <c r="I44">
        <f t="shared" si="2"/>
        <v>400.08319354838699</v>
      </c>
      <c r="J44">
        <f t="shared" si="3"/>
        <v>377.02721982050565</v>
      </c>
      <c r="K44">
        <f t="shared" si="4"/>
        <v>36.392274998437884</v>
      </c>
      <c r="L44">
        <f t="shared" si="5"/>
        <v>38.617735899274891</v>
      </c>
      <c r="M44">
        <f t="shared" si="6"/>
        <v>7.7672468216564039E-2</v>
      </c>
      <c r="N44">
        <f t="shared" si="7"/>
        <v>3.380735296499124</v>
      </c>
      <c r="O44">
        <f t="shared" si="8"/>
        <v>7.6694536220218087E-2</v>
      </c>
      <c r="P44">
        <f t="shared" si="9"/>
        <v>4.802092252435252E-2</v>
      </c>
      <c r="Q44">
        <f t="shared" si="10"/>
        <v>16.518125658467213</v>
      </c>
      <c r="R44">
        <f t="shared" si="11"/>
        <v>27.98058876399563</v>
      </c>
      <c r="S44">
        <f t="shared" si="12"/>
        <v>27.9870290322581</v>
      </c>
      <c r="T44">
        <f t="shared" si="13"/>
        <v>3.7919711090086232</v>
      </c>
      <c r="U44">
        <f t="shared" si="14"/>
        <v>40.034637964196399</v>
      </c>
      <c r="V44">
        <f t="shared" si="15"/>
        <v>1.547135121868658</v>
      </c>
      <c r="W44">
        <f t="shared" si="16"/>
        <v>3.8644913518445825</v>
      </c>
      <c r="X44">
        <f t="shared" si="17"/>
        <v>2.2448359871399655</v>
      </c>
      <c r="Y44">
        <f t="shared" si="18"/>
        <v>-80.896839271256752</v>
      </c>
      <c r="Z44">
        <f t="shared" si="19"/>
        <v>59.294009682554005</v>
      </c>
      <c r="AA44">
        <f t="shared" si="20"/>
        <v>3.8287609276495176</v>
      </c>
      <c r="AB44">
        <f t="shared" si="21"/>
        <v>-1.2559430025860152</v>
      </c>
      <c r="AC44">
        <v>-3.9939035826361199E-2</v>
      </c>
      <c r="AD44">
        <v>4.4835066566795402E-2</v>
      </c>
      <c r="AE44">
        <v>3.37213041320569</v>
      </c>
      <c r="AF44">
        <v>0</v>
      </c>
      <c r="AG44">
        <v>0</v>
      </c>
      <c r="AH44">
        <f t="shared" si="22"/>
        <v>1</v>
      </c>
      <c r="AI44">
        <f t="shared" si="23"/>
        <v>0</v>
      </c>
      <c r="AJ44">
        <f t="shared" si="24"/>
        <v>50706.992260435902</v>
      </c>
      <c r="AK44" t="s">
        <v>251</v>
      </c>
      <c r="AL44">
        <v>2.2433153846153799</v>
      </c>
      <c r="AM44">
        <v>1.538</v>
      </c>
      <c r="AN44">
        <f t="shared" si="25"/>
        <v>-0.7053153846153799</v>
      </c>
      <c r="AO44">
        <f t="shared" si="26"/>
        <v>-0.4585925777733289</v>
      </c>
      <c r="AP44">
        <v>1.1408337778350299</v>
      </c>
      <c r="AQ44" t="s">
        <v>339</v>
      </c>
      <c r="AR44">
        <v>2.2552346153846199</v>
      </c>
      <c r="AS44">
        <v>1.4732000000000001</v>
      </c>
      <c r="AT44">
        <f t="shared" si="27"/>
        <v>-0.5308407652624354</v>
      </c>
      <c r="AU44">
        <v>0.5</v>
      </c>
      <c r="AV44">
        <f t="shared" si="28"/>
        <v>84.278107491409472</v>
      </c>
      <c r="AW44">
        <f t="shared" si="29"/>
        <v>0.39440522554407215</v>
      </c>
      <c r="AX44">
        <f t="shared" si="30"/>
        <v>-22.369127537804797</v>
      </c>
      <c r="AY44">
        <f t="shared" si="31"/>
        <v>1</v>
      </c>
      <c r="AZ44">
        <f t="shared" si="32"/>
        <v>-8.8567312972356645E-3</v>
      </c>
      <c r="BA44">
        <f t="shared" si="33"/>
        <v>4.3985881075210405E-2</v>
      </c>
      <c r="BB44" t="s">
        <v>253</v>
      </c>
      <c r="BC44">
        <v>0</v>
      </c>
      <c r="BD44">
        <f t="shared" si="34"/>
        <v>1.4732000000000001</v>
      </c>
      <c r="BE44">
        <f t="shared" si="35"/>
        <v>-0.5308407652624354</v>
      </c>
      <c r="BF44">
        <f t="shared" si="36"/>
        <v>4.2132639791937557E-2</v>
      </c>
      <c r="BG44">
        <f t="shared" si="37"/>
        <v>1.0154772012186106</v>
      </c>
      <c r="BH44">
        <f t="shared" si="38"/>
        <v>-9.1873793502089102E-2</v>
      </c>
      <c r="BI44">
        <f t="shared" si="39"/>
        <v>99.974299999999999</v>
      </c>
      <c r="BJ44">
        <f t="shared" si="40"/>
        <v>84.278107491409472</v>
      </c>
      <c r="BK44">
        <f t="shared" si="41"/>
        <v>0.84299772532950445</v>
      </c>
      <c r="BL44">
        <f t="shared" si="42"/>
        <v>0.19599545065900914</v>
      </c>
      <c r="BM44">
        <v>0.87688892485721603</v>
      </c>
      <c r="BN44">
        <v>0.5</v>
      </c>
      <c r="BO44" t="s">
        <v>254</v>
      </c>
      <c r="BP44">
        <v>1672919633.3</v>
      </c>
      <c r="BQ44">
        <v>400.08319354838699</v>
      </c>
      <c r="BR44">
        <v>400.28106451612899</v>
      </c>
      <c r="BS44">
        <v>16.028458064516101</v>
      </c>
      <c r="BT44">
        <v>15.711919354838701</v>
      </c>
      <c r="BU44">
        <v>500.02677419354802</v>
      </c>
      <c r="BV44">
        <v>96.324248387096802</v>
      </c>
      <c r="BW44">
        <v>0.20001587096774201</v>
      </c>
      <c r="BX44">
        <v>28.3123516129032</v>
      </c>
      <c r="BY44">
        <v>27.9870290322581</v>
      </c>
      <c r="BZ44">
        <v>999.9</v>
      </c>
      <c r="CA44">
        <v>9999.0322580645206</v>
      </c>
      <c r="CB44">
        <v>0</v>
      </c>
      <c r="CC44">
        <v>314.64690322580702</v>
      </c>
      <c r="CD44">
        <v>99.974299999999999</v>
      </c>
      <c r="CE44">
        <v>0.900105516129032</v>
      </c>
      <c r="CF44">
        <v>9.9894012903225804E-2</v>
      </c>
      <c r="CG44">
        <v>0</v>
      </c>
      <c r="CH44">
        <v>2.2577322580645198</v>
      </c>
      <c r="CI44">
        <v>0</v>
      </c>
      <c r="CJ44">
        <v>58.519735483871003</v>
      </c>
      <c r="CK44">
        <v>914.137258064516</v>
      </c>
      <c r="CL44">
        <v>39.453258064516099</v>
      </c>
      <c r="CM44">
        <v>44.311999999999998</v>
      </c>
      <c r="CN44">
        <v>41.656999999999996</v>
      </c>
      <c r="CO44">
        <v>42.703258064516099</v>
      </c>
      <c r="CP44">
        <v>40</v>
      </c>
      <c r="CQ44">
        <v>89.988709677419394</v>
      </c>
      <c r="CR44">
        <v>9.9903225806451594</v>
      </c>
      <c r="CS44">
        <v>0</v>
      </c>
      <c r="CT44">
        <v>59.200000047683702</v>
      </c>
      <c r="CU44">
        <v>2.2552346153846199</v>
      </c>
      <c r="CV44">
        <v>-0.235757268947137</v>
      </c>
      <c r="CW44">
        <v>-1.46853675810606</v>
      </c>
      <c r="CX44">
        <v>58.552173076923097</v>
      </c>
      <c r="CY44">
        <v>15</v>
      </c>
      <c r="CZ44">
        <v>1672917889.0999999</v>
      </c>
      <c r="DA44" t="s">
        <v>255</v>
      </c>
      <c r="DB44">
        <v>2</v>
      </c>
      <c r="DC44">
        <v>-4.1319999999999997</v>
      </c>
      <c r="DD44">
        <v>0.35599999999999998</v>
      </c>
      <c r="DE44">
        <v>399</v>
      </c>
      <c r="DF44">
        <v>15</v>
      </c>
      <c r="DG44">
        <v>1.68</v>
      </c>
      <c r="DH44">
        <v>0.3</v>
      </c>
      <c r="DI44">
        <v>-0.30931635849056599</v>
      </c>
      <c r="DJ44">
        <v>2.2213026105465601</v>
      </c>
      <c r="DK44">
        <v>0.64017400267976798</v>
      </c>
      <c r="DL44">
        <v>0</v>
      </c>
      <c r="DM44">
        <v>2.0428999999999999</v>
      </c>
      <c r="DN44">
        <v>0</v>
      </c>
      <c r="DO44">
        <v>0</v>
      </c>
      <c r="DP44">
        <v>0</v>
      </c>
      <c r="DQ44">
        <v>0.317515188679245</v>
      </c>
      <c r="DR44">
        <v>-1.3681761006288699E-2</v>
      </c>
      <c r="DS44">
        <v>3.3899074627354599E-3</v>
      </c>
      <c r="DT44">
        <v>1</v>
      </c>
      <c r="DU44">
        <v>1</v>
      </c>
      <c r="DV44">
        <v>3</v>
      </c>
      <c r="DW44" t="s">
        <v>256</v>
      </c>
      <c r="DX44">
        <v>100</v>
      </c>
      <c r="DY44">
        <v>100</v>
      </c>
      <c r="DZ44">
        <v>-4.1319999999999997</v>
      </c>
      <c r="EA44">
        <v>0.35599999999999998</v>
      </c>
      <c r="EB44">
        <v>2</v>
      </c>
      <c r="EC44">
        <v>516.95699999999999</v>
      </c>
      <c r="ED44">
        <v>413.35</v>
      </c>
      <c r="EE44">
        <v>26.353100000000001</v>
      </c>
      <c r="EF44">
        <v>31.724</v>
      </c>
      <c r="EG44">
        <v>30.000299999999999</v>
      </c>
      <c r="EH44">
        <v>31.873899999999999</v>
      </c>
      <c r="EI44">
        <v>31.904399999999999</v>
      </c>
      <c r="EJ44">
        <v>18.718900000000001</v>
      </c>
      <c r="EK44">
        <v>28.7867</v>
      </c>
      <c r="EL44">
        <v>0</v>
      </c>
      <c r="EM44">
        <v>26.351199999999999</v>
      </c>
      <c r="EN44">
        <v>400.53899999999999</v>
      </c>
      <c r="EO44">
        <v>15.7369</v>
      </c>
      <c r="EP44">
        <v>100.187</v>
      </c>
      <c r="EQ44">
        <v>90.655900000000003</v>
      </c>
    </row>
    <row r="45" spans="1:147" x14ac:dyDescent="0.3">
      <c r="A45">
        <v>29</v>
      </c>
      <c r="B45">
        <v>1672919701.3</v>
      </c>
      <c r="C45">
        <v>1740.7000000476801</v>
      </c>
      <c r="D45" t="s">
        <v>340</v>
      </c>
      <c r="E45" t="s">
        <v>341</v>
      </c>
      <c r="F45">
        <v>1672919693.3</v>
      </c>
      <c r="G45">
        <f t="shared" si="0"/>
        <v>1.6509942233732969E-3</v>
      </c>
      <c r="H45">
        <f t="shared" si="1"/>
        <v>2.6356091777054078</v>
      </c>
      <c r="I45">
        <f t="shared" si="2"/>
        <v>399.80025806451602</v>
      </c>
      <c r="J45">
        <f t="shared" si="3"/>
        <v>325.20489479168617</v>
      </c>
      <c r="K45">
        <f t="shared" si="4"/>
        <v>31.389162190751168</v>
      </c>
      <c r="L45">
        <f t="shared" si="5"/>
        <v>38.58919513597705</v>
      </c>
      <c r="M45">
        <f t="shared" si="6"/>
        <v>7.0050832622675238E-2</v>
      </c>
      <c r="N45">
        <f t="shared" si="7"/>
        <v>3.384379940387523</v>
      </c>
      <c r="O45">
        <f t="shared" si="8"/>
        <v>6.9255190158214727E-2</v>
      </c>
      <c r="P45">
        <f t="shared" si="9"/>
        <v>4.3355226054969942E-2</v>
      </c>
      <c r="Q45">
        <f t="shared" si="10"/>
        <v>16.521526875554958</v>
      </c>
      <c r="R45">
        <f t="shared" si="11"/>
        <v>27.980159240888845</v>
      </c>
      <c r="S45">
        <f t="shared" si="12"/>
        <v>27.957625806451599</v>
      </c>
      <c r="T45">
        <f t="shared" si="13"/>
        <v>3.7854754966038908</v>
      </c>
      <c r="U45">
        <f t="shared" si="14"/>
        <v>40.157347499415216</v>
      </c>
      <c r="V45">
        <f t="shared" si="15"/>
        <v>1.5480531760958651</v>
      </c>
      <c r="W45">
        <f t="shared" si="16"/>
        <v>3.854968698115353</v>
      </c>
      <c r="X45">
        <f t="shared" si="17"/>
        <v>2.2374223205080259</v>
      </c>
      <c r="Y45">
        <f t="shared" si="18"/>
        <v>-72.808845250762388</v>
      </c>
      <c r="Z45">
        <f t="shared" si="19"/>
        <v>56.984203613103553</v>
      </c>
      <c r="AA45">
        <f t="shared" si="20"/>
        <v>3.6743337129835711</v>
      </c>
      <c r="AB45">
        <f t="shared" si="21"/>
        <v>4.3712189508796939</v>
      </c>
      <c r="AC45">
        <v>-3.9993190858658198E-2</v>
      </c>
      <c r="AD45">
        <v>4.4895860334790198E-2</v>
      </c>
      <c r="AE45">
        <v>3.3757633893679402</v>
      </c>
      <c r="AF45">
        <v>0</v>
      </c>
      <c r="AG45">
        <v>0</v>
      </c>
      <c r="AH45">
        <f t="shared" si="22"/>
        <v>1</v>
      </c>
      <c r="AI45">
        <f t="shared" si="23"/>
        <v>0</v>
      </c>
      <c r="AJ45">
        <f t="shared" si="24"/>
        <v>50780.008836244335</v>
      </c>
      <c r="AK45" t="s">
        <v>251</v>
      </c>
      <c r="AL45">
        <v>2.2433153846153799</v>
      </c>
      <c r="AM45">
        <v>1.538</v>
      </c>
      <c r="AN45">
        <f t="shared" si="25"/>
        <v>-0.7053153846153799</v>
      </c>
      <c r="AO45">
        <f t="shared" si="26"/>
        <v>-0.4585925777733289</v>
      </c>
      <c r="AP45">
        <v>1.1408337778350299</v>
      </c>
      <c r="AQ45" t="s">
        <v>342</v>
      </c>
      <c r="AR45">
        <v>2.3258923076923099</v>
      </c>
      <c r="AS45">
        <v>1.2951999999999999</v>
      </c>
      <c r="AT45">
        <f t="shared" si="27"/>
        <v>-0.79577849574761439</v>
      </c>
      <c r="AU45">
        <v>0.5</v>
      </c>
      <c r="AV45">
        <f t="shared" si="28"/>
        <v>84.296051776874862</v>
      </c>
      <c r="AW45">
        <f t="shared" si="29"/>
        <v>2.6356091777054078</v>
      </c>
      <c r="AX45">
        <f t="shared" si="30"/>
        <v>-33.540492640232245</v>
      </c>
      <c r="AY45">
        <f t="shared" si="31"/>
        <v>1</v>
      </c>
      <c r="AZ45">
        <f t="shared" si="32"/>
        <v>1.7732448535394432E-2</v>
      </c>
      <c r="BA45">
        <f t="shared" si="33"/>
        <v>0.18746139592340963</v>
      </c>
      <c r="BB45" t="s">
        <v>253</v>
      </c>
      <c r="BC45">
        <v>0</v>
      </c>
      <c r="BD45">
        <f t="shared" si="34"/>
        <v>1.2951999999999999</v>
      </c>
      <c r="BE45">
        <f t="shared" si="35"/>
        <v>-0.79577849574761439</v>
      </c>
      <c r="BF45">
        <f t="shared" si="36"/>
        <v>0.1578673602080625</v>
      </c>
      <c r="BG45">
        <f t="shared" si="37"/>
        <v>1.0870958581802033</v>
      </c>
      <c r="BH45">
        <f t="shared" si="38"/>
        <v>-0.34424316454177867</v>
      </c>
      <c r="BI45">
        <f t="shared" si="39"/>
        <v>99.995667741935506</v>
      </c>
      <c r="BJ45">
        <f t="shared" si="40"/>
        <v>84.296051776874862</v>
      </c>
      <c r="BK45">
        <f t="shared" si="41"/>
        <v>0.84299703857593578</v>
      </c>
      <c r="BL45">
        <f t="shared" si="42"/>
        <v>0.19599407715187139</v>
      </c>
      <c r="BM45">
        <v>0.87688892485721603</v>
      </c>
      <c r="BN45">
        <v>0.5</v>
      </c>
      <c r="BO45" t="s">
        <v>254</v>
      </c>
      <c r="BP45">
        <v>1672919693.3</v>
      </c>
      <c r="BQ45">
        <v>399.80025806451602</v>
      </c>
      <c r="BR45">
        <v>400.37822580645201</v>
      </c>
      <c r="BS45">
        <v>16.0384806451613</v>
      </c>
      <c r="BT45">
        <v>15.753587096774201</v>
      </c>
      <c r="BU45">
        <v>500.01799999999997</v>
      </c>
      <c r="BV45">
        <v>96.321238709677402</v>
      </c>
      <c r="BW45">
        <v>0.199947451612903</v>
      </c>
      <c r="BX45">
        <v>28.269938709677401</v>
      </c>
      <c r="BY45">
        <v>27.957625806451599</v>
      </c>
      <c r="BZ45">
        <v>999.9</v>
      </c>
      <c r="CA45">
        <v>10012.9032258065</v>
      </c>
      <c r="CB45">
        <v>0</v>
      </c>
      <c r="CC45">
        <v>314.64964516128998</v>
      </c>
      <c r="CD45">
        <v>99.995667741935506</v>
      </c>
      <c r="CE45">
        <v>0.90010199999999996</v>
      </c>
      <c r="CF45">
        <v>9.9897616129032293E-2</v>
      </c>
      <c r="CG45">
        <v>0</v>
      </c>
      <c r="CH45">
        <v>2.3348</v>
      </c>
      <c r="CI45">
        <v>0</v>
      </c>
      <c r="CJ45">
        <v>57.932848387096797</v>
      </c>
      <c r="CK45">
        <v>914.33180645161303</v>
      </c>
      <c r="CL45">
        <v>39.326225806451603</v>
      </c>
      <c r="CM45">
        <v>44.186999999999998</v>
      </c>
      <c r="CN45">
        <v>41.526000000000003</v>
      </c>
      <c r="CO45">
        <v>42.6148387096774</v>
      </c>
      <c r="CP45">
        <v>39.875</v>
      </c>
      <c r="CQ45">
        <v>90.005806451612898</v>
      </c>
      <c r="CR45">
        <v>9.9896774193548392</v>
      </c>
      <c r="CS45">
        <v>0</v>
      </c>
      <c r="CT45">
        <v>59.600000143051098</v>
      </c>
      <c r="CU45">
        <v>2.3258923076923099</v>
      </c>
      <c r="CV45">
        <v>-0.103247868869304</v>
      </c>
      <c r="CW45">
        <v>2.5447384764228702</v>
      </c>
      <c r="CX45">
        <v>57.974369230769199</v>
      </c>
      <c r="CY45">
        <v>15</v>
      </c>
      <c r="CZ45">
        <v>1672917889.0999999</v>
      </c>
      <c r="DA45" t="s">
        <v>255</v>
      </c>
      <c r="DB45">
        <v>2</v>
      </c>
      <c r="DC45">
        <v>-4.1319999999999997</v>
      </c>
      <c r="DD45">
        <v>0.35599999999999998</v>
      </c>
      <c r="DE45">
        <v>399</v>
      </c>
      <c r="DF45">
        <v>15</v>
      </c>
      <c r="DG45">
        <v>1.68</v>
      </c>
      <c r="DH45">
        <v>0.3</v>
      </c>
      <c r="DI45">
        <v>-0.20133148792452801</v>
      </c>
      <c r="DJ45">
        <v>-3.8233425795837999</v>
      </c>
      <c r="DK45">
        <v>1.1168651205369899</v>
      </c>
      <c r="DL45">
        <v>0</v>
      </c>
      <c r="DM45">
        <v>2.1783000000000001</v>
      </c>
      <c r="DN45">
        <v>0</v>
      </c>
      <c r="DO45">
        <v>0</v>
      </c>
      <c r="DP45">
        <v>0</v>
      </c>
      <c r="DQ45">
        <v>0.28626581132075501</v>
      </c>
      <c r="DR45">
        <v>-1.2811378809869401E-2</v>
      </c>
      <c r="DS45">
        <v>2.89783188996762E-3</v>
      </c>
      <c r="DT45">
        <v>1</v>
      </c>
      <c r="DU45">
        <v>1</v>
      </c>
      <c r="DV45">
        <v>3</v>
      </c>
      <c r="DW45" t="s">
        <v>256</v>
      </c>
      <c r="DX45">
        <v>100</v>
      </c>
      <c r="DY45">
        <v>100</v>
      </c>
      <c r="DZ45">
        <v>-4.1319999999999997</v>
      </c>
      <c r="EA45">
        <v>0.35599999999999998</v>
      </c>
      <c r="EB45">
        <v>2</v>
      </c>
      <c r="EC45">
        <v>516.97900000000004</v>
      </c>
      <c r="ED45">
        <v>413.49299999999999</v>
      </c>
      <c r="EE45">
        <v>26.456499999999998</v>
      </c>
      <c r="EF45">
        <v>31.729600000000001</v>
      </c>
      <c r="EG45">
        <v>30.0001</v>
      </c>
      <c r="EH45">
        <v>31.8767</v>
      </c>
      <c r="EI45">
        <v>31.9071</v>
      </c>
      <c r="EJ45">
        <v>18.709700000000002</v>
      </c>
      <c r="EK45">
        <v>28.5136</v>
      </c>
      <c r="EL45">
        <v>0</v>
      </c>
      <c r="EM45">
        <v>26.466999999999999</v>
      </c>
      <c r="EN45">
        <v>400.54599999999999</v>
      </c>
      <c r="EO45">
        <v>15.7178</v>
      </c>
      <c r="EP45">
        <v>100.188</v>
      </c>
      <c r="EQ45">
        <v>90.655500000000004</v>
      </c>
    </row>
    <row r="46" spans="1:147" x14ac:dyDescent="0.3">
      <c r="A46">
        <v>30</v>
      </c>
      <c r="B46">
        <v>1672919761.3</v>
      </c>
      <c r="C46">
        <v>1800.7000000476801</v>
      </c>
      <c r="D46" t="s">
        <v>343</v>
      </c>
      <c r="E46" t="s">
        <v>344</v>
      </c>
      <c r="F46">
        <v>1672919753.3</v>
      </c>
      <c r="G46">
        <f t="shared" si="0"/>
        <v>1.5883736092389131E-3</v>
      </c>
      <c r="H46">
        <f t="shared" si="1"/>
        <v>-0.11079330316745768</v>
      </c>
      <c r="I46">
        <f t="shared" si="2"/>
        <v>400.14135483871001</v>
      </c>
      <c r="J46">
        <f t="shared" si="3"/>
        <v>387.74544501198255</v>
      </c>
      <c r="K46">
        <f t="shared" si="4"/>
        <v>37.424354873693794</v>
      </c>
      <c r="L46">
        <f t="shared" si="5"/>
        <v>38.620781380582663</v>
      </c>
      <c r="M46">
        <f t="shared" si="6"/>
        <v>6.7091949782265625E-2</v>
      </c>
      <c r="N46">
        <f t="shared" si="7"/>
        <v>3.3824221475399541</v>
      </c>
      <c r="O46">
        <f t="shared" si="8"/>
        <v>6.636130658850084E-2</v>
      </c>
      <c r="P46">
        <f t="shared" si="9"/>
        <v>4.1540798860728353E-2</v>
      </c>
      <c r="Q46">
        <f t="shared" si="10"/>
        <v>16.52143814280031</v>
      </c>
      <c r="R46">
        <f t="shared" si="11"/>
        <v>28.006492689143307</v>
      </c>
      <c r="S46">
        <f t="shared" si="12"/>
        <v>27.9769096774194</v>
      </c>
      <c r="T46">
        <f t="shared" si="13"/>
        <v>3.7897344955523056</v>
      </c>
      <c r="U46">
        <f t="shared" si="14"/>
        <v>40.007610211059173</v>
      </c>
      <c r="V46">
        <f t="shared" si="15"/>
        <v>1.5433816817262029</v>
      </c>
      <c r="W46">
        <f t="shared" si="16"/>
        <v>3.8577202526822534</v>
      </c>
      <c r="X46">
        <f t="shared" si="17"/>
        <v>2.2463528138261024</v>
      </c>
      <c r="Y46">
        <f t="shared" si="18"/>
        <v>-70.047276167436067</v>
      </c>
      <c r="Z46">
        <f t="shared" si="19"/>
        <v>55.671238030500291</v>
      </c>
      <c r="AA46">
        <f t="shared" si="20"/>
        <v>3.5923160841963329</v>
      </c>
      <c r="AB46">
        <f t="shared" si="21"/>
        <v>5.7377160900608715</v>
      </c>
      <c r="AC46">
        <v>-3.9964097403941003E-2</v>
      </c>
      <c r="AD46">
        <v>4.4863200383143599E-2</v>
      </c>
      <c r="AE46">
        <v>3.37381186471832</v>
      </c>
      <c r="AF46">
        <v>0</v>
      </c>
      <c r="AG46">
        <v>0</v>
      </c>
      <c r="AH46">
        <f t="shared" si="22"/>
        <v>1</v>
      </c>
      <c r="AI46">
        <f t="shared" si="23"/>
        <v>0</v>
      </c>
      <c r="AJ46">
        <f t="shared" si="24"/>
        <v>50742.44777818922</v>
      </c>
      <c r="AK46" t="s">
        <v>251</v>
      </c>
      <c r="AL46">
        <v>2.2433153846153799</v>
      </c>
      <c r="AM46">
        <v>1.538</v>
      </c>
      <c r="AN46">
        <f t="shared" si="25"/>
        <v>-0.7053153846153799</v>
      </c>
      <c r="AO46">
        <f t="shared" si="26"/>
        <v>-0.4585925777733289</v>
      </c>
      <c r="AP46">
        <v>1.1408337778350299</v>
      </c>
      <c r="AQ46" t="s">
        <v>345</v>
      </c>
      <c r="AR46">
        <v>2.3224692307692298</v>
      </c>
      <c r="AS46">
        <v>1.6552</v>
      </c>
      <c r="AT46">
        <f t="shared" si="27"/>
        <v>-0.40313510800460972</v>
      </c>
      <c r="AU46">
        <v>0.5</v>
      </c>
      <c r="AV46">
        <f t="shared" si="28"/>
        <v>84.296007064585098</v>
      </c>
      <c r="AW46">
        <f t="shared" si="29"/>
        <v>-0.11079330316745768</v>
      </c>
      <c r="AX46">
        <f t="shared" si="30"/>
        <v>-16.99133995616943</v>
      </c>
      <c r="AY46">
        <f t="shared" si="31"/>
        <v>1</v>
      </c>
      <c r="AZ46">
        <f t="shared" si="32"/>
        <v>-1.4847999621660942E-2</v>
      </c>
      <c r="BA46">
        <f t="shared" si="33"/>
        <v>-7.0807153214113086E-2</v>
      </c>
      <c r="BB46" t="s">
        <v>253</v>
      </c>
      <c r="BC46">
        <v>0</v>
      </c>
      <c r="BD46">
        <f t="shared" si="34"/>
        <v>1.6552</v>
      </c>
      <c r="BE46">
        <f t="shared" si="35"/>
        <v>-0.40313510800460961</v>
      </c>
      <c r="BF46">
        <f t="shared" si="36"/>
        <v>-7.6202860858257462E-2</v>
      </c>
      <c r="BG46">
        <f t="shared" si="37"/>
        <v>1.1345889739062267</v>
      </c>
      <c r="BH46">
        <f t="shared" si="38"/>
        <v>0.16616679935871675</v>
      </c>
      <c r="BI46">
        <f t="shared" si="39"/>
        <v>99.995670967741901</v>
      </c>
      <c r="BJ46">
        <f t="shared" si="40"/>
        <v>84.296007064585098</v>
      </c>
      <c r="BK46">
        <f t="shared" si="41"/>
        <v>0.84299656423905156</v>
      </c>
      <c r="BL46">
        <f t="shared" si="42"/>
        <v>0.19599312847810307</v>
      </c>
      <c r="BM46">
        <v>0.87688892485721603</v>
      </c>
      <c r="BN46">
        <v>0.5</v>
      </c>
      <c r="BO46" t="s">
        <v>254</v>
      </c>
      <c r="BP46">
        <v>1672919753.3</v>
      </c>
      <c r="BQ46">
        <v>400.14135483871001</v>
      </c>
      <c r="BR46">
        <v>400.23338709677398</v>
      </c>
      <c r="BS46">
        <v>15.990635483870999</v>
      </c>
      <c r="BT46">
        <v>15.7165322580645</v>
      </c>
      <c r="BU46">
        <v>500.01419354838703</v>
      </c>
      <c r="BV46">
        <v>96.317883870967705</v>
      </c>
      <c r="BW46">
        <v>0.19996141935483899</v>
      </c>
      <c r="BX46">
        <v>28.282203225806501</v>
      </c>
      <c r="BY46">
        <v>27.9769096774194</v>
      </c>
      <c r="BZ46">
        <v>999.9</v>
      </c>
      <c r="CA46">
        <v>10005.967741935499</v>
      </c>
      <c r="CB46">
        <v>0</v>
      </c>
      <c r="CC46">
        <v>314.71858064516101</v>
      </c>
      <c r="CD46">
        <v>99.995670967741901</v>
      </c>
      <c r="CE46">
        <v>0.90008248387096801</v>
      </c>
      <c r="CF46">
        <v>9.9917174193548397E-2</v>
      </c>
      <c r="CG46">
        <v>0</v>
      </c>
      <c r="CH46">
        <v>2.3402935483871001</v>
      </c>
      <c r="CI46">
        <v>0</v>
      </c>
      <c r="CJ46">
        <v>57.525712903225802</v>
      </c>
      <c r="CK46">
        <v>914.32522580645104</v>
      </c>
      <c r="CL46">
        <v>39.201225806451603</v>
      </c>
      <c r="CM46">
        <v>44.068096774193499</v>
      </c>
      <c r="CN46">
        <v>41.405000000000001</v>
      </c>
      <c r="CO46">
        <v>42.5</v>
      </c>
      <c r="CP46">
        <v>39.771999999999998</v>
      </c>
      <c r="CQ46">
        <v>90.004193548387093</v>
      </c>
      <c r="CR46">
        <v>9.9877419354838697</v>
      </c>
      <c r="CS46">
        <v>0</v>
      </c>
      <c r="CT46">
        <v>59.399999856948902</v>
      </c>
      <c r="CU46">
        <v>2.3224692307692298</v>
      </c>
      <c r="CV46">
        <v>0.1772991524159</v>
      </c>
      <c r="CW46">
        <v>0.46921367418033</v>
      </c>
      <c r="CX46">
        <v>57.534896153846098</v>
      </c>
      <c r="CY46">
        <v>15</v>
      </c>
      <c r="CZ46">
        <v>1672917889.0999999</v>
      </c>
      <c r="DA46" t="s">
        <v>255</v>
      </c>
      <c r="DB46">
        <v>2</v>
      </c>
      <c r="DC46">
        <v>-4.1319999999999997</v>
      </c>
      <c r="DD46">
        <v>0.35599999999999998</v>
      </c>
      <c r="DE46">
        <v>399</v>
      </c>
      <c r="DF46">
        <v>15</v>
      </c>
      <c r="DG46">
        <v>1.68</v>
      </c>
      <c r="DH46">
        <v>0.3</v>
      </c>
      <c r="DI46">
        <v>-0.15084840905660399</v>
      </c>
      <c r="DJ46">
        <v>1.09756632685055</v>
      </c>
      <c r="DK46">
        <v>0.42619962361687602</v>
      </c>
      <c r="DL46">
        <v>0</v>
      </c>
      <c r="DM46">
        <v>2.2031000000000001</v>
      </c>
      <c r="DN46">
        <v>0</v>
      </c>
      <c r="DO46">
        <v>0</v>
      </c>
      <c r="DP46">
        <v>0</v>
      </c>
      <c r="DQ46">
        <v>0.27689218867924498</v>
      </c>
      <c r="DR46">
        <v>-2.6279545234639601E-2</v>
      </c>
      <c r="DS46">
        <v>4.4834219539577501E-3</v>
      </c>
      <c r="DT46">
        <v>1</v>
      </c>
      <c r="DU46">
        <v>1</v>
      </c>
      <c r="DV46">
        <v>3</v>
      </c>
      <c r="DW46" t="s">
        <v>256</v>
      </c>
      <c r="DX46">
        <v>100</v>
      </c>
      <c r="DY46">
        <v>100</v>
      </c>
      <c r="DZ46">
        <v>-4.1319999999999997</v>
      </c>
      <c r="EA46">
        <v>0.35599999999999998</v>
      </c>
      <c r="EB46">
        <v>2</v>
      </c>
      <c r="EC46">
        <v>516.87199999999996</v>
      </c>
      <c r="ED46">
        <v>413.14</v>
      </c>
      <c r="EE46">
        <v>26.578499999999998</v>
      </c>
      <c r="EF46">
        <v>31.729600000000001</v>
      </c>
      <c r="EG46">
        <v>30.0001</v>
      </c>
      <c r="EH46">
        <v>31.8794</v>
      </c>
      <c r="EI46">
        <v>31.9099</v>
      </c>
      <c r="EJ46">
        <v>18.685099999999998</v>
      </c>
      <c r="EK46">
        <v>28.790800000000001</v>
      </c>
      <c r="EL46">
        <v>0</v>
      </c>
      <c r="EM46">
        <v>26.5837</v>
      </c>
      <c r="EN46">
        <v>400.54500000000002</v>
      </c>
      <c r="EO46">
        <v>15.684100000000001</v>
      </c>
      <c r="EP46">
        <v>100.185</v>
      </c>
      <c r="EQ46">
        <v>90.656099999999995</v>
      </c>
    </row>
    <row r="47" spans="1:147" x14ac:dyDescent="0.3">
      <c r="A47">
        <v>31</v>
      </c>
      <c r="B47">
        <v>1672919821.3</v>
      </c>
      <c r="C47">
        <v>1860.7000000476801</v>
      </c>
      <c r="D47" t="s">
        <v>346</v>
      </c>
      <c r="E47" t="s">
        <v>347</v>
      </c>
      <c r="F47">
        <v>1672919813.3</v>
      </c>
      <c r="G47">
        <f t="shared" si="0"/>
        <v>1.4374730181569686E-3</v>
      </c>
      <c r="H47">
        <f t="shared" si="1"/>
        <v>4.2055833269291991</v>
      </c>
      <c r="I47">
        <f t="shared" si="2"/>
        <v>399.44974193548398</v>
      </c>
      <c r="J47">
        <f t="shared" si="3"/>
        <v>274.5771631972014</v>
      </c>
      <c r="K47">
        <f t="shared" si="4"/>
        <v>26.501489435779938</v>
      </c>
      <c r="L47">
        <f t="shared" si="5"/>
        <v>38.553873136293468</v>
      </c>
      <c r="M47">
        <f t="shared" si="6"/>
        <v>6.0605637687379338E-2</v>
      </c>
      <c r="N47">
        <f t="shared" si="7"/>
        <v>3.381586376229806</v>
      </c>
      <c r="O47">
        <f t="shared" si="8"/>
        <v>6.0008615726153063E-2</v>
      </c>
      <c r="P47">
        <f t="shared" si="9"/>
        <v>3.7558534620951212E-2</v>
      </c>
      <c r="Q47">
        <f t="shared" si="10"/>
        <v>16.518666490581431</v>
      </c>
      <c r="R47">
        <f t="shared" si="11"/>
        <v>28.040955548481147</v>
      </c>
      <c r="S47">
        <f t="shared" si="12"/>
        <v>27.988964516128998</v>
      </c>
      <c r="T47">
        <f t="shared" si="13"/>
        <v>3.7923990272639339</v>
      </c>
      <c r="U47">
        <f t="shared" si="14"/>
        <v>40.030712749626062</v>
      </c>
      <c r="V47">
        <f t="shared" si="15"/>
        <v>1.544295807178063</v>
      </c>
      <c r="W47">
        <f t="shared" si="16"/>
        <v>3.8577774441262944</v>
      </c>
      <c r="X47">
        <f t="shared" si="17"/>
        <v>2.2481032200858708</v>
      </c>
      <c r="Y47">
        <f t="shared" si="18"/>
        <v>-63.392560100722314</v>
      </c>
      <c r="Z47">
        <f t="shared" si="19"/>
        <v>53.506246682749961</v>
      </c>
      <c r="AA47">
        <f t="shared" si="20"/>
        <v>3.4536800047082976</v>
      </c>
      <c r="AB47">
        <f t="shared" si="21"/>
        <v>10.086033077317374</v>
      </c>
      <c r="AC47">
        <v>-3.9951679687190302E-2</v>
      </c>
      <c r="AD47">
        <v>4.4849260408239201E-2</v>
      </c>
      <c r="AE47">
        <v>3.3729787688108499</v>
      </c>
      <c r="AF47">
        <v>0</v>
      </c>
      <c r="AG47">
        <v>0</v>
      </c>
      <c r="AH47">
        <f t="shared" si="22"/>
        <v>1</v>
      </c>
      <c r="AI47">
        <f t="shared" si="23"/>
        <v>0</v>
      </c>
      <c r="AJ47">
        <f t="shared" si="24"/>
        <v>50727.274844200379</v>
      </c>
      <c r="AK47" t="s">
        <v>251</v>
      </c>
      <c r="AL47">
        <v>2.2433153846153799</v>
      </c>
      <c r="AM47">
        <v>1.538</v>
      </c>
      <c r="AN47">
        <f t="shared" si="25"/>
        <v>-0.7053153846153799</v>
      </c>
      <c r="AO47">
        <f t="shared" si="26"/>
        <v>-0.4585925777733289</v>
      </c>
      <c r="AP47">
        <v>1.1408337778350299</v>
      </c>
      <c r="AQ47" t="s">
        <v>348</v>
      </c>
      <c r="AR47">
        <v>2.2882961538461499</v>
      </c>
      <c r="AS47">
        <v>1.5824</v>
      </c>
      <c r="AT47">
        <f t="shared" si="27"/>
        <v>-0.44609210935676802</v>
      </c>
      <c r="AU47">
        <v>0.5</v>
      </c>
      <c r="AV47">
        <f t="shared" si="28"/>
        <v>84.282348730893077</v>
      </c>
      <c r="AW47">
        <f t="shared" si="29"/>
        <v>4.2055833269291991</v>
      </c>
      <c r="AX47">
        <f t="shared" si="30"/>
        <v>-18.798845363453406</v>
      </c>
      <c r="AY47">
        <f t="shared" si="31"/>
        <v>1</v>
      </c>
      <c r="AZ47">
        <f t="shared" si="32"/>
        <v>3.6362887309650968E-2</v>
      </c>
      <c r="BA47">
        <f t="shared" si="33"/>
        <v>-2.8058645096056618E-2</v>
      </c>
      <c r="BB47" t="s">
        <v>253</v>
      </c>
      <c r="BC47">
        <v>0</v>
      </c>
      <c r="BD47">
        <f t="shared" si="34"/>
        <v>1.5824</v>
      </c>
      <c r="BE47">
        <f t="shared" si="35"/>
        <v>-0.44609210935676813</v>
      </c>
      <c r="BF47">
        <f t="shared" si="36"/>
        <v>-2.8868660598179451E-2</v>
      </c>
      <c r="BG47">
        <f t="shared" si="37"/>
        <v>1.0680582874567923</v>
      </c>
      <c r="BH47">
        <f t="shared" si="38"/>
        <v>6.2950562214394407E-2</v>
      </c>
      <c r="BI47">
        <f t="shared" si="39"/>
        <v>99.979535483871004</v>
      </c>
      <c r="BJ47">
        <f t="shared" si="40"/>
        <v>84.282348730893077</v>
      </c>
      <c r="BK47">
        <f t="shared" si="41"/>
        <v>0.84299600236180083</v>
      </c>
      <c r="BL47">
        <f t="shared" si="42"/>
        <v>0.19599200472360156</v>
      </c>
      <c r="BM47">
        <v>0.87688892485721603</v>
      </c>
      <c r="BN47">
        <v>0.5</v>
      </c>
      <c r="BO47" t="s">
        <v>254</v>
      </c>
      <c r="BP47">
        <v>1672919813.3</v>
      </c>
      <c r="BQ47">
        <v>399.44974193548398</v>
      </c>
      <c r="BR47">
        <v>400.28796774193501</v>
      </c>
      <c r="BS47">
        <v>16.000170967741902</v>
      </c>
      <c r="BT47">
        <v>15.7521161290323</v>
      </c>
      <c r="BU47">
        <v>500.024870967742</v>
      </c>
      <c r="BV47">
        <v>96.317454838709693</v>
      </c>
      <c r="BW47">
        <v>0.200001774193548</v>
      </c>
      <c r="BX47">
        <v>28.282458064516099</v>
      </c>
      <c r="BY47">
        <v>27.988964516128998</v>
      </c>
      <c r="BZ47">
        <v>999.9</v>
      </c>
      <c r="CA47">
        <v>10002.9032258065</v>
      </c>
      <c r="CB47">
        <v>0</v>
      </c>
      <c r="CC47">
        <v>314.71161290322601</v>
      </c>
      <c r="CD47">
        <v>99.979535483871004</v>
      </c>
      <c r="CE47">
        <v>0.90011196774193603</v>
      </c>
      <c r="CF47">
        <v>9.9887616129032297E-2</v>
      </c>
      <c r="CG47">
        <v>0</v>
      </c>
      <c r="CH47">
        <v>2.26963548387097</v>
      </c>
      <c r="CI47">
        <v>0</v>
      </c>
      <c r="CJ47">
        <v>57.235054838709701</v>
      </c>
      <c r="CK47">
        <v>914.18787096774201</v>
      </c>
      <c r="CL47">
        <v>39.100612903225802</v>
      </c>
      <c r="CM47">
        <v>44</v>
      </c>
      <c r="CN47">
        <v>41.304000000000002</v>
      </c>
      <c r="CO47">
        <v>42.436999999999998</v>
      </c>
      <c r="CP47">
        <v>39.683</v>
      </c>
      <c r="CQ47">
        <v>89.993870967741998</v>
      </c>
      <c r="CR47">
        <v>9.9845161290322597</v>
      </c>
      <c r="CS47">
        <v>0</v>
      </c>
      <c r="CT47">
        <v>59.400000095367403</v>
      </c>
      <c r="CU47">
        <v>2.2882961538461499</v>
      </c>
      <c r="CV47">
        <v>0.291497424351287</v>
      </c>
      <c r="CW47">
        <v>0.16511113144230399</v>
      </c>
      <c r="CX47">
        <v>57.203673076923103</v>
      </c>
      <c r="CY47">
        <v>15</v>
      </c>
      <c r="CZ47">
        <v>1672917889.0999999</v>
      </c>
      <c r="DA47" t="s">
        <v>255</v>
      </c>
      <c r="DB47">
        <v>2</v>
      </c>
      <c r="DC47">
        <v>-4.1319999999999997</v>
      </c>
      <c r="DD47">
        <v>0.35599999999999998</v>
      </c>
      <c r="DE47">
        <v>399</v>
      </c>
      <c r="DF47">
        <v>15</v>
      </c>
      <c r="DG47">
        <v>1.68</v>
      </c>
      <c r="DH47">
        <v>0.3</v>
      </c>
      <c r="DI47">
        <v>-0.359347937735849</v>
      </c>
      <c r="DJ47">
        <v>-1.3706977822931501</v>
      </c>
      <c r="DK47">
        <v>2.0789406494634299</v>
      </c>
      <c r="DL47">
        <v>0</v>
      </c>
      <c r="DM47">
        <v>2.3420000000000001</v>
      </c>
      <c r="DN47">
        <v>0</v>
      </c>
      <c r="DO47">
        <v>0</v>
      </c>
      <c r="DP47">
        <v>0</v>
      </c>
      <c r="DQ47">
        <v>0.24793277358490601</v>
      </c>
      <c r="DR47">
        <v>1.79954523463939E-3</v>
      </c>
      <c r="DS47">
        <v>2.54876936373045E-3</v>
      </c>
      <c r="DT47">
        <v>1</v>
      </c>
      <c r="DU47">
        <v>1</v>
      </c>
      <c r="DV47">
        <v>3</v>
      </c>
      <c r="DW47" t="s">
        <v>256</v>
      </c>
      <c r="DX47">
        <v>100</v>
      </c>
      <c r="DY47">
        <v>100</v>
      </c>
      <c r="DZ47">
        <v>-4.1319999999999997</v>
      </c>
      <c r="EA47">
        <v>0.35599999999999998</v>
      </c>
      <c r="EB47">
        <v>2</v>
      </c>
      <c r="EC47">
        <v>516.87199999999996</v>
      </c>
      <c r="ED47">
        <v>413.40699999999998</v>
      </c>
      <c r="EE47">
        <v>26.539000000000001</v>
      </c>
      <c r="EF47">
        <v>31.726700000000001</v>
      </c>
      <c r="EG47">
        <v>30</v>
      </c>
      <c r="EH47">
        <v>31.8794</v>
      </c>
      <c r="EI47">
        <v>31.912600000000001</v>
      </c>
      <c r="EJ47">
        <v>18.705300000000001</v>
      </c>
      <c r="EK47">
        <v>28.496400000000001</v>
      </c>
      <c r="EL47">
        <v>0</v>
      </c>
      <c r="EM47">
        <v>26.533000000000001</v>
      </c>
      <c r="EN47">
        <v>400.19</v>
      </c>
      <c r="EO47">
        <v>15.785600000000001</v>
      </c>
      <c r="EP47">
        <v>100.188</v>
      </c>
      <c r="EQ47">
        <v>90.657399999999996</v>
      </c>
    </row>
    <row r="48" spans="1:147" x14ac:dyDescent="0.3">
      <c r="A48">
        <v>32</v>
      </c>
      <c r="B48">
        <v>1672919881.3</v>
      </c>
      <c r="C48">
        <v>1920.7000000476801</v>
      </c>
      <c r="D48" t="s">
        <v>349</v>
      </c>
      <c r="E48" t="s">
        <v>350</v>
      </c>
      <c r="F48">
        <v>1672919873.3</v>
      </c>
      <c r="G48">
        <f t="shared" si="0"/>
        <v>1.3218781565470482E-3</v>
      </c>
      <c r="H48">
        <f t="shared" si="1"/>
        <v>4.442528295443438</v>
      </c>
      <c r="I48">
        <f t="shared" si="2"/>
        <v>398.66496774193502</v>
      </c>
      <c r="J48">
        <f t="shared" si="3"/>
        <v>257.64371624026518</v>
      </c>
      <c r="K48">
        <f t="shared" si="4"/>
        <v>24.86730308692319</v>
      </c>
      <c r="L48">
        <f t="shared" si="5"/>
        <v>38.478417900680064</v>
      </c>
      <c r="M48">
        <f t="shared" si="6"/>
        <v>5.5759626073341916E-2</v>
      </c>
      <c r="N48">
        <f t="shared" si="7"/>
        <v>3.3794378215307548</v>
      </c>
      <c r="O48">
        <f t="shared" si="8"/>
        <v>5.5253514207689258E-2</v>
      </c>
      <c r="P48">
        <f t="shared" si="9"/>
        <v>3.4578535505620608E-2</v>
      </c>
      <c r="Q48">
        <f t="shared" si="10"/>
        <v>16.522827019255612</v>
      </c>
      <c r="R48">
        <f t="shared" si="11"/>
        <v>28.069461577153078</v>
      </c>
      <c r="S48">
        <f t="shared" si="12"/>
        <v>27.998096774193499</v>
      </c>
      <c r="T48">
        <f t="shared" si="13"/>
        <v>3.7944186566474407</v>
      </c>
      <c r="U48">
        <f t="shared" si="14"/>
        <v>40.153657797001827</v>
      </c>
      <c r="V48">
        <f t="shared" si="15"/>
        <v>1.549250389292139</v>
      </c>
      <c r="W48">
        <f t="shared" si="16"/>
        <v>3.8583045089551407</v>
      </c>
      <c r="X48">
        <f t="shared" si="17"/>
        <v>2.2451682673553019</v>
      </c>
      <c r="Y48">
        <f t="shared" si="18"/>
        <v>-58.294826703724823</v>
      </c>
      <c r="Z48">
        <f t="shared" si="19"/>
        <v>52.236281751745629</v>
      </c>
      <c r="AA48">
        <f t="shared" si="20"/>
        <v>3.3740438327512137</v>
      </c>
      <c r="AB48">
        <f t="shared" si="21"/>
        <v>13.838325900027634</v>
      </c>
      <c r="AC48">
        <v>-3.9919762735895703E-2</v>
      </c>
      <c r="AD48">
        <v>4.48134308343325E-2</v>
      </c>
      <c r="AE48">
        <v>3.3708370906333598</v>
      </c>
      <c r="AF48">
        <v>0</v>
      </c>
      <c r="AG48">
        <v>0</v>
      </c>
      <c r="AH48">
        <f t="shared" si="22"/>
        <v>1</v>
      </c>
      <c r="AI48">
        <f t="shared" si="23"/>
        <v>0</v>
      </c>
      <c r="AJ48">
        <f t="shared" si="24"/>
        <v>50688.024129433215</v>
      </c>
      <c r="AK48" t="s">
        <v>251</v>
      </c>
      <c r="AL48">
        <v>2.2433153846153799</v>
      </c>
      <c r="AM48">
        <v>1.538</v>
      </c>
      <c r="AN48">
        <f t="shared" si="25"/>
        <v>-0.7053153846153799</v>
      </c>
      <c r="AO48">
        <f t="shared" si="26"/>
        <v>-0.4585925777733289</v>
      </c>
      <c r="AP48">
        <v>1.1408337778350299</v>
      </c>
      <c r="AQ48" t="s">
        <v>351</v>
      </c>
      <c r="AR48">
        <v>2.2270153846153802</v>
      </c>
      <c r="AS48">
        <v>1.5152000000000001</v>
      </c>
      <c r="AT48">
        <f t="shared" si="27"/>
        <v>-0.4697831207862857</v>
      </c>
      <c r="AU48">
        <v>0.5</v>
      </c>
      <c r="AV48">
        <f t="shared" si="28"/>
        <v>84.303675886693185</v>
      </c>
      <c r="AW48">
        <f t="shared" si="29"/>
        <v>4.442528295443438</v>
      </c>
      <c r="AX48">
        <f t="shared" si="30"/>
        <v>-19.802221975903134</v>
      </c>
      <c r="AY48">
        <f t="shared" si="31"/>
        <v>1</v>
      </c>
      <c r="AZ48">
        <f t="shared" si="32"/>
        <v>3.91643007600996E-2</v>
      </c>
      <c r="BA48">
        <f t="shared" si="33"/>
        <v>1.5047518479408613E-2</v>
      </c>
      <c r="BB48" t="s">
        <v>253</v>
      </c>
      <c r="BC48">
        <v>0</v>
      </c>
      <c r="BD48">
        <f t="shared" si="34"/>
        <v>1.5152000000000001</v>
      </c>
      <c r="BE48">
        <f t="shared" si="35"/>
        <v>-0.46978312078628565</v>
      </c>
      <c r="BF48">
        <f t="shared" si="36"/>
        <v>1.4824447334200215E-2</v>
      </c>
      <c r="BG48">
        <f t="shared" si="37"/>
        <v>0.97761343827584402</v>
      </c>
      <c r="BH48">
        <f t="shared" si="38"/>
        <v>-3.2325964380364607E-2</v>
      </c>
      <c r="BI48">
        <f t="shared" si="39"/>
        <v>100.004848387097</v>
      </c>
      <c r="BJ48">
        <f t="shared" si="40"/>
        <v>84.303675886693185</v>
      </c>
      <c r="BK48">
        <f t="shared" si="41"/>
        <v>0.84299588716311036</v>
      </c>
      <c r="BL48">
        <f t="shared" si="42"/>
        <v>0.19599177432622056</v>
      </c>
      <c r="BM48">
        <v>0.87688892485721603</v>
      </c>
      <c r="BN48">
        <v>0.5</v>
      </c>
      <c r="BO48" t="s">
        <v>254</v>
      </c>
      <c r="BP48">
        <v>1672919873.3</v>
      </c>
      <c r="BQ48">
        <v>398.66496774193502</v>
      </c>
      <c r="BR48">
        <v>399.53648387096803</v>
      </c>
      <c r="BS48">
        <v>16.051383870967701</v>
      </c>
      <c r="BT48">
        <v>15.8232838709677</v>
      </c>
      <c r="BU48">
        <v>500.01512903225802</v>
      </c>
      <c r="BV48">
        <v>96.318161290322607</v>
      </c>
      <c r="BW48">
        <v>0.200020677419355</v>
      </c>
      <c r="BX48">
        <v>28.284806451612901</v>
      </c>
      <c r="BY48">
        <v>27.998096774193499</v>
      </c>
      <c r="BZ48">
        <v>999.9</v>
      </c>
      <c r="CA48">
        <v>9994.8387096774204</v>
      </c>
      <c r="CB48">
        <v>0</v>
      </c>
      <c r="CC48">
        <v>314.60609677419399</v>
      </c>
      <c r="CD48">
        <v>100.004848387097</v>
      </c>
      <c r="CE48">
        <v>0.90010906451612904</v>
      </c>
      <c r="CF48">
        <v>9.9890629032258094E-2</v>
      </c>
      <c r="CG48">
        <v>0</v>
      </c>
      <c r="CH48">
        <v>2.2249677419354801</v>
      </c>
      <c r="CI48">
        <v>0</v>
      </c>
      <c r="CJ48">
        <v>56.971354838709701</v>
      </c>
      <c r="CK48">
        <v>914.41693548387104</v>
      </c>
      <c r="CL48">
        <v>39.002000000000002</v>
      </c>
      <c r="CM48">
        <v>43.890999999999998</v>
      </c>
      <c r="CN48">
        <v>41.186999999999998</v>
      </c>
      <c r="CO48">
        <v>42.342483870967698</v>
      </c>
      <c r="CP48">
        <v>39.580290322580602</v>
      </c>
      <c r="CQ48">
        <v>90.015161290322595</v>
      </c>
      <c r="CR48">
        <v>9.9864516129032292</v>
      </c>
      <c r="CS48">
        <v>0</v>
      </c>
      <c r="CT48">
        <v>59.099999904632597</v>
      </c>
      <c r="CU48">
        <v>2.2270153846153802</v>
      </c>
      <c r="CV48">
        <v>-0.36717265540120902</v>
      </c>
      <c r="CW48">
        <v>0.60888547715047603</v>
      </c>
      <c r="CX48">
        <v>56.985950000000003</v>
      </c>
      <c r="CY48">
        <v>15</v>
      </c>
      <c r="CZ48">
        <v>1672917889.0999999</v>
      </c>
      <c r="DA48" t="s">
        <v>255</v>
      </c>
      <c r="DB48">
        <v>2</v>
      </c>
      <c r="DC48">
        <v>-4.1319999999999997</v>
      </c>
      <c r="DD48">
        <v>0.35599999999999998</v>
      </c>
      <c r="DE48">
        <v>399</v>
      </c>
      <c r="DF48">
        <v>15</v>
      </c>
      <c r="DG48">
        <v>1.68</v>
      </c>
      <c r="DH48">
        <v>0.3</v>
      </c>
      <c r="DI48">
        <v>-0.33437239056603801</v>
      </c>
      <c r="DJ48">
        <v>-3.0525158567966</v>
      </c>
      <c r="DK48">
        <v>4.1218927137929198</v>
      </c>
      <c r="DL48">
        <v>0</v>
      </c>
      <c r="DM48">
        <v>2.1076999999999999</v>
      </c>
      <c r="DN48">
        <v>0</v>
      </c>
      <c r="DO48">
        <v>0</v>
      </c>
      <c r="DP48">
        <v>0</v>
      </c>
      <c r="DQ48">
        <v>0.22920647169811301</v>
      </c>
      <c r="DR48">
        <v>-8.6176874697663393E-3</v>
      </c>
      <c r="DS48">
        <v>2.8761743367252202E-3</v>
      </c>
      <c r="DT48">
        <v>1</v>
      </c>
      <c r="DU48">
        <v>1</v>
      </c>
      <c r="DV48">
        <v>3</v>
      </c>
      <c r="DW48" t="s">
        <v>256</v>
      </c>
      <c r="DX48">
        <v>100</v>
      </c>
      <c r="DY48">
        <v>100</v>
      </c>
      <c r="DZ48">
        <v>-4.1319999999999997</v>
      </c>
      <c r="EA48">
        <v>0.35599999999999998</v>
      </c>
      <c r="EB48">
        <v>2</v>
      </c>
      <c r="EC48">
        <v>517.02200000000005</v>
      </c>
      <c r="ED48">
        <v>413.15899999999999</v>
      </c>
      <c r="EE48">
        <v>26.5093</v>
      </c>
      <c r="EF48">
        <v>31.726700000000001</v>
      </c>
      <c r="EG48">
        <v>30.000299999999999</v>
      </c>
      <c r="EH48">
        <v>31.882200000000001</v>
      </c>
      <c r="EI48">
        <v>31.912600000000001</v>
      </c>
      <c r="EJ48">
        <v>18.7135</v>
      </c>
      <c r="EK48">
        <v>28.191700000000001</v>
      </c>
      <c r="EL48">
        <v>0</v>
      </c>
      <c r="EM48">
        <v>26.514399999999998</v>
      </c>
      <c r="EN48">
        <v>400.43599999999998</v>
      </c>
      <c r="EO48">
        <v>15.8163</v>
      </c>
      <c r="EP48">
        <v>100.19</v>
      </c>
      <c r="EQ48">
        <v>90.656700000000001</v>
      </c>
    </row>
    <row r="49" spans="1:147" x14ac:dyDescent="0.3">
      <c r="A49">
        <v>33</v>
      </c>
      <c r="B49">
        <v>1672919941.3</v>
      </c>
      <c r="C49">
        <v>1980.7000000476801</v>
      </c>
      <c r="D49" t="s">
        <v>352</v>
      </c>
      <c r="E49" t="s">
        <v>353</v>
      </c>
      <c r="F49">
        <v>1672919933.3</v>
      </c>
      <c r="G49">
        <f t="shared" ref="G49:G80" si="43">BU49*AH49*(BS49-BT49)/(100*BM49*(1000-AH49*BS49))</f>
        <v>1.290791523027754E-3</v>
      </c>
      <c r="H49">
        <f t="shared" ref="H49:H80" si="44">BU49*AH49*(BR49-BQ49*(1000-AH49*BT49)/(1000-AH49*BS49))/(100*BM49)</f>
        <v>1.144264132798976</v>
      </c>
      <c r="I49">
        <f t="shared" ref="I49:I80" si="45">BQ49 - IF(AH49&gt;1, H49*BM49*100/(AJ49*CA49), 0)</f>
        <v>400.03100000000001</v>
      </c>
      <c r="J49">
        <f t="shared" ref="J49:J80" si="46">((P49-G49/2)*I49-H49)/(P49+G49/2)</f>
        <v>351.81931289034878</v>
      </c>
      <c r="K49">
        <f t="shared" ref="K49:K80" si="47">J49*(BV49+BW49)/1000</f>
        <v>33.956237790400905</v>
      </c>
      <c r="L49">
        <f t="shared" ref="L49:L80" si="48">(BQ49 - IF(AH49&gt;1, H49*BM49*100/(AJ49*CA49), 0))*(BV49+BW49)/1000</f>
        <v>38.60944314835109</v>
      </c>
      <c r="M49">
        <f t="shared" ref="M49:M80" si="49">2/((1/O49-1/N49)+SIGN(O49)*SQRT((1/O49-1/N49)*(1/O49-1/N49) + 4*BN49/((BN49+1)*(BN49+1))*(2*1/O49*1/N49-1/N49*1/N49)))</f>
        <v>5.4492403324591633E-2</v>
      </c>
      <c r="N49">
        <f t="shared" ref="N49:N80" si="50">AE49+AD49*BM49+AC49*BM49*BM49</f>
        <v>3.3834570330189435</v>
      </c>
      <c r="O49">
        <f t="shared" ref="O49:O80" si="51">G49*(1000-(1000*0.61365*EXP(17.502*S49/(240.97+S49))/(BV49+BW49)+BS49)/2)/(1000*0.61365*EXP(17.502*S49/(240.97+S49))/(BV49+BW49)-BS49)</f>
        <v>5.4009495609446907E-2</v>
      </c>
      <c r="P49">
        <f t="shared" ref="P49:P80" si="52">1/((BN49+1)/(M49/1.6)+1/(N49/1.37)) + BN49/((BN49+1)/(M49/1.6) + BN49/(N49/1.37))</f>
        <v>3.3798965265936329E-2</v>
      </c>
      <c r="Q49">
        <f t="shared" ref="Q49:Q80" si="53">(BJ49*BL49)</f>
        <v>16.520827884176253</v>
      </c>
      <c r="R49">
        <f t="shared" ref="R49:R80" si="54">(BX49+(Q49+2*0.95*0.0000000567*(((BX49+$B$7)+273)^4-(BX49+273)^4)-44100*G49)/(1.84*29.3*N49+8*0.95*0.0000000567*(BX49+273)^3))</f>
        <v>28.060613599195555</v>
      </c>
      <c r="S49">
        <f t="shared" ref="S49:S80" si="55">($C$7*BY49+$D$7*BZ49+$E$7*R49)</f>
        <v>27.979929032258099</v>
      </c>
      <c r="T49">
        <f t="shared" ref="T49:T80" si="56">0.61365*EXP(17.502*S49/(240.97+S49))</f>
        <v>3.7904017228916556</v>
      </c>
      <c r="U49">
        <f t="shared" ref="U49:U80" si="57">(V49/W49*100)</f>
        <v>40.146372076063841</v>
      </c>
      <c r="V49">
        <f t="shared" ref="V49:V80" si="58">BS49*(BV49+BW49)/1000</f>
        <v>1.547515932264653</v>
      </c>
      <c r="W49">
        <f t="shared" ref="W49:W80" si="59">0.61365*EXP(17.502*BX49/(240.97+BX49))</f>
        <v>3.8546843767915866</v>
      </c>
      <c r="X49">
        <f t="shared" ref="X49:X80" si="60">(T49-BS49*(BV49+BW49)/1000)</f>
        <v>2.2428857906270023</v>
      </c>
      <c r="Y49">
        <f t="shared" ref="Y49:Y80" si="61">(-G49*44100)</f>
        <v>-56.923906165523952</v>
      </c>
      <c r="Z49">
        <f t="shared" ref="Z49:Z80" si="62">2*29.3*N49*0.92*(BX49-S49)</f>
        <v>52.669109104323411</v>
      </c>
      <c r="AA49">
        <f t="shared" ref="AA49:AA80" si="63">2*0.95*0.0000000567*(((BX49+$B$7)+273)^4-(S49+273)^4)</f>
        <v>3.3973792082858094</v>
      </c>
      <c r="AB49">
        <f t="shared" ref="AB49:AB80" si="64">Q49+AA49+Y49+Z49</f>
        <v>15.66341003126152</v>
      </c>
      <c r="AC49">
        <v>-3.9979475278387903E-2</v>
      </c>
      <c r="AD49">
        <v>4.4880463394385998E-2</v>
      </c>
      <c r="AE49">
        <v>3.3748434370273199</v>
      </c>
      <c r="AF49">
        <v>0</v>
      </c>
      <c r="AG49">
        <v>0</v>
      </c>
      <c r="AH49">
        <f t="shared" ref="AH49:AH80" si="65">IF(AF49*$H$13&gt;=AJ49,1,(AJ49/(AJ49-AF49*$H$13)))</f>
        <v>1</v>
      </c>
      <c r="AI49">
        <f t="shared" ref="AI49:AI80" si="66">(AH49-1)*100</f>
        <v>0</v>
      </c>
      <c r="AJ49">
        <f t="shared" ref="AJ49:AJ80" si="67">MAX(0,($B$13+$C$13*CA49)/(1+$D$13*CA49)*BV49/(BX49+273)*$E$13)</f>
        <v>50763.413285143557</v>
      </c>
      <c r="AK49" t="s">
        <v>251</v>
      </c>
      <c r="AL49">
        <v>2.2433153846153799</v>
      </c>
      <c r="AM49">
        <v>1.538</v>
      </c>
      <c r="AN49">
        <f t="shared" ref="AN49:AN80" si="68">AM49-AL49</f>
        <v>-0.7053153846153799</v>
      </c>
      <c r="AO49">
        <f t="shared" ref="AO49:AO80" si="69">AN49/AM49</f>
        <v>-0.4585925777733289</v>
      </c>
      <c r="AP49">
        <v>1.1408337778350299</v>
      </c>
      <c r="AQ49" t="s">
        <v>354</v>
      </c>
      <c r="AR49">
        <v>2.2437461538461498</v>
      </c>
      <c r="AS49">
        <v>1.8868</v>
      </c>
      <c r="AT49">
        <f t="shared" ref="AT49:AT80" si="70">1-AR49/AS49</f>
        <v>-0.1891807048156402</v>
      </c>
      <c r="AU49">
        <v>0.5</v>
      </c>
      <c r="AV49">
        <f t="shared" ref="AV49:AV80" si="71">BJ49</f>
        <v>84.293850818963747</v>
      </c>
      <c r="AW49">
        <f t="shared" ref="AW49:AW80" si="72">H49</f>
        <v>1.144264132798976</v>
      </c>
      <c r="AX49">
        <f t="shared" ref="AX49:AX80" si="73">AT49*AU49*AV49</f>
        <v>-7.9733850547779959</v>
      </c>
      <c r="AY49">
        <f t="shared" ref="AY49:AY80" si="74">BD49/AS49</f>
        <v>1</v>
      </c>
      <c r="AZ49">
        <f t="shared" ref="AZ49:AZ80" si="75">(AW49-AP49)/AV49</f>
        <v>4.0695198174222274E-5</v>
      </c>
      <c r="BA49">
        <f t="shared" ref="BA49:BA80" si="76">(AM49-AS49)/AS49</f>
        <v>-0.18486326054695781</v>
      </c>
      <c r="BB49" t="s">
        <v>253</v>
      </c>
      <c r="BC49">
        <v>0</v>
      </c>
      <c r="BD49">
        <f t="shared" ref="BD49:BD80" si="77">AS49-BC49</f>
        <v>1.8868</v>
      </c>
      <c r="BE49">
        <f t="shared" ref="BE49:BE80" si="78">(AS49-AR49)/(AS49-BC49)</f>
        <v>-0.18918070481564014</v>
      </c>
      <c r="BF49">
        <f t="shared" ref="BF49:BF80" si="79">(AM49-AS49)/(AM49-BC49)</f>
        <v>-0.22678803641092327</v>
      </c>
      <c r="BG49">
        <f t="shared" ref="BG49:BG80" si="80">(AS49-AR49)/(AS49-AL49)</f>
        <v>1.0012082766953652</v>
      </c>
      <c r="BH49">
        <f t="shared" ref="BH49:BH80" si="81">(AM49-AS49)/(AM49-AL49)</f>
        <v>0.49453054280136877</v>
      </c>
      <c r="BI49">
        <f t="shared" ref="BI49:BI80" si="82">$B$11*CB49+$C$11*CC49+$F$11*CD49</f>
        <v>99.993245161290304</v>
      </c>
      <c r="BJ49">
        <f t="shared" ref="BJ49:BJ80" si="83">BI49*BK49</f>
        <v>84.293850818963747</v>
      </c>
      <c r="BK49">
        <f t="shared" ref="BK49:BK80" si="84">($B$11*$D$9+$C$11*$D$9+$F$11*((CQ49+CI49)/MAX(CQ49+CI49+CR49, 0.1)*$I$9+CR49/MAX(CQ49+CI49+CR49, 0.1)*$J$9))/($B$11+$C$11+$F$11)</f>
        <v>0.84299545117269425</v>
      </c>
      <c r="BL49">
        <f t="shared" ref="BL49:BL80" si="85">($B$11*$K$9+$C$11*$K$9+$F$11*((CQ49+CI49)/MAX(CQ49+CI49+CR49, 0.1)*$P$9+CR49/MAX(CQ49+CI49+CR49, 0.1)*$Q$9))/($B$11+$C$11+$F$11)</f>
        <v>0.1959909023453883</v>
      </c>
      <c r="BM49">
        <v>0.87688892485721603</v>
      </c>
      <c r="BN49">
        <v>0.5</v>
      </c>
      <c r="BO49" t="s">
        <v>254</v>
      </c>
      <c r="BP49">
        <v>1672919933.3</v>
      </c>
      <c r="BQ49">
        <v>400.03100000000001</v>
      </c>
      <c r="BR49">
        <v>400.32222580645202</v>
      </c>
      <c r="BS49">
        <v>16.033754838709701</v>
      </c>
      <c r="BT49">
        <v>15.8110161290323</v>
      </c>
      <c r="BU49">
        <v>500.01748387096802</v>
      </c>
      <c r="BV49">
        <v>96.316132258064499</v>
      </c>
      <c r="BW49">
        <v>0.19999561290322601</v>
      </c>
      <c r="BX49">
        <v>28.268670967741901</v>
      </c>
      <c r="BY49">
        <v>27.979929032258099</v>
      </c>
      <c r="BZ49">
        <v>999.9</v>
      </c>
      <c r="CA49">
        <v>10010</v>
      </c>
      <c r="CB49">
        <v>0</v>
      </c>
      <c r="CC49">
        <v>314.61967741935501</v>
      </c>
      <c r="CD49">
        <v>99.993245161290304</v>
      </c>
      <c r="CE49">
        <v>0.90012635483870995</v>
      </c>
      <c r="CF49">
        <v>9.9873312903225805E-2</v>
      </c>
      <c r="CG49">
        <v>0</v>
      </c>
      <c r="CH49">
        <v>2.2466580645161298</v>
      </c>
      <c r="CI49">
        <v>0</v>
      </c>
      <c r="CJ49">
        <v>56.638125806451598</v>
      </c>
      <c r="CK49">
        <v>914.31664516129001</v>
      </c>
      <c r="CL49">
        <v>38.912999999999997</v>
      </c>
      <c r="CM49">
        <v>43.811999999999998</v>
      </c>
      <c r="CN49">
        <v>41.112806451612897</v>
      </c>
      <c r="CO49">
        <v>42.253999999999998</v>
      </c>
      <c r="CP49">
        <v>39.5</v>
      </c>
      <c r="CQ49">
        <v>90.006451612903305</v>
      </c>
      <c r="CR49">
        <v>9.9838709677419395</v>
      </c>
      <c r="CS49">
        <v>0</v>
      </c>
      <c r="CT49">
        <v>59.599999904632597</v>
      </c>
      <c r="CU49">
        <v>2.2437461538461498</v>
      </c>
      <c r="CV49">
        <v>7.8167525098254198E-2</v>
      </c>
      <c r="CW49">
        <v>-2.54375383983017</v>
      </c>
      <c r="CX49">
        <v>56.6149846153846</v>
      </c>
      <c r="CY49">
        <v>15</v>
      </c>
      <c r="CZ49">
        <v>1672917889.0999999</v>
      </c>
      <c r="DA49" t="s">
        <v>255</v>
      </c>
      <c r="DB49">
        <v>2</v>
      </c>
      <c r="DC49">
        <v>-4.1319999999999997</v>
      </c>
      <c r="DD49">
        <v>0.35599999999999998</v>
      </c>
      <c r="DE49">
        <v>399</v>
      </c>
      <c r="DF49">
        <v>15</v>
      </c>
      <c r="DG49">
        <v>1.68</v>
      </c>
      <c r="DH49">
        <v>0.3</v>
      </c>
      <c r="DI49">
        <v>-0.163386514528302</v>
      </c>
      <c r="DJ49">
        <v>-1.44822662651182</v>
      </c>
      <c r="DK49">
        <v>0.416759956230357</v>
      </c>
      <c r="DL49">
        <v>0</v>
      </c>
      <c r="DM49">
        <v>2.1989999999999998</v>
      </c>
      <c r="DN49">
        <v>0</v>
      </c>
      <c r="DO49">
        <v>0</v>
      </c>
      <c r="DP49">
        <v>0</v>
      </c>
      <c r="DQ49">
        <v>0.22306290566037701</v>
      </c>
      <c r="DR49">
        <v>-2.6279535558784402E-3</v>
      </c>
      <c r="DS49">
        <v>2.7531707639103999E-3</v>
      </c>
      <c r="DT49">
        <v>1</v>
      </c>
      <c r="DU49">
        <v>1</v>
      </c>
      <c r="DV49">
        <v>3</v>
      </c>
      <c r="DW49" t="s">
        <v>256</v>
      </c>
      <c r="DX49">
        <v>100</v>
      </c>
      <c r="DY49">
        <v>100</v>
      </c>
      <c r="DZ49">
        <v>-4.1319999999999997</v>
      </c>
      <c r="EA49">
        <v>0.35599999999999998</v>
      </c>
      <c r="EB49">
        <v>2</v>
      </c>
      <c r="EC49">
        <v>516.63699999999994</v>
      </c>
      <c r="ED49">
        <v>413.03500000000003</v>
      </c>
      <c r="EE49">
        <v>26.545400000000001</v>
      </c>
      <c r="EF49">
        <v>31.726700000000001</v>
      </c>
      <c r="EG49">
        <v>30.0002</v>
      </c>
      <c r="EH49">
        <v>31.882200000000001</v>
      </c>
      <c r="EI49">
        <v>31.912600000000001</v>
      </c>
      <c r="EJ49">
        <v>18.687999999999999</v>
      </c>
      <c r="EK49">
        <v>28.191700000000001</v>
      </c>
      <c r="EL49">
        <v>0</v>
      </c>
      <c r="EM49">
        <v>26.5489</v>
      </c>
      <c r="EN49">
        <v>400.32499999999999</v>
      </c>
      <c r="EO49">
        <v>15.8163</v>
      </c>
      <c r="EP49">
        <v>100.188</v>
      </c>
      <c r="EQ49">
        <v>90.655299999999997</v>
      </c>
    </row>
    <row r="50" spans="1:147" x14ac:dyDescent="0.3">
      <c r="A50">
        <v>34</v>
      </c>
      <c r="B50">
        <v>1672920001.3</v>
      </c>
      <c r="C50">
        <v>2040.7000000476801</v>
      </c>
      <c r="D50" t="s">
        <v>355</v>
      </c>
      <c r="E50" t="s">
        <v>356</v>
      </c>
      <c r="F50">
        <v>1672919993.3</v>
      </c>
      <c r="G50">
        <f t="shared" si="43"/>
        <v>1.2703669610787916E-3</v>
      </c>
      <c r="H50">
        <f t="shared" si="44"/>
        <v>1.1106007256472343</v>
      </c>
      <c r="I50">
        <f t="shared" si="45"/>
        <v>400.10906451612902</v>
      </c>
      <c r="J50">
        <f t="shared" si="46"/>
        <v>352.30384923582506</v>
      </c>
      <c r="K50">
        <f t="shared" si="47"/>
        <v>34.00289103417434</v>
      </c>
      <c r="L50">
        <f t="shared" si="48"/>
        <v>38.616850062914139</v>
      </c>
      <c r="M50">
        <f t="shared" si="49"/>
        <v>5.356679113271106E-2</v>
      </c>
      <c r="N50">
        <f t="shared" si="50"/>
        <v>3.3819749252233731</v>
      </c>
      <c r="O50">
        <f t="shared" si="51"/>
        <v>5.3099871088288231E-2</v>
      </c>
      <c r="P50">
        <f t="shared" si="52"/>
        <v>3.3229030968540976E-2</v>
      </c>
      <c r="Q50">
        <f t="shared" si="53"/>
        <v>16.520649448386891</v>
      </c>
      <c r="R50">
        <f t="shared" si="54"/>
        <v>28.063628358835821</v>
      </c>
      <c r="S50">
        <f t="shared" si="55"/>
        <v>27.9815</v>
      </c>
      <c r="T50">
        <f t="shared" si="56"/>
        <v>3.7907489212398202</v>
      </c>
      <c r="U50">
        <f t="shared" si="57"/>
        <v>40.098370709046534</v>
      </c>
      <c r="V50">
        <f t="shared" si="58"/>
        <v>1.5455272645366793</v>
      </c>
      <c r="W50">
        <f t="shared" si="59"/>
        <v>3.8543393090732119</v>
      </c>
      <c r="X50">
        <f t="shared" si="60"/>
        <v>2.2452216567031407</v>
      </c>
      <c r="Y50">
        <f t="shared" si="61"/>
        <v>-56.023182983574713</v>
      </c>
      <c r="Z50">
        <f t="shared" si="62"/>
        <v>52.079053169044073</v>
      </c>
      <c r="AA50">
        <f t="shared" si="63"/>
        <v>3.3607908192882228</v>
      </c>
      <c r="AB50">
        <f t="shared" si="64"/>
        <v>15.937310453144477</v>
      </c>
      <c r="AC50">
        <v>-3.9957452509524698E-2</v>
      </c>
      <c r="AD50">
        <v>4.48557409070365E-2</v>
      </c>
      <c r="AE50">
        <v>3.3733660740472402</v>
      </c>
      <c r="AF50">
        <v>0</v>
      </c>
      <c r="AG50">
        <v>0</v>
      </c>
      <c r="AH50">
        <f t="shared" si="65"/>
        <v>1</v>
      </c>
      <c r="AI50">
        <f t="shared" si="66"/>
        <v>0</v>
      </c>
      <c r="AJ50">
        <f t="shared" si="67"/>
        <v>50736.850531316835</v>
      </c>
      <c r="AK50" t="s">
        <v>251</v>
      </c>
      <c r="AL50">
        <v>2.2433153846153799</v>
      </c>
      <c r="AM50">
        <v>1.538</v>
      </c>
      <c r="AN50">
        <f t="shared" si="68"/>
        <v>-0.7053153846153799</v>
      </c>
      <c r="AO50">
        <f t="shared" si="69"/>
        <v>-0.4585925777733289</v>
      </c>
      <c r="AP50">
        <v>1.1408337778350299</v>
      </c>
      <c r="AQ50" t="s">
        <v>357</v>
      </c>
      <c r="AR50">
        <v>2.1839192307692299</v>
      </c>
      <c r="AS50">
        <v>1.4339999999999999</v>
      </c>
      <c r="AT50">
        <f t="shared" si="70"/>
        <v>-0.52295622787254525</v>
      </c>
      <c r="AU50">
        <v>0.5</v>
      </c>
      <c r="AV50">
        <f t="shared" si="71"/>
        <v>84.293614709713196</v>
      </c>
      <c r="AW50">
        <f t="shared" si="72"/>
        <v>1.1106007256472343</v>
      </c>
      <c r="AX50">
        <f t="shared" si="73"/>
        <v>-22.040935391166652</v>
      </c>
      <c r="AY50">
        <f t="shared" si="74"/>
        <v>1</v>
      </c>
      <c r="AZ50">
        <f t="shared" si="75"/>
        <v>-3.586636104277994E-4</v>
      </c>
      <c r="BA50">
        <f t="shared" si="76"/>
        <v>7.252440725244079E-2</v>
      </c>
      <c r="BB50" t="s">
        <v>253</v>
      </c>
      <c r="BC50">
        <v>0</v>
      </c>
      <c r="BD50">
        <f t="shared" si="77"/>
        <v>1.4339999999999999</v>
      </c>
      <c r="BE50">
        <f t="shared" si="78"/>
        <v>-0.52295622787254537</v>
      </c>
      <c r="BF50">
        <f t="shared" si="79"/>
        <v>6.7620286085825806E-2</v>
      </c>
      <c r="BG50">
        <f t="shared" si="80"/>
        <v>0.92660938495024714</v>
      </c>
      <c r="BH50">
        <f t="shared" si="81"/>
        <v>-0.14745176734903209</v>
      </c>
      <c r="BI50">
        <f t="shared" si="82"/>
        <v>99.993058064516106</v>
      </c>
      <c r="BJ50">
        <f t="shared" si="83"/>
        <v>84.293614709713196</v>
      </c>
      <c r="BK50">
        <f t="shared" si="84"/>
        <v>0.8429946672430646</v>
      </c>
      <c r="BL50">
        <f t="shared" si="85"/>
        <v>0.19598933448612935</v>
      </c>
      <c r="BM50">
        <v>0.87688892485721603</v>
      </c>
      <c r="BN50">
        <v>0.5</v>
      </c>
      <c r="BO50" t="s">
        <v>254</v>
      </c>
      <c r="BP50">
        <v>1672919993.3</v>
      </c>
      <c r="BQ50">
        <v>400.10906451612902</v>
      </c>
      <c r="BR50">
        <v>400.39296774193502</v>
      </c>
      <c r="BS50">
        <v>16.0132032258065</v>
      </c>
      <c r="BT50">
        <v>15.793987096774201</v>
      </c>
      <c r="BU50">
        <v>500.02364516129001</v>
      </c>
      <c r="BV50">
        <v>96.315841935483903</v>
      </c>
      <c r="BW50">
        <v>0.199967096774194</v>
      </c>
      <c r="BX50">
        <v>28.2671322580645</v>
      </c>
      <c r="BY50">
        <v>27.9815</v>
      </c>
      <c r="BZ50">
        <v>999.9</v>
      </c>
      <c r="CA50">
        <v>10004.516129032299</v>
      </c>
      <c r="CB50">
        <v>0</v>
      </c>
      <c r="CC50">
        <v>314.61277419354798</v>
      </c>
      <c r="CD50">
        <v>99.993058064516106</v>
      </c>
      <c r="CE50">
        <v>0.90015467741935495</v>
      </c>
      <c r="CF50">
        <v>9.9844987096774196E-2</v>
      </c>
      <c r="CG50">
        <v>0</v>
      </c>
      <c r="CH50">
        <v>2.1973032258064502</v>
      </c>
      <c r="CI50">
        <v>0</v>
      </c>
      <c r="CJ50">
        <v>56.575370967741897</v>
      </c>
      <c r="CK50">
        <v>914.32487096774196</v>
      </c>
      <c r="CL50">
        <v>38.8241935483871</v>
      </c>
      <c r="CM50">
        <v>43.741870967741903</v>
      </c>
      <c r="CN50">
        <v>41</v>
      </c>
      <c r="CO50">
        <v>42.186999999999998</v>
      </c>
      <c r="CP50">
        <v>39.436999999999998</v>
      </c>
      <c r="CQ50">
        <v>90.009354838709697</v>
      </c>
      <c r="CR50">
        <v>9.9812903225806497</v>
      </c>
      <c r="CS50">
        <v>0</v>
      </c>
      <c r="CT50">
        <v>59.400000095367403</v>
      </c>
      <c r="CU50">
        <v>2.1839192307692299</v>
      </c>
      <c r="CV50">
        <v>0.271777788610574</v>
      </c>
      <c r="CW50">
        <v>-0.15715897293700901</v>
      </c>
      <c r="CX50">
        <v>56.618803846153902</v>
      </c>
      <c r="CY50">
        <v>15</v>
      </c>
      <c r="CZ50">
        <v>1672917889.0999999</v>
      </c>
      <c r="DA50" t="s">
        <v>255</v>
      </c>
      <c r="DB50">
        <v>2</v>
      </c>
      <c r="DC50">
        <v>-4.1319999999999997</v>
      </c>
      <c r="DD50">
        <v>0.35599999999999998</v>
      </c>
      <c r="DE50">
        <v>399</v>
      </c>
      <c r="DF50">
        <v>15</v>
      </c>
      <c r="DG50">
        <v>1.68</v>
      </c>
      <c r="DH50">
        <v>0.3</v>
      </c>
      <c r="DI50">
        <v>-0.51838737735849105</v>
      </c>
      <c r="DJ50">
        <v>1.78995567876159</v>
      </c>
      <c r="DK50">
        <v>0.38008297073329</v>
      </c>
      <c r="DL50">
        <v>0</v>
      </c>
      <c r="DM50">
        <v>2.2298</v>
      </c>
      <c r="DN50">
        <v>0</v>
      </c>
      <c r="DO50">
        <v>0</v>
      </c>
      <c r="DP50">
        <v>0</v>
      </c>
      <c r="DQ50">
        <v>0.21956228301886799</v>
      </c>
      <c r="DR50">
        <v>-3.1920270924043499E-3</v>
      </c>
      <c r="DS50">
        <v>2.4957130215507699E-3</v>
      </c>
      <c r="DT50">
        <v>1</v>
      </c>
      <c r="DU50">
        <v>1</v>
      </c>
      <c r="DV50">
        <v>3</v>
      </c>
      <c r="DW50" t="s">
        <v>256</v>
      </c>
      <c r="DX50">
        <v>100</v>
      </c>
      <c r="DY50">
        <v>100</v>
      </c>
      <c r="DZ50">
        <v>-4.1319999999999997</v>
      </c>
      <c r="EA50">
        <v>0.35599999999999998</v>
      </c>
      <c r="EB50">
        <v>2</v>
      </c>
      <c r="EC50">
        <v>516.76499999999999</v>
      </c>
      <c r="ED50">
        <v>413.15899999999999</v>
      </c>
      <c r="EE50">
        <v>26.559699999999999</v>
      </c>
      <c r="EF50">
        <v>31.726700000000001</v>
      </c>
      <c r="EG50">
        <v>30</v>
      </c>
      <c r="EH50">
        <v>31.882200000000001</v>
      </c>
      <c r="EI50">
        <v>31.912600000000001</v>
      </c>
      <c r="EJ50">
        <v>18.663799999999998</v>
      </c>
      <c r="EK50">
        <v>28.191700000000001</v>
      </c>
      <c r="EL50">
        <v>0</v>
      </c>
      <c r="EM50">
        <v>26.5703</v>
      </c>
      <c r="EN50">
        <v>400.03100000000001</v>
      </c>
      <c r="EO50">
        <v>15.832800000000001</v>
      </c>
      <c r="EP50">
        <v>100.18899999999999</v>
      </c>
      <c r="EQ50">
        <v>90.656899999999993</v>
      </c>
    </row>
    <row r="51" spans="1:147" x14ac:dyDescent="0.3">
      <c r="A51">
        <v>35</v>
      </c>
      <c r="B51">
        <v>1672920061.3</v>
      </c>
      <c r="C51">
        <v>2100.7000000476801</v>
      </c>
      <c r="D51" t="s">
        <v>358</v>
      </c>
      <c r="E51" t="s">
        <v>359</v>
      </c>
      <c r="F51">
        <v>1672920053.3</v>
      </c>
      <c r="G51">
        <f t="shared" si="43"/>
        <v>1.2179122061264534E-3</v>
      </c>
      <c r="H51">
        <f t="shared" si="44"/>
        <v>0.50074692373747276</v>
      </c>
      <c r="I51">
        <f t="shared" si="45"/>
        <v>400.02883870967702</v>
      </c>
      <c r="J51">
        <f t="shared" si="46"/>
        <v>369.54770993214419</v>
      </c>
      <c r="K51">
        <f t="shared" si="47"/>
        <v>35.667133019381616</v>
      </c>
      <c r="L51">
        <f t="shared" si="48"/>
        <v>38.609038612271881</v>
      </c>
      <c r="M51">
        <f t="shared" si="49"/>
        <v>5.1251473917780808E-2</v>
      </c>
      <c r="N51">
        <f t="shared" si="50"/>
        <v>3.3784123241790196</v>
      </c>
      <c r="O51">
        <f t="shared" si="51"/>
        <v>5.08234242430744E-2</v>
      </c>
      <c r="P51">
        <f t="shared" si="52"/>
        <v>3.1802800574818733E-2</v>
      </c>
      <c r="Q51">
        <f t="shared" si="53"/>
        <v>16.522087046712961</v>
      </c>
      <c r="R51">
        <f t="shared" si="54"/>
        <v>28.080663748927016</v>
      </c>
      <c r="S51">
        <f t="shared" si="55"/>
        <v>27.990670967741899</v>
      </c>
      <c r="T51">
        <f t="shared" si="56"/>
        <v>3.7927763434726232</v>
      </c>
      <c r="U51">
        <f t="shared" si="57"/>
        <v>40.042678425932152</v>
      </c>
      <c r="V51">
        <f t="shared" si="58"/>
        <v>1.5438566743015729</v>
      </c>
      <c r="W51">
        <f t="shared" si="59"/>
        <v>3.8555279891111174</v>
      </c>
      <c r="X51">
        <f t="shared" si="60"/>
        <v>2.24891966917105</v>
      </c>
      <c r="Y51">
        <f t="shared" si="61"/>
        <v>-53.709928290176592</v>
      </c>
      <c r="Z51">
        <f t="shared" si="62"/>
        <v>51.319146336151242</v>
      </c>
      <c r="AA51">
        <f t="shared" si="63"/>
        <v>3.3154834120845682</v>
      </c>
      <c r="AB51">
        <f t="shared" si="64"/>
        <v>17.446788504772179</v>
      </c>
      <c r="AC51">
        <v>-3.9904531848444003E-2</v>
      </c>
      <c r="AD51">
        <v>4.4796332828868898E-2</v>
      </c>
      <c r="AE51">
        <v>3.3698148747832</v>
      </c>
      <c r="AF51">
        <v>0</v>
      </c>
      <c r="AG51">
        <v>0</v>
      </c>
      <c r="AH51">
        <f t="shared" si="65"/>
        <v>1</v>
      </c>
      <c r="AI51">
        <f t="shared" si="66"/>
        <v>0</v>
      </c>
      <c r="AJ51">
        <f t="shared" si="67"/>
        <v>50671.498265087568</v>
      </c>
      <c r="AK51" t="s">
        <v>251</v>
      </c>
      <c r="AL51">
        <v>2.2433153846153799</v>
      </c>
      <c r="AM51">
        <v>1.538</v>
      </c>
      <c r="AN51">
        <f t="shared" si="68"/>
        <v>-0.7053153846153799</v>
      </c>
      <c r="AO51">
        <f t="shared" si="69"/>
        <v>-0.4585925777733289</v>
      </c>
      <c r="AP51">
        <v>1.1408337778350299</v>
      </c>
      <c r="AQ51" t="s">
        <v>360</v>
      </c>
      <c r="AR51">
        <v>2.3352538461538499</v>
      </c>
      <c r="AS51">
        <v>1.2143999999999999</v>
      </c>
      <c r="AT51">
        <f t="shared" si="70"/>
        <v>-0.92296924090402666</v>
      </c>
      <c r="AU51">
        <v>0.5</v>
      </c>
      <c r="AV51">
        <f t="shared" si="71"/>
        <v>84.301523801013133</v>
      </c>
      <c r="AW51">
        <f t="shared" si="72"/>
        <v>0.50074692373747276</v>
      </c>
      <c r="AX51">
        <f t="shared" si="73"/>
        <v>-38.903856714836913</v>
      </c>
      <c r="AY51">
        <f t="shared" si="74"/>
        <v>1</v>
      </c>
      <c r="AZ51">
        <f t="shared" si="75"/>
        <v>-7.5928266208856428E-3</v>
      </c>
      <c r="BA51">
        <f t="shared" si="76"/>
        <v>0.26646903820816875</v>
      </c>
      <c r="BB51" t="s">
        <v>253</v>
      </c>
      <c r="BC51">
        <v>0</v>
      </c>
      <c r="BD51">
        <f t="shared" si="77"/>
        <v>1.2143999999999999</v>
      </c>
      <c r="BE51">
        <f t="shared" si="78"/>
        <v>-0.92296924090402677</v>
      </c>
      <c r="BF51">
        <f t="shared" si="79"/>
        <v>0.21040312093628094</v>
      </c>
      <c r="BG51">
        <f t="shared" si="80"/>
        <v>1.089354735008494</v>
      </c>
      <c r="BH51">
        <f t="shared" si="81"/>
        <v>-0.45880184532833423</v>
      </c>
      <c r="BI51">
        <f t="shared" si="82"/>
        <v>100.002519354839</v>
      </c>
      <c r="BJ51">
        <f t="shared" si="83"/>
        <v>84.301523801013133</v>
      </c>
      <c r="BK51">
        <f t="shared" si="84"/>
        <v>0.84299399999999991</v>
      </c>
      <c r="BL51">
        <f t="shared" si="85"/>
        <v>0.195988</v>
      </c>
      <c r="BM51">
        <v>0.87688892485721603</v>
      </c>
      <c r="BN51">
        <v>0.5</v>
      </c>
      <c r="BO51" t="s">
        <v>254</v>
      </c>
      <c r="BP51">
        <v>1672920053.3</v>
      </c>
      <c r="BQ51">
        <v>400.02883870967702</v>
      </c>
      <c r="BR51">
        <v>400.20209677419399</v>
      </c>
      <c r="BS51">
        <v>15.9959225806452</v>
      </c>
      <c r="BT51">
        <v>15.7857516129032</v>
      </c>
      <c r="BU51">
        <v>500.01696774193601</v>
      </c>
      <c r="BV51">
        <v>96.315606451612894</v>
      </c>
      <c r="BW51">
        <v>0.20003161290322599</v>
      </c>
      <c r="BX51">
        <v>28.272432258064502</v>
      </c>
      <c r="BY51">
        <v>27.990670967741899</v>
      </c>
      <c r="BZ51">
        <v>999.9</v>
      </c>
      <c r="CA51">
        <v>9991.2903225806494</v>
      </c>
      <c r="CB51">
        <v>0</v>
      </c>
      <c r="CC51">
        <v>314.63719354838702</v>
      </c>
      <c r="CD51">
        <v>100.002519354839</v>
      </c>
      <c r="CE51">
        <v>0.90018100000000001</v>
      </c>
      <c r="CF51">
        <v>9.9818699999999996E-2</v>
      </c>
      <c r="CG51">
        <v>0</v>
      </c>
      <c r="CH51">
        <v>2.34848387096774</v>
      </c>
      <c r="CI51">
        <v>0</v>
      </c>
      <c r="CJ51">
        <v>56.129861290322602</v>
      </c>
      <c r="CK51">
        <v>914.419225806452</v>
      </c>
      <c r="CL51">
        <v>38.75</v>
      </c>
      <c r="CM51">
        <v>43.631</v>
      </c>
      <c r="CN51">
        <v>40.936999999999998</v>
      </c>
      <c r="CO51">
        <v>42.120935483871001</v>
      </c>
      <c r="CP51">
        <v>39.346548387096803</v>
      </c>
      <c r="CQ51">
        <v>90.02</v>
      </c>
      <c r="CR51">
        <v>9.98</v>
      </c>
      <c r="CS51">
        <v>0</v>
      </c>
      <c r="CT51">
        <v>59.099999904632597</v>
      </c>
      <c r="CU51">
        <v>2.3352538461538499</v>
      </c>
      <c r="CV51">
        <v>-2.2475209668805399E-2</v>
      </c>
      <c r="CW51">
        <v>-1.1111111147467001</v>
      </c>
      <c r="CX51">
        <v>56.137384615384597</v>
      </c>
      <c r="CY51">
        <v>15</v>
      </c>
      <c r="CZ51">
        <v>1672917889.0999999</v>
      </c>
      <c r="DA51" t="s">
        <v>255</v>
      </c>
      <c r="DB51">
        <v>2</v>
      </c>
      <c r="DC51">
        <v>-4.1319999999999997</v>
      </c>
      <c r="DD51">
        <v>0.35599999999999998</v>
      </c>
      <c r="DE51">
        <v>399</v>
      </c>
      <c r="DF51">
        <v>15</v>
      </c>
      <c r="DG51">
        <v>1.68</v>
      </c>
      <c r="DH51">
        <v>0.3</v>
      </c>
      <c r="DI51">
        <v>-0.17904029433962301</v>
      </c>
      <c r="DJ51">
        <v>-0.68967326076450497</v>
      </c>
      <c r="DK51">
        <v>0.33436246183990298</v>
      </c>
      <c r="DL51">
        <v>0</v>
      </c>
      <c r="DM51">
        <v>2.4628000000000001</v>
      </c>
      <c r="DN51">
        <v>0</v>
      </c>
      <c r="DO51">
        <v>0</v>
      </c>
      <c r="DP51">
        <v>0</v>
      </c>
      <c r="DQ51">
        <v>0.212841056603774</v>
      </c>
      <c r="DR51">
        <v>-3.4259574262222099E-2</v>
      </c>
      <c r="DS51">
        <v>9.6599528758081303E-3</v>
      </c>
      <c r="DT51">
        <v>1</v>
      </c>
      <c r="DU51">
        <v>1</v>
      </c>
      <c r="DV51">
        <v>3</v>
      </c>
      <c r="DW51" t="s">
        <v>256</v>
      </c>
      <c r="DX51">
        <v>100</v>
      </c>
      <c r="DY51">
        <v>100</v>
      </c>
      <c r="DZ51">
        <v>-4.1319999999999997</v>
      </c>
      <c r="EA51">
        <v>0.35599999999999998</v>
      </c>
      <c r="EB51">
        <v>2</v>
      </c>
      <c r="EC51">
        <v>516.63599999999997</v>
      </c>
      <c r="ED51">
        <v>412.78699999999998</v>
      </c>
      <c r="EE51">
        <v>26.605399999999999</v>
      </c>
      <c r="EF51">
        <v>31.724</v>
      </c>
      <c r="EG51">
        <v>30.000299999999999</v>
      </c>
      <c r="EH51">
        <v>31.882200000000001</v>
      </c>
      <c r="EI51">
        <v>31.912600000000001</v>
      </c>
      <c r="EJ51">
        <v>18.6677</v>
      </c>
      <c r="EK51">
        <v>27.914200000000001</v>
      </c>
      <c r="EL51">
        <v>0</v>
      </c>
      <c r="EM51">
        <v>26.6051</v>
      </c>
      <c r="EN51">
        <v>400.23399999999998</v>
      </c>
      <c r="EO51">
        <v>15.8393</v>
      </c>
      <c r="EP51">
        <v>100.191</v>
      </c>
      <c r="EQ51">
        <v>90.658600000000007</v>
      </c>
    </row>
    <row r="52" spans="1:147" x14ac:dyDescent="0.3">
      <c r="A52">
        <v>36</v>
      </c>
      <c r="B52">
        <v>1672920121.3</v>
      </c>
      <c r="C52">
        <v>2160.7000000476801</v>
      </c>
      <c r="D52" t="s">
        <v>361</v>
      </c>
      <c r="E52" t="s">
        <v>362</v>
      </c>
      <c r="F52">
        <v>1672920113.3</v>
      </c>
      <c r="G52">
        <f t="shared" si="43"/>
        <v>1.2213811408303156E-3</v>
      </c>
      <c r="H52">
        <f t="shared" si="44"/>
        <v>2.2155621675325792</v>
      </c>
      <c r="I52">
        <f t="shared" si="45"/>
        <v>400.44090322580598</v>
      </c>
      <c r="J52">
        <f t="shared" si="46"/>
        <v>317.31702548237735</v>
      </c>
      <c r="K52">
        <f t="shared" si="47"/>
        <v>30.626382367727334</v>
      </c>
      <c r="L52">
        <f t="shared" si="48"/>
        <v>38.649222175293374</v>
      </c>
      <c r="M52">
        <f t="shared" si="49"/>
        <v>5.1452660507646873E-2</v>
      </c>
      <c r="N52">
        <f t="shared" si="50"/>
        <v>3.3811303460136322</v>
      </c>
      <c r="O52">
        <f t="shared" si="51"/>
        <v>5.1021602558365513E-2</v>
      </c>
      <c r="P52">
        <f t="shared" si="52"/>
        <v>3.192692928290615E-2</v>
      </c>
      <c r="Q52">
        <f t="shared" si="53"/>
        <v>16.521676916541853</v>
      </c>
      <c r="R52">
        <f t="shared" si="54"/>
        <v>28.080624671705085</v>
      </c>
      <c r="S52">
        <f t="shared" si="55"/>
        <v>27.992725806451599</v>
      </c>
      <c r="T52">
        <f t="shared" si="56"/>
        <v>3.7932307355662838</v>
      </c>
      <c r="U52">
        <f t="shared" si="57"/>
        <v>40.114497434564342</v>
      </c>
      <c r="V52">
        <f t="shared" si="58"/>
        <v>1.5466802459978648</v>
      </c>
      <c r="W52">
        <f t="shared" si="59"/>
        <v>3.8556640240123756</v>
      </c>
      <c r="X52">
        <f t="shared" si="60"/>
        <v>2.2465504895684187</v>
      </c>
      <c r="Y52">
        <f t="shared" si="61"/>
        <v>-53.862908310616916</v>
      </c>
      <c r="Z52">
        <f t="shared" si="62"/>
        <v>51.096416874914986</v>
      </c>
      <c r="AA52">
        <f t="shared" si="63"/>
        <v>3.2984839682030613</v>
      </c>
      <c r="AB52">
        <f t="shared" si="64"/>
        <v>17.053669449042985</v>
      </c>
      <c r="AC52">
        <v>-3.9944904620462698E-2</v>
      </c>
      <c r="AD52">
        <v>4.4841654802309103E-2</v>
      </c>
      <c r="AE52">
        <v>3.37252419828586</v>
      </c>
      <c r="AF52">
        <v>0</v>
      </c>
      <c r="AG52">
        <v>0</v>
      </c>
      <c r="AH52">
        <f t="shared" si="65"/>
        <v>1</v>
      </c>
      <c r="AI52">
        <f t="shared" si="66"/>
        <v>0</v>
      </c>
      <c r="AJ52">
        <f t="shared" si="67"/>
        <v>50720.592874670576</v>
      </c>
      <c r="AK52" t="s">
        <v>251</v>
      </c>
      <c r="AL52">
        <v>2.2433153846153799</v>
      </c>
      <c r="AM52">
        <v>1.538</v>
      </c>
      <c r="AN52">
        <f t="shared" si="68"/>
        <v>-0.7053153846153799</v>
      </c>
      <c r="AO52">
        <f t="shared" si="69"/>
        <v>-0.4585925777733289</v>
      </c>
      <c r="AP52">
        <v>1.1408337778350299</v>
      </c>
      <c r="AQ52" t="s">
        <v>363</v>
      </c>
      <c r="AR52">
        <v>2.3495384615384598</v>
      </c>
      <c r="AS52">
        <v>1.5848</v>
      </c>
      <c r="AT52">
        <f t="shared" si="70"/>
        <v>-0.48254572282840735</v>
      </c>
      <c r="AU52">
        <v>0.5</v>
      </c>
      <c r="AV52">
        <f t="shared" si="71"/>
        <v>84.299381320929811</v>
      </c>
      <c r="AW52">
        <f t="shared" si="72"/>
        <v>2.2155621675325792</v>
      </c>
      <c r="AX52">
        <f t="shared" si="73"/>
        <v>-20.339152946747809</v>
      </c>
      <c r="AY52">
        <f t="shared" si="74"/>
        <v>1</v>
      </c>
      <c r="AZ52">
        <f t="shared" si="75"/>
        <v>1.2748947535048115E-2</v>
      </c>
      <c r="BA52">
        <f t="shared" si="76"/>
        <v>-2.9530540131246816E-2</v>
      </c>
      <c r="BB52" t="s">
        <v>253</v>
      </c>
      <c r="BC52">
        <v>0</v>
      </c>
      <c r="BD52">
        <f t="shared" si="77"/>
        <v>1.5848</v>
      </c>
      <c r="BE52">
        <f t="shared" si="78"/>
        <v>-0.48254572282840724</v>
      </c>
      <c r="BF52">
        <f t="shared" si="79"/>
        <v>-3.0429128738621556E-2</v>
      </c>
      <c r="BG52">
        <f t="shared" si="80"/>
        <v>1.1613069024729341</v>
      </c>
      <c r="BH52">
        <f t="shared" si="81"/>
        <v>6.6353295307064325E-2</v>
      </c>
      <c r="BI52">
        <f t="shared" si="82"/>
        <v>99.999970967741902</v>
      </c>
      <c r="BJ52">
        <f t="shared" si="83"/>
        <v>84.299381320929811</v>
      </c>
      <c r="BK52">
        <f t="shared" si="84"/>
        <v>0.84299405794950877</v>
      </c>
      <c r="BL52">
        <f t="shared" si="85"/>
        <v>0.19598811589901741</v>
      </c>
      <c r="BM52">
        <v>0.87688892485721603</v>
      </c>
      <c r="BN52">
        <v>0.5</v>
      </c>
      <c r="BO52" t="s">
        <v>254</v>
      </c>
      <c r="BP52">
        <v>1672920113.3</v>
      </c>
      <c r="BQ52">
        <v>400.44090322580598</v>
      </c>
      <c r="BR52">
        <v>400.91522580645199</v>
      </c>
      <c r="BS52">
        <v>16.025006451612899</v>
      </c>
      <c r="BT52">
        <v>15.814241935483899</v>
      </c>
      <c r="BU52">
        <v>500.01422580645198</v>
      </c>
      <c r="BV52">
        <v>96.3166516129032</v>
      </c>
      <c r="BW52">
        <v>0.20001754838709701</v>
      </c>
      <c r="BX52">
        <v>28.273038709677401</v>
      </c>
      <c r="BY52">
        <v>27.992725806451599</v>
      </c>
      <c r="BZ52">
        <v>999.9</v>
      </c>
      <c r="CA52">
        <v>10001.2903225806</v>
      </c>
      <c r="CB52">
        <v>0</v>
      </c>
      <c r="CC52">
        <v>314.56203225806502</v>
      </c>
      <c r="CD52">
        <v>99.999970967741902</v>
      </c>
      <c r="CE52">
        <v>0.90018100000000001</v>
      </c>
      <c r="CF52">
        <v>9.9818699999999996E-2</v>
      </c>
      <c r="CG52">
        <v>0</v>
      </c>
      <c r="CH52">
        <v>2.3350838709677402</v>
      </c>
      <c r="CI52">
        <v>0</v>
      </c>
      <c r="CJ52">
        <v>56.162661290322603</v>
      </c>
      <c r="CK52">
        <v>914.39590322580602</v>
      </c>
      <c r="CL52">
        <v>38.679000000000002</v>
      </c>
      <c r="CM52">
        <v>43.625</v>
      </c>
      <c r="CN52">
        <v>40.875</v>
      </c>
      <c r="CO52">
        <v>42.061999999999998</v>
      </c>
      <c r="CP52">
        <v>39.287999999999997</v>
      </c>
      <c r="CQ52">
        <v>90.018064516129101</v>
      </c>
      <c r="CR52">
        <v>9.98</v>
      </c>
      <c r="CS52">
        <v>0</v>
      </c>
      <c r="CT52">
        <v>59.599999904632597</v>
      </c>
      <c r="CU52">
        <v>2.3495384615384598</v>
      </c>
      <c r="CV52">
        <v>0.34080683659376998</v>
      </c>
      <c r="CW52">
        <v>-0.60090598119195904</v>
      </c>
      <c r="CX52">
        <v>56.1246807692308</v>
      </c>
      <c r="CY52">
        <v>15</v>
      </c>
      <c r="CZ52">
        <v>1672917889.0999999</v>
      </c>
      <c r="DA52" t="s">
        <v>255</v>
      </c>
      <c r="DB52">
        <v>2</v>
      </c>
      <c r="DC52">
        <v>-4.1319999999999997</v>
      </c>
      <c r="DD52">
        <v>0.35599999999999998</v>
      </c>
      <c r="DE52">
        <v>399</v>
      </c>
      <c r="DF52">
        <v>15</v>
      </c>
      <c r="DG52">
        <v>1.68</v>
      </c>
      <c r="DH52">
        <v>0.3</v>
      </c>
      <c r="DI52">
        <v>-0.445762130188679</v>
      </c>
      <c r="DJ52">
        <v>-0.51850559748415903</v>
      </c>
      <c r="DK52">
        <v>0.80719923115648395</v>
      </c>
      <c r="DL52">
        <v>0</v>
      </c>
      <c r="DM52">
        <v>2.5365000000000002</v>
      </c>
      <c r="DN52">
        <v>0</v>
      </c>
      <c r="DO52">
        <v>0</v>
      </c>
      <c r="DP52">
        <v>0</v>
      </c>
      <c r="DQ52">
        <v>0.21005458490566001</v>
      </c>
      <c r="DR52">
        <v>4.8578326076441202E-3</v>
      </c>
      <c r="DS52">
        <v>2.8645149837010098E-3</v>
      </c>
      <c r="DT52">
        <v>1</v>
      </c>
      <c r="DU52">
        <v>1</v>
      </c>
      <c r="DV52">
        <v>3</v>
      </c>
      <c r="DW52" t="s">
        <v>256</v>
      </c>
      <c r="DX52">
        <v>100</v>
      </c>
      <c r="DY52">
        <v>100</v>
      </c>
      <c r="DZ52">
        <v>-4.1319999999999997</v>
      </c>
      <c r="EA52">
        <v>0.35599999999999998</v>
      </c>
      <c r="EB52">
        <v>2</v>
      </c>
      <c r="EC52">
        <v>516.75599999999997</v>
      </c>
      <c r="ED52">
        <v>413.03500000000003</v>
      </c>
      <c r="EE52">
        <v>26.581199999999999</v>
      </c>
      <c r="EF52">
        <v>31.724</v>
      </c>
      <c r="EG52">
        <v>30.0002</v>
      </c>
      <c r="EH52">
        <v>31.881699999999999</v>
      </c>
      <c r="EI52">
        <v>31.912600000000001</v>
      </c>
      <c r="EJ52">
        <v>18.543700000000001</v>
      </c>
      <c r="EK52">
        <v>27.914200000000001</v>
      </c>
      <c r="EL52">
        <v>0</v>
      </c>
      <c r="EM52">
        <v>26.586600000000001</v>
      </c>
      <c r="EN52">
        <v>399.02199999999999</v>
      </c>
      <c r="EO52">
        <v>15.8393</v>
      </c>
      <c r="EP52">
        <v>100.19499999999999</v>
      </c>
      <c r="EQ52">
        <v>90.660899999999998</v>
      </c>
    </row>
    <row r="53" spans="1:147" x14ac:dyDescent="0.3">
      <c r="A53">
        <v>37</v>
      </c>
      <c r="B53">
        <v>1672920181.3</v>
      </c>
      <c r="C53">
        <v>2220.7000000476801</v>
      </c>
      <c r="D53" t="s">
        <v>364</v>
      </c>
      <c r="E53" t="s">
        <v>365</v>
      </c>
      <c r="F53">
        <v>1672920173.3</v>
      </c>
      <c r="G53">
        <f t="shared" si="43"/>
        <v>1.2320775577481153E-3</v>
      </c>
      <c r="H53">
        <f t="shared" si="44"/>
        <v>1.8026776929447714</v>
      </c>
      <c r="I53">
        <f t="shared" si="45"/>
        <v>400.068193548387</v>
      </c>
      <c r="J53">
        <f t="shared" si="46"/>
        <v>330.25386030413472</v>
      </c>
      <c r="K53">
        <f t="shared" si="47"/>
        <v>31.875164782125314</v>
      </c>
      <c r="L53">
        <f t="shared" si="48"/>
        <v>38.613445976674882</v>
      </c>
      <c r="M53">
        <f t="shared" si="49"/>
        <v>5.2002500674004117E-2</v>
      </c>
      <c r="N53">
        <f t="shared" si="50"/>
        <v>3.3771104812390842</v>
      </c>
      <c r="O53">
        <f t="shared" si="51"/>
        <v>5.1561703894296804E-2</v>
      </c>
      <c r="P53">
        <f t="shared" si="52"/>
        <v>3.2265357191108353E-2</v>
      </c>
      <c r="Q53">
        <f t="shared" si="53"/>
        <v>16.521749607282086</v>
      </c>
      <c r="R53">
        <f t="shared" si="54"/>
        <v>28.055235157230268</v>
      </c>
      <c r="S53">
        <f t="shared" si="55"/>
        <v>27.9718709677419</v>
      </c>
      <c r="T53">
        <f t="shared" si="56"/>
        <v>3.7886212524774696</v>
      </c>
      <c r="U53">
        <f t="shared" si="57"/>
        <v>40.15150818204679</v>
      </c>
      <c r="V53">
        <f t="shared" si="58"/>
        <v>1.5460604439729408</v>
      </c>
      <c r="W53">
        <f t="shared" si="59"/>
        <v>3.8505663024240793</v>
      </c>
      <c r="X53">
        <f t="shared" si="60"/>
        <v>2.2425608085045288</v>
      </c>
      <c r="Y53">
        <f t="shared" si="61"/>
        <v>-54.334620296691888</v>
      </c>
      <c r="Z53">
        <f t="shared" si="62"/>
        <v>50.692677435409884</v>
      </c>
      <c r="AA53">
        <f t="shared" si="63"/>
        <v>3.2756047734812466</v>
      </c>
      <c r="AB53">
        <f t="shared" si="64"/>
        <v>16.155411519481326</v>
      </c>
      <c r="AC53">
        <v>-3.9885199373574799E-2</v>
      </c>
      <c r="AD53">
        <v>4.4774630432210499E-2</v>
      </c>
      <c r="AE53">
        <v>3.3685171970336998</v>
      </c>
      <c r="AF53">
        <v>0</v>
      </c>
      <c r="AG53">
        <v>0</v>
      </c>
      <c r="AH53">
        <f t="shared" si="65"/>
        <v>1</v>
      </c>
      <c r="AI53">
        <f t="shared" si="66"/>
        <v>0</v>
      </c>
      <c r="AJ53">
        <f t="shared" si="67"/>
        <v>50651.699907562841</v>
      </c>
      <c r="AK53" t="s">
        <v>251</v>
      </c>
      <c r="AL53">
        <v>2.2433153846153799</v>
      </c>
      <c r="AM53">
        <v>1.538</v>
      </c>
      <c r="AN53">
        <f t="shared" si="68"/>
        <v>-0.7053153846153799</v>
      </c>
      <c r="AO53">
        <f t="shared" si="69"/>
        <v>-0.4585925777733289</v>
      </c>
      <c r="AP53">
        <v>1.1408337778350299</v>
      </c>
      <c r="AQ53" t="s">
        <v>366</v>
      </c>
      <c r="AR53">
        <v>2.30185</v>
      </c>
      <c r="AS53">
        <v>1.3368</v>
      </c>
      <c r="AT53">
        <f t="shared" si="70"/>
        <v>-0.72191053261520044</v>
      </c>
      <c r="AU53">
        <v>0.5</v>
      </c>
      <c r="AV53">
        <f t="shared" si="71"/>
        <v>84.299186075616916</v>
      </c>
      <c r="AW53">
        <f t="shared" si="72"/>
        <v>1.8026776929447714</v>
      </c>
      <c r="AX53">
        <f t="shared" si="73"/>
        <v>-30.428235159438248</v>
      </c>
      <c r="AY53">
        <f t="shared" si="74"/>
        <v>1</v>
      </c>
      <c r="AZ53">
        <f t="shared" si="75"/>
        <v>7.8511305496599126E-3</v>
      </c>
      <c r="BA53">
        <f t="shared" si="76"/>
        <v>0.15050867743865953</v>
      </c>
      <c r="BB53" t="s">
        <v>253</v>
      </c>
      <c r="BC53">
        <v>0</v>
      </c>
      <c r="BD53">
        <f t="shared" si="77"/>
        <v>1.3368</v>
      </c>
      <c r="BE53">
        <f t="shared" si="78"/>
        <v>-0.72191053261520044</v>
      </c>
      <c r="BF53">
        <f t="shared" si="79"/>
        <v>0.13081924577373213</v>
      </c>
      <c r="BG53">
        <f t="shared" si="80"/>
        <v>1.0645710115658493</v>
      </c>
      <c r="BH53">
        <f t="shared" si="81"/>
        <v>-0.28526245760216579</v>
      </c>
      <c r="BI53">
        <f t="shared" si="82"/>
        <v>99.999661290322607</v>
      </c>
      <c r="BJ53">
        <f t="shared" si="83"/>
        <v>84.299186075616916</v>
      </c>
      <c r="BK53">
        <f t="shared" si="84"/>
        <v>0.84299471606085241</v>
      </c>
      <c r="BL53">
        <f t="shared" si="85"/>
        <v>0.1959894321217048</v>
      </c>
      <c r="BM53">
        <v>0.87688892485721603</v>
      </c>
      <c r="BN53">
        <v>0.5</v>
      </c>
      <c r="BO53" t="s">
        <v>254</v>
      </c>
      <c r="BP53">
        <v>1672920173.3</v>
      </c>
      <c r="BQ53">
        <v>400.068193548387</v>
      </c>
      <c r="BR53">
        <v>400.47077419354798</v>
      </c>
      <c r="BS53">
        <v>16.018503225806501</v>
      </c>
      <c r="BT53">
        <v>15.8058935483871</v>
      </c>
      <c r="BU53">
        <v>500.01903225806399</v>
      </c>
      <c r="BV53">
        <v>96.317145161290298</v>
      </c>
      <c r="BW53">
        <v>0.20001516129032301</v>
      </c>
      <c r="BX53">
        <v>28.250299999999999</v>
      </c>
      <c r="BY53">
        <v>27.9718709677419</v>
      </c>
      <c r="BZ53">
        <v>999.9</v>
      </c>
      <c r="CA53">
        <v>9986.2903225806494</v>
      </c>
      <c r="CB53">
        <v>0</v>
      </c>
      <c r="CC53">
        <v>314.55641935483902</v>
      </c>
      <c r="CD53">
        <v>99.999661290322607</v>
      </c>
      <c r="CE53">
        <v>0.90016141935483895</v>
      </c>
      <c r="CF53">
        <v>9.9838300000000005E-2</v>
      </c>
      <c r="CG53">
        <v>0</v>
      </c>
      <c r="CH53">
        <v>2.3398645161290301</v>
      </c>
      <c r="CI53">
        <v>0</v>
      </c>
      <c r="CJ53">
        <v>56.056716129032303</v>
      </c>
      <c r="CK53">
        <v>914.38719354838702</v>
      </c>
      <c r="CL53">
        <v>38.618903225806498</v>
      </c>
      <c r="CM53">
        <v>43.537999999999997</v>
      </c>
      <c r="CN53">
        <v>40.804000000000002</v>
      </c>
      <c r="CO53">
        <v>42</v>
      </c>
      <c r="CP53">
        <v>39.2195161290323</v>
      </c>
      <c r="CQ53">
        <v>90.016451612903296</v>
      </c>
      <c r="CR53">
        <v>9.9822580645161292</v>
      </c>
      <c r="CS53">
        <v>0</v>
      </c>
      <c r="CT53">
        <v>59.299999952316298</v>
      </c>
      <c r="CU53">
        <v>2.30185</v>
      </c>
      <c r="CV53">
        <v>7.0239334846752502E-2</v>
      </c>
      <c r="CW53">
        <v>0.969890572916696</v>
      </c>
      <c r="CX53">
        <v>56.1012730769231</v>
      </c>
      <c r="CY53">
        <v>15</v>
      </c>
      <c r="CZ53">
        <v>1672917889.0999999</v>
      </c>
      <c r="DA53" t="s">
        <v>255</v>
      </c>
      <c r="DB53">
        <v>2</v>
      </c>
      <c r="DC53">
        <v>-4.1319999999999997</v>
      </c>
      <c r="DD53">
        <v>0.35599999999999998</v>
      </c>
      <c r="DE53">
        <v>399</v>
      </c>
      <c r="DF53">
        <v>15</v>
      </c>
      <c r="DG53">
        <v>1.68</v>
      </c>
      <c r="DH53">
        <v>0.3</v>
      </c>
      <c r="DI53">
        <v>-6.8466420754716997E-2</v>
      </c>
      <c r="DJ53">
        <v>-4.5427550904688303</v>
      </c>
      <c r="DK53">
        <v>0.86770050458487302</v>
      </c>
      <c r="DL53">
        <v>0</v>
      </c>
      <c r="DM53">
        <v>2.3088000000000002</v>
      </c>
      <c r="DN53">
        <v>0</v>
      </c>
      <c r="DO53">
        <v>0</v>
      </c>
      <c r="DP53">
        <v>0</v>
      </c>
      <c r="DQ53">
        <v>0.21132284905660401</v>
      </c>
      <c r="DR53">
        <v>1.26500725689421E-2</v>
      </c>
      <c r="DS53">
        <v>2.8844874525656302E-3</v>
      </c>
      <c r="DT53">
        <v>1</v>
      </c>
      <c r="DU53">
        <v>1</v>
      </c>
      <c r="DV53">
        <v>3</v>
      </c>
      <c r="DW53" t="s">
        <v>256</v>
      </c>
      <c r="DX53">
        <v>100</v>
      </c>
      <c r="DY53">
        <v>100</v>
      </c>
      <c r="DZ53">
        <v>-4.1319999999999997</v>
      </c>
      <c r="EA53">
        <v>0.35599999999999998</v>
      </c>
      <c r="EB53">
        <v>2</v>
      </c>
      <c r="EC53">
        <v>516.87199999999996</v>
      </c>
      <c r="ED53">
        <v>412.911</v>
      </c>
      <c r="EE53">
        <v>26.5961</v>
      </c>
      <c r="EF53">
        <v>31.7212</v>
      </c>
      <c r="EG53">
        <v>30</v>
      </c>
      <c r="EH53">
        <v>31.8794</v>
      </c>
      <c r="EI53">
        <v>31.912600000000001</v>
      </c>
      <c r="EJ53">
        <v>18.6326</v>
      </c>
      <c r="EK53">
        <v>27.914200000000001</v>
      </c>
      <c r="EL53">
        <v>0</v>
      </c>
      <c r="EM53">
        <v>26.610299999999999</v>
      </c>
      <c r="EN53">
        <v>399.96100000000001</v>
      </c>
      <c r="EO53">
        <v>15.8393</v>
      </c>
      <c r="EP53">
        <v>100.196</v>
      </c>
      <c r="EQ53">
        <v>90.660600000000002</v>
      </c>
    </row>
    <row r="54" spans="1:147" x14ac:dyDescent="0.3">
      <c r="A54">
        <v>38</v>
      </c>
      <c r="B54">
        <v>1672920241.3</v>
      </c>
      <c r="C54">
        <v>2280.7000000476801</v>
      </c>
      <c r="D54" t="s">
        <v>367</v>
      </c>
      <c r="E54" t="s">
        <v>368</v>
      </c>
      <c r="F54">
        <v>1672920233.3</v>
      </c>
      <c r="G54">
        <f t="shared" si="43"/>
        <v>1.2835050627721795E-3</v>
      </c>
      <c r="H54">
        <f t="shared" si="44"/>
        <v>0.15740229400334971</v>
      </c>
      <c r="I54">
        <f t="shared" si="45"/>
        <v>400.16970967741901</v>
      </c>
      <c r="J54">
        <f t="shared" si="46"/>
        <v>380.57896685531853</v>
      </c>
      <c r="K54">
        <f t="shared" si="47"/>
        <v>36.732103202876083</v>
      </c>
      <c r="L54">
        <f t="shared" si="48"/>
        <v>38.622930731019451</v>
      </c>
      <c r="M54">
        <f t="shared" si="49"/>
        <v>5.4186272825631022E-2</v>
      </c>
      <c r="N54">
        <f t="shared" si="50"/>
        <v>3.3798222811361511</v>
      </c>
      <c r="O54">
        <f t="shared" si="51"/>
        <v>5.3708241378461127E-2</v>
      </c>
      <c r="P54">
        <f t="shared" si="52"/>
        <v>3.3610248448658619E-2</v>
      </c>
      <c r="Q54">
        <f t="shared" si="53"/>
        <v>16.521566021699673</v>
      </c>
      <c r="R54">
        <f t="shared" si="54"/>
        <v>28.052059156982835</v>
      </c>
      <c r="S54">
        <f t="shared" si="55"/>
        <v>27.971532258064499</v>
      </c>
      <c r="T54">
        <f t="shared" si="56"/>
        <v>3.7885464288312036</v>
      </c>
      <c r="U54">
        <f t="shared" si="57"/>
        <v>40.124243321988686</v>
      </c>
      <c r="V54">
        <f t="shared" si="58"/>
        <v>1.5457630240501232</v>
      </c>
      <c r="W54">
        <f t="shared" si="59"/>
        <v>3.8524415567059971</v>
      </c>
      <c r="X54">
        <f t="shared" si="60"/>
        <v>2.2427834047810804</v>
      </c>
      <c r="Y54">
        <f t="shared" si="61"/>
        <v>-56.602573268253117</v>
      </c>
      <c r="Z54">
        <f t="shared" si="62"/>
        <v>52.319811841232976</v>
      </c>
      <c r="AA54">
        <f t="shared" si="63"/>
        <v>3.3781678086528588</v>
      </c>
      <c r="AB54">
        <f t="shared" si="64"/>
        <v>15.61697240333239</v>
      </c>
      <c r="AC54">
        <v>-3.9925473297642997E-2</v>
      </c>
      <c r="AD54">
        <v>4.48198414401665E-2</v>
      </c>
      <c r="AE54">
        <v>3.3712203198956501</v>
      </c>
      <c r="AF54">
        <v>0</v>
      </c>
      <c r="AG54">
        <v>0</v>
      </c>
      <c r="AH54">
        <f t="shared" si="65"/>
        <v>1</v>
      </c>
      <c r="AI54">
        <f t="shared" si="66"/>
        <v>0</v>
      </c>
      <c r="AJ54">
        <f t="shared" si="67"/>
        <v>50699.340159773274</v>
      </c>
      <c r="AK54" t="s">
        <v>251</v>
      </c>
      <c r="AL54">
        <v>2.2433153846153799</v>
      </c>
      <c r="AM54">
        <v>1.538</v>
      </c>
      <c r="AN54">
        <f t="shared" si="68"/>
        <v>-0.7053153846153799</v>
      </c>
      <c r="AO54">
        <f t="shared" si="69"/>
        <v>-0.4585925777733289</v>
      </c>
      <c r="AP54">
        <v>1.1408337778350299</v>
      </c>
      <c r="AQ54" t="s">
        <v>369</v>
      </c>
      <c r="AR54">
        <v>2.3212230769230802</v>
      </c>
      <c r="AS54">
        <v>1.70614</v>
      </c>
      <c r="AT54">
        <f t="shared" si="70"/>
        <v>-0.36051149197784493</v>
      </c>
      <c r="AU54">
        <v>0.5</v>
      </c>
      <c r="AV54">
        <f t="shared" si="71"/>
        <v>84.298457564638966</v>
      </c>
      <c r="AW54">
        <f t="shared" si="72"/>
        <v>0.15740229400334971</v>
      </c>
      <c r="AX54">
        <f t="shared" si="73"/>
        <v>-15.195281354029522</v>
      </c>
      <c r="AY54">
        <f t="shared" si="74"/>
        <v>1</v>
      </c>
      <c r="AZ54">
        <f t="shared" si="75"/>
        <v>-1.1666067354525409E-2</v>
      </c>
      <c r="BA54">
        <f t="shared" si="76"/>
        <v>-9.854994314651784E-2</v>
      </c>
      <c r="BB54" t="s">
        <v>253</v>
      </c>
      <c r="BC54">
        <v>0</v>
      </c>
      <c r="BD54">
        <f t="shared" si="77"/>
        <v>1.70614</v>
      </c>
      <c r="BE54">
        <f t="shared" si="78"/>
        <v>-0.36051149197784482</v>
      </c>
      <c r="BF54">
        <f t="shared" si="79"/>
        <v>-0.10932379713914171</v>
      </c>
      <c r="BG54">
        <f t="shared" si="80"/>
        <v>1.1450321338969813</v>
      </c>
      <c r="BH54">
        <f t="shared" si="81"/>
        <v>0.23838980925063682</v>
      </c>
      <c r="BI54">
        <f t="shared" si="82"/>
        <v>99.998825806451606</v>
      </c>
      <c r="BJ54">
        <f t="shared" si="83"/>
        <v>84.298457564638966</v>
      </c>
      <c r="BK54">
        <f t="shared" si="84"/>
        <v>0.842994474033117</v>
      </c>
      <c r="BL54">
        <f t="shared" si="85"/>
        <v>0.19598894806623418</v>
      </c>
      <c r="BM54">
        <v>0.87688892485721603</v>
      </c>
      <c r="BN54">
        <v>0.5</v>
      </c>
      <c r="BO54" t="s">
        <v>254</v>
      </c>
      <c r="BP54">
        <v>1672920233.3</v>
      </c>
      <c r="BQ54">
        <v>400.16970967741901</v>
      </c>
      <c r="BR54">
        <v>400.28738709677401</v>
      </c>
      <c r="BS54">
        <v>16.015551612903199</v>
      </c>
      <c r="BT54">
        <v>15.7940677419355</v>
      </c>
      <c r="BU54">
        <v>500.021064516129</v>
      </c>
      <c r="BV54">
        <v>96.316396774193606</v>
      </c>
      <c r="BW54">
        <v>0.19998064516128999</v>
      </c>
      <c r="BX54">
        <v>28.258667741935501</v>
      </c>
      <c r="BY54">
        <v>27.971532258064499</v>
      </c>
      <c r="BZ54">
        <v>999.9</v>
      </c>
      <c r="CA54">
        <v>9996.4516129032309</v>
      </c>
      <c r="CB54">
        <v>0</v>
      </c>
      <c r="CC54">
        <v>314.556451612903</v>
      </c>
      <c r="CD54">
        <v>99.998825806451606</v>
      </c>
      <c r="CE54">
        <v>0.90017067741935497</v>
      </c>
      <c r="CF54">
        <v>9.98290516129033E-2</v>
      </c>
      <c r="CG54">
        <v>0</v>
      </c>
      <c r="CH54">
        <v>2.3282483870967701</v>
      </c>
      <c r="CI54">
        <v>0</v>
      </c>
      <c r="CJ54">
        <v>55.679745161290299</v>
      </c>
      <c r="CK54">
        <v>914.38219354838702</v>
      </c>
      <c r="CL54">
        <v>38.536000000000001</v>
      </c>
      <c r="CM54">
        <v>43.4796774193548</v>
      </c>
      <c r="CN54">
        <v>40.735774193548401</v>
      </c>
      <c r="CO54">
        <v>41.936999999999998</v>
      </c>
      <c r="CP54">
        <v>39.179000000000002</v>
      </c>
      <c r="CQ54">
        <v>90.015806451612903</v>
      </c>
      <c r="CR54">
        <v>9.9812903225806497</v>
      </c>
      <c r="CS54">
        <v>0</v>
      </c>
      <c r="CT54">
        <v>59.299999952316298</v>
      </c>
      <c r="CU54">
        <v>2.3212230769230802</v>
      </c>
      <c r="CV54">
        <v>-0.420047870928975</v>
      </c>
      <c r="CW54">
        <v>0.96302905627095603</v>
      </c>
      <c r="CX54">
        <v>55.721669230769201</v>
      </c>
      <c r="CY54">
        <v>15</v>
      </c>
      <c r="CZ54">
        <v>1672917889.0999999</v>
      </c>
      <c r="DA54" t="s">
        <v>255</v>
      </c>
      <c r="DB54">
        <v>2</v>
      </c>
      <c r="DC54">
        <v>-4.1319999999999997</v>
      </c>
      <c r="DD54">
        <v>0.35599999999999998</v>
      </c>
      <c r="DE54">
        <v>399</v>
      </c>
      <c r="DF54">
        <v>15</v>
      </c>
      <c r="DG54">
        <v>1.68</v>
      </c>
      <c r="DH54">
        <v>0.3</v>
      </c>
      <c r="DI54">
        <v>-0.60568710226415101</v>
      </c>
      <c r="DJ54">
        <v>3.6166475140783301</v>
      </c>
      <c r="DK54">
        <v>0.623355933983885</v>
      </c>
      <c r="DL54">
        <v>0</v>
      </c>
      <c r="DM54">
        <v>2.3435999999999999</v>
      </c>
      <c r="DN54">
        <v>0</v>
      </c>
      <c r="DO54">
        <v>0</v>
      </c>
      <c r="DP54">
        <v>0</v>
      </c>
      <c r="DQ54">
        <v>0.22036228301886801</v>
      </c>
      <c r="DR54">
        <v>1.16609288824374E-2</v>
      </c>
      <c r="DS54">
        <v>2.9291739409779099E-3</v>
      </c>
      <c r="DT54">
        <v>1</v>
      </c>
      <c r="DU54">
        <v>1</v>
      </c>
      <c r="DV54">
        <v>3</v>
      </c>
      <c r="DW54" t="s">
        <v>256</v>
      </c>
      <c r="DX54">
        <v>100</v>
      </c>
      <c r="DY54">
        <v>100</v>
      </c>
      <c r="DZ54">
        <v>-4.1319999999999997</v>
      </c>
      <c r="EA54">
        <v>0.35599999999999998</v>
      </c>
      <c r="EB54">
        <v>2</v>
      </c>
      <c r="EC54">
        <v>516.74300000000005</v>
      </c>
      <c r="ED54">
        <v>412.53899999999999</v>
      </c>
      <c r="EE54">
        <v>26.6995</v>
      </c>
      <c r="EF54">
        <v>31.7212</v>
      </c>
      <c r="EG54">
        <v>30.0001</v>
      </c>
      <c r="EH54">
        <v>31.8794</v>
      </c>
      <c r="EI54">
        <v>31.912600000000001</v>
      </c>
      <c r="EJ54">
        <v>18.653099999999998</v>
      </c>
      <c r="EK54">
        <v>27.914200000000001</v>
      </c>
      <c r="EL54">
        <v>0</v>
      </c>
      <c r="EM54">
        <v>26.710999999999999</v>
      </c>
      <c r="EN54">
        <v>400.28300000000002</v>
      </c>
      <c r="EO54">
        <v>15.8393</v>
      </c>
      <c r="EP54">
        <v>100.196</v>
      </c>
      <c r="EQ54">
        <v>90.663799999999995</v>
      </c>
    </row>
    <row r="55" spans="1:147" x14ac:dyDescent="0.3">
      <c r="A55">
        <v>39</v>
      </c>
      <c r="B55">
        <v>1672920360.8</v>
      </c>
      <c r="C55">
        <v>2400.2000000476801</v>
      </c>
      <c r="D55" t="s">
        <v>370</v>
      </c>
      <c r="E55" t="s">
        <v>371</v>
      </c>
      <c r="F55">
        <v>1672920352.81936</v>
      </c>
      <c r="G55">
        <f t="shared" si="43"/>
        <v>1.3848729357640913E-3</v>
      </c>
      <c r="H55">
        <f t="shared" si="44"/>
        <v>5.5532061205101657</v>
      </c>
      <c r="I55">
        <f t="shared" si="45"/>
        <v>399.68422580645199</v>
      </c>
      <c r="J55">
        <f t="shared" si="46"/>
        <v>230.23284324792152</v>
      </c>
      <c r="K55">
        <f t="shared" si="47"/>
        <v>22.221054603820694</v>
      </c>
      <c r="L55">
        <f t="shared" si="48"/>
        <v>38.575751750445129</v>
      </c>
      <c r="M55">
        <f t="shared" si="49"/>
        <v>5.700619471508736E-2</v>
      </c>
      <c r="N55">
        <f t="shared" si="50"/>
        <v>3.3830954572728249</v>
      </c>
      <c r="O55">
        <f t="shared" si="51"/>
        <v>5.6477882377538223E-2</v>
      </c>
      <c r="P55">
        <f t="shared" si="52"/>
        <v>3.5345735044657919E-2</v>
      </c>
      <c r="Q55">
        <f t="shared" si="53"/>
        <v>161.84897062809353</v>
      </c>
      <c r="R55">
        <f t="shared" si="54"/>
        <v>28.434874639462919</v>
      </c>
      <c r="S55">
        <f t="shared" si="55"/>
        <v>28.205612903225799</v>
      </c>
      <c r="T55">
        <f t="shared" si="56"/>
        <v>3.8405651676971502</v>
      </c>
      <c r="U55">
        <f t="shared" si="57"/>
        <v>40.778866005540024</v>
      </c>
      <c r="V55">
        <f t="shared" si="58"/>
        <v>1.5399093790941785</v>
      </c>
      <c r="W55">
        <f t="shared" si="59"/>
        <v>3.77624375058633</v>
      </c>
      <c r="X55">
        <f t="shared" si="60"/>
        <v>2.3006557886029717</v>
      </c>
      <c r="Y55">
        <f t="shared" si="61"/>
        <v>-61.072896467196429</v>
      </c>
      <c r="Z55">
        <f t="shared" si="62"/>
        <v>-52.865874024993893</v>
      </c>
      <c r="AA55">
        <f t="shared" si="63"/>
        <v>-3.4082749184633903</v>
      </c>
      <c r="AB55">
        <f t="shared" si="64"/>
        <v>44.501925217439826</v>
      </c>
      <c r="AC55">
        <v>-3.9974102224342903E-2</v>
      </c>
      <c r="AD55">
        <v>4.4874431670515101E-2</v>
      </c>
      <c r="AE55">
        <v>3.3744830189081201</v>
      </c>
      <c r="AF55">
        <v>0</v>
      </c>
      <c r="AG55">
        <v>0</v>
      </c>
      <c r="AH55">
        <f t="shared" si="65"/>
        <v>1</v>
      </c>
      <c r="AI55">
        <f t="shared" si="66"/>
        <v>0</v>
      </c>
      <c r="AJ55">
        <f t="shared" si="67"/>
        <v>50816.386744304174</v>
      </c>
      <c r="AK55" t="s">
        <v>251</v>
      </c>
      <c r="AL55">
        <v>2.2433153846153799</v>
      </c>
      <c r="AM55">
        <v>1.538</v>
      </c>
      <c r="AN55">
        <f t="shared" si="68"/>
        <v>-0.7053153846153799</v>
      </c>
      <c r="AO55">
        <f t="shared" si="69"/>
        <v>-0.4585925777733289</v>
      </c>
      <c r="AP55">
        <v>1.1408337778350299</v>
      </c>
      <c r="AQ55" t="s">
        <v>372</v>
      </c>
      <c r="AR55">
        <v>2.39368076923077</v>
      </c>
      <c r="AS55">
        <v>1.5276000000000001</v>
      </c>
      <c r="AT55">
        <f t="shared" si="70"/>
        <v>-0.56695520373839359</v>
      </c>
      <c r="AU55">
        <v>0.5</v>
      </c>
      <c r="AV55">
        <f t="shared" si="71"/>
        <v>841.21350963920816</v>
      </c>
      <c r="AW55">
        <f t="shared" si="72"/>
        <v>5.5532061205101657</v>
      </c>
      <c r="AX55">
        <f t="shared" si="73"/>
        <v>-238.4651883724932</v>
      </c>
      <c r="AY55">
        <f t="shared" si="74"/>
        <v>1</v>
      </c>
      <c r="AZ55">
        <f t="shared" si="75"/>
        <v>5.2452466491742129E-3</v>
      </c>
      <c r="BA55">
        <f t="shared" si="76"/>
        <v>6.8080649384655439E-3</v>
      </c>
      <c r="BB55" t="s">
        <v>253</v>
      </c>
      <c r="BC55">
        <v>0</v>
      </c>
      <c r="BD55">
        <f t="shared" si="77"/>
        <v>1.5276000000000001</v>
      </c>
      <c r="BE55">
        <f t="shared" si="78"/>
        <v>-0.56695520373839348</v>
      </c>
      <c r="BF55">
        <f t="shared" si="79"/>
        <v>6.7620286085825513E-3</v>
      </c>
      <c r="BG55">
        <f t="shared" si="80"/>
        <v>1.2100910331782169</v>
      </c>
      <c r="BH55">
        <f t="shared" si="81"/>
        <v>-1.4745176734903147E-2</v>
      </c>
      <c r="BI55">
        <f t="shared" si="82"/>
        <v>1000.01641935484</v>
      </c>
      <c r="BJ55">
        <f t="shared" si="83"/>
        <v>841.21350963920816</v>
      </c>
      <c r="BK55">
        <f t="shared" si="84"/>
        <v>0.84119969768288061</v>
      </c>
      <c r="BL55">
        <f t="shared" si="85"/>
        <v>0.19239939536576114</v>
      </c>
      <c r="BM55">
        <v>0.87688892485721603</v>
      </c>
      <c r="BN55">
        <v>0.5</v>
      </c>
      <c r="BO55" t="s">
        <v>254</v>
      </c>
      <c r="BP55">
        <v>1672920352.81936</v>
      </c>
      <c r="BQ55">
        <v>399.68422580645199</v>
      </c>
      <c r="BR55">
        <v>400.75516129032297</v>
      </c>
      <c r="BS55">
        <v>15.955035483871001</v>
      </c>
      <c r="BT55">
        <v>15.7160451612903</v>
      </c>
      <c r="BU55">
        <v>500.022032258065</v>
      </c>
      <c r="BV55">
        <v>96.315603225806498</v>
      </c>
      <c r="BW55">
        <v>0.19996896774193501</v>
      </c>
      <c r="BX55">
        <v>27.9157612903226</v>
      </c>
      <c r="BY55">
        <v>28.205612903225799</v>
      </c>
      <c r="BZ55">
        <v>999.9</v>
      </c>
      <c r="CA55">
        <v>10008.7096774194</v>
      </c>
      <c r="CB55">
        <v>0</v>
      </c>
      <c r="CC55">
        <v>314.54258064516102</v>
      </c>
      <c r="CD55">
        <v>1000.01641935484</v>
      </c>
      <c r="CE55">
        <v>0.96001258064516104</v>
      </c>
      <c r="CF55">
        <v>3.99877677419355E-2</v>
      </c>
      <c r="CG55">
        <v>0</v>
      </c>
      <c r="CH55">
        <v>2.3466838709677398</v>
      </c>
      <c r="CI55">
        <v>0</v>
      </c>
      <c r="CJ55">
        <v>546.18383870967705</v>
      </c>
      <c r="CK55">
        <v>9334.51967741935</v>
      </c>
      <c r="CL55">
        <v>39.03</v>
      </c>
      <c r="CM55">
        <v>43.375</v>
      </c>
      <c r="CN55">
        <v>40.674999999999997</v>
      </c>
      <c r="CO55">
        <v>41.875</v>
      </c>
      <c r="CP55">
        <v>39.283999999999999</v>
      </c>
      <c r="CQ55">
        <v>960.02741935483903</v>
      </c>
      <c r="CR55">
        <v>39.990645161290303</v>
      </c>
      <c r="CS55">
        <v>0</v>
      </c>
      <c r="CT55">
        <v>118.799999952316</v>
      </c>
      <c r="CU55">
        <v>2.39368076923077</v>
      </c>
      <c r="CV55">
        <v>0.121275206233686</v>
      </c>
      <c r="CW55">
        <v>-13.3389743418</v>
      </c>
      <c r="CX55">
        <v>546.02988461538496</v>
      </c>
      <c r="CY55">
        <v>15</v>
      </c>
      <c r="CZ55">
        <v>1672917889.0999999</v>
      </c>
      <c r="DA55" t="s">
        <v>255</v>
      </c>
      <c r="DB55">
        <v>2</v>
      </c>
      <c r="DC55">
        <v>-4.1319999999999997</v>
      </c>
      <c r="DD55">
        <v>0.35599999999999998</v>
      </c>
      <c r="DE55">
        <v>399</v>
      </c>
      <c r="DF55">
        <v>15</v>
      </c>
      <c r="DG55">
        <v>1.68</v>
      </c>
      <c r="DH55">
        <v>0.3</v>
      </c>
      <c r="DI55">
        <v>-0.88056488301886804</v>
      </c>
      <c r="DJ55">
        <v>-1.24681999648768</v>
      </c>
      <c r="DK55">
        <v>0.83982315948375996</v>
      </c>
      <c r="DL55">
        <v>0</v>
      </c>
      <c r="DM55">
        <v>2.5510000000000002</v>
      </c>
      <c r="DN55">
        <v>0</v>
      </c>
      <c r="DO55">
        <v>0</v>
      </c>
      <c r="DP55">
        <v>0</v>
      </c>
      <c r="DQ55">
        <v>0.219806773584906</v>
      </c>
      <c r="DR55">
        <v>0.28848432612120301</v>
      </c>
      <c r="DS55">
        <v>4.9446936757151297E-2</v>
      </c>
      <c r="DT55">
        <v>0</v>
      </c>
      <c r="DU55">
        <v>0</v>
      </c>
      <c r="DV55">
        <v>3</v>
      </c>
      <c r="DW55" t="s">
        <v>266</v>
      </c>
      <c r="DX55">
        <v>100</v>
      </c>
      <c r="DY55">
        <v>100</v>
      </c>
      <c r="DZ55">
        <v>-4.1319999999999997</v>
      </c>
      <c r="EA55">
        <v>0.35599999999999998</v>
      </c>
      <c r="EB55">
        <v>2</v>
      </c>
      <c r="EC55">
        <v>516.67899999999997</v>
      </c>
      <c r="ED55">
        <v>412.23500000000001</v>
      </c>
      <c r="EE55">
        <v>21.7729</v>
      </c>
      <c r="EF55">
        <v>31.718399999999999</v>
      </c>
      <c r="EG55">
        <v>29.998100000000001</v>
      </c>
      <c r="EH55">
        <v>31.871099999999998</v>
      </c>
      <c r="EI55">
        <v>31.904399999999999</v>
      </c>
      <c r="EJ55">
        <v>18.675999999999998</v>
      </c>
      <c r="EK55">
        <v>29.534300000000002</v>
      </c>
      <c r="EL55">
        <v>0</v>
      </c>
      <c r="EM55">
        <v>21.784700000000001</v>
      </c>
      <c r="EN55">
        <v>400.79599999999999</v>
      </c>
      <c r="EO55">
        <v>15.4453</v>
      </c>
      <c r="EP55">
        <v>100.20099999999999</v>
      </c>
      <c r="EQ55">
        <v>90.666799999999995</v>
      </c>
    </row>
    <row r="56" spans="1:147" x14ac:dyDescent="0.3">
      <c r="A56">
        <v>40</v>
      </c>
      <c r="B56">
        <v>1672920420.8</v>
      </c>
      <c r="C56">
        <v>2460.2000000476801</v>
      </c>
      <c r="D56" t="s">
        <v>373</v>
      </c>
      <c r="E56" t="s">
        <v>374</v>
      </c>
      <c r="F56">
        <v>1672920412.8322599</v>
      </c>
      <c r="G56">
        <f t="shared" si="43"/>
        <v>2.5188361723093751E-3</v>
      </c>
      <c r="H56">
        <f t="shared" si="44"/>
        <v>3.8075538940876283</v>
      </c>
      <c r="I56">
        <f t="shared" si="45"/>
        <v>399.98577419354802</v>
      </c>
      <c r="J56">
        <f t="shared" si="46"/>
        <v>328.61860593138471</v>
      </c>
      <c r="K56">
        <f t="shared" si="47"/>
        <v>31.717292377267636</v>
      </c>
      <c r="L56">
        <f t="shared" si="48"/>
        <v>38.605439612550235</v>
      </c>
      <c r="M56">
        <f t="shared" si="49"/>
        <v>0.1075348314621327</v>
      </c>
      <c r="N56">
        <f t="shared" si="50"/>
        <v>3.38296322465624</v>
      </c>
      <c r="O56">
        <f t="shared" si="51"/>
        <v>0.1056713241686688</v>
      </c>
      <c r="P56">
        <f t="shared" si="52"/>
        <v>6.620931645642493E-2</v>
      </c>
      <c r="Q56">
        <f t="shared" si="53"/>
        <v>161.84751470280341</v>
      </c>
      <c r="R56">
        <f t="shared" si="54"/>
        <v>27.581962905135697</v>
      </c>
      <c r="S56">
        <f t="shared" si="55"/>
        <v>27.639064516129</v>
      </c>
      <c r="T56">
        <f t="shared" si="56"/>
        <v>3.7157204596676388</v>
      </c>
      <c r="U56">
        <f t="shared" si="57"/>
        <v>40.497818500736265</v>
      </c>
      <c r="V56">
        <f t="shared" si="58"/>
        <v>1.4769786519490886</v>
      </c>
      <c r="W56">
        <f t="shared" si="59"/>
        <v>3.6470573147594028</v>
      </c>
      <c r="X56">
        <f t="shared" si="60"/>
        <v>2.2387418077185499</v>
      </c>
      <c r="Y56">
        <f t="shared" si="61"/>
        <v>-111.08067519884344</v>
      </c>
      <c r="Z56">
        <f t="shared" si="62"/>
        <v>-58.127596590447105</v>
      </c>
      <c r="AA56">
        <f t="shared" si="63"/>
        <v>-3.7259915502188088</v>
      </c>
      <c r="AB56">
        <f t="shared" si="64"/>
        <v>-11.086748636705956</v>
      </c>
      <c r="AC56">
        <v>-3.9972137292997797E-2</v>
      </c>
      <c r="AD56">
        <v>4.4872225862942802E-2</v>
      </c>
      <c r="AE56">
        <v>3.3743512096368802</v>
      </c>
      <c r="AF56">
        <v>0</v>
      </c>
      <c r="AG56">
        <v>0</v>
      </c>
      <c r="AH56">
        <f t="shared" si="65"/>
        <v>1</v>
      </c>
      <c r="AI56">
        <f t="shared" si="66"/>
        <v>0</v>
      </c>
      <c r="AJ56">
        <f t="shared" si="67"/>
        <v>50914.766362353279</v>
      </c>
      <c r="AK56" t="s">
        <v>251</v>
      </c>
      <c r="AL56">
        <v>2.2433153846153799</v>
      </c>
      <c r="AM56">
        <v>1.538</v>
      </c>
      <c r="AN56">
        <f t="shared" si="68"/>
        <v>-0.7053153846153799</v>
      </c>
      <c r="AO56">
        <f t="shared" si="69"/>
        <v>-0.4585925777733289</v>
      </c>
      <c r="AP56">
        <v>1.1408337778350299</v>
      </c>
      <c r="AQ56" t="s">
        <v>375</v>
      </c>
      <c r="AR56">
        <v>2.3868576923076898</v>
      </c>
      <c r="AS56">
        <v>1.6892</v>
      </c>
      <c r="AT56">
        <f t="shared" si="70"/>
        <v>-0.41301071057760463</v>
      </c>
      <c r="AU56">
        <v>0.5</v>
      </c>
      <c r="AV56">
        <f t="shared" si="71"/>
        <v>841.20367459351201</v>
      </c>
      <c r="AW56">
        <f t="shared" si="72"/>
        <v>3.8075538940876283</v>
      </c>
      <c r="AX56">
        <f t="shared" si="73"/>
        <v>-173.71306369217925</v>
      </c>
      <c r="AY56">
        <f t="shared" si="74"/>
        <v>1</v>
      </c>
      <c r="AZ56">
        <f t="shared" si="75"/>
        <v>3.1701241884627002E-3</v>
      </c>
      <c r="BA56">
        <f t="shared" si="76"/>
        <v>-8.9509827137106326E-2</v>
      </c>
      <c r="BB56" t="s">
        <v>253</v>
      </c>
      <c r="BC56">
        <v>0</v>
      </c>
      <c r="BD56">
        <f t="shared" si="77"/>
        <v>1.6892</v>
      </c>
      <c r="BE56">
        <f t="shared" si="78"/>
        <v>-0.41301071057760469</v>
      </c>
      <c r="BF56">
        <f t="shared" si="79"/>
        <v>-9.8309492847854354E-2</v>
      </c>
      <c r="BG56">
        <f t="shared" si="80"/>
        <v>1.2590476851530568</v>
      </c>
      <c r="BH56">
        <f t="shared" si="81"/>
        <v>0.21437218483820802</v>
      </c>
      <c r="BI56">
        <f t="shared" si="82"/>
        <v>1000.00441935484</v>
      </c>
      <c r="BJ56">
        <f t="shared" si="83"/>
        <v>841.20367459351201</v>
      </c>
      <c r="BK56">
        <f t="shared" si="84"/>
        <v>0.84119995703241046</v>
      </c>
      <c r="BL56">
        <f t="shared" si="85"/>
        <v>0.19239991406482107</v>
      </c>
      <c r="BM56">
        <v>0.87688892485721603</v>
      </c>
      <c r="BN56">
        <v>0.5</v>
      </c>
      <c r="BO56" t="s">
        <v>254</v>
      </c>
      <c r="BP56">
        <v>1672920412.8322599</v>
      </c>
      <c r="BQ56">
        <v>399.98577419354802</v>
      </c>
      <c r="BR56">
        <v>400.83022580645201</v>
      </c>
      <c r="BS56">
        <v>15.302777419354801</v>
      </c>
      <c r="BT56">
        <v>14.8677903225806</v>
      </c>
      <c r="BU56">
        <v>500.00096774193503</v>
      </c>
      <c r="BV56">
        <v>96.317077419354803</v>
      </c>
      <c r="BW56">
        <v>0.199954193548387</v>
      </c>
      <c r="BX56">
        <v>27.320351612903199</v>
      </c>
      <c r="BY56">
        <v>27.639064516129</v>
      </c>
      <c r="BZ56">
        <v>999.9</v>
      </c>
      <c r="CA56">
        <v>10008.064516128999</v>
      </c>
      <c r="CB56">
        <v>0</v>
      </c>
      <c r="CC56">
        <v>314.50309677419398</v>
      </c>
      <c r="CD56">
        <v>1000.00441935484</v>
      </c>
      <c r="CE56">
        <v>0.96000099999999999</v>
      </c>
      <c r="CF56">
        <v>3.9999225806451599E-2</v>
      </c>
      <c r="CG56">
        <v>0</v>
      </c>
      <c r="CH56">
        <v>2.4013258064516099</v>
      </c>
      <c r="CI56">
        <v>0</v>
      </c>
      <c r="CJ56">
        <v>537.43335483870999</v>
      </c>
      <c r="CK56">
        <v>9334.3693548387091</v>
      </c>
      <c r="CL56">
        <v>39.4796774193548</v>
      </c>
      <c r="CM56">
        <v>43.375</v>
      </c>
      <c r="CN56">
        <v>40.878999999999998</v>
      </c>
      <c r="CO56">
        <v>41.875</v>
      </c>
      <c r="CP56">
        <v>39.588419354838699</v>
      </c>
      <c r="CQ56">
        <v>960.00483870967696</v>
      </c>
      <c r="CR56">
        <v>39.998709677419399</v>
      </c>
      <c r="CS56">
        <v>0</v>
      </c>
      <c r="CT56">
        <v>59.200000047683702</v>
      </c>
      <c r="CU56">
        <v>2.3868576923076898</v>
      </c>
      <c r="CV56">
        <v>-0.69968204451110005</v>
      </c>
      <c r="CW56">
        <v>-4.2681367463384401</v>
      </c>
      <c r="CX56">
        <v>537.44626923076896</v>
      </c>
      <c r="CY56">
        <v>15</v>
      </c>
      <c r="CZ56">
        <v>1672917889.0999999</v>
      </c>
      <c r="DA56" t="s">
        <v>255</v>
      </c>
      <c r="DB56">
        <v>2</v>
      </c>
      <c r="DC56">
        <v>-4.1319999999999997</v>
      </c>
      <c r="DD56">
        <v>0.35599999999999998</v>
      </c>
      <c r="DE56">
        <v>399</v>
      </c>
      <c r="DF56">
        <v>15</v>
      </c>
      <c r="DG56">
        <v>1.68</v>
      </c>
      <c r="DH56">
        <v>0.3</v>
      </c>
      <c r="DI56">
        <v>-1.16292812075472</v>
      </c>
      <c r="DJ56">
        <v>1.09584417324354</v>
      </c>
      <c r="DK56">
        <v>1.2333294171837501</v>
      </c>
      <c r="DL56">
        <v>0</v>
      </c>
      <c r="DM56">
        <v>2.3542999999999998</v>
      </c>
      <c r="DN56">
        <v>0</v>
      </c>
      <c r="DO56">
        <v>0</v>
      </c>
      <c r="DP56">
        <v>0</v>
      </c>
      <c r="DQ56">
        <v>0.43759611320754699</v>
      </c>
      <c r="DR56">
        <v>1.39819278379113E-3</v>
      </c>
      <c r="DS56">
        <v>2.17014470977888E-2</v>
      </c>
      <c r="DT56">
        <v>1</v>
      </c>
      <c r="DU56">
        <v>1</v>
      </c>
      <c r="DV56">
        <v>3</v>
      </c>
      <c r="DW56" t="s">
        <v>256</v>
      </c>
      <c r="DX56">
        <v>100</v>
      </c>
      <c r="DY56">
        <v>100</v>
      </c>
      <c r="DZ56">
        <v>-4.1319999999999997</v>
      </c>
      <c r="EA56">
        <v>0.35599999999999998</v>
      </c>
      <c r="EB56">
        <v>2</v>
      </c>
      <c r="EC56">
        <v>517.81700000000001</v>
      </c>
      <c r="ED56">
        <v>411.03699999999998</v>
      </c>
      <c r="EE56">
        <v>23.068899999999999</v>
      </c>
      <c r="EF56">
        <v>31.763000000000002</v>
      </c>
      <c r="EG56">
        <v>29.999099999999999</v>
      </c>
      <c r="EH56">
        <v>31.885000000000002</v>
      </c>
      <c r="EI56">
        <v>31.9099</v>
      </c>
      <c r="EJ56">
        <v>18.681999999999999</v>
      </c>
      <c r="EK56">
        <v>33.395499999999998</v>
      </c>
      <c r="EL56">
        <v>0</v>
      </c>
      <c r="EM56">
        <v>23.132200000000001</v>
      </c>
      <c r="EN56">
        <v>401.69200000000001</v>
      </c>
      <c r="EO56">
        <v>14.766999999999999</v>
      </c>
      <c r="EP56">
        <v>100.205</v>
      </c>
      <c r="EQ56">
        <v>90.675700000000006</v>
      </c>
    </row>
    <row r="57" spans="1:147" x14ac:dyDescent="0.3">
      <c r="A57">
        <v>41</v>
      </c>
      <c r="B57">
        <v>1672920481.4000001</v>
      </c>
      <c r="C57">
        <v>2520.8000001907299</v>
      </c>
      <c r="D57" t="s">
        <v>376</v>
      </c>
      <c r="E57" t="s">
        <v>377</v>
      </c>
      <c r="F57">
        <v>1672920473.3419399</v>
      </c>
      <c r="G57">
        <f t="shared" si="43"/>
        <v>2.6909835222083912E-3</v>
      </c>
      <c r="H57">
        <f t="shared" si="44"/>
        <v>6.262198384815318</v>
      </c>
      <c r="I57">
        <f t="shared" si="45"/>
        <v>400.07867741935502</v>
      </c>
      <c r="J57">
        <f t="shared" si="46"/>
        <v>297.44997148334852</v>
      </c>
      <c r="K57">
        <f t="shared" si="47"/>
        <v>28.709662687166993</v>
      </c>
      <c r="L57">
        <f t="shared" si="48"/>
        <v>38.615313424834468</v>
      </c>
      <c r="M57">
        <f t="shared" si="49"/>
        <v>0.11405924464095116</v>
      </c>
      <c r="N57">
        <f t="shared" si="50"/>
        <v>3.3818993986609827</v>
      </c>
      <c r="O57">
        <f t="shared" si="51"/>
        <v>0.1119644776879556</v>
      </c>
      <c r="P57">
        <f t="shared" si="52"/>
        <v>7.0162800645055506E-2</v>
      </c>
      <c r="Q57">
        <f t="shared" si="53"/>
        <v>161.84527932072342</v>
      </c>
      <c r="R57">
        <f t="shared" si="54"/>
        <v>27.604361647402506</v>
      </c>
      <c r="S57">
        <f t="shared" si="55"/>
        <v>27.680483870967699</v>
      </c>
      <c r="T57">
        <f t="shared" si="56"/>
        <v>3.724726097747618</v>
      </c>
      <c r="U57">
        <f t="shared" si="57"/>
        <v>40.089179178791568</v>
      </c>
      <c r="V57">
        <f t="shared" si="58"/>
        <v>1.4673498968717495</v>
      </c>
      <c r="W57">
        <f t="shared" si="59"/>
        <v>3.6602143693877967</v>
      </c>
      <c r="X57">
        <f t="shared" si="60"/>
        <v>2.2573762008758687</v>
      </c>
      <c r="Y57">
        <f t="shared" si="61"/>
        <v>-118.67237332939006</v>
      </c>
      <c r="Z57">
        <f t="shared" si="62"/>
        <v>-54.452819780247324</v>
      </c>
      <c r="AA57">
        <f t="shared" si="63"/>
        <v>-3.4933291295354358</v>
      </c>
      <c r="AB57">
        <f t="shared" si="64"/>
        <v>-14.773242918449384</v>
      </c>
      <c r="AC57">
        <v>-3.9956330360746098E-2</v>
      </c>
      <c r="AD57">
        <v>4.4854481196726997E-2</v>
      </c>
      <c r="AE57">
        <v>3.3732907892523101</v>
      </c>
      <c r="AF57">
        <v>0</v>
      </c>
      <c r="AG57">
        <v>0</v>
      </c>
      <c r="AH57">
        <f t="shared" si="65"/>
        <v>1</v>
      </c>
      <c r="AI57">
        <f t="shared" si="66"/>
        <v>0</v>
      </c>
      <c r="AJ57">
        <f t="shared" si="67"/>
        <v>50885.091130778732</v>
      </c>
      <c r="AK57" t="s">
        <v>251</v>
      </c>
      <c r="AL57">
        <v>2.2433153846153799</v>
      </c>
      <c r="AM57">
        <v>1.538</v>
      </c>
      <c r="AN57">
        <f t="shared" si="68"/>
        <v>-0.7053153846153799</v>
      </c>
      <c r="AO57">
        <f t="shared" si="69"/>
        <v>-0.4585925777733289</v>
      </c>
      <c r="AP57">
        <v>1.1408337778350299</v>
      </c>
      <c r="AQ57" t="s">
        <v>378</v>
      </c>
      <c r="AR57">
        <v>2.31008461538462</v>
      </c>
      <c r="AS57">
        <v>1.5264</v>
      </c>
      <c r="AT57">
        <f t="shared" si="70"/>
        <v>-0.5134202144815383</v>
      </c>
      <c r="AU57">
        <v>0.5</v>
      </c>
      <c r="AV57">
        <f t="shared" si="71"/>
        <v>841.19517704507098</v>
      </c>
      <c r="AW57">
        <f t="shared" si="72"/>
        <v>6.262198384815318</v>
      </c>
      <c r="AX57">
        <f t="shared" si="73"/>
        <v>-215.94330410965796</v>
      </c>
      <c r="AY57">
        <f t="shared" si="74"/>
        <v>1</v>
      </c>
      <c r="AZ57">
        <f t="shared" si="75"/>
        <v>6.0882001546543425E-3</v>
      </c>
      <c r="BA57">
        <f t="shared" si="76"/>
        <v>7.5995807127882961E-3</v>
      </c>
      <c r="BB57" t="s">
        <v>253</v>
      </c>
      <c r="BC57">
        <v>0</v>
      </c>
      <c r="BD57">
        <f t="shared" si="77"/>
        <v>1.5264</v>
      </c>
      <c r="BE57">
        <f t="shared" si="78"/>
        <v>-0.5134202144815383</v>
      </c>
      <c r="BF57">
        <f t="shared" si="79"/>
        <v>7.5422626788036766E-3</v>
      </c>
      <c r="BG57">
        <f t="shared" si="80"/>
        <v>1.0931340465026584</v>
      </c>
      <c r="BH57">
        <f t="shared" si="81"/>
        <v>-1.6446543281238259E-2</v>
      </c>
      <c r="BI57">
        <f t="shared" si="82"/>
        <v>999.99474193548394</v>
      </c>
      <c r="BJ57">
        <f t="shared" si="83"/>
        <v>841.19517704507098</v>
      </c>
      <c r="BK57">
        <f t="shared" si="84"/>
        <v>0.84119960012683936</v>
      </c>
      <c r="BL57">
        <f t="shared" si="85"/>
        <v>0.19239920025367882</v>
      </c>
      <c r="BM57">
        <v>0.87688892485721603</v>
      </c>
      <c r="BN57">
        <v>0.5</v>
      </c>
      <c r="BO57" t="s">
        <v>254</v>
      </c>
      <c r="BP57">
        <v>1672920473.3419399</v>
      </c>
      <c r="BQ57">
        <v>400.07867741935502</v>
      </c>
      <c r="BR57">
        <v>401.36574193548398</v>
      </c>
      <c r="BS57">
        <v>15.2026580645161</v>
      </c>
      <c r="BT57">
        <v>14.737893548387101</v>
      </c>
      <c r="BU57">
        <v>499.99945161290299</v>
      </c>
      <c r="BV57">
        <v>96.319348387096795</v>
      </c>
      <c r="BW57">
        <v>0.19995045161290301</v>
      </c>
      <c r="BX57">
        <v>27.381825806451602</v>
      </c>
      <c r="BY57">
        <v>27.680483870967699</v>
      </c>
      <c r="BZ57">
        <v>999.9</v>
      </c>
      <c r="CA57">
        <v>10003.870967741899</v>
      </c>
      <c r="CB57">
        <v>0</v>
      </c>
      <c r="CC57">
        <v>314.553</v>
      </c>
      <c r="CD57">
        <v>999.99474193548394</v>
      </c>
      <c r="CE57">
        <v>0.96001264516129103</v>
      </c>
      <c r="CF57">
        <v>3.9987593548387101E-2</v>
      </c>
      <c r="CG57">
        <v>0</v>
      </c>
      <c r="CH57">
        <v>2.28187096774194</v>
      </c>
      <c r="CI57">
        <v>0</v>
      </c>
      <c r="CJ57">
        <v>535.55467741935502</v>
      </c>
      <c r="CK57">
        <v>9334.3090322580592</v>
      </c>
      <c r="CL57">
        <v>39.832322580645098</v>
      </c>
      <c r="CM57">
        <v>43.4491935483871</v>
      </c>
      <c r="CN57">
        <v>41.116870967741903</v>
      </c>
      <c r="CO57">
        <v>41.941064516129003</v>
      </c>
      <c r="CP57">
        <v>39.860774193548401</v>
      </c>
      <c r="CQ57">
        <v>960.00806451612902</v>
      </c>
      <c r="CR57">
        <v>39.986451612903203</v>
      </c>
      <c r="CS57">
        <v>0</v>
      </c>
      <c r="CT57">
        <v>60.200000047683702</v>
      </c>
      <c r="CU57">
        <v>2.31008461538462</v>
      </c>
      <c r="CV57">
        <v>0.316335032893721</v>
      </c>
      <c r="CW57">
        <v>-1.20509401037432</v>
      </c>
      <c r="CX57">
        <v>535.53534615384604</v>
      </c>
      <c r="CY57">
        <v>15</v>
      </c>
      <c r="CZ57">
        <v>1672917889.0999999</v>
      </c>
      <c r="DA57" t="s">
        <v>255</v>
      </c>
      <c r="DB57">
        <v>2</v>
      </c>
      <c r="DC57">
        <v>-4.1319999999999997</v>
      </c>
      <c r="DD57">
        <v>0.35599999999999998</v>
      </c>
      <c r="DE57">
        <v>399</v>
      </c>
      <c r="DF57">
        <v>15</v>
      </c>
      <c r="DG57">
        <v>1.68</v>
      </c>
      <c r="DH57">
        <v>0.3</v>
      </c>
      <c r="DI57">
        <v>-1.2799648301886799</v>
      </c>
      <c r="DJ57">
        <v>-0.104019723061297</v>
      </c>
      <c r="DK57">
        <v>0.42596215454094</v>
      </c>
      <c r="DL57">
        <v>1</v>
      </c>
      <c r="DM57">
        <v>2.2766000000000002</v>
      </c>
      <c r="DN57">
        <v>0</v>
      </c>
      <c r="DO57">
        <v>0</v>
      </c>
      <c r="DP57">
        <v>0</v>
      </c>
      <c r="DQ57">
        <v>0.45734799999999998</v>
      </c>
      <c r="DR57">
        <v>8.1575174136076595E-2</v>
      </c>
      <c r="DS57">
        <v>1.06881682353159E-2</v>
      </c>
      <c r="DT57">
        <v>1</v>
      </c>
      <c r="DU57">
        <v>2</v>
      </c>
      <c r="DV57">
        <v>3</v>
      </c>
      <c r="DW57" t="s">
        <v>270</v>
      </c>
      <c r="DX57">
        <v>100</v>
      </c>
      <c r="DY57">
        <v>100</v>
      </c>
      <c r="DZ57">
        <v>-4.1319999999999997</v>
      </c>
      <c r="EA57">
        <v>0.35599999999999998</v>
      </c>
      <c r="EB57">
        <v>2</v>
      </c>
      <c r="EC57">
        <v>517.54</v>
      </c>
      <c r="ED57">
        <v>410.495</v>
      </c>
      <c r="EE57">
        <v>25.608699999999999</v>
      </c>
      <c r="EF57">
        <v>31.785399999999999</v>
      </c>
      <c r="EG57">
        <v>30.000599999999999</v>
      </c>
      <c r="EH57">
        <v>31.898900000000001</v>
      </c>
      <c r="EI57">
        <v>31.920999999999999</v>
      </c>
      <c r="EJ57">
        <v>18.674499999999998</v>
      </c>
      <c r="EK57">
        <v>33.676699999999997</v>
      </c>
      <c r="EL57">
        <v>0</v>
      </c>
      <c r="EM57">
        <v>25.723500000000001</v>
      </c>
      <c r="EN57">
        <v>401.38600000000002</v>
      </c>
      <c r="EO57">
        <v>14.654299999999999</v>
      </c>
      <c r="EP57">
        <v>100.19799999999999</v>
      </c>
      <c r="EQ57">
        <v>90.675299999999993</v>
      </c>
    </row>
    <row r="58" spans="1:147" x14ac:dyDescent="0.3">
      <c r="A58">
        <v>42</v>
      </c>
      <c r="B58">
        <v>1672920541.9000001</v>
      </c>
      <c r="C58">
        <v>2581.3000001907299</v>
      </c>
      <c r="D58" t="s">
        <v>379</v>
      </c>
      <c r="E58" t="s">
        <v>380</v>
      </c>
      <c r="F58">
        <v>1672920533.82903</v>
      </c>
      <c r="G58">
        <f t="shared" si="43"/>
        <v>2.7729446535793125E-3</v>
      </c>
      <c r="H58">
        <f t="shared" si="44"/>
        <v>8.094824639284866</v>
      </c>
      <c r="I58">
        <f t="shared" si="45"/>
        <v>400.06609677419402</v>
      </c>
      <c r="J58">
        <f t="shared" si="46"/>
        <v>272.33091329578684</v>
      </c>
      <c r="K58">
        <f t="shared" si="47"/>
        <v>26.285148199754108</v>
      </c>
      <c r="L58">
        <f t="shared" si="48"/>
        <v>38.614039501220098</v>
      </c>
      <c r="M58">
        <f t="shared" si="49"/>
        <v>0.11489758875496354</v>
      </c>
      <c r="N58">
        <f t="shared" si="50"/>
        <v>3.3818530676087564</v>
      </c>
      <c r="O58">
        <f t="shared" si="51"/>
        <v>0.11277219594860653</v>
      </c>
      <c r="P58">
        <f t="shared" si="52"/>
        <v>7.0670305866738489E-2</v>
      </c>
      <c r="Q58">
        <f t="shared" si="53"/>
        <v>161.84915069390621</v>
      </c>
      <c r="R58">
        <f t="shared" si="54"/>
        <v>27.959558995899901</v>
      </c>
      <c r="S58">
        <f t="shared" si="55"/>
        <v>27.985219354838701</v>
      </c>
      <c r="T58">
        <f t="shared" si="56"/>
        <v>3.7915710435482595</v>
      </c>
      <c r="U58">
        <f t="shared" si="57"/>
        <v>39.643713900215744</v>
      </c>
      <c r="V58">
        <f t="shared" si="58"/>
        <v>1.4831204160327891</v>
      </c>
      <c r="W58">
        <f t="shared" si="59"/>
        <v>3.7411238002721987</v>
      </c>
      <c r="X58">
        <f t="shared" si="60"/>
        <v>2.3084506275154704</v>
      </c>
      <c r="Y58">
        <f t="shared" si="61"/>
        <v>-122.28685922284768</v>
      </c>
      <c r="Z58">
        <f t="shared" si="62"/>
        <v>-41.850650943016291</v>
      </c>
      <c r="AA58">
        <f t="shared" si="63"/>
        <v>-2.6939985238458299</v>
      </c>
      <c r="AB58">
        <f t="shared" si="64"/>
        <v>-4.9823579958035964</v>
      </c>
      <c r="AC58">
        <v>-3.9955641994371398E-2</v>
      </c>
      <c r="AD58">
        <v>4.4853708445167097E-2</v>
      </c>
      <c r="AE58">
        <v>3.3732446065089299</v>
      </c>
      <c r="AF58">
        <v>0</v>
      </c>
      <c r="AG58">
        <v>0</v>
      </c>
      <c r="AH58">
        <f t="shared" si="65"/>
        <v>1</v>
      </c>
      <c r="AI58">
        <f t="shared" si="66"/>
        <v>0</v>
      </c>
      <c r="AJ58">
        <f t="shared" si="67"/>
        <v>50820.996888616086</v>
      </c>
      <c r="AK58" t="s">
        <v>251</v>
      </c>
      <c r="AL58">
        <v>2.2433153846153799</v>
      </c>
      <c r="AM58">
        <v>1.538</v>
      </c>
      <c r="AN58">
        <f t="shared" si="68"/>
        <v>-0.7053153846153799</v>
      </c>
      <c r="AO58">
        <f t="shared" si="69"/>
        <v>-0.4585925777733289</v>
      </c>
      <c r="AP58">
        <v>1.1408337778350299</v>
      </c>
      <c r="AQ58" t="s">
        <v>381</v>
      </c>
      <c r="AR58">
        <v>2.3492730769230801</v>
      </c>
      <c r="AS58">
        <v>1.6284000000000001</v>
      </c>
      <c r="AT58">
        <f t="shared" si="70"/>
        <v>-0.4426879617557602</v>
      </c>
      <c r="AU58">
        <v>0.5</v>
      </c>
      <c r="AV58">
        <f t="shared" si="71"/>
        <v>841.20910080053534</v>
      </c>
      <c r="AW58">
        <f t="shared" si="72"/>
        <v>8.094824639284866</v>
      </c>
      <c r="AX58">
        <f t="shared" si="73"/>
        <v>-186.19657112189242</v>
      </c>
      <c r="AY58">
        <f t="shared" si="74"/>
        <v>1</v>
      </c>
      <c r="AZ58">
        <f t="shared" si="75"/>
        <v>8.2666614695823919E-3</v>
      </c>
      <c r="BA58">
        <f t="shared" si="76"/>
        <v>-5.5514615573569168E-2</v>
      </c>
      <c r="BB58" t="s">
        <v>253</v>
      </c>
      <c r="BC58">
        <v>0</v>
      </c>
      <c r="BD58">
        <f t="shared" si="77"/>
        <v>1.6284000000000001</v>
      </c>
      <c r="BE58">
        <f t="shared" si="78"/>
        <v>-0.44268796175576025</v>
      </c>
      <c r="BF58">
        <f t="shared" si="79"/>
        <v>-5.8777633289987016E-2</v>
      </c>
      <c r="BG58">
        <f t="shared" si="80"/>
        <v>1.1723126383867839</v>
      </c>
      <c r="BH58">
        <f t="shared" si="81"/>
        <v>0.12816961315723555</v>
      </c>
      <c r="BI58">
        <f t="shared" si="82"/>
        <v>1000.0104516129001</v>
      </c>
      <c r="BJ58">
        <f t="shared" si="83"/>
        <v>841.20910080053534</v>
      </c>
      <c r="BK58">
        <f t="shared" si="84"/>
        <v>0.84120030890053532</v>
      </c>
      <c r="BL58">
        <f t="shared" si="85"/>
        <v>0.19240061780107076</v>
      </c>
      <c r="BM58">
        <v>0.87688892485721603</v>
      </c>
      <c r="BN58">
        <v>0.5</v>
      </c>
      <c r="BO58" t="s">
        <v>254</v>
      </c>
      <c r="BP58">
        <v>1672920533.82903</v>
      </c>
      <c r="BQ58">
        <v>400.06609677419402</v>
      </c>
      <c r="BR58">
        <v>401.68025806451601</v>
      </c>
      <c r="BS58">
        <v>15.3660741935484</v>
      </c>
      <c r="BT58">
        <v>14.8872483870968</v>
      </c>
      <c r="BU58">
        <v>500.01499999999999</v>
      </c>
      <c r="BV58">
        <v>96.319241935483902</v>
      </c>
      <c r="BW58">
        <v>0.19990780645161299</v>
      </c>
      <c r="BX58">
        <v>27.7556774193548</v>
      </c>
      <c r="BY58">
        <v>27.985219354838701</v>
      </c>
      <c r="BZ58">
        <v>999.9</v>
      </c>
      <c r="CA58">
        <v>10003.7096774194</v>
      </c>
      <c r="CB58">
        <v>0</v>
      </c>
      <c r="CC58">
        <v>314.517516129032</v>
      </c>
      <c r="CD58">
        <v>1000.0104516129001</v>
      </c>
      <c r="CE58">
        <v>0.95998764516129098</v>
      </c>
      <c r="CF58">
        <v>4.00126419354839E-2</v>
      </c>
      <c r="CG58">
        <v>0</v>
      </c>
      <c r="CH58">
        <v>2.3634451612903198</v>
      </c>
      <c r="CI58">
        <v>0</v>
      </c>
      <c r="CJ58">
        <v>534.98993548387102</v>
      </c>
      <c r="CK58">
        <v>9334.3799999999992</v>
      </c>
      <c r="CL58">
        <v>40.125</v>
      </c>
      <c r="CM58">
        <v>43.580290322580602</v>
      </c>
      <c r="CN58">
        <v>41.370935483871001</v>
      </c>
      <c r="CO58">
        <v>42.061999999999998</v>
      </c>
      <c r="CP58">
        <v>40.096548387096803</v>
      </c>
      <c r="CQ58">
        <v>959.99806451612903</v>
      </c>
      <c r="CR58">
        <v>40.010645161290299</v>
      </c>
      <c r="CS58">
        <v>0</v>
      </c>
      <c r="CT58">
        <v>60</v>
      </c>
      <c r="CU58">
        <v>2.3492730769230801</v>
      </c>
      <c r="CV58">
        <v>0.111627345064279</v>
      </c>
      <c r="CW58">
        <v>2.62762393413258</v>
      </c>
      <c r="CX58">
        <v>535.03069230769199</v>
      </c>
      <c r="CY58">
        <v>15</v>
      </c>
      <c r="CZ58">
        <v>1672917889.0999999</v>
      </c>
      <c r="DA58" t="s">
        <v>255</v>
      </c>
      <c r="DB58">
        <v>2</v>
      </c>
      <c r="DC58">
        <v>-4.1319999999999997</v>
      </c>
      <c r="DD58">
        <v>0.35599999999999998</v>
      </c>
      <c r="DE58">
        <v>399</v>
      </c>
      <c r="DF58">
        <v>15</v>
      </c>
      <c r="DG58">
        <v>1.68</v>
      </c>
      <c r="DH58">
        <v>0.3</v>
      </c>
      <c r="DI58">
        <v>-1.41202975471698</v>
      </c>
      <c r="DJ58">
        <v>-0.88163020491988098</v>
      </c>
      <c r="DK58">
        <v>0.85451012922704395</v>
      </c>
      <c r="DL58">
        <v>0</v>
      </c>
      <c r="DM58">
        <v>2.0712999999999999</v>
      </c>
      <c r="DN58">
        <v>0</v>
      </c>
      <c r="DO58">
        <v>0</v>
      </c>
      <c r="DP58">
        <v>0</v>
      </c>
      <c r="DQ58">
        <v>0.47035060377358501</v>
      </c>
      <c r="DR58">
        <v>0.11524581727163299</v>
      </c>
      <c r="DS58">
        <v>1.71482230504038E-2</v>
      </c>
      <c r="DT58">
        <v>0</v>
      </c>
      <c r="DU58">
        <v>0</v>
      </c>
      <c r="DV58">
        <v>3</v>
      </c>
      <c r="DW58" t="s">
        <v>266</v>
      </c>
      <c r="DX58">
        <v>100</v>
      </c>
      <c r="DY58">
        <v>100</v>
      </c>
      <c r="DZ58">
        <v>-4.1319999999999997</v>
      </c>
      <c r="EA58">
        <v>0.35599999999999998</v>
      </c>
      <c r="EB58">
        <v>2</v>
      </c>
      <c r="EC58">
        <v>516.81100000000004</v>
      </c>
      <c r="ED58">
        <v>411.04599999999999</v>
      </c>
      <c r="EE58">
        <v>26.3035</v>
      </c>
      <c r="EF58">
        <v>31.777000000000001</v>
      </c>
      <c r="EG58">
        <v>30.001300000000001</v>
      </c>
      <c r="EH58">
        <v>31.904499999999999</v>
      </c>
      <c r="EI58">
        <v>31.929300000000001</v>
      </c>
      <c r="EJ58">
        <v>18.602399999999999</v>
      </c>
      <c r="EK58">
        <v>31.912600000000001</v>
      </c>
      <c r="EL58">
        <v>0</v>
      </c>
      <c r="EM58">
        <v>26.014500000000002</v>
      </c>
      <c r="EN58">
        <v>400.37099999999998</v>
      </c>
      <c r="EO58">
        <v>15.003299999999999</v>
      </c>
      <c r="EP58">
        <v>100.199</v>
      </c>
      <c r="EQ58">
        <v>90.680199999999999</v>
      </c>
    </row>
    <row r="59" spans="1:147" x14ac:dyDescent="0.3">
      <c r="A59">
        <v>43</v>
      </c>
      <c r="B59">
        <v>1672920601.9000001</v>
      </c>
      <c r="C59">
        <v>2641.3000001907299</v>
      </c>
      <c r="D59" t="s">
        <v>382</v>
      </c>
      <c r="E59" t="s">
        <v>383</v>
      </c>
      <c r="F59">
        <v>1672920593.8774199</v>
      </c>
      <c r="G59">
        <f t="shared" si="43"/>
        <v>2.9806418422843963E-3</v>
      </c>
      <c r="H59">
        <f t="shared" si="44"/>
        <v>6.4453872760527631</v>
      </c>
      <c r="I59">
        <f t="shared" si="45"/>
        <v>400.04322580645203</v>
      </c>
      <c r="J59">
        <f t="shared" si="46"/>
        <v>301.24799046793061</v>
      </c>
      <c r="K59">
        <f t="shared" si="47"/>
        <v>29.076504035571919</v>
      </c>
      <c r="L59">
        <f t="shared" si="48"/>
        <v>38.612235890757852</v>
      </c>
      <c r="M59">
        <f t="shared" si="49"/>
        <v>0.12341263769320909</v>
      </c>
      <c r="N59">
        <f t="shared" si="50"/>
        <v>3.3825305404568553</v>
      </c>
      <c r="O59">
        <f t="shared" si="51"/>
        <v>0.12096464396892655</v>
      </c>
      <c r="P59">
        <f t="shared" si="52"/>
        <v>7.5818800591075486E-2</v>
      </c>
      <c r="Q59">
        <f t="shared" si="53"/>
        <v>161.84893942097688</v>
      </c>
      <c r="R59">
        <f t="shared" si="54"/>
        <v>28.095614982767042</v>
      </c>
      <c r="S59">
        <f t="shared" si="55"/>
        <v>28.113370967741901</v>
      </c>
      <c r="T59">
        <f t="shared" si="56"/>
        <v>3.8199927253832877</v>
      </c>
      <c r="U59">
        <f t="shared" si="57"/>
        <v>39.861606502224511</v>
      </c>
      <c r="V59">
        <f t="shared" si="58"/>
        <v>1.507311738391373</v>
      </c>
      <c r="W59">
        <f t="shared" si="59"/>
        <v>3.7813622446633106</v>
      </c>
      <c r="X59">
        <f t="shared" si="60"/>
        <v>2.3126809869919147</v>
      </c>
      <c r="Y59">
        <f t="shared" si="61"/>
        <v>-131.44630524474186</v>
      </c>
      <c r="Z59">
        <f t="shared" si="62"/>
        <v>-31.801054225916641</v>
      </c>
      <c r="AA59">
        <f t="shared" si="63"/>
        <v>-2.049858232256748</v>
      </c>
      <c r="AB59">
        <f t="shared" si="64"/>
        <v>-3.4482782819383822</v>
      </c>
      <c r="AC59">
        <v>-3.9965707976481399E-2</v>
      </c>
      <c r="AD59">
        <v>4.4865008391914103E-2</v>
      </c>
      <c r="AE59">
        <v>3.3739199106366402</v>
      </c>
      <c r="AF59">
        <v>0</v>
      </c>
      <c r="AG59">
        <v>0</v>
      </c>
      <c r="AH59">
        <f t="shared" si="65"/>
        <v>1</v>
      </c>
      <c r="AI59">
        <f t="shared" si="66"/>
        <v>0</v>
      </c>
      <c r="AJ59">
        <f t="shared" si="67"/>
        <v>50802.332965240232</v>
      </c>
      <c r="AK59" t="s">
        <v>251</v>
      </c>
      <c r="AL59">
        <v>2.2433153846153799</v>
      </c>
      <c r="AM59">
        <v>1.538</v>
      </c>
      <c r="AN59">
        <f t="shared" si="68"/>
        <v>-0.7053153846153799</v>
      </c>
      <c r="AO59">
        <f t="shared" si="69"/>
        <v>-0.4585925777733289</v>
      </c>
      <c r="AP59">
        <v>1.1408337778350299</v>
      </c>
      <c r="AQ59" t="s">
        <v>384</v>
      </c>
      <c r="AR59">
        <v>2.34637692307692</v>
      </c>
      <c r="AS59">
        <v>1.4392</v>
      </c>
      <c r="AT59">
        <f t="shared" si="70"/>
        <v>-0.63033416000341846</v>
      </c>
      <c r="AU59">
        <v>0.5</v>
      </c>
      <c r="AV59">
        <f t="shared" si="71"/>
        <v>841.20784362556287</v>
      </c>
      <c r="AW59">
        <f t="shared" si="72"/>
        <v>6.4453872760527631</v>
      </c>
      <c r="AX59">
        <f t="shared" si="73"/>
        <v>-265.12101975000309</v>
      </c>
      <c r="AY59">
        <f t="shared" si="74"/>
        <v>1</v>
      </c>
      <c r="AZ59">
        <f t="shared" si="75"/>
        <v>6.305877362430881E-3</v>
      </c>
      <c r="BA59">
        <f t="shared" si="76"/>
        <v>6.8649249583101715E-2</v>
      </c>
      <c r="BB59" t="s">
        <v>253</v>
      </c>
      <c r="BC59">
        <v>0</v>
      </c>
      <c r="BD59">
        <f t="shared" si="77"/>
        <v>1.4392</v>
      </c>
      <c r="BE59">
        <f t="shared" si="78"/>
        <v>-0.63033416000341858</v>
      </c>
      <c r="BF59">
        <f t="shared" si="79"/>
        <v>6.4239271781534463E-2</v>
      </c>
      <c r="BG59">
        <f t="shared" si="80"/>
        <v>1.1281675993686353</v>
      </c>
      <c r="BH59">
        <f t="shared" si="81"/>
        <v>-0.14007917898158037</v>
      </c>
      <c r="BI59">
        <f t="shared" si="82"/>
        <v>1000.00893548387</v>
      </c>
      <c r="BJ59">
        <f t="shared" si="83"/>
        <v>841.20784362556287</v>
      </c>
      <c r="BK59">
        <f t="shared" si="84"/>
        <v>0.8412003270936087</v>
      </c>
      <c r="BL59">
        <f t="shared" si="85"/>
        <v>0.19240065418721752</v>
      </c>
      <c r="BM59">
        <v>0.87688892485721603</v>
      </c>
      <c r="BN59">
        <v>0.5</v>
      </c>
      <c r="BO59" t="s">
        <v>254</v>
      </c>
      <c r="BP59">
        <v>1672920593.8774199</v>
      </c>
      <c r="BQ59">
        <v>400.04322580645203</v>
      </c>
      <c r="BR59">
        <v>401.38267741935499</v>
      </c>
      <c r="BS59">
        <v>15.616548387096801</v>
      </c>
      <c r="BT59">
        <v>15.101990322580599</v>
      </c>
      <c r="BU59">
        <v>500.01645161290298</v>
      </c>
      <c r="BV59">
        <v>96.320212903225794</v>
      </c>
      <c r="BW59">
        <v>0.19994641935483901</v>
      </c>
      <c r="BX59">
        <v>27.9389838709677</v>
      </c>
      <c r="BY59">
        <v>28.113370967741901</v>
      </c>
      <c r="BZ59">
        <v>999.9</v>
      </c>
      <c r="CA59">
        <v>10006.129032258101</v>
      </c>
      <c r="CB59">
        <v>0</v>
      </c>
      <c r="CC59">
        <v>314.41138709677398</v>
      </c>
      <c r="CD59">
        <v>1000.00893548387</v>
      </c>
      <c r="CE59">
        <v>0.95998990322580702</v>
      </c>
      <c r="CF59">
        <v>4.00103387096774E-2</v>
      </c>
      <c r="CG59">
        <v>0</v>
      </c>
      <c r="CH59">
        <v>2.3557000000000001</v>
      </c>
      <c r="CI59">
        <v>0</v>
      </c>
      <c r="CJ59">
        <v>536.381096774193</v>
      </c>
      <c r="CK59">
        <v>9334.3722580645208</v>
      </c>
      <c r="CL59">
        <v>40.375</v>
      </c>
      <c r="CM59">
        <v>43.745935483871001</v>
      </c>
      <c r="CN59">
        <v>41.600612903225802</v>
      </c>
      <c r="CO59">
        <v>42.195129032258102</v>
      </c>
      <c r="CP59">
        <v>40.326225806451603</v>
      </c>
      <c r="CQ59">
        <v>959.99838709677397</v>
      </c>
      <c r="CR59">
        <v>40.011290322580599</v>
      </c>
      <c r="CS59">
        <v>0</v>
      </c>
      <c r="CT59">
        <v>59.400000095367403</v>
      </c>
      <c r="CU59">
        <v>2.34637692307692</v>
      </c>
      <c r="CV59">
        <v>-0.27178120475929601</v>
      </c>
      <c r="CW59">
        <v>2.54085470197229</v>
      </c>
      <c r="CX59">
        <v>536.41761538461503</v>
      </c>
      <c r="CY59">
        <v>15</v>
      </c>
      <c r="CZ59">
        <v>1672917889.0999999</v>
      </c>
      <c r="DA59" t="s">
        <v>255</v>
      </c>
      <c r="DB59">
        <v>2</v>
      </c>
      <c r="DC59">
        <v>-4.1319999999999997</v>
      </c>
      <c r="DD59">
        <v>0.35599999999999998</v>
      </c>
      <c r="DE59">
        <v>399</v>
      </c>
      <c r="DF59">
        <v>15</v>
      </c>
      <c r="DG59">
        <v>1.68</v>
      </c>
      <c r="DH59">
        <v>0.3</v>
      </c>
      <c r="DI59">
        <v>-1.34646947169811</v>
      </c>
      <c r="DJ59">
        <v>0.69961011926828698</v>
      </c>
      <c r="DK59">
        <v>0.24892651234872201</v>
      </c>
      <c r="DL59">
        <v>0</v>
      </c>
      <c r="DM59">
        <v>2.3142</v>
      </c>
      <c r="DN59">
        <v>0</v>
      </c>
      <c r="DO59">
        <v>0</v>
      </c>
      <c r="DP59">
        <v>0</v>
      </c>
      <c r="DQ59">
        <v>0.51143854716981096</v>
      </c>
      <c r="DR59">
        <v>3.1748963174524102E-2</v>
      </c>
      <c r="DS59">
        <v>4.6889865806414204E-3</v>
      </c>
      <c r="DT59">
        <v>1</v>
      </c>
      <c r="DU59">
        <v>1</v>
      </c>
      <c r="DV59">
        <v>3</v>
      </c>
      <c r="DW59" t="s">
        <v>256</v>
      </c>
      <c r="DX59">
        <v>100</v>
      </c>
      <c r="DY59">
        <v>100</v>
      </c>
      <c r="DZ59">
        <v>-4.1319999999999997</v>
      </c>
      <c r="EA59">
        <v>0.35599999999999998</v>
      </c>
      <c r="EB59">
        <v>2</v>
      </c>
      <c r="EC59">
        <v>517.30399999999997</v>
      </c>
      <c r="ED59">
        <v>411.04599999999999</v>
      </c>
      <c r="EE59">
        <v>25.1083</v>
      </c>
      <c r="EF59">
        <v>31.760200000000001</v>
      </c>
      <c r="EG59">
        <v>30.0002</v>
      </c>
      <c r="EH59">
        <v>31.901700000000002</v>
      </c>
      <c r="EI59">
        <v>31.929300000000001</v>
      </c>
      <c r="EJ59">
        <v>18.680900000000001</v>
      </c>
      <c r="EK59">
        <v>31.330100000000002</v>
      </c>
      <c r="EL59">
        <v>0</v>
      </c>
      <c r="EM59">
        <v>25.138200000000001</v>
      </c>
      <c r="EN59">
        <v>401.346</v>
      </c>
      <c r="EO59">
        <v>15.1206</v>
      </c>
      <c r="EP59">
        <v>100.20099999999999</v>
      </c>
      <c r="EQ59">
        <v>90.684100000000001</v>
      </c>
    </row>
    <row r="60" spans="1:147" x14ac:dyDescent="0.3">
      <c r="A60">
        <v>44</v>
      </c>
      <c r="B60">
        <v>1672920661.8</v>
      </c>
      <c r="C60">
        <v>2701.2000000476801</v>
      </c>
      <c r="D60" t="s">
        <v>385</v>
      </c>
      <c r="E60" t="s">
        <v>386</v>
      </c>
      <c r="F60">
        <v>1672920653.86129</v>
      </c>
      <c r="G60">
        <f t="shared" si="43"/>
        <v>3.2225887521705053E-3</v>
      </c>
      <c r="H60">
        <f t="shared" si="44"/>
        <v>10.575158954386385</v>
      </c>
      <c r="I60">
        <f t="shared" si="45"/>
        <v>399.81361290322599</v>
      </c>
      <c r="J60">
        <f t="shared" si="46"/>
        <v>259.94363031516951</v>
      </c>
      <c r="K60">
        <f t="shared" si="47"/>
        <v>25.089218657818833</v>
      </c>
      <c r="L60">
        <f t="shared" si="48"/>
        <v>38.589178524357159</v>
      </c>
      <c r="M60">
        <f t="shared" si="49"/>
        <v>0.13566925424004286</v>
      </c>
      <c r="N60">
        <f t="shared" si="50"/>
        <v>3.3810793718029544</v>
      </c>
      <c r="O60">
        <f t="shared" si="51"/>
        <v>0.132715904170216</v>
      </c>
      <c r="P60">
        <f t="shared" si="52"/>
        <v>8.320743217822843E-2</v>
      </c>
      <c r="Q60">
        <f t="shared" si="53"/>
        <v>161.84685456139735</v>
      </c>
      <c r="R60">
        <f t="shared" si="54"/>
        <v>27.953129019507877</v>
      </c>
      <c r="S60">
        <f t="shared" si="55"/>
        <v>28.015445161290302</v>
      </c>
      <c r="T60">
        <f t="shared" si="56"/>
        <v>3.7982578950146011</v>
      </c>
      <c r="U60">
        <f t="shared" si="57"/>
        <v>40.381263354428285</v>
      </c>
      <c r="V60">
        <f t="shared" si="58"/>
        <v>1.5191821062914321</v>
      </c>
      <c r="W60">
        <f t="shared" si="59"/>
        <v>3.7620965271876168</v>
      </c>
      <c r="X60">
        <f t="shared" si="60"/>
        <v>2.2790757887231692</v>
      </c>
      <c r="Y60">
        <f t="shared" si="61"/>
        <v>-142.11616397071927</v>
      </c>
      <c r="Z60">
        <f t="shared" si="62"/>
        <v>-29.896395188884011</v>
      </c>
      <c r="AA60">
        <f t="shared" si="63"/>
        <v>-1.926131984129674</v>
      </c>
      <c r="AB60">
        <f t="shared" si="64"/>
        <v>-12.091836582335613</v>
      </c>
      <c r="AC60">
        <v>-3.9944147339579898E-2</v>
      </c>
      <c r="AD60">
        <v>4.4840804688176701E-2</v>
      </c>
      <c r="AE60">
        <v>3.3724733872316901</v>
      </c>
      <c r="AF60">
        <v>0</v>
      </c>
      <c r="AG60">
        <v>0</v>
      </c>
      <c r="AH60">
        <f t="shared" si="65"/>
        <v>1</v>
      </c>
      <c r="AI60">
        <f t="shared" si="66"/>
        <v>0</v>
      </c>
      <c r="AJ60">
        <f t="shared" si="67"/>
        <v>50790.775664224508</v>
      </c>
      <c r="AK60" t="s">
        <v>251</v>
      </c>
      <c r="AL60">
        <v>2.2433153846153799</v>
      </c>
      <c r="AM60">
        <v>1.538</v>
      </c>
      <c r="AN60">
        <f t="shared" si="68"/>
        <v>-0.7053153846153799</v>
      </c>
      <c r="AO60">
        <f t="shared" si="69"/>
        <v>-0.4585925777733289</v>
      </c>
      <c r="AP60">
        <v>1.1408337778350299</v>
      </c>
      <c r="AQ60" t="s">
        <v>387</v>
      </c>
      <c r="AR60">
        <v>2.32501538461538</v>
      </c>
      <c r="AS60">
        <v>1.5276000000000001</v>
      </c>
      <c r="AT60">
        <f t="shared" si="70"/>
        <v>-0.52200535782625024</v>
      </c>
      <c r="AU60">
        <v>0.5</v>
      </c>
      <c r="AV60">
        <f t="shared" si="71"/>
        <v>841.19696694135757</v>
      </c>
      <c r="AW60">
        <f t="shared" si="72"/>
        <v>10.575158954386385</v>
      </c>
      <c r="AX60">
        <f t="shared" si="73"/>
        <v>-219.55466186528989</v>
      </c>
      <c r="AY60">
        <f t="shared" si="74"/>
        <v>1</v>
      </c>
      <c r="AZ60">
        <f t="shared" si="75"/>
        <v>1.1215358052056612E-2</v>
      </c>
      <c r="BA60">
        <f t="shared" si="76"/>
        <v>6.8080649384655439E-3</v>
      </c>
      <c r="BB60" t="s">
        <v>253</v>
      </c>
      <c r="BC60">
        <v>0</v>
      </c>
      <c r="BD60">
        <f t="shared" si="77"/>
        <v>1.5276000000000001</v>
      </c>
      <c r="BE60">
        <f t="shared" si="78"/>
        <v>-0.52200535782625024</v>
      </c>
      <c r="BF60">
        <f t="shared" si="79"/>
        <v>6.7620286085825513E-3</v>
      </c>
      <c r="BG60">
        <f t="shared" si="80"/>
        <v>1.1141515213395965</v>
      </c>
      <c r="BH60">
        <f t="shared" si="81"/>
        <v>-1.4745176734903147E-2</v>
      </c>
      <c r="BI60">
        <f t="shared" si="82"/>
        <v>999.99599999999998</v>
      </c>
      <c r="BJ60">
        <f t="shared" si="83"/>
        <v>841.19696694135757</v>
      </c>
      <c r="BK60">
        <f t="shared" si="84"/>
        <v>0.8412003317426846</v>
      </c>
      <c r="BL60">
        <f t="shared" si="85"/>
        <v>0.19240066348536916</v>
      </c>
      <c r="BM60">
        <v>0.87688892485721603</v>
      </c>
      <c r="BN60">
        <v>0.5</v>
      </c>
      <c r="BO60" t="s">
        <v>254</v>
      </c>
      <c r="BP60">
        <v>1672920653.86129</v>
      </c>
      <c r="BQ60">
        <v>399.81361290322599</v>
      </c>
      <c r="BR60">
        <v>401.89416129032298</v>
      </c>
      <c r="BS60">
        <v>15.7398967741936</v>
      </c>
      <c r="BT60">
        <v>15.1836387096774</v>
      </c>
      <c r="BU60">
        <v>500.01499999999999</v>
      </c>
      <c r="BV60">
        <v>96.317932258064502</v>
      </c>
      <c r="BW60">
        <v>0.199988290322581</v>
      </c>
      <c r="BX60">
        <v>27.851432258064499</v>
      </c>
      <c r="BY60">
        <v>28.015445161290302</v>
      </c>
      <c r="BZ60">
        <v>999.9</v>
      </c>
      <c r="CA60">
        <v>10000.967741935499</v>
      </c>
      <c r="CB60">
        <v>0</v>
      </c>
      <c r="CC60">
        <v>314.40619354838702</v>
      </c>
      <c r="CD60">
        <v>999.99599999999998</v>
      </c>
      <c r="CE60">
        <v>0.95999216129032305</v>
      </c>
      <c r="CF60">
        <v>4.0008035483871003E-2</v>
      </c>
      <c r="CG60">
        <v>0</v>
      </c>
      <c r="CH60">
        <v>2.3244774193548401</v>
      </c>
      <c r="CI60">
        <v>0</v>
      </c>
      <c r="CJ60">
        <v>539.03041935483895</v>
      </c>
      <c r="CK60">
        <v>9334.26</v>
      </c>
      <c r="CL60">
        <v>40.610774193548401</v>
      </c>
      <c r="CM60">
        <v>43.883000000000003</v>
      </c>
      <c r="CN60">
        <v>41.816064516129003</v>
      </c>
      <c r="CO60">
        <v>42.332322580645098</v>
      </c>
      <c r="CP60">
        <v>40.549999999999997</v>
      </c>
      <c r="CQ60">
        <v>959.98677419354897</v>
      </c>
      <c r="CR60">
        <v>40.010967741935502</v>
      </c>
      <c r="CS60">
        <v>0</v>
      </c>
      <c r="CT60">
        <v>59.200000047683702</v>
      </c>
      <c r="CU60">
        <v>2.32501538461538</v>
      </c>
      <c r="CV60">
        <v>-0.205675213727748</v>
      </c>
      <c r="CW60">
        <v>2.5749059917175101</v>
      </c>
      <c r="CX60">
        <v>539.04776923076895</v>
      </c>
      <c r="CY60">
        <v>15</v>
      </c>
      <c r="CZ60">
        <v>1672917889.0999999</v>
      </c>
      <c r="DA60" t="s">
        <v>255</v>
      </c>
      <c r="DB60">
        <v>2</v>
      </c>
      <c r="DC60">
        <v>-4.1319999999999997</v>
      </c>
      <c r="DD60">
        <v>0.35599999999999998</v>
      </c>
      <c r="DE60">
        <v>399</v>
      </c>
      <c r="DF60">
        <v>15</v>
      </c>
      <c r="DG60">
        <v>1.68</v>
      </c>
      <c r="DH60">
        <v>0.3</v>
      </c>
      <c r="DI60">
        <v>-0.90665975471698101</v>
      </c>
      <c r="DJ60">
        <v>-10.1401862786482</v>
      </c>
      <c r="DK60">
        <v>1.9563554840494299</v>
      </c>
      <c r="DL60">
        <v>0</v>
      </c>
      <c r="DM60">
        <v>2.2538</v>
      </c>
      <c r="DN60">
        <v>0</v>
      </c>
      <c r="DO60">
        <v>0</v>
      </c>
      <c r="DP60">
        <v>0</v>
      </c>
      <c r="DQ60">
        <v>0.54220215094339597</v>
      </c>
      <c r="DR60">
        <v>0.133642832533931</v>
      </c>
      <c r="DS60">
        <v>2.05636887754286E-2</v>
      </c>
      <c r="DT60">
        <v>0</v>
      </c>
      <c r="DU60">
        <v>0</v>
      </c>
      <c r="DV60">
        <v>3</v>
      </c>
      <c r="DW60" t="s">
        <v>266</v>
      </c>
      <c r="DX60">
        <v>100</v>
      </c>
      <c r="DY60">
        <v>100</v>
      </c>
      <c r="DZ60">
        <v>-4.1319999999999997</v>
      </c>
      <c r="EA60">
        <v>0.35599999999999998</v>
      </c>
      <c r="EB60">
        <v>2</v>
      </c>
      <c r="EC60">
        <v>516.91800000000001</v>
      </c>
      <c r="ED60">
        <v>410.92200000000003</v>
      </c>
      <c r="EE60">
        <v>24.353999999999999</v>
      </c>
      <c r="EF60">
        <v>31.751899999999999</v>
      </c>
      <c r="EG60">
        <v>29.9998</v>
      </c>
      <c r="EH60">
        <v>31.901700000000002</v>
      </c>
      <c r="EI60">
        <v>31.929300000000001</v>
      </c>
      <c r="EJ60">
        <v>18.685199999999998</v>
      </c>
      <c r="EK60">
        <v>32.489199999999997</v>
      </c>
      <c r="EL60">
        <v>0</v>
      </c>
      <c r="EM60">
        <v>24.366399999999999</v>
      </c>
      <c r="EN60">
        <v>401.27800000000002</v>
      </c>
      <c r="EO60">
        <v>15.004799999999999</v>
      </c>
      <c r="EP60">
        <v>100.20399999999999</v>
      </c>
      <c r="EQ60">
        <v>90.688299999999998</v>
      </c>
    </row>
    <row r="61" spans="1:147" x14ac:dyDescent="0.3">
      <c r="A61">
        <v>45</v>
      </c>
      <c r="B61">
        <v>1672920721.9000001</v>
      </c>
      <c r="C61">
        <v>2761.3000001907299</v>
      </c>
      <c r="D61" t="s">
        <v>388</v>
      </c>
      <c r="E61" t="s">
        <v>389</v>
      </c>
      <c r="F61">
        <v>1672920713.9000001</v>
      </c>
      <c r="G61">
        <f t="shared" si="43"/>
        <v>3.5871592237742798E-3</v>
      </c>
      <c r="H61">
        <f t="shared" si="44"/>
        <v>7.9499358926987718</v>
      </c>
      <c r="I61">
        <f t="shared" si="45"/>
        <v>399.50387096774199</v>
      </c>
      <c r="J61">
        <f t="shared" si="46"/>
        <v>300.32668730685339</v>
      </c>
      <c r="K61">
        <f t="shared" si="47"/>
        <v>28.98669262014969</v>
      </c>
      <c r="L61">
        <f t="shared" si="48"/>
        <v>38.558997244457075</v>
      </c>
      <c r="M61">
        <f t="shared" si="49"/>
        <v>0.15166971773934904</v>
      </c>
      <c r="N61">
        <f t="shared" si="50"/>
        <v>3.3789336327547206</v>
      </c>
      <c r="O61">
        <f t="shared" si="51"/>
        <v>0.14798657342705196</v>
      </c>
      <c r="P61">
        <f t="shared" si="52"/>
        <v>9.2815074738060041E-2</v>
      </c>
      <c r="Q61">
        <f t="shared" si="53"/>
        <v>161.84826125567611</v>
      </c>
      <c r="R61">
        <f t="shared" si="54"/>
        <v>27.786603410348736</v>
      </c>
      <c r="S61">
        <f t="shared" si="55"/>
        <v>27.9434</v>
      </c>
      <c r="T61">
        <f t="shared" si="56"/>
        <v>3.7823362893213761</v>
      </c>
      <c r="U61">
        <f t="shared" si="57"/>
        <v>40.250593948410376</v>
      </c>
      <c r="V61">
        <f t="shared" si="58"/>
        <v>1.5068870146149742</v>
      </c>
      <c r="W61">
        <f t="shared" si="59"/>
        <v>3.743763425072355</v>
      </c>
      <c r="X61">
        <f t="shared" si="60"/>
        <v>2.2754492747064017</v>
      </c>
      <c r="Y61">
        <f t="shared" si="61"/>
        <v>-158.19372176844576</v>
      </c>
      <c r="Z61">
        <f t="shared" si="62"/>
        <v>-31.996413103202585</v>
      </c>
      <c r="AA61">
        <f t="shared" si="63"/>
        <v>-2.0611380450002525</v>
      </c>
      <c r="AB61">
        <f t="shared" si="64"/>
        <v>-30.403011660972496</v>
      </c>
      <c r="AC61">
        <v>-3.9912274186744E-2</v>
      </c>
      <c r="AD61">
        <v>4.4805024281876701E-2</v>
      </c>
      <c r="AE61">
        <v>3.3703345152686199</v>
      </c>
      <c r="AF61">
        <v>0</v>
      </c>
      <c r="AG61">
        <v>0</v>
      </c>
      <c r="AH61">
        <f t="shared" si="65"/>
        <v>1</v>
      </c>
      <c r="AI61">
        <f t="shared" si="66"/>
        <v>0</v>
      </c>
      <c r="AJ61">
        <f t="shared" si="67"/>
        <v>50766.004339315732</v>
      </c>
      <c r="AK61" t="s">
        <v>251</v>
      </c>
      <c r="AL61">
        <v>2.2433153846153799</v>
      </c>
      <c r="AM61">
        <v>1.538</v>
      </c>
      <c r="AN61">
        <f t="shared" si="68"/>
        <v>-0.7053153846153799</v>
      </c>
      <c r="AO61">
        <f t="shared" si="69"/>
        <v>-0.4585925777733289</v>
      </c>
      <c r="AP61">
        <v>1.1408337778350299</v>
      </c>
      <c r="AQ61" t="s">
        <v>390</v>
      </c>
      <c r="AR61">
        <v>2.3486153846153801</v>
      </c>
      <c r="AS61">
        <v>1.3811800000000001</v>
      </c>
      <c r="AT61">
        <f t="shared" si="70"/>
        <v>-0.70044120579169977</v>
      </c>
      <c r="AU61">
        <v>0.5</v>
      </c>
      <c r="AV61">
        <f t="shared" si="71"/>
        <v>841.20692183227368</v>
      </c>
      <c r="AW61">
        <f t="shared" si="72"/>
        <v>7.9499358926987718</v>
      </c>
      <c r="AX61">
        <f t="shared" si="73"/>
        <v>-294.60799532426097</v>
      </c>
      <c r="AY61">
        <f t="shared" si="74"/>
        <v>1</v>
      </c>
      <c r="AZ61">
        <f t="shared" si="75"/>
        <v>8.0944437547333849E-3</v>
      </c>
      <c r="BA61">
        <f t="shared" si="76"/>
        <v>0.11354059572249812</v>
      </c>
      <c r="BB61" t="s">
        <v>253</v>
      </c>
      <c r="BC61">
        <v>0</v>
      </c>
      <c r="BD61">
        <f t="shared" si="77"/>
        <v>1.3811800000000001</v>
      </c>
      <c r="BE61">
        <f t="shared" si="78"/>
        <v>-0.70044120579169988</v>
      </c>
      <c r="BF61">
        <f t="shared" si="79"/>
        <v>0.10196358907672298</v>
      </c>
      <c r="BG61">
        <f t="shared" si="80"/>
        <v>1.1221385896914289</v>
      </c>
      <c r="BH61">
        <f t="shared" si="81"/>
        <v>-0.22234025149687681</v>
      </c>
      <c r="BI61">
        <f t="shared" si="82"/>
        <v>1000.00819354839</v>
      </c>
      <c r="BJ61">
        <f t="shared" si="83"/>
        <v>841.20692183227368</v>
      </c>
      <c r="BK61">
        <f t="shared" si="84"/>
        <v>0.84120002941912697</v>
      </c>
      <c r="BL61">
        <f t="shared" si="85"/>
        <v>0.19240005883825415</v>
      </c>
      <c r="BM61">
        <v>0.87688892485721603</v>
      </c>
      <c r="BN61">
        <v>0.5</v>
      </c>
      <c r="BO61" t="s">
        <v>254</v>
      </c>
      <c r="BP61">
        <v>1672920713.9000001</v>
      </c>
      <c r="BQ61">
        <v>399.50387096774199</v>
      </c>
      <c r="BR61">
        <v>401.14938709677398</v>
      </c>
      <c r="BS61">
        <v>15.6126258064516</v>
      </c>
      <c r="BT61">
        <v>14.9933612903226</v>
      </c>
      <c r="BU61">
        <v>500.01735483870999</v>
      </c>
      <c r="BV61">
        <v>96.317190322580601</v>
      </c>
      <c r="BW61">
        <v>0.200015258064516</v>
      </c>
      <c r="BX61">
        <v>27.767754838709699</v>
      </c>
      <c r="BY61">
        <v>27.9434</v>
      </c>
      <c r="BZ61">
        <v>999.9</v>
      </c>
      <c r="CA61">
        <v>9993.0645161290304</v>
      </c>
      <c r="CB61">
        <v>0</v>
      </c>
      <c r="CC61">
        <v>314.45619354838698</v>
      </c>
      <c r="CD61">
        <v>1000.00819354839</v>
      </c>
      <c r="CE61">
        <v>0.95999570967741998</v>
      </c>
      <c r="CF61">
        <v>4.00044161290323E-2</v>
      </c>
      <c r="CG61">
        <v>0</v>
      </c>
      <c r="CH61">
        <v>2.3718161290322599</v>
      </c>
      <c r="CI61">
        <v>0</v>
      </c>
      <c r="CJ61">
        <v>541.61783870967702</v>
      </c>
      <c r="CK61">
        <v>9334.38516129032</v>
      </c>
      <c r="CL61">
        <v>40.811999999999998</v>
      </c>
      <c r="CM61">
        <v>44.062064516128999</v>
      </c>
      <c r="CN61">
        <v>42.027999999999999</v>
      </c>
      <c r="CO61">
        <v>42.473580645161299</v>
      </c>
      <c r="CP61">
        <v>40.721548387096803</v>
      </c>
      <c r="CQ61">
        <v>960.00645161290299</v>
      </c>
      <c r="CR61">
        <v>40.001290322580601</v>
      </c>
      <c r="CS61">
        <v>0</v>
      </c>
      <c r="CT61">
        <v>59.600000143051098</v>
      </c>
      <c r="CU61">
        <v>2.3486153846153801</v>
      </c>
      <c r="CV61">
        <v>-1.34858119770719</v>
      </c>
      <c r="CW61">
        <v>2.0398974374238801</v>
      </c>
      <c r="CX61">
        <v>541.65696153846204</v>
      </c>
      <c r="CY61">
        <v>15</v>
      </c>
      <c r="CZ61">
        <v>1672917889.0999999</v>
      </c>
      <c r="DA61" t="s">
        <v>255</v>
      </c>
      <c r="DB61">
        <v>2</v>
      </c>
      <c r="DC61">
        <v>-4.1319999999999997</v>
      </c>
      <c r="DD61">
        <v>0.35599999999999998</v>
      </c>
      <c r="DE61">
        <v>399</v>
      </c>
      <c r="DF61">
        <v>15</v>
      </c>
      <c r="DG61">
        <v>1.68</v>
      </c>
      <c r="DH61">
        <v>0.3</v>
      </c>
      <c r="DI61">
        <v>-1.4991066792452801</v>
      </c>
      <c r="DJ61">
        <v>-1.24195906144145</v>
      </c>
      <c r="DK61">
        <v>1.4732723378363899</v>
      </c>
      <c r="DL61">
        <v>0</v>
      </c>
      <c r="DM61">
        <v>2.2610000000000001</v>
      </c>
      <c r="DN61">
        <v>0</v>
      </c>
      <c r="DO61">
        <v>0</v>
      </c>
      <c r="DP61">
        <v>0</v>
      </c>
      <c r="DQ61">
        <v>0.60346833962264201</v>
      </c>
      <c r="DR61">
        <v>0.192359748427639</v>
      </c>
      <c r="DS61">
        <v>2.98889533395486E-2</v>
      </c>
      <c r="DT61">
        <v>0</v>
      </c>
      <c r="DU61">
        <v>0</v>
      </c>
      <c r="DV61">
        <v>3</v>
      </c>
      <c r="DW61" t="s">
        <v>266</v>
      </c>
      <c r="DX61">
        <v>100</v>
      </c>
      <c r="DY61">
        <v>100</v>
      </c>
      <c r="DZ61">
        <v>-4.1319999999999997</v>
      </c>
      <c r="EA61">
        <v>0.35599999999999998</v>
      </c>
      <c r="EB61">
        <v>2</v>
      </c>
      <c r="EC61">
        <v>517.04700000000003</v>
      </c>
      <c r="ED61">
        <v>410.69400000000002</v>
      </c>
      <c r="EE61">
        <v>24.6205</v>
      </c>
      <c r="EF61">
        <v>31.7546</v>
      </c>
      <c r="EG61">
        <v>30.0001</v>
      </c>
      <c r="EH61">
        <v>31.901700000000002</v>
      </c>
      <c r="EI61">
        <v>31.932099999999998</v>
      </c>
      <c r="EJ61">
        <v>18.700199999999999</v>
      </c>
      <c r="EK61">
        <v>33.062899999999999</v>
      </c>
      <c r="EL61">
        <v>0</v>
      </c>
      <c r="EM61">
        <v>24.6388</v>
      </c>
      <c r="EN61">
        <v>401.59100000000001</v>
      </c>
      <c r="EO61">
        <v>14.9244</v>
      </c>
      <c r="EP61">
        <v>100.203</v>
      </c>
      <c r="EQ61">
        <v>90.691699999999997</v>
      </c>
    </row>
    <row r="62" spans="1:147" x14ac:dyDescent="0.3">
      <c r="A62">
        <v>46</v>
      </c>
      <c r="B62">
        <v>1672920781.9000001</v>
      </c>
      <c r="C62">
        <v>2821.3000001907299</v>
      </c>
      <c r="D62" t="s">
        <v>391</v>
      </c>
      <c r="E62" t="s">
        <v>392</v>
      </c>
      <c r="F62">
        <v>1672920773.9000001</v>
      </c>
      <c r="G62">
        <f t="shared" si="43"/>
        <v>3.6523710100173617E-3</v>
      </c>
      <c r="H62">
        <f t="shared" si="44"/>
        <v>3.3208367034592547</v>
      </c>
      <c r="I62">
        <f t="shared" si="45"/>
        <v>399.94003225806398</v>
      </c>
      <c r="J62">
        <f t="shared" si="46"/>
        <v>350.07347134282378</v>
      </c>
      <c r="K62">
        <f t="shared" si="47"/>
        <v>33.787333701231667</v>
      </c>
      <c r="L62">
        <f t="shared" si="48"/>
        <v>38.600203775942504</v>
      </c>
      <c r="M62">
        <f t="shared" si="49"/>
        <v>0.15374607819491554</v>
      </c>
      <c r="N62">
        <f t="shared" si="50"/>
        <v>3.3826030903074784</v>
      </c>
      <c r="O62">
        <f t="shared" si="51"/>
        <v>0.14996674933804949</v>
      </c>
      <c r="P62">
        <f t="shared" si="52"/>
        <v>9.4061038222960108E-2</v>
      </c>
      <c r="Q62">
        <f t="shared" si="53"/>
        <v>161.84528011870998</v>
      </c>
      <c r="R62">
        <f t="shared" si="54"/>
        <v>27.789135418770346</v>
      </c>
      <c r="S62">
        <f t="shared" si="55"/>
        <v>27.957296774193601</v>
      </c>
      <c r="T62">
        <f t="shared" si="56"/>
        <v>3.7854028634163712</v>
      </c>
      <c r="U62">
        <f t="shared" si="57"/>
        <v>40.004017254802868</v>
      </c>
      <c r="V62">
        <f t="shared" si="58"/>
        <v>1.499176818801697</v>
      </c>
      <c r="W62">
        <f t="shared" si="59"/>
        <v>3.7475656738491843</v>
      </c>
      <c r="X62">
        <f t="shared" si="60"/>
        <v>2.2862260446146743</v>
      </c>
      <c r="Y62">
        <f t="shared" si="61"/>
        <v>-161.06956154176564</v>
      </c>
      <c r="Z62">
        <f t="shared" si="62"/>
        <v>-31.395243525615285</v>
      </c>
      <c r="AA62">
        <f t="shared" si="63"/>
        <v>-2.0205331939684892</v>
      </c>
      <c r="AB62">
        <f t="shared" si="64"/>
        <v>-32.640058142639418</v>
      </c>
      <c r="AC62">
        <v>-3.9966785981342699E-2</v>
      </c>
      <c r="AD62">
        <v>4.4866218546809299E-2</v>
      </c>
      <c r="AE62">
        <v>3.3739922282306298</v>
      </c>
      <c r="AF62">
        <v>0</v>
      </c>
      <c r="AG62">
        <v>0</v>
      </c>
      <c r="AH62">
        <f t="shared" si="65"/>
        <v>1</v>
      </c>
      <c r="AI62">
        <f t="shared" si="66"/>
        <v>0</v>
      </c>
      <c r="AJ62">
        <f t="shared" si="67"/>
        <v>50829.520197454556</v>
      </c>
      <c r="AK62" t="s">
        <v>251</v>
      </c>
      <c r="AL62">
        <v>2.2433153846153799</v>
      </c>
      <c r="AM62">
        <v>1.538</v>
      </c>
      <c r="AN62">
        <f t="shared" si="68"/>
        <v>-0.7053153846153799</v>
      </c>
      <c r="AO62">
        <f t="shared" si="69"/>
        <v>-0.4585925777733289</v>
      </c>
      <c r="AP62">
        <v>1.1408337778350299</v>
      </c>
      <c r="AQ62" t="s">
        <v>393</v>
      </c>
      <c r="AR62">
        <v>2.25036923076923</v>
      </c>
      <c r="AS62">
        <v>1.9263999999999999</v>
      </c>
      <c r="AT62">
        <f t="shared" si="70"/>
        <v>-0.16817339637107054</v>
      </c>
      <c r="AU62">
        <v>0.5</v>
      </c>
      <c r="AV62">
        <f t="shared" si="71"/>
        <v>841.19154921294717</v>
      </c>
      <c r="AW62">
        <f t="shared" si="72"/>
        <v>3.3208367034592547</v>
      </c>
      <c r="AX62">
        <f t="shared" si="73"/>
        <v>-70.733019914891926</v>
      </c>
      <c r="AY62">
        <f t="shared" si="74"/>
        <v>1</v>
      </c>
      <c r="AZ62">
        <f t="shared" si="75"/>
        <v>2.5915654141603346E-3</v>
      </c>
      <c r="BA62">
        <f t="shared" si="76"/>
        <v>-0.20161960132890358</v>
      </c>
      <c r="BB62" t="s">
        <v>253</v>
      </c>
      <c r="BC62">
        <v>0</v>
      </c>
      <c r="BD62">
        <f t="shared" si="77"/>
        <v>1.9263999999999999</v>
      </c>
      <c r="BE62">
        <f t="shared" si="78"/>
        <v>-0.16817339637107045</v>
      </c>
      <c r="BF62">
        <f t="shared" si="79"/>
        <v>-0.25253576072821837</v>
      </c>
      <c r="BG62">
        <f t="shared" si="80"/>
        <v>1.0222578217918037</v>
      </c>
      <c r="BH62">
        <f t="shared" si="81"/>
        <v>0.55067563883042303</v>
      </c>
      <c r="BI62">
        <f t="shared" si="82"/>
        <v>999.98993548387102</v>
      </c>
      <c r="BJ62">
        <f t="shared" si="83"/>
        <v>841.19154921294717</v>
      </c>
      <c r="BK62">
        <f t="shared" si="84"/>
        <v>0.84120001548407075</v>
      </c>
      <c r="BL62">
        <f t="shared" si="85"/>
        <v>0.19240003096814151</v>
      </c>
      <c r="BM62">
        <v>0.87688892485721603</v>
      </c>
      <c r="BN62">
        <v>0.5</v>
      </c>
      <c r="BO62" t="s">
        <v>254</v>
      </c>
      <c r="BP62">
        <v>1672920773.9000001</v>
      </c>
      <c r="BQ62">
        <v>399.94003225806398</v>
      </c>
      <c r="BR62">
        <v>400.77858064516101</v>
      </c>
      <c r="BS62">
        <v>15.533099999999999</v>
      </c>
      <c r="BT62">
        <v>14.9025290322581</v>
      </c>
      <c r="BU62">
        <v>500.01912903225798</v>
      </c>
      <c r="BV62">
        <v>96.315048387096795</v>
      </c>
      <c r="BW62">
        <v>0.19993051612903201</v>
      </c>
      <c r="BX62">
        <v>27.785138709677401</v>
      </c>
      <c r="BY62">
        <v>27.957296774193601</v>
      </c>
      <c r="BZ62">
        <v>999.9</v>
      </c>
      <c r="CA62">
        <v>10006.935483871001</v>
      </c>
      <c r="CB62">
        <v>0</v>
      </c>
      <c r="CC62">
        <v>314.43993548387101</v>
      </c>
      <c r="CD62">
        <v>999.98993548387102</v>
      </c>
      <c r="CE62">
        <v>0.95999699999999999</v>
      </c>
      <c r="CF62">
        <v>4.00031E-2</v>
      </c>
      <c r="CG62">
        <v>0</v>
      </c>
      <c r="CH62">
        <v>2.2546516129032299</v>
      </c>
      <c r="CI62">
        <v>0</v>
      </c>
      <c r="CJ62">
        <v>543.90096774193501</v>
      </c>
      <c r="CK62">
        <v>9334.2199999999993</v>
      </c>
      <c r="CL62">
        <v>41</v>
      </c>
      <c r="CM62">
        <v>44.195129032258002</v>
      </c>
      <c r="CN62">
        <v>42.195129032258102</v>
      </c>
      <c r="CO62">
        <v>42.620935483871001</v>
      </c>
      <c r="CP62">
        <v>40.878999999999998</v>
      </c>
      <c r="CQ62">
        <v>959.98709677419401</v>
      </c>
      <c r="CR62">
        <v>40</v>
      </c>
      <c r="CS62">
        <v>0</v>
      </c>
      <c r="CT62">
        <v>59.400000095367403</v>
      </c>
      <c r="CU62">
        <v>2.25036923076923</v>
      </c>
      <c r="CV62">
        <v>0.34331623627603902</v>
      </c>
      <c r="CW62">
        <v>4.9782906115627501</v>
      </c>
      <c r="CX62">
        <v>543.91111538461496</v>
      </c>
      <c r="CY62">
        <v>15</v>
      </c>
      <c r="CZ62">
        <v>1672917889.0999999</v>
      </c>
      <c r="DA62" t="s">
        <v>255</v>
      </c>
      <c r="DB62">
        <v>2</v>
      </c>
      <c r="DC62">
        <v>-4.1319999999999997</v>
      </c>
      <c r="DD62">
        <v>0.35599999999999998</v>
      </c>
      <c r="DE62">
        <v>399</v>
      </c>
      <c r="DF62">
        <v>15</v>
      </c>
      <c r="DG62">
        <v>1.68</v>
      </c>
      <c r="DH62">
        <v>0.3</v>
      </c>
      <c r="DI62">
        <v>-1.3314113018867899</v>
      </c>
      <c r="DJ62">
        <v>4.7089493759073697</v>
      </c>
      <c r="DK62">
        <v>2.0472818796694701</v>
      </c>
      <c r="DL62">
        <v>0</v>
      </c>
      <c r="DM62">
        <v>2.0238999999999998</v>
      </c>
      <c r="DN62">
        <v>0</v>
      </c>
      <c r="DO62">
        <v>0</v>
      </c>
      <c r="DP62">
        <v>0</v>
      </c>
      <c r="DQ62">
        <v>0.63264905660377402</v>
      </c>
      <c r="DR62">
        <v>-1.8597397194000099E-2</v>
      </c>
      <c r="DS62">
        <v>4.0209075170845399E-3</v>
      </c>
      <c r="DT62">
        <v>1</v>
      </c>
      <c r="DU62">
        <v>1</v>
      </c>
      <c r="DV62">
        <v>3</v>
      </c>
      <c r="DW62" t="s">
        <v>256</v>
      </c>
      <c r="DX62">
        <v>100</v>
      </c>
      <c r="DY62">
        <v>100</v>
      </c>
      <c r="DZ62">
        <v>-4.1319999999999997</v>
      </c>
      <c r="EA62">
        <v>0.35599999999999998</v>
      </c>
      <c r="EB62">
        <v>2</v>
      </c>
      <c r="EC62">
        <v>516.80999999999995</v>
      </c>
      <c r="ED62">
        <v>410.589</v>
      </c>
      <c r="EE62">
        <v>24.950099999999999</v>
      </c>
      <c r="EF62">
        <v>31.7546</v>
      </c>
      <c r="EG62">
        <v>30.000599999999999</v>
      </c>
      <c r="EH62">
        <v>31.904499999999999</v>
      </c>
      <c r="EI62">
        <v>31.934799999999999</v>
      </c>
      <c r="EJ62">
        <v>18.7227</v>
      </c>
      <c r="EK62">
        <v>33.340299999999999</v>
      </c>
      <c r="EL62">
        <v>0</v>
      </c>
      <c r="EM62">
        <v>24.964200000000002</v>
      </c>
      <c r="EN62">
        <v>402.625</v>
      </c>
      <c r="EO62">
        <v>14.891500000000001</v>
      </c>
      <c r="EP62">
        <v>100.205</v>
      </c>
      <c r="EQ62">
        <v>90.694199999999995</v>
      </c>
    </row>
    <row r="63" spans="1:147" x14ac:dyDescent="0.3">
      <c r="A63">
        <v>47</v>
      </c>
      <c r="B63">
        <v>1672920841.9000001</v>
      </c>
      <c r="C63">
        <v>2881.3000001907299</v>
      </c>
      <c r="D63" t="s">
        <v>394</v>
      </c>
      <c r="E63" t="s">
        <v>395</v>
      </c>
      <c r="F63">
        <v>1672920833.9000001</v>
      </c>
      <c r="G63">
        <f t="shared" si="43"/>
        <v>3.5520937526928665E-3</v>
      </c>
      <c r="H63">
        <f t="shared" si="44"/>
        <v>2.0259926138266189</v>
      </c>
      <c r="I63">
        <f t="shared" si="45"/>
        <v>399.54235483871003</v>
      </c>
      <c r="J63">
        <f t="shared" si="46"/>
        <v>362.53496133310722</v>
      </c>
      <c r="K63">
        <f t="shared" si="47"/>
        <v>34.989508705049971</v>
      </c>
      <c r="L63">
        <f t="shared" si="48"/>
        <v>38.561220830286182</v>
      </c>
      <c r="M63">
        <f t="shared" si="49"/>
        <v>0.14917102990430681</v>
      </c>
      <c r="N63">
        <f t="shared" si="50"/>
        <v>3.3819103439632814</v>
      </c>
      <c r="O63">
        <f t="shared" si="51"/>
        <v>0.14560976261209529</v>
      </c>
      <c r="P63">
        <f t="shared" si="52"/>
        <v>9.1318986035490379E-2</v>
      </c>
      <c r="Q63">
        <f t="shared" si="53"/>
        <v>161.84657807810282</v>
      </c>
      <c r="R63">
        <f t="shared" si="54"/>
        <v>27.870763063400016</v>
      </c>
      <c r="S63">
        <f t="shared" si="55"/>
        <v>28.003561290322601</v>
      </c>
      <c r="T63">
        <f t="shared" si="56"/>
        <v>3.7956276013306534</v>
      </c>
      <c r="U63">
        <f t="shared" si="57"/>
        <v>40.045193243589317</v>
      </c>
      <c r="V63">
        <f t="shared" si="58"/>
        <v>1.5058829288372995</v>
      </c>
      <c r="W63">
        <f t="shared" si="59"/>
        <v>3.7604586390112389</v>
      </c>
      <c r="X63">
        <f t="shared" si="60"/>
        <v>2.2897446724933541</v>
      </c>
      <c r="Y63">
        <f t="shared" si="61"/>
        <v>-156.64733449375541</v>
      </c>
      <c r="Z63">
        <f t="shared" si="62"/>
        <v>-29.097393413213563</v>
      </c>
      <c r="AA63">
        <f t="shared" si="63"/>
        <v>-1.8740134334476444</v>
      </c>
      <c r="AB63">
        <f t="shared" si="64"/>
        <v>-25.772163262313807</v>
      </c>
      <c r="AC63">
        <v>-3.99564929817985E-2</v>
      </c>
      <c r="AD63">
        <v>4.48546637531047E-2</v>
      </c>
      <c r="AE63">
        <v>3.37330169951783</v>
      </c>
      <c r="AF63">
        <v>0</v>
      </c>
      <c r="AG63">
        <v>0</v>
      </c>
      <c r="AH63">
        <f t="shared" si="65"/>
        <v>1</v>
      </c>
      <c r="AI63">
        <f t="shared" si="66"/>
        <v>0</v>
      </c>
      <c r="AJ63">
        <f t="shared" si="67"/>
        <v>50806.995905396849</v>
      </c>
      <c r="AK63" t="s">
        <v>251</v>
      </c>
      <c r="AL63">
        <v>2.2433153846153799</v>
      </c>
      <c r="AM63">
        <v>1.538</v>
      </c>
      <c r="AN63">
        <f t="shared" si="68"/>
        <v>-0.7053153846153799</v>
      </c>
      <c r="AO63">
        <f t="shared" si="69"/>
        <v>-0.4585925777733289</v>
      </c>
      <c r="AP63">
        <v>1.1408337778350299</v>
      </c>
      <c r="AQ63" t="s">
        <v>396</v>
      </c>
      <c r="AR63">
        <v>2.29552692307692</v>
      </c>
      <c r="AS63">
        <v>1.99594</v>
      </c>
      <c r="AT63">
        <f t="shared" si="70"/>
        <v>-0.15009816080489391</v>
      </c>
      <c r="AU63">
        <v>0.5</v>
      </c>
      <c r="AV63">
        <f t="shared" si="71"/>
        <v>841.19832921289867</v>
      </c>
      <c r="AW63">
        <f t="shared" si="72"/>
        <v>2.0259926138266189</v>
      </c>
      <c r="AX63">
        <f t="shared" si="73"/>
        <v>-63.131161043502878</v>
      </c>
      <c r="AY63">
        <f t="shared" si="74"/>
        <v>1</v>
      </c>
      <c r="AZ63">
        <f t="shared" si="75"/>
        <v>1.05225938432358E-3</v>
      </c>
      <c r="BA63">
        <f t="shared" si="76"/>
        <v>-0.22943575458180107</v>
      </c>
      <c r="BB63" t="s">
        <v>253</v>
      </c>
      <c r="BC63">
        <v>0</v>
      </c>
      <c r="BD63">
        <f t="shared" si="77"/>
        <v>1.99594</v>
      </c>
      <c r="BE63">
        <f t="shared" si="78"/>
        <v>-0.15009816080489388</v>
      </c>
      <c r="BF63">
        <f t="shared" si="79"/>
        <v>-0.29775032509752924</v>
      </c>
      <c r="BG63">
        <f t="shared" si="80"/>
        <v>1.2110619799246345</v>
      </c>
      <c r="BH63">
        <f t="shared" si="81"/>
        <v>0.64926983019053564</v>
      </c>
      <c r="BI63">
        <f t="shared" si="82"/>
        <v>999.99800000000005</v>
      </c>
      <c r="BJ63">
        <f t="shared" si="83"/>
        <v>841.19832921289867</v>
      </c>
      <c r="BK63">
        <f t="shared" si="84"/>
        <v>0.84120001161292191</v>
      </c>
      <c r="BL63">
        <f t="shared" si="85"/>
        <v>0.19240002322584393</v>
      </c>
      <c r="BM63">
        <v>0.87688892485721603</v>
      </c>
      <c r="BN63">
        <v>0.5</v>
      </c>
      <c r="BO63" t="s">
        <v>254</v>
      </c>
      <c r="BP63">
        <v>1672920833.9000001</v>
      </c>
      <c r="BQ63">
        <v>399.54235483871003</v>
      </c>
      <c r="BR63">
        <v>400.14654838709703</v>
      </c>
      <c r="BS63">
        <v>15.6028258064516</v>
      </c>
      <c r="BT63">
        <v>14.9896064516129</v>
      </c>
      <c r="BU63">
        <v>500.015548387097</v>
      </c>
      <c r="BV63">
        <v>96.313529032258103</v>
      </c>
      <c r="BW63">
        <v>0.19994535483871001</v>
      </c>
      <c r="BX63">
        <v>27.8439709677419</v>
      </c>
      <c r="BY63">
        <v>28.003561290322601</v>
      </c>
      <c r="BZ63">
        <v>999.9</v>
      </c>
      <c r="CA63">
        <v>10004.516129032299</v>
      </c>
      <c r="CB63">
        <v>0</v>
      </c>
      <c r="CC63">
        <v>314.45274193548403</v>
      </c>
      <c r="CD63">
        <v>999.99800000000005</v>
      </c>
      <c r="CE63">
        <v>0.95999893548387105</v>
      </c>
      <c r="CF63">
        <v>4.0001125806451598E-2</v>
      </c>
      <c r="CG63">
        <v>0</v>
      </c>
      <c r="CH63">
        <v>2.2951322580645201</v>
      </c>
      <c r="CI63">
        <v>0</v>
      </c>
      <c r="CJ63">
        <v>545.22409677419398</v>
      </c>
      <c r="CK63">
        <v>9334.3019354838707</v>
      </c>
      <c r="CL63">
        <v>41.185000000000002</v>
      </c>
      <c r="CM63">
        <v>44.368903225806399</v>
      </c>
      <c r="CN63">
        <v>42.383000000000003</v>
      </c>
      <c r="CO63">
        <v>42.745935483871001</v>
      </c>
      <c r="CP63">
        <v>41.061999999999998</v>
      </c>
      <c r="CQ63">
        <v>959.99806451612903</v>
      </c>
      <c r="CR63">
        <v>40.000322580645197</v>
      </c>
      <c r="CS63">
        <v>0</v>
      </c>
      <c r="CT63">
        <v>59.199999809265101</v>
      </c>
      <c r="CU63">
        <v>2.29552692307692</v>
      </c>
      <c r="CV63">
        <v>0.36924102006738502</v>
      </c>
      <c r="CW63">
        <v>-0.65244445138301799</v>
      </c>
      <c r="CX63">
        <v>545.20561538461504</v>
      </c>
      <c r="CY63">
        <v>15</v>
      </c>
      <c r="CZ63">
        <v>1672917889.0999999</v>
      </c>
      <c r="DA63" t="s">
        <v>255</v>
      </c>
      <c r="DB63">
        <v>2</v>
      </c>
      <c r="DC63">
        <v>-4.1319999999999997</v>
      </c>
      <c r="DD63">
        <v>0.35599999999999998</v>
      </c>
      <c r="DE63">
        <v>399</v>
      </c>
      <c r="DF63">
        <v>15</v>
      </c>
      <c r="DG63">
        <v>1.68</v>
      </c>
      <c r="DH63">
        <v>0.3</v>
      </c>
      <c r="DI63">
        <v>-1.3742623509434</v>
      </c>
      <c r="DJ63">
        <v>-0.168240895983998</v>
      </c>
      <c r="DK63">
        <v>2.30995632015382</v>
      </c>
      <c r="DL63">
        <v>1</v>
      </c>
      <c r="DM63">
        <v>2.0609999999999999</v>
      </c>
      <c r="DN63">
        <v>0</v>
      </c>
      <c r="DO63">
        <v>0</v>
      </c>
      <c r="DP63">
        <v>0</v>
      </c>
      <c r="DQ63">
        <v>0.61743498113207496</v>
      </c>
      <c r="DR63">
        <v>-3.3127102080310902E-2</v>
      </c>
      <c r="DS63">
        <v>1.40405143410741E-2</v>
      </c>
      <c r="DT63">
        <v>1</v>
      </c>
      <c r="DU63">
        <v>2</v>
      </c>
      <c r="DV63">
        <v>3</v>
      </c>
      <c r="DW63" t="s">
        <v>270</v>
      </c>
      <c r="DX63">
        <v>100</v>
      </c>
      <c r="DY63">
        <v>100</v>
      </c>
      <c r="DZ63">
        <v>-4.1319999999999997</v>
      </c>
      <c r="EA63">
        <v>0.35599999999999998</v>
      </c>
      <c r="EB63">
        <v>2</v>
      </c>
      <c r="EC63">
        <v>517.197</v>
      </c>
      <c r="ED63">
        <v>410.71300000000002</v>
      </c>
      <c r="EE63">
        <v>24.9482</v>
      </c>
      <c r="EF63">
        <v>31.751899999999999</v>
      </c>
      <c r="EG63">
        <v>30.0002</v>
      </c>
      <c r="EH63">
        <v>31.904499999999999</v>
      </c>
      <c r="EI63">
        <v>31.934799999999999</v>
      </c>
      <c r="EJ63">
        <v>18.7182</v>
      </c>
      <c r="EK63">
        <v>32.178199999999997</v>
      </c>
      <c r="EL63">
        <v>0</v>
      </c>
      <c r="EM63">
        <v>24.939</v>
      </c>
      <c r="EN63">
        <v>402.25799999999998</v>
      </c>
      <c r="EO63">
        <v>15.0342</v>
      </c>
      <c r="EP63">
        <v>100.205</v>
      </c>
      <c r="EQ63">
        <v>90.695400000000006</v>
      </c>
    </row>
    <row r="64" spans="1:147" x14ac:dyDescent="0.3">
      <c r="A64">
        <v>48</v>
      </c>
      <c r="B64">
        <v>1672920901.9000001</v>
      </c>
      <c r="C64">
        <v>2941.3000001907299</v>
      </c>
      <c r="D64" t="s">
        <v>397</v>
      </c>
      <c r="E64" t="s">
        <v>398</v>
      </c>
      <c r="F64">
        <v>1672920893.9000001</v>
      </c>
      <c r="G64">
        <f t="shared" si="43"/>
        <v>3.7258717885650197E-3</v>
      </c>
      <c r="H64">
        <f t="shared" si="44"/>
        <v>7.1004563848124587</v>
      </c>
      <c r="I64">
        <f t="shared" si="45"/>
        <v>399.94835483870997</v>
      </c>
      <c r="J64">
        <f t="shared" si="46"/>
        <v>312.15081044609587</v>
      </c>
      <c r="K64">
        <f t="shared" si="47"/>
        <v>30.126535064202606</v>
      </c>
      <c r="L64">
        <f t="shared" si="48"/>
        <v>38.600118060559218</v>
      </c>
      <c r="M64">
        <f t="shared" si="49"/>
        <v>0.15695779148068348</v>
      </c>
      <c r="N64">
        <f t="shared" si="50"/>
        <v>3.3811528143086442</v>
      </c>
      <c r="O64">
        <f t="shared" si="51"/>
        <v>0.15301944963449718</v>
      </c>
      <c r="P64">
        <f t="shared" si="52"/>
        <v>9.5982769659547051E-2</v>
      </c>
      <c r="Q64">
        <f t="shared" si="53"/>
        <v>161.84620653003441</v>
      </c>
      <c r="R64">
        <f t="shared" si="54"/>
        <v>27.844235147150457</v>
      </c>
      <c r="S64">
        <f t="shared" si="55"/>
        <v>28.003509677419402</v>
      </c>
      <c r="T64">
        <f t="shared" si="56"/>
        <v>3.7956161811549562</v>
      </c>
      <c r="U64">
        <f t="shared" si="57"/>
        <v>40.130204467720574</v>
      </c>
      <c r="V64">
        <f t="shared" si="58"/>
        <v>1.5102222689725029</v>
      </c>
      <c r="W64">
        <f t="shared" si="59"/>
        <v>3.763305692068617</v>
      </c>
      <c r="X64">
        <f t="shared" si="60"/>
        <v>2.2853939121824531</v>
      </c>
      <c r="Y64">
        <f t="shared" si="61"/>
        <v>-164.31094587571738</v>
      </c>
      <c r="Z64">
        <f t="shared" si="62"/>
        <v>-26.717646426220856</v>
      </c>
      <c r="AA64">
        <f t="shared" si="63"/>
        <v>-1.7212424896002145</v>
      </c>
      <c r="AB64">
        <f t="shared" si="64"/>
        <v>-30.903628261504029</v>
      </c>
      <c r="AC64">
        <v>-3.9945238414483601E-2</v>
      </c>
      <c r="AD64">
        <v>4.4842029515339402E-2</v>
      </c>
      <c r="AE64">
        <v>3.3725465946647999</v>
      </c>
      <c r="AF64">
        <v>0</v>
      </c>
      <c r="AG64">
        <v>0</v>
      </c>
      <c r="AH64">
        <f t="shared" si="65"/>
        <v>1</v>
      </c>
      <c r="AI64">
        <f t="shared" si="66"/>
        <v>0</v>
      </c>
      <c r="AJ64">
        <f t="shared" si="67"/>
        <v>50791.065859047696</v>
      </c>
      <c r="AK64" t="s">
        <v>251</v>
      </c>
      <c r="AL64">
        <v>2.2433153846153799</v>
      </c>
      <c r="AM64">
        <v>1.538</v>
      </c>
      <c r="AN64">
        <f t="shared" si="68"/>
        <v>-0.7053153846153799</v>
      </c>
      <c r="AO64">
        <f t="shared" si="69"/>
        <v>-0.4585925777733289</v>
      </c>
      <c r="AP64">
        <v>1.1408337778350299</v>
      </c>
      <c r="AQ64" t="s">
        <v>399</v>
      </c>
      <c r="AR64">
        <v>2.3253769230769201</v>
      </c>
      <c r="AS64">
        <v>1.4767999999999999</v>
      </c>
      <c r="AT64">
        <f t="shared" si="70"/>
        <v>-0.57460517543128398</v>
      </c>
      <c r="AU64">
        <v>0.5</v>
      </c>
      <c r="AV64">
        <f t="shared" si="71"/>
        <v>841.19637778063452</v>
      </c>
      <c r="AW64">
        <f t="shared" si="72"/>
        <v>7.1004563848124587</v>
      </c>
      <c r="AX64">
        <f t="shared" si="73"/>
        <v>-241.67789611340106</v>
      </c>
      <c r="AY64">
        <f t="shared" si="74"/>
        <v>1</v>
      </c>
      <c r="AZ64">
        <f t="shared" si="75"/>
        <v>7.0846983705528587E-3</v>
      </c>
      <c r="BA64">
        <f t="shared" si="76"/>
        <v>4.1440953412784497E-2</v>
      </c>
      <c r="BB64" t="s">
        <v>253</v>
      </c>
      <c r="BC64">
        <v>0</v>
      </c>
      <c r="BD64">
        <f t="shared" si="77"/>
        <v>1.4767999999999999</v>
      </c>
      <c r="BE64">
        <f t="shared" si="78"/>
        <v>-0.57460517543128409</v>
      </c>
      <c r="BF64">
        <f t="shared" si="79"/>
        <v>3.9791937581274472E-2</v>
      </c>
      <c r="BG64">
        <f t="shared" si="80"/>
        <v>1.1070579144379689</v>
      </c>
      <c r="BH64">
        <f t="shared" si="81"/>
        <v>-8.6769693863084404E-2</v>
      </c>
      <c r="BI64">
        <f t="shared" si="82"/>
        <v>999.99567741935505</v>
      </c>
      <c r="BJ64">
        <f t="shared" si="83"/>
        <v>841.19637778063452</v>
      </c>
      <c r="BK64">
        <f t="shared" si="84"/>
        <v>0.84120001393553334</v>
      </c>
      <c r="BL64">
        <f t="shared" si="85"/>
        <v>0.19240002787106666</v>
      </c>
      <c r="BM64">
        <v>0.87688892485721603</v>
      </c>
      <c r="BN64">
        <v>0.5</v>
      </c>
      <c r="BO64" t="s">
        <v>254</v>
      </c>
      <c r="BP64">
        <v>1672920893.9000001</v>
      </c>
      <c r="BQ64">
        <v>399.94835483870997</v>
      </c>
      <c r="BR64">
        <v>401.45490322580599</v>
      </c>
      <c r="BS64">
        <v>15.6479032258065</v>
      </c>
      <c r="BT64">
        <v>15.0047161290323</v>
      </c>
      <c r="BU64">
        <v>500.01799999999997</v>
      </c>
      <c r="BV64">
        <v>96.3127967741936</v>
      </c>
      <c r="BW64">
        <v>0.19995941935483899</v>
      </c>
      <c r="BX64">
        <v>27.856938709677401</v>
      </c>
      <c r="BY64">
        <v>28.003509677419402</v>
      </c>
      <c r="BZ64">
        <v>999.9</v>
      </c>
      <c r="CA64">
        <v>10001.774193548399</v>
      </c>
      <c r="CB64">
        <v>0</v>
      </c>
      <c r="CC64">
        <v>314.44412903225799</v>
      </c>
      <c r="CD64">
        <v>999.99567741935505</v>
      </c>
      <c r="CE64">
        <v>0.96000054838709703</v>
      </c>
      <c r="CF64">
        <v>3.9999480645161303E-2</v>
      </c>
      <c r="CG64">
        <v>0</v>
      </c>
      <c r="CH64">
        <v>2.30942258064516</v>
      </c>
      <c r="CI64">
        <v>0</v>
      </c>
      <c r="CJ64">
        <v>546.06877419354805</v>
      </c>
      <c r="CK64">
        <v>9334.2780645161292</v>
      </c>
      <c r="CL64">
        <v>41.320129032258002</v>
      </c>
      <c r="CM64">
        <v>44.5</v>
      </c>
      <c r="CN64">
        <v>42.558</v>
      </c>
      <c r="CO64">
        <v>42.875</v>
      </c>
      <c r="CP64">
        <v>41.186999999999998</v>
      </c>
      <c r="CQ64">
        <v>959.99612903225795</v>
      </c>
      <c r="CR64">
        <v>40.000322580645197</v>
      </c>
      <c r="CS64">
        <v>0</v>
      </c>
      <c r="CT64">
        <v>59.599999904632597</v>
      </c>
      <c r="CU64">
        <v>2.3253769230769201</v>
      </c>
      <c r="CV64">
        <v>-4.0957246244488999E-3</v>
      </c>
      <c r="CW64">
        <v>-1.7893675209180799</v>
      </c>
      <c r="CX64">
        <v>546.07050000000004</v>
      </c>
      <c r="CY64">
        <v>15</v>
      </c>
      <c r="CZ64">
        <v>1672917889.0999999</v>
      </c>
      <c r="DA64" t="s">
        <v>255</v>
      </c>
      <c r="DB64">
        <v>2</v>
      </c>
      <c r="DC64">
        <v>-4.1319999999999997</v>
      </c>
      <c r="DD64">
        <v>0.35599999999999998</v>
      </c>
      <c r="DE64">
        <v>399</v>
      </c>
      <c r="DF64">
        <v>15</v>
      </c>
      <c r="DG64">
        <v>1.68</v>
      </c>
      <c r="DH64">
        <v>0.3</v>
      </c>
      <c r="DI64">
        <v>-1.52935575471698</v>
      </c>
      <c r="DJ64">
        <v>-0.20993792936615499</v>
      </c>
      <c r="DK64">
        <v>0.27440742612860303</v>
      </c>
      <c r="DL64">
        <v>1</v>
      </c>
      <c r="DM64">
        <v>2.2349999999999999</v>
      </c>
      <c r="DN64">
        <v>0</v>
      </c>
      <c r="DO64">
        <v>0</v>
      </c>
      <c r="DP64">
        <v>0</v>
      </c>
      <c r="DQ64">
        <v>0.64283984905660396</v>
      </c>
      <c r="DR64">
        <v>6.1346008708286102E-3</v>
      </c>
      <c r="DS64">
        <v>2.8300633461556799E-3</v>
      </c>
      <c r="DT64">
        <v>1</v>
      </c>
      <c r="DU64">
        <v>2</v>
      </c>
      <c r="DV64">
        <v>3</v>
      </c>
      <c r="DW64" t="s">
        <v>270</v>
      </c>
      <c r="DX64">
        <v>100</v>
      </c>
      <c r="DY64">
        <v>100</v>
      </c>
      <c r="DZ64">
        <v>-4.1319999999999997</v>
      </c>
      <c r="EA64">
        <v>0.35599999999999998</v>
      </c>
      <c r="EB64">
        <v>2</v>
      </c>
      <c r="EC64">
        <v>517.36900000000003</v>
      </c>
      <c r="ED64">
        <v>410.75099999999998</v>
      </c>
      <c r="EE64">
        <v>24.846499999999999</v>
      </c>
      <c r="EF64">
        <v>31.7546</v>
      </c>
      <c r="EG64">
        <v>29.999700000000001</v>
      </c>
      <c r="EH64">
        <v>31.9101</v>
      </c>
      <c r="EI64">
        <v>31.9404</v>
      </c>
      <c r="EJ64">
        <v>18.683599999999998</v>
      </c>
      <c r="EK64">
        <v>32.178199999999997</v>
      </c>
      <c r="EL64">
        <v>0</v>
      </c>
      <c r="EM64">
        <v>24.848500000000001</v>
      </c>
      <c r="EN64">
        <v>401.54199999999997</v>
      </c>
      <c r="EO64">
        <v>15.0342</v>
      </c>
      <c r="EP64">
        <v>100.20399999999999</v>
      </c>
      <c r="EQ64">
        <v>90.696299999999994</v>
      </c>
    </row>
    <row r="65" spans="1:147" x14ac:dyDescent="0.3">
      <c r="A65">
        <v>49</v>
      </c>
      <c r="B65">
        <v>1672920961.9000001</v>
      </c>
      <c r="C65">
        <v>3001.3000001907299</v>
      </c>
      <c r="D65" t="s">
        <v>400</v>
      </c>
      <c r="E65" t="s">
        <v>401</v>
      </c>
      <c r="F65">
        <v>1672920953.9000001</v>
      </c>
      <c r="G65">
        <f t="shared" si="43"/>
        <v>3.7626504734757432E-3</v>
      </c>
      <c r="H65">
        <f t="shared" si="44"/>
        <v>6.5743698764158403</v>
      </c>
      <c r="I65">
        <f t="shared" si="45"/>
        <v>400.09300000000002</v>
      </c>
      <c r="J65">
        <f t="shared" si="46"/>
        <v>318.39975001920266</v>
      </c>
      <c r="K65">
        <f t="shared" si="47"/>
        <v>30.729934831056589</v>
      </c>
      <c r="L65">
        <f t="shared" si="48"/>
        <v>38.614451850607367</v>
      </c>
      <c r="M65">
        <f t="shared" si="49"/>
        <v>0.15869525961154185</v>
      </c>
      <c r="N65">
        <f t="shared" si="50"/>
        <v>3.3818275042923536</v>
      </c>
      <c r="O65">
        <f t="shared" si="51"/>
        <v>0.15467122816632739</v>
      </c>
      <c r="P65">
        <f t="shared" si="52"/>
        <v>9.7022562100335663E-2</v>
      </c>
      <c r="Q65">
        <f t="shared" si="53"/>
        <v>161.84706380327469</v>
      </c>
      <c r="R65">
        <f t="shared" si="54"/>
        <v>27.836812883433904</v>
      </c>
      <c r="S65">
        <f t="shared" si="55"/>
        <v>28.0032903225806</v>
      </c>
      <c r="T65">
        <f t="shared" si="56"/>
        <v>3.795567645742643</v>
      </c>
      <c r="U65">
        <f t="shared" si="57"/>
        <v>40.182254239718795</v>
      </c>
      <c r="V65">
        <f t="shared" si="58"/>
        <v>1.5122630489392015</v>
      </c>
      <c r="W65">
        <f t="shared" si="59"/>
        <v>3.7635097322249798</v>
      </c>
      <c r="X65">
        <f t="shared" si="60"/>
        <v>2.2833045968034416</v>
      </c>
      <c r="Y65">
        <f t="shared" si="61"/>
        <v>-165.93288588028028</v>
      </c>
      <c r="Z65">
        <f t="shared" si="62"/>
        <v>-26.513602601120258</v>
      </c>
      <c r="AA65">
        <f t="shared" si="63"/>
        <v>-1.7077625523091058</v>
      </c>
      <c r="AB65">
        <f t="shared" si="64"/>
        <v>-32.307187230434948</v>
      </c>
      <c r="AC65">
        <v>-3.9955262187542903E-2</v>
      </c>
      <c r="AD65">
        <v>4.4853282078729198E-2</v>
      </c>
      <c r="AE65">
        <v>3.37321912502208</v>
      </c>
      <c r="AF65">
        <v>0</v>
      </c>
      <c r="AG65">
        <v>0</v>
      </c>
      <c r="AH65">
        <f t="shared" si="65"/>
        <v>1</v>
      </c>
      <c r="AI65">
        <f t="shared" si="66"/>
        <v>0</v>
      </c>
      <c r="AJ65">
        <f t="shared" si="67"/>
        <v>50803.151276317469</v>
      </c>
      <c r="AK65" t="s">
        <v>251</v>
      </c>
      <c r="AL65">
        <v>2.2433153846153799</v>
      </c>
      <c r="AM65">
        <v>1.538</v>
      </c>
      <c r="AN65">
        <f t="shared" si="68"/>
        <v>-0.7053153846153799</v>
      </c>
      <c r="AO65">
        <f t="shared" si="69"/>
        <v>-0.4585925777733289</v>
      </c>
      <c r="AP65">
        <v>1.1408337778350299</v>
      </c>
      <c r="AQ65" t="s">
        <v>402</v>
      </c>
      <c r="AR65">
        <v>2.2522307692307701</v>
      </c>
      <c r="AS65">
        <v>1.5052000000000001</v>
      </c>
      <c r="AT65">
        <f t="shared" si="70"/>
        <v>-0.49630000613258707</v>
      </c>
      <c r="AU65">
        <v>0.5</v>
      </c>
      <c r="AV65">
        <f t="shared" si="71"/>
        <v>841.20063375480595</v>
      </c>
      <c r="AW65">
        <f t="shared" si="72"/>
        <v>6.5743698764158403</v>
      </c>
      <c r="AX65">
        <f t="shared" si="73"/>
        <v>-208.74393984562317</v>
      </c>
      <c r="AY65">
        <f t="shared" si="74"/>
        <v>1</v>
      </c>
      <c r="AZ65">
        <f t="shared" si="75"/>
        <v>6.4592629636137239E-3</v>
      </c>
      <c r="BA65">
        <f t="shared" si="76"/>
        <v>2.1791124103109179E-2</v>
      </c>
      <c r="BB65" t="s">
        <v>253</v>
      </c>
      <c r="BC65">
        <v>0</v>
      </c>
      <c r="BD65">
        <f t="shared" si="77"/>
        <v>1.5052000000000001</v>
      </c>
      <c r="BE65">
        <f t="shared" si="78"/>
        <v>-0.49630000613258701</v>
      </c>
      <c r="BF65">
        <f t="shared" si="79"/>
        <v>2.1326397919375774E-2</v>
      </c>
      <c r="BG65">
        <f t="shared" si="80"/>
        <v>1.0120785785003463</v>
      </c>
      <c r="BH65">
        <f t="shared" si="81"/>
        <v>-4.6504018933156151E-2</v>
      </c>
      <c r="BI65">
        <f t="shared" si="82"/>
        <v>1000.00070967742</v>
      </c>
      <c r="BJ65">
        <f t="shared" si="83"/>
        <v>841.20063375480595</v>
      </c>
      <c r="BK65">
        <f t="shared" si="84"/>
        <v>0.84120003677413413</v>
      </c>
      <c r="BL65">
        <f t="shared" si="85"/>
        <v>0.19240007354826846</v>
      </c>
      <c r="BM65">
        <v>0.87688892485721603</v>
      </c>
      <c r="BN65">
        <v>0.5</v>
      </c>
      <c r="BO65" t="s">
        <v>254</v>
      </c>
      <c r="BP65">
        <v>1672920953.9000001</v>
      </c>
      <c r="BQ65">
        <v>400.09300000000002</v>
      </c>
      <c r="BR65">
        <v>401.509935483871</v>
      </c>
      <c r="BS65">
        <v>15.668896774193501</v>
      </c>
      <c r="BT65">
        <v>15.019387096774199</v>
      </c>
      <c r="BU65">
        <v>500.02767741935497</v>
      </c>
      <c r="BV65">
        <v>96.313667741935504</v>
      </c>
      <c r="BW65">
        <v>0.200022451612903</v>
      </c>
      <c r="BX65">
        <v>27.8578677419355</v>
      </c>
      <c r="BY65">
        <v>28.0032903225806</v>
      </c>
      <c r="BZ65">
        <v>999.9</v>
      </c>
      <c r="CA65">
        <v>10004.1935483871</v>
      </c>
      <c r="CB65">
        <v>0</v>
      </c>
      <c r="CC65">
        <v>314.46325806451603</v>
      </c>
      <c r="CD65">
        <v>1000.00070967742</v>
      </c>
      <c r="CE65">
        <v>0.96000151612903295</v>
      </c>
      <c r="CF65">
        <v>3.9998493548387103E-2</v>
      </c>
      <c r="CG65">
        <v>0</v>
      </c>
      <c r="CH65">
        <v>2.2529548387096798</v>
      </c>
      <c r="CI65">
        <v>0</v>
      </c>
      <c r="CJ65">
        <v>546.58619354838697</v>
      </c>
      <c r="CK65">
        <v>9334.3367741935508</v>
      </c>
      <c r="CL65">
        <v>41.5</v>
      </c>
      <c r="CM65">
        <v>44.627000000000002</v>
      </c>
      <c r="CN65">
        <v>42.689032258064501</v>
      </c>
      <c r="CO65">
        <v>43</v>
      </c>
      <c r="CP65">
        <v>41.3343548387097</v>
      </c>
      <c r="CQ65">
        <v>960.00032258064505</v>
      </c>
      <c r="CR65">
        <v>40.001290322580601</v>
      </c>
      <c r="CS65">
        <v>0</v>
      </c>
      <c r="CT65">
        <v>59.400000095367403</v>
      </c>
      <c r="CU65">
        <v>2.2522307692307701</v>
      </c>
      <c r="CV65">
        <v>0.86410939745233994</v>
      </c>
      <c r="CW65">
        <v>1.6554529983911399</v>
      </c>
      <c r="CX65">
        <v>546.60799999999995</v>
      </c>
      <c r="CY65">
        <v>15</v>
      </c>
      <c r="CZ65">
        <v>1672917889.0999999</v>
      </c>
      <c r="DA65" t="s">
        <v>255</v>
      </c>
      <c r="DB65">
        <v>2</v>
      </c>
      <c r="DC65">
        <v>-4.1319999999999997</v>
      </c>
      <c r="DD65">
        <v>0.35599999999999998</v>
      </c>
      <c r="DE65">
        <v>399</v>
      </c>
      <c r="DF65">
        <v>15</v>
      </c>
      <c r="DG65">
        <v>1.68</v>
      </c>
      <c r="DH65">
        <v>0.3</v>
      </c>
      <c r="DI65">
        <v>-1.7429850943396199</v>
      </c>
      <c r="DJ65">
        <v>2.7254654088055701</v>
      </c>
      <c r="DK65">
        <v>0.44009204664831703</v>
      </c>
      <c r="DL65">
        <v>0</v>
      </c>
      <c r="DM65">
        <v>2.2246000000000001</v>
      </c>
      <c r="DN65">
        <v>0</v>
      </c>
      <c r="DO65">
        <v>0</v>
      </c>
      <c r="DP65">
        <v>0</v>
      </c>
      <c r="DQ65">
        <v>0.64956356603773602</v>
      </c>
      <c r="DR65">
        <v>2.8969714562159998E-3</v>
      </c>
      <c r="DS65">
        <v>2.4196336500296798E-3</v>
      </c>
      <c r="DT65">
        <v>1</v>
      </c>
      <c r="DU65">
        <v>1</v>
      </c>
      <c r="DV65">
        <v>3</v>
      </c>
      <c r="DW65" t="s">
        <v>256</v>
      </c>
      <c r="DX65">
        <v>100</v>
      </c>
      <c r="DY65">
        <v>100</v>
      </c>
      <c r="DZ65">
        <v>-4.1319999999999997</v>
      </c>
      <c r="EA65">
        <v>0.35599999999999998</v>
      </c>
      <c r="EB65">
        <v>2</v>
      </c>
      <c r="EC65">
        <v>517.54200000000003</v>
      </c>
      <c r="ED65">
        <v>410.54199999999997</v>
      </c>
      <c r="EE65">
        <v>24.7742</v>
      </c>
      <c r="EF65">
        <v>31.760200000000001</v>
      </c>
      <c r="EG65">
        <v>30.0002</v>
      </c>
      <c r="EH65">
        <v>31.915700000000001</v>
      </c>
      <c r="EI65">
        <v>31.945900000000002</v>
      </c>
      <c r="EJ65">
        <v>18.692699999999999</v>
      </c>
      <c r="EK65">
        <v>32.178199999999997</v>
      </c>
      <c r="EL65">
        <v>0</v>
      </c>
      <c r="EM65">
        <v>24.751000000000001</v>
      </c>
      <c r="EN65">
        <v>401.62200000000001</v>
      </c>
      <c r="EO65">
        <v>15.0143</v>
      </c>
      <c r="EP65">
        <v>100.203</v>
      </c>
      <c r="EQ65">
        <v>90.697999999999993</v>
      </c>
    </row>
    <row r="66" spans="1:147" x14ac:dyDescent="0.3">
      <c r="A66">
        <v>50</v>
      </c>
      <c r="B66">
        <v>1672921021.9000001</v>
      </c>
      <c r="C66">
        <v>3061.3000001907299</v>
      </c>
      <c r="D66" t="s">
        <v>403</v>
      </c>
      <c r="E66" t="s">
        <v>404</v>
      </c>
      <c r="F66">
        <v>1672921013.9000001</v>
      </c>
      <c r="G66">
        <f t="shared" si="43"/>
        <v>3.8165134069395971E-3</v>
      </c>
      <c r="H66">
        <f t="shared" si="44"/>
        <v>6.23386356439784</v>
      </c>
      <c r="I66">
        <f t="shared" si="45"/>
        <v>399.98725806451603</v>
      </c>
      <c r="J66">
        <f t="shared" si="46"/>
        <v>322.73767940992508</v>
      </c>
      <c r="K66">
        <f t="shared" si="47"/>
        <v>31.148395572253893</v>
      </c>
      <c r="L66">
        <f t="shared" si="48"/>
        <v>38.603987488644002</v>
      </c>
      <c r="M66">
        <f t="shared" si="49"/>
        <v>0.16125271471947913</v>
      </c>
      <c r="N66">
        <f t="shared" si="50"/>
        <v>3.3806393234943526</v>
      </c>
      <c r="O66">
        <f t="shared" si="51"/>
        <v>0.15709834826537328</v>
      </c>
      <c r="P66">
        <f t="shared" si="52"/>
        <v>9.8550806408130395E-2</v>
      </c>
      <c r="Q66">
        <f t="shared" si="53"/>
        <v>161.84884627119317</v>
      </c>
      <c r="R66">
        <f t="shared" si="54"/>
        <v>27.82145432074589</v>
      </c>
      <c r="S66">
        <f t="shared" si="55"/>
        <v>27.993441935483901</v>
      </c>
      <c r="T66">
        <f t="shared" si="56"/>
        <v>3.7933891062943657</v>
      </c>
      <c r="U66">
        <f t="shared" si="57"/>
        <v>40.213940703650422</v>
      </c>
      <c r="V66">
        <f t="shared" si="58"/>
        <v>1.5131803693633268</v>
      </c>
      <c r="W66">
        <f t="shared" si="59"/>
        <v>3.7628253856403777</v>
      </c>
      <c r="X66">
        <f t="shared" si="60"/>
        <v>2.2802087369310389</v>
      </c>
      <c r="Y66">
        <f t="shared" si="61"/>
        <v>-168.30824124603623</v>
      </c>
      <c r="Z66">
        <f t="shared" si="62"/>
        <v>-25.277285896108562</v>
      </c>
      <c r="AA66">
        <f t="shared" si="63"/>
        <v>-1.6285973714687512</v>
      </c>
      <c r="AB66">
        <f t="shared" si="64"/>
        <v>-33.365278242420374</v>
      </c>
      <c r="AC66">
        <v>-3.9937610109172801E-2</v>
      </c>
      <c r="AD66">
        <v>4.4833466074351798E-2</v>
      </c>
      <c r="AE66">
        <v>3.37203474737233</v>
      </c>
      <c r="AF66">
        <v>0</v>
      </c>
      <c r="AG66">
        <v>0</v>
      </c>
      <c r="AH66">
        <f t="shared" si="65"/>
        <v>1</v>
      </c>
      <c r="AI66">
        <f t="shared" si="66"/>
        <v>0</v>
      </c>
      <c r="AJ66">
        <f t="shared" si="67"/>
        <v>50782.137383459682</v>
      </c>
      <c r="AK66" t="s">
        <v>251</v>
      </c>
      <c r="AL66">
        <v>2.2433153846153799</v>
      </c>
      <c r="AM66">
        <v>1.538</v>
      </c>
      <c r="AN66">
        <f t="shared" si="68"/>
        <v>-0.7053153846153799</v>
      </c>
      <c r="AO66">
        <f t="shared" si="69"/>
        <v>-0.4585925777733289</v>
      </c>
      <c r="AP66">
        <v>1.1408337778350299</v>
      </c>
      <c r="AQ66" t="s">
        <v>405</v>
      </c>
      <c r="AR66">
        <v>2.2688307692307701</v>
      </c>
      <c r="AS66">
        <v>1.4616</v>
      </c>
      <c r="AT66">
        <f t="shared" si="70"/>
        <v>-0.55229253505115627</v>
      </c>
      <c r="AU66">
        <v>0.5</v>
      </c>
      <c r="AV66">
        <f t="shared" si="71"/>
        <v>841.21164135491347</v>
      </c>
      <c r="AW66">
        <f t="shared" si="72"/>
        <v>6.23386356439784</v>
      </c>
      <c r="AX66">
        <f t="shared" si="73"/>
        <v>-232.29745495922464</v>
      </c>
      <c r="AY66">
        <f t="shared" si="74"/>
        <v>1</v>
      </c>
      <c r="AZ66">
        <f t="shared" si="75"/>
        <v>6.054397652366799E-3</v>
      </c>
      <c r="BA66">
        <f t="shared" si="76"/>
        <v>5.2271483305966079E-2</v>
      </c>
      <c r="BB66" t="s">
        <v>253</v>
      </c>
      <c r="BC66">
        <v>0</v>
      </c>
      <c r="BD66">
        <f t="shared" si="77"/>
        <v>1.4616</v>
      </c>
      <c r="BE66">
        <f t="shared" si="78"/>
        <v>-0.55229253505115627</v>
      </c>
      <c r="BF66">
        <f t="shared" si="79"/>
        <v>4.9674902470741238E-2</v>
      </c>
      <c r="BG66">
        <f t="shared" si="80"/>
        <v>1.0326402487625905</v>
      </c>
      <c r="BH66">
        <f t="shared" si="81"/>
        <v>-0.10832033678332736</v>
      </c>
      <c r="BI66">
        <f t="shared" si="82"/>
        <v>1000.01403225806</v>
      </c>
      <c r="BJ66">
        <f t="shared" si="83"/>
        <v>841.21164135491347</v>
      </c>
      <c r="BK66">
        <f t="shared" si="84"/>
        <v>0.84119983742171478</v>
      </c>
      <c r="BL66">
        <f t="shared" si="85"/>
        <v>0.19239967484342971</v>
      </c>
      <c r="BM66">
        <v>0.87688892485721603</v>
      </c>
      <c r="BN66">
        <v>0.5</v>
      </c>
      <c r="BO66" t="s">
        <v>254</v>
      </c>
      <c r="BP66">
        <v>1672921013.9000001</v>
      </c>
      <c r="BQ66">
        <v>399.98725806451603</v>
      </c>
      <c r="BR66">
        <v>401.34822580645198</v>
      </c>
      <c r="BS66">
        <v>15.6785064516129</v>
      </c>
      <c r="BT66">
        <v>15.0196870967742</v>
      </c>
      <c r="BU66">
        <v>500.01380645161299</v>
      </c>
      <c r="BV66">
        <v>96.313041935483895</v>
      </c>
      <c r="BW66">
        <v>0.200001193548387</v>
      </c>
      <c r="BX66">
        <v>27.8547516129032</v>
      </c>
      <c r="BY66">
        <v>27.993441935483901</v>
      </c>
      <c r="BZ66">
        <v>999.9</v>
      </c>
      <c r="CA66">
        <v>9999.8387096774204</v>
      </c>
      <c r="CB66">
        <v>0</v>
      </c>
      <c r="CC66">
        <v>314.27783870967698</v>
      </c>
      <c r="CD66">
        <v>1000.01403225806</v>
      </c>
      <c r="CE66">
        <v>0.96000474193548402</v>
      </c>
      <c r="CF66">
        <v>3.9995203225806499E-2</v>
      </c>
      <c r="CG66">
        <v>0</v>
      </c>
      <c r="CH66">
        <v>2.2493064516129002</v>
      </c>
      <c r="CI66">
        <v>0</v>
      </c>
      <c r="CJ66">
        <v>546.88861290322598</v>
      </c>
      <c r="CK66">
        <v>9334.4706451612892</v>
      </c>
      <c r="CL66">
        <v>41.625</v>
      </c>
      <c r="CM66">
        <v>44.792000000000002</v>
      </c>
      <c r="CN66">
        <v>42.842483870967698</v>
      </c>
      <c r="CO66">
        <v>43.125</v>
      </c>
      <c r="CP66">
        <v>41.441064516129003</v>
      </c>
      <c r="CQ66">
        <v>960.01935483871</v>
      </c>
      <c r="CR66">
        <v>39.995161290322599</v>
      </c>
      <c r="CS66">
        <v>0</v>
      </c>
      <c r="CT66">
        <v>59.400000095367403</v>
      </c>
      <c r="CU66">
        <v>2.2688307692307701</v>
      </c>
      <c r="CV66">
        <v>-0.53699829543616395</v>
      </c>
      <c r="CW66">
        <v>1.0090598383929701</v>
      </c>
      <c r="CX66">
        <v>546.834807692308</v>
      </c>
      <c r="CY66">
        <v>15</v>
      </c>
      <c r="CZ66">
        <v>1672917889.0999999</v>
      </c>
      <c r="DA66" t="s">
        <v>255</v>
      </c>
      <c r="DB66">
        <v>2</v>
      </c>
      <c r="DC66">
        <v>-4.1319999999999997</v>
      </c>
      <c r="DD66">
        <v>0.35599999999999998</v>
      </c>
      <c r="DE66">
        <v>399</v>
      </c>
      <c r="DF66">
        <v>15</v>
      </c>
      <c r="DG66">
        <v>1.68</v>
      </c>
      <c r="DH66">
        <v>0.3</v>
      </c>
      <c r="DI66">
        <v>-1.49751896226415</v>
      </c>
      <c r="DJ66">
        <v>0.14248100628935101</v>
      </c>
      <c r="DK66">
        <v>0.385397687308762</v>
      </c>
      <c r="DL66">
        <v>1</v>
      </c>
      <c r="DM66">
        <v>2.1981999999999999</v>
      </c>
      <c r="DN66">
        <v>0</v>
      </c>
      <c r="DO66">
        <v>0</v>
      </c>
      <c r="DP66">
        <v>0</v>
      </c>
      <c r="DQ66">
        <v>0.65778383018867903</v>
      </c>
      <c r="DR66">
        <v>1.1101519109820599E-2</v>
      </c>
      <c r="DS66">
        <v>3.0695717711036801E-3</v>
      </c>
      <c r="DT66">
        <v>1</v>
      </c>
      <c r="DU66">
        <v>2</v>
      </c>
      <c r="DV66">
        <v>3</v>
      </c>
      <c r="DW66" t="s">
        <v>270</v>
      </c>
      <c r="DX66">
        <v>100</v>
      </c>
      <c r="DY66">
        <v>100</v>
      </c>
      <c r="DZ66">
        <v>-4.1319999999999997</v>
      </c>
      <c r="EA66">
        <v>0.35599999999999998</v>
      </c>
      <c r="EB66">
        <v>2</v>
      </c>
      <c r="EC66">
        <v>517.32799999999997</v>
      </c>
      <c r="ED66">
        <v>410.08600000000001</v>
      </c>
      <c r="EE66">
        <v>24.7257</v>
      </c>
      <c r="EF66">
        <v>31.7714</v>
      </c>
      <c r="EG66">
        <v>30.0002</v>
      </c>
      <c r="EH66">
        <v>31.921199999999999</v>
      </c>
      <c r="EI66">
        <v>31.951499999999999</v>
      </c>
      <c r="EJ66">
        <v>18.689499999999999</v>
      </c>
      <c r="EK66">
        <v>32.452100000000002</v>
      </c>
      <c r="EL66">
        <v>0</v>
      </c>
      <c r="EM66">
        <v>24.721699999999998</v>
      </c>
      <c r="EN66">
        <v>401.68599999999998</v>
      </c>
      <c r="EO66">
        <v>14.9407</v>
      </c>
      <c r="EP66">
        <v>100.205</v>
      </c>
      <c r="EQ66">
        <v>90.695800000000006</v>
      </c>
    </row>
    <row r="67" spans="1:147" x14ac:dyDescent="0.3">
      <c r="A67">
        <v>51</v>
      </c>
      <c r="B67">
        <v>1672921081.9000001</v>
      </c>
      <c r="C67">
        <v>3121.3000001907299</v>
      </c>
      <c r="D67" t="s">
        <v>406</v>
      </c>
      <c r="E67" t="s">
        <v>407</v>
      </c>
      <c r="F67">
        <v>1672921073.9000001</v>
      </c>
      <c r="G67">
        <f t="shared" si="43"/>
        <v>3.8843774847879052E-3</v>
      </c>
      <c r="H67">
        <f t="shared" si="44"/>
        <v>5.5487216282718856</v>
      </c>
      <c r="I67">
        <f t="shared" si="45"/>
        <v>399.99641935483902</v>
      </c>
      <c r="J67">
        <f t="shared" si="46"/>
        <v>330.46402785547872</v>
      </c>
      <c r="K67">
        <f t="shared" si="47"/>
        <v>31.894028967138169</v>
      </c>
      <c r="L67">
        <f t="shared" si="48"/>
        <v>38.604799041044181</v>
      </c>
      <c r="M67">
        <f t="shared" si="49"/>
        <v>0.16402004388220007</v>
      </c>
      <c r="N67">
        <f t="shared" si="50"/>
        <v>3.3803294768395542</v>
      </c>
      <c r="O67">
        <f t="shared" si="51"/>
        <v>0.1597235271119776</v>
      </c>
      <c r="P67">
        <f t="shared" si="52"/>
        <v>0.10020385514385638</v>
      </c>
      <c r="Q67">
        <f t="shared" si="53"/>
        <v>161.84811817407328</v>
      </c>
      <c r="R67">
        <f t="shared" si="54"/>
        <v>27.79377334771582</v>
      </c>
      <c r="S67">
        <f t="shared" si="55"/>
        <v>27.9748967741935</v>
      </c>
      <c r="T67">
        <f t="shared" si="56"/>
        <v>3.7892897342574057</v>
      </c>
      <c r="U67">
        <f t="shared" si="57"/>
        <v>40.066420229840254</v>
      </c>
      <c r="V67">
        <f t="shared" si="58"/>
        <v>1.5065523815024329</v>
      </c>
      <c r="W67">
        <f t="shared" si="59"/>
        <v>3.7601372242893771</v>
      </c>
      <c r="X67">
        <f t="shared" si="60"/>
        <v>2.2827373527549728</v>
      </c>
      <c r="Y67">
        <f t="shared" si="61"/>
        <v>-171.30104707914663</v>
      </c>
      <c r="Z67">
        <f t="shared" si="62"/>
        <v>-24.126855116776877</v>
      </c>
      <c r="AA67">
        <f t="shared" si="63"/>
        <v>-1.554379832512685</v>
      </c>
      <c r="AB67">
        <f t="shared" si="64"/>
        <v>-35.134163854362924</v>
      </c>
      <c r="AC67">
        <v>-3.9933007328059399E-2</v>
      </c>
      <c r="AD67">
        <v>4.4828299049326198E-2</v>
      </c>
      <c r="AE67">
        <v>3.3717258923887998</v>
      </c>
      <c r="AF67">
        <v>0</v>
      </c>
      <c r="AG67">
        <v>0</v>
      </c>
      <c r="AH67">
        <f t="shared" si="65"/>
        <v>1</v>
      </c>
      <c r="AI67">
        <f t="shared" si="66"/>
        <v>0</v>
      </c>
      <c r="AJ67">
        <f t="shared" si="67"/>
        <v>50778.585762411509</v>
      </c>
      <c r="AK67" t="s">
        <v>251</v>
      </c>
      <c r="AL67">
        <v>2.2433153846153799</v>
      </c>
      <c r="AM67">
        <v>1.538</v>
      </c>
      <c r="AN67">
        <f t="shared" si="68"/>
        <v>-0.7053153846153799</v>
      </c>
      <c r="AO67">
        <f t="shared" si="69"/>
        <v>-0.4585925777733289</v>
      </c>
      <c r="AP67">
        <v>1.1408337778350299</v>
      </c>
      <c r="AQ67" t="s">
        <v>408</v>
      </c>
      <c r="AR67">
        <v>2.34568076923077</v>
      </c>
      <c r="AS67">
        <v>1.6015999999999999</v>
      </c>
      <c r="AT67">
        <f t="shared" si="70"/>
        <v>-0.46458589487435686</v>
      </c>
      <c r="AU67">
        <v>0.5</v>
      </c>
      <c r="AV67">
        <f t="shared" si="71"/>
        <v>841.20908578048659</v>
      </c>
      <c r="AW67">
        <f t="shared" si="72"/>
        <v>5.5487216282718856</v>
      </c>
      <c r="AX67">
        <f t="shared" si="73"/>
        <v>-195.40693794688349</v>
      </c>
      <c r="AY67">
        <f t="shared" si="74"/>
        <v>1</v>
      </c>
      <c r="AZ67">
        <f t="shared" si="75"/>
        <v>5.2399432257048796E-3</v>
      </c>
      <c r="BA67">
        <f t="shared" si="76"/>
        <v>-3.9710289710289635E-2</v>
      </c>
      <c r="BB67" t="s">
        <v>253</v>
      </c>
      <c r="BC67">
        <v>0</v>
      </c>
      <c r="BD67">
        <f t="shared" si="77"/>
        <v>1.6015999999999999</v>
      </c>
      <c r="BE67">
        <f t="shared" si="78"/>
        <v>-0.46458589487435692</v>
      </c>
      <c r="BF67">
        <f t="shared" si="79"/>
        <v>-4.1352405721716438E-2</v>
      </c>
      <c r="BG67">
        <f t="shared" si="80"/>
        <v>1.1595183582465363</v>
      </c>
      <c r="BH67">
        <f t="shared" si="81"/>
        <v>9.017242695575399E-2</v>
      </c>
      <c r="BI67">
        <f t="shared" si="82"/>
        <v>1000.01116129032</v>
      </c>
      <c r="BJ67">
        <f t="shared" si="83"/>
        <v>841.20908578048659</v>
      </c>
      <c r="BK67">
        <f t="shared" si="84"/>
        <v>0.84119969690645224</v>
      </c>
      <c r="BL67">
        <f t="shared" si="85"/>
        <v>0.19239939381290458</v>
      </c>
      <c r="BM67">
        <v>0.87688892485721603</v>
      </c>
      <c r="BN67">
        <v>0.5</v>
      </c>
      <c r="BO67" t="s">
        <v>254</v>
      </c>
      <c r="BP67">
        <v>1672921073.9000001</v>
      </c>
      <c r="BQ67">
        <v>399.99641935483902</v>
      </c>
      <c r="BR67">
        <v>401.24196774193501</v>
      </c>
      <c r="BS67">
        <v>15.6098612903226</v>
      </c>
      <c r="BT67">
        <v>14.939296774193499</v>
      </c>
      <c r="BU67">
        <v>500.02612903225798</v>
      </c>
      <c r="BV67">
        <v>96.312816129032299</v>
      </c>
      <c r="BW67">
        <v>0.20004541935483899</v>
      </c>
      <c r="BX67">
        <v>27.842506451612898</v>
      </c>
      <c r="BY67">
        <v>27.9748967741935</v>
      </c>
      <c r="BZ67">
        <v>999.9</v>
      </c>
      <c r="CA67">
        <v>9998.7096774193506</v>
      </c>
      <c r="CB67">
        <v>0</v>
      </c>
      <c r="CC67">
        <v>314.36658064516098</v>
      </c>
      <c r="CD67">
        <v>1000.01116129032</v>
      </c>
      <c r="CE67">
        <v>0.96000570967742005</v>
      </c>
      <c r="CF67">
        <v>3.9994216129032298E-2</v>
      </c>
      <c r="CG67">
        <v>0</v>
      </c>
      <c r="CH67">
        <v>2.3156129032258099</v>
      </c>
      <c r="CI67">
        <v>0</v>
      </c>
      <c r="CJ67">
        <v>546.77038709677402</v>
      </c>
      <c r="CK67">
        <v>9334.4490322580696</v>
      </c>
      <c r="CL67">
        <v>41.75</v>
      </c>
      <c r="CM67">
        <v>44.893000000000001</v>
      </c>
      <c r="CN67">
        <v>42.9695161290323</v>
      </c>
      <c r="CO67">
        <v>43.2296774193548</v>
      </c>
      <c r="CP67">
        <v>41.561999999999998</v>
      </c>
      <c r="CQ67">
        <v>960.02032258064503</v>
      </c>
      <c r="CR67">
        <v>39.990322580645199</v>
      </c>
      <c r="CS67">
        <v>0</v>
      </c>
      <c r="CT67">
        <v>59.200000047683702</v>
      </c>
      <c r="CU67">
        <v>2.34568076923077</v>
      </c>
      <c r="CV67">
        <v>-0.25471796411625502</v>
      </c>
      <c r="CW67">
        <v>1.07213677226435</v>
      </c>
      <c r="CX67">
        <v>546.73815384615398</v>
      </c>
      <c r="CY67">
        <v>15</v>
      </c>
      <c r="CZ67">
        <v>1672917889.0999999</v>
      </c>
      <c r="DA67" t="s">
        <v>255</v>
      </c>
      <c r="DB67">
        <v>2</v>
      </c>
      <c r="DC67">
        <v>-4.1319999999999997</v>
      </c>
      <c r="DD67">
        <v>0.35599999999999998</v>
      </c>
      <c r="DE67">
        <v>399</v>
      </c>
      <c r="DF67">
        <v>15</v>
      </c>
      <c r="DG67">
        <v>1.68</v>
      </c>
      <c r="DH67">
        <v>0.3</v>
      </c>
      <c r="DI67">
        <v>-1.7874532830188701</v>
      </c>
      <c r="DJ67">
        <v>2.7574078180936499</v>
      </c>
      <c r="DK67">
        <v>0.86348094874895298</v>
      </c>
      <c r="DL67">
        <v>0</v>
      </c>
      <c r="DM67">
        <v>1.917</v>
      </c>
      <c r="DN67">
        <v>0</v>
      </c>
      <c r="DO67">
        <v>0</v>
      </c>
      <c r="DP67">
        <v>0</v>
      </c>
      <c r="DQ67">
        <v>0.67298037735849103</v>
      </c>
      <c r="DR67">
        <v>-2.5195249153362201E-2</v>
      </c>
      <c r="DS67">
        <v>3.8034738452581598E-3</v>
      </c>
      <c r="DT67">
        <v>1</v>
      </c>
      <c r="DU67">
        <v>1</v>
      </c>
      <c r="DV67">
        <v>3</v>
      </c>
      <c r="DW67" t="s">
        <v>256</v>
      </c>
      <c r="DX67">
        <v>100</v>
      </c>
      <c r="DY67">
        <v>100</v>
      </c>
      <c r="DZ67">
        <v>-4.1319999999999997</v>
      </c>
      <c r="EA67">
        <v>0.35599999999999998</v>
      </c>
      <c r="EB67">
        <v>2</v>
      </c>
      <c r="EC67">
        <v>516.85699999999997</v>
      </c>
      <c r="ED67">
        <v>410.37099999999998</v>
      </c>
      <c r="EE67">
        <v>24.767499999999998</v>
      </c>
      <c r="EF67">
        <v>31.777000000000001</v>
      </c>
      <c r="EG67">
        <v>30.000599999999999</v>
      </c>
      <c r="EH67">
        <v>31.9268</v>
      </c>
      <c r="EI67">
        <v>31.957100000000001</v>
      </c>
      <c r="EJ67">
        <v>18.6937</v>
      </c>
      <c r="EK67">
        <v>33.299399999999999</v>
      </c>
      <c r="EL67">
        <v>0</v>
      </c>
      <c r="EM67">
        <v>24.776299999999999</v>
      </c>
      <c r="EN67">
        <v>401.774</v>
      </c>
      <c r="EO67">
        <v>14.916</v>
      </c>
      <c r="EP67">
        <v>100.203</v>
      </c>
      <c r="EQ67">
        <v>90.696399999999997</v>
      </c>
    </row>
    <row r="68" spans="1:147" x14ac:dyDescent="0.3">
      <c r="A68">
        <v>52</v>
      </c>
      <c r="B68">
        <v>1672921141.9000001</v>
      </c>
      <c r="C68">
        <v>3181.3000001907299</v>
      </c>
      <c r="D68" t="s">
        <v>409</v>
      </c>
      <c r="E68" t="s">
        <v>410</v>
      </c>
      <c r="F68">
        <v>1672921133.9000001</v>
      </c>
      <c r="G68">
        <f t="shared" si="43"/>
        <v>3.9127961377571421E-3</v>
      </c>
      <c r="H68">
        <f t="shared" si="44"/>
        <v>6.3752909231700663</v>
      </c>
      <c r="I68">
        <f t="shared" si="45"/>
        <v>399.872935483871</v>
      </c>
      <c r="J68">
        <f t="shared" si="46"/>
        <v>322.55857891760354</v>
      </c>
      <c r="K68">
        <f t="shared" si="47"/>
        <v>31.130811776079696</v>
      </c>
      <c r="L68">
        <f t="shared" si="48"/>
        <v>38.592584115013537</v>
      </c>
      <c r="M68">
        <f t="shared" si="49"/>
        <v>0.16491970580373366</v>
      </c>
      <c r="N68">
        <f t="shared" si="50"/>
        <v>3.3788788027070429</v>
      </c>
      <c r="O68">
        <f t="shared" si="51"/>
        <v>0.16057478666613947</v>
      </c>
      <c r="P68">
        <f t="shared" si="52"/>
        <v>0.10074008099862211</v>
      </c>
      <c r="Q68">
        <f t="shared" si="53"/>
        <v>161.84728079908231</v>
      </c>
      <c r="R68">
        <f t="shared" si="54"/>
        <v>27.810263950941405</v>
      </c>
      <c r="S68">
        <f t="shared" si="55"/>
        <v>27.988980645161298</v>
      </c>
      <c r="T68">
        <f t="shared" si="56"/>
        <v>3.7924025934264041</v>
      </c>
      <c r="U68">
        <f t="shared" si="57"/>
        <v>39.976650553875686</v>
      </c>
      <c r="V68">
        <f t="shared" si="58"/>
        <v>1.5051939708183388</v>
      </c>
      <c r="W68">
        <f t="shared" si="59"/>
        <v>3.7651828003694825</v>
      </c>
      <c r="X68">
        <f t="shared" si="60"/>
        <v>2.2872086226080652</v>
      </c>
      <c r="Y68">
        <f t="shared" si="61"/>
        <v>-172.55430967508997</v>
      </c>
      <c r="Z68">
        <f t="shared" si="62"/>
        <v>-22.496433460711781</v>
      </c>
      <c r="AA68">
        <f t="shared" si="63"/>
        <v>-1.4502295680851418</v>
      </c>
      <c r="AB68">
        <f t="shared" si="64"/>
        <v>-34.653691904804589</v>
      </c>
      <c r="AC68">
        <v>-3.99114598420202E-2</v>
      </c>
      <c r="AD68">
        <v>4.4804110108583803E-2</v>
      </c>
      <c r="AE68">
        <v>3.37027986067188</v>
      </c>
      <c r="AF68">
        <v>0</v>
      </c>
      <c r="AG68">
        <v>0</v>
      </c>
      <c r="AH68">
        <f t="shared" si="65"/>
        <v>1</v>
      </c>
      <c r="AI68">
        <f t="shared" si="66"/>
        <v>0</v>
      </c>
      <c r="AJ68">
        <f t="shared" si="67"/>
        <v>50748.412054726119</v>
      </c>
      <c r="AK68" t="s">
        <v>251</v>
      </c>
      <c r="AL68">
        <v>2.2433153846153799</v>
      </c>
      <c r="AM68">
        <v>1.538</v>
      </c>
      <c r="AN68">
        <f t="shared" si="68"/>
        <v>-0.7053153846153799</v>
      </c>
      <c r="AO68">
        <f t="shared" si="69"/>
        <v>-0.4585925777733289</v>
      </c>
      <c r="AP68">
        <v>1.1408337778350299</v>
      </c>
      <c r="AQ68" t="s">
        <v>411</v>
      </c>
      <c r="AR68">
        <v>2.26031153846154</v>
      </c>
      <c r="AS68">
        <v>1.4632000000000001</v>
      </c>
      <c r="AT68">
        <f t="shared" si="70"/>
        <v>-0.54477278462379708</v>
      </c>
      <c r="AU68">
        <v>0.5</v>
      </c>
      <c r="AV68">
        <f t="shared" si="71"/>
        <v>841.20476736766886</v>
      </c>
      <c r="AW68">
        <f t="shared" si="72"/>
        <v>6.3752909231700663</v>
      </c>
      <c r="AX68">
        <f t="shared" si="73"/>
        <v>-229.13273177884921</v>
      </c>
      <c r="AY68">
        <f t="shared" si="74"/>
        <v>1</v>
      </c>
      <c r="AZ68">
        <f t="shared" si="75"/>
        <v>6.222571897345406E-3</v>
      </c>
      <c r="BA68">
        <f t="shared" si="76"/>
        <v>5.1120831055221416E-2</v>
      </c>
      <c r="BB68" t="s">
        <v>253</v>
      </c>
      <c r="BC68">
        <v>0</v>
      </c>
      <c r="BD68">
        <f t="shared" si="77"/>
        <v>1.4632000000000001</v>
      </c>
      <c r="BE68">
        <f t="shared" si="78"/>
        <v>-0.54477278462379708</v>
      </c>
      <c r="BF68">
        <f t="shared" si="79"/>
        <v>4.8634590377113117E-2</v>
      </c>
      <c r="BG68">
        <f t="shared" si="80"/>
        <v>1.0217867179411411</v>
      </c>
      <c r="BH68">
        <f t="shared" si="81"/>
        <v>-0.10605184805488066</v>
      </c>
      <c r="BI68">
        <f t="shared" si="82"/>
        <v>1000.00603225806</v>
      </c>
      <c r="BJ68">
        <f t="shared" si="83"/>
        <v>841.20476736766886</v>
      </c>
      <c r="BK68">
        <f t="shared" si="84"/>
        <v>0.84119969303404041</v>
      </c>
      <c r="BL68">
        <f t="shared" si="85"/>
        <v>0.19239938606808091</v>
      </c>
      <c r="BM68">
        <v>0.87688892485721603</v>
      </c>
      <c r="BN68">
        <v>0.5</v>
      </c>
      <c r="BO68" t="s">
        <v>254</v>
      </c>
      <c r="BP68">
        <v>1672921133.9000001</v>
      </c>
      <c r="BQ68">
        <v>399.872935483871</v>
      </c>
      <c r="BR68">
        <v>401.26535483870998</v>
      </c>
      <c r="BS68">
        <v>15.595906451612899</v>
      </c>
      <c r="BT68">
        <v>14.9204225806452</v>
      </c>
      <c r="BU68">
        <v>500.02329032258098</v>
      </c>
      <c r="BV68">
        <v>96.312116129032304</v>
      </c>
      <c r="BW68">
        <v>0.20000232258064499</v>
      </c>
      <c r="BX68">
        <v>27.865483870967701</v>
      </c>
      <c r="BY68">
        <v>27.988980645161298</v>
      </c>
      <c r="BZ68">
        <v>999.9</v>
      </c>
      <c r="CA68">
        <v>9993.3870967741896</v>
      </c>
      <c r="CB68">
        <v>0</v>
      </c>
      <c r="CC68">
        <v>314.406580645161</v>
      </c>
      <c r="CD68">
        <v>1000.00603225806</v>
      </c>
      <c r="CE68">
        <v>0.96000700000000005</v>
      </c>
      <c r="CF68">
        <v>3.9992899999999998E-2</v>
      </c>
      <c r="CG68">
        <v>0</v>
      </c>
      <c r="CH68">
        <v>2.2790612903225802</v>
      </c>
      <c r="CI68">
        <v>0</v>
      </c>
      <c r="CJ68">
        <v>546.17645161290295</v>
      </c>
      <c r="CK68">
        <v>9334.4035483870994</v>
      </c>
      <c r="CL68">
        <v>41.875</v>
      </c>
      <c r="CM68">
        <v>45</v>
      </c>
      <c r="CN68">
        <v>43.0843548387097</v>
      </c>
      <c r="CO68">
        <v>43.311999999999998</v>
      </c>
      <c r="CP68">
        <v>41.679000000000002</v>
      </c>
      <c r="CQ68">
        <v>960.015806451613</v>
      </c>
      <c r="CR68">
        <v>39.99</v>
      </c>
      <c r="CS68">
        <v>0</v>
      </c>
      <c r="CT68">
        <v>59.5</v>
      </c>
      <c r="CU68">
        <v>2.26031153846154</v>
      </c>
      <c r="CV68">
        <v>-0.109911113632584</v>
      </c>
      <c r="CW68">
        <v>0.23699145916933601</v>
      </c>
      <c r="CX68">
        <v>546.15507692307699</v>
      </c>
      <c r="CY68">
        <v>15</v>
      </c>
      <c r="CZ68">
        <v>1672917889.0999999</v>
      </c>
      <c r="DA68" t="s">
        <v>255</v>
      </c>
      <c r="DB68">
        <v>2</v>
      </c>
      <c r="DC68">
        <v>-4.1319999999999997</v>
      </c>
      <c r="DD68">
        <v>0.35599999999999998</v>
      </c>
      <c r="DE68">
        <v>399</v>
      </c>
      <c r="DF68">
        <v>15</v>
      </c>
      <c r="DG68">
        <v>1.68</v>
      </c>
      <c r="DH68">
        <v>0.3</v>
      </c>
      <c r="DI68">
        <v>-1.54310924528302</v>
      </c>
      <c r="DJ68">
        <v>-0.131803251088454</v>
      </c>
      <c r="DK68">
        <v>0.54203644116100402</v>
      </c>
      <c r="DL68">
        <v>1</v>
      </c>
      <c r="DM68">
        <v>2.2869999999999999</v>
      </c>
      <c r="DN68">
        <v>0</v>
      </c>
      <c r="DO68">
        <v>0</v>
      </c>
      <c r="DP68">
        <v>0</v>
      </c>
      <c r="DQ68">
        <v>0.67538560377358503</v>
      </c>
      <c r="DR68">
        <v>-4.44025157240138E-5</v>
      </c>
      <c r="DS68">
        <v>2.5436139521052099E-3</v>
      </c>
      <c r="DT68">
        <v>1</v>
      </c>
      <c r="DU68">
        <v>2</v>
      </c>
      <c r="DV68">
        <v>3</v>
      </c>
      <c r="DW68" t="s">
        <v>270</v>
      </c>
      <c r="DX68">
        <v>100</v>
      </c>
      <c r="DY68">
        <v>100</v>
      </c>
      <c r="DZ68">
        <v>-4.1319999999999997</v>
      </c>
      <c r="EA68">
        <v>0.35599999999999998</v>
      </c>
      <c r="EB68">
        <v>2</v>
      </c>
      <c r="EC68">
        <v>516.79399999999998</v>
      </c>
      <c r="ED68">
        <v>410.161</v>
      </c>
      <c r="EE68">
        <v>24.800999999999998</v>
      </c>
      <c r="EF68">
        <v>31.785399999999999</v>
      </c>
      <c r="EG68">
        <v>30.000299999999999</v>
      </c>
      <c r="EH68">
        <v>31.935199999999998</v>
      </c>
      <c r="EI68">
        <v>31.962599999999998</v>
      </c>
      <c r="EJ68">
        <v>18.691099999999999</v>
      </c>
      <c r="EK68">
        <v>33.299399999999999</v>
      </c>
      <c r="EL68">
        <v>0</v>
      </c>
      <c r="EM68">
        <v>24.8124</v>
      </c>
      <c r="EN68">
        <v>401.84100000000001</v>
      </c>
      <c r="EO68">
        <v>14.9383</v>
      </c>
      <c r="EP68">
        <v>100.202</v>
      </c>
      <c r="EQ68">
        <v>90.697400000000002</v>
      </c>
    </row>
    <row r="69" spans="1:147" x14ac:dyDescent="0.3">
      <c r="A69">
        <v>53</v>
      </c>
      <c r="B69">
        <v>1672921202</v>
      </c>
      <c r="C69">
        <v>3241.4000000953702</v>
      </c>
      <c r="D69" t="s">
        <v>412</v>
      </c>
      <c r="E69" t="s">
        <v>413</v>
      </c>
      <c r="F69">
        <v>1672921194</v>
      </c>
      <c r="G69">
        <f t="shared" si="43"/>
        <v>3.8373249002319342E-3</v>
      </c>
      <c r="H69">
        <f t="shared" si="44"/>
        <v>7.0163061261821555</v>
      </c>
      <c r="I69">
        <f t="shared" si="45"/>
        <v>399.911580645161</v>
      </c>
      <c r="J69">
        <f t="shared" si="46"/>
        <v>314.8556441414355</v>
      </c>
      <c r="K69">
        <f t="shared" si="47"/>
        <v>30.387345510099408</v>
      </c>
      <c r="L69">
        <f t="shared" si="48"/>
        <v>38.596263400936863</v>
      </c>
      <c r="M69">
        <f t="shared" si="49"/>
        <v>0.16135613056542422</v>
      </c>
      <c r="N69">
        <f t="shared" si="50"/>
        <v>3.3827382302807654</v>
      </c>
      <c r="O69">
        <f t="shared" si="51"/>
        <v>0.15719901713143444</v>
      </c>
      <c r="P69">
        <f t="shared" si="52"/>
        <v>9.8613965182623262E-2</v>
      </c>
      <c r="Q69">
        <f t="shared" si="53"/>
        <v>161.84911388505728</v>
      </c>
      <c r="R69">
        <f t="shared" si="54"/>
        <v>27.842395778478657</v>
      </c>
      <c r="S69">
        <f t="shared" si="55"/>
        <v>27.9985483870968</v>
      </c>
      <c r="T69">
        <f t="shared" si="56"/>
        <v>3.7945185566947988</v>
      </c>
      <c r="U69">
        <f t="shared" si="57"/>
        <v>39.890614189637532</v>
      </c>
      <c r="V69">
        <f t="shared" si="58"/>
        <v>1.5032623865333132</v>
      </c>
      <c r="W69">
        <f t="shared" si="59"/>
        <v>3.7684613713564201</v>
      </c>
      <c r="X69">
        <f t="shared" si="60"/>
        <v>2.2912561701614855</v>
      </c>
      <c r="Y69">
        <f t="shared" si="61"/>
        <v>-169.22602810022829</v>
      </c>
      <c r="Z69">
        <f t="shared" si="62"/>
        <v>-21.546743031633703</v>
      </c>
      <c r="AA69">
        <f t="shared" si="63"/>
        <v>-1.3875924835103426</v>
      </c>
      <c r="AB69">
        <f t="shared" si="64"/>
        <v>-30.311249730315048</v>
      </c>
      <c r="AC69">
        <v>-3.9968794026830901E-2</v>
      </c>
      <c r="AD69">
        <v>4.4868472753784201E-2</v>
      </c>
      <c r="AE69">
        <v>3.3741269355696102</v>
      </c>
      <c r="AF69">
        <v>0</v>
      </c>
      <c r="AG69">
        <v>0</v>
      </c>
      <c r="AH69">
        <f t="shared" si="65"/>
        <v>1</v>
      </c>
      <c r="AI69">
        <f t="shared" si="66"/>
        <v>0</v>
      </c>
      <c r="AJ69">
        <f t="shared" si="67"/>
        <v>50815.812052198322</v>
      </c>
      <c r="AK69" t="s">
        <v>251</v>
      </c>
      <c r="AL69">
        <v>2.2433153846153799</v>
      </c>
      <c r="AM69">
        <v>1.538</v>
      </c>
      <c r="AN69">
        <f t="shared" si="68"/>
        <v>-0.7053153846153799</v>
      </c>
      <c r="AO69">
        <f t="shared" si="69"/>
        <v>-0.4585925777733289</v>
      </c>
      <c r="AP69">
        <v>1.1408337778350299</v>
      </c>
      <c r="AQ69" t="s">
        <v>414</v>
      </c>
      <c r="AR69">
        <v>2.2114461538461501</v>
      </c>
      <c r="AS69">
        <v>1.3028</v>
      </c>
      <c r="AT69">
        <f t="shared" si="70"/>
        <v>-0.69745636616990336</v>
      </c>
      <c r="AU69">
        <v>0.5</v>
      </c>
      <c r="AV69">
        <f t="shared" si="71"/>
        <v>841.21438962496768</v>
      </c>
      <c r="AW69">
        <f t="shared" si="72"/>
        <v>7.0163061261821555</v>
      </c>
      <c r="AX69">
        <f t="shared" si="73"/>
        <v>-293.35516567883161</v>
      </c>
      <c r="AY69">
        <f t="shared" si="74"/>
        <v>1</v>
      </c>
      <c r="AZ69">
        <f t="shared" si="75"/>
        <v>6.9845124153981048E-3</v>
      </c>
      <c r="BA69">
        <f t="shared" si="76"/>
        <v>0.1805342339576298</v>
      </c>
      <c r="BB69" t="s">
        <v>253</v>
      </c>
      <c r="BC69">
        <v>0</v>
      </c>
      <c r="BD69">
        <f t="shared" si="77"/>
        <v>1.3028</v>
      </c>
      <c r="BE69">
        <f t="shared" si="78"/>
        <v>-0.69745636616990336</v>
      </c>
      <c r="BF69">
        <f t="shared" si="79"/>
        <v>0.15292587776332905</v>
      </c>
      <c r="BG69">
        <f t="shared" si="80"/>
        <v>0.96611514145272315</v>
      </c>
      <c r="BH69">
        <f t="shared" si="81"/>
        <v>-0.333467843081657</v>
      </c>
      <c r="BI69">
        <f t="shared" si="82"/>
        <v>1000.01748387097</v>
      </c>
      <c r="BJ69">
        <f t="shared" si="83"/>
        <v>841.21438962496768</v>
      </c>
      <c r="BK69">
        <f t="shared" si="84"/>
        <v>0.84119968219826413</v>
      </c>
      <c r="BL69">
        <f t="shared" si="85"/>
        <v>0.1923993643965283</v>
      </c>
      <c r="BM69">
        <v>0.87688892485721603</v>
      </c>
      <c r="BN69">
        <v>0.5</v>
      </c>
      <c r="BO69" t="s">
        <v>254</v>
      </c>
      <c r="BP69">
        <v>1672921194</v>
      </c>
      <c r="BQ69">
        <v>399.911580645161</v>
      </c>
      <c r="BR69">
        <v>401.41116129032298</v>
      </c>
      <c r="BS69">
        <v>15.575912903225801</v>
      </c>
      <c r="BT69">
        <v>14.913438709677401</v>
      </c>
      <c r="BU69">
        <v>500.01890322580698</v>
      </c>
      <c r="BV69">
        <v>96.312125806451604</v>
      </c>
      <c r="BW69">
        <v>0.199866516129032</v>
      </c>
      <c r="BX69">
        <v>27.880400000000002</v>
      </c>
      <c r="BY69">
        <v>27.9985483870968</v>
      </c>
      <c r="BZ69">
        <v>999.9</v>
      </c>
      <c r="CA69">
        <v>10007.7419354839</v>
      </c>
      <c r="CB69">
        <v>0</v>
      </c>
      <c r="CC69">
        <v>314.40306451612901</v>
      </c>
      <c r="CD69">
        <v>1000.01748387097</v>
      </c>
      <c r="CE69">
        <v>0.96000829032258095</v>
      </c>
      <c r="CF69">
        <v>3.9991583870967802E-2</v>
      </c>
      <c r="CG69">
        <v>0</v>
      </c>
      <c r="CH69">
        <v>2.1924483870967699</v>
      </c>
      <c r="CI69">
        <v>0</v>
      </c>
      <c r="CJ69">
        <v>545.67499999999995</v>
      </c>
      <c r="CK69">
        <v>9334.5074193548407</v>
      </c>
      <c r="CL69">
        <v>41.945129032258102</v>
      </c>
      <c r="CM69">
        <v>45.082322580645098</v>
      </c>
      <c r="CN69">
        <v>43.186999999999998</v>
      </c>
      <c r="CO69">
        <v>43.406999999999996</v>
      </c>
      <c r="CP69">
        <v>41.758000000000003</v>
      </c>
      <c r="CQ69">
        <v>960.02483870967797</v>
      </c>
      <c r="CR69">
        <v>39.99</v>
      </c>
      <c r="CS69">
        <v>0</v>
      </c>
      <c r="CT69">
        <v>59.400000095367403</v>
      </c>
      <c r="CU69">
        <v>2.2114461538461501</v>
      </c>
      <c r="CV69">
        <v>-0.62097777701988999</v>
      </c>
      <c r="CW69">
        <v>0.14697435748961599</v>
      </c>
      <c r="CX69">
        <v>545.67596153846205</v>
      </c>
      <c r="CY69">
        <v>15</v>
      </c>
      <c r="CZ69">
        <v>1672917889.0999999</v>
      </c>
      <c r="DA69" t="s">
        <v>255</v>
      </c>
      <c r="DB69">
        <v>2</v>
      </c>
      <c r="DC69">
        <v>-4.1319999999999997</v>
      </c>
      <c r="DD69">
        <v>0.35599999999999998</v>
      </c>
      <c r="DE69">
        <v>399</v>
      </c>
      <c r="DF69">
        <v>15</v>
      </c>
      <c r="DG69">
        <v>1.68</v>
      </c>
      <c r="DH69">
        <v>0.3</v>
      </c>
      <c r="DI69">
        <v>-1.56346194339623</v>
      </c>
      <c r="DJ69">
        <v>-0.15410192549584401</v>
      </c>
      <c r="DK69">
        <v>0.25709869691401299</v>
      </c>
      <c r="DL69">
        <v>1</v>
      </c>
      <c r="DM69">
        <v>2.3012999999999999</v>
      </c>
      <c r="DN69">
        <v>0</v>
      </c>
      <c r="DO69">
        <v>0</v>
      </c>
      <c r="DP69">
        <v>0</v>
      </c>
      <c r="DQ69">
        <v>0.67013981132075495</v>
      </c>
      <c r="DR69">
        <v>-8.0463260764392905E-2</v>
      </c>
      <c r="DS69">
        <v>1.1404867835348101E-2</v>
      </c>
      <c r="DT69">
        <v>1</v>
      </c>
      <c r="DU69">
        <v>2</v>
      </c>
      <c r="DV69">
        <v>3</v>
      </c>
      <c r="DW69" t="s">
        <v>270</v>
      </c>
      <c r="DX69">
        <v>100</v>
      </c>
      <c r="DY69">
        <v>100</v>
      </c>
      <c r="DZ69">
        <v>-4.1319999999999997</v>
      </c>
      <c r="EA69">
        <v>0.35599999999999998</v>
      </c>
      <c r="EB69">
        <v>2</v>
      </c>
      <c r="EC69">
        <v>516.96600000000001</v>
      </c>
      <c r="ED69">
        <v>410.09500000000003</v>
      </c>
      <c r="EE69">
        <v>24.734300000000001</v>
      </c>
      <c r="EF69">
        <v>31.793800000000001</v>
      </c>
      <c r="EG69">
        <v>30</v>
      </c>
      <c r="EH69">
        <v>31.9407</v>
      </c>
      <c r="EI69">
        <v>31.9709</v>
      </c>
      <c r="EJ69">
        <v>18.684699999999999</v>
      </c>
      <c r="EK69">
        <v>32.164400000000001</v>
      </c>
      <c r="EL69">
        <v>0</v>
      </c>
      <c r="EM69">
        <v>24.729900000000001</v>
      </c>
      <c r="EN69">
        <v>401.65199999999999</v>
      </c>
      <c r="EO69">
        <v>15.016999999999999</v>
      </c>
      <c r="EP69">
        <v>100.203</v>
      </c>
      <c r="EQ69">
        <v>90.698400000000007</v>
      </c>
    </row>
    <row r="70" spans="1:147" x14ac:dyDescent="0.3">
      <c r="A70">
        <v>54</v>
      </c>
      <c r="B70">
        <v>1672921262</v>
      </c>
      <c r="C70">
        <v>3301.4000000953702</v>
      </c>
      <c r="D70" t="s">
        <v>415</v>
      </c>
      <c r="E70" t="s">
        <v>416</v>
      </c>
      <c r="F70">
        <v>1672921254</v>
      </c>
      <c r="G70">
        <f t="shared" si="43"/>
        <v>3.8707510350658495E-3</v>
      </c>
      <c r="H70">
        <f t="shared" si="44"/>
        <v>7.6108420499832796</v>
      </c>
      <c r="I70">
        <f t="shared" si="45"/>
        <v>400.02335483871002</v>
      </c>
      <c r="J70">
        <f t="shared" si="46"/>
        <v>309.91784633134841</v>
      </c>
      <c r="K70">
        <f t="shared" si="47"/>
        <v>29.909929433566003</v>
      </c>
      <c r="L70">
        <f t="shared" si="48"/>
        <v>38.60594172499551</v>
      </c>
      <c r="M70">
        <f t="shared" si="49"/>
        <v>0.16319968942432123</v>
      </c>
      <c r="N70">
        <f t="shared" si="50"/>
        <v>3.3815726897703002</v>
      </c>
      <c r="O70">
        <f t="shared" si="51"/>
        <v>0.15894696352628548</v>
      </c>
      <c r="P70">
        <f t="shared" si="52"/>
        <v>9.9714712434941372E-2</v>
      </c>
      <c r="Q70">
        <f t="shared" si="53"/>
        <v>161.84368165049224</v>
      </c>
      <c r="R70">
        <f t="shared" si="54"/>
        <v>27.827261840302818</v>
      </c>
      <c r="S70">
        <f t="shared" si="55"/>
        <v>27.990154838709699</v>
      </c>
      <c r="T70">
        <f t="shared" si="56"/>
        <v>3.7926622179131138</v>
      </c>
      <c r="U70">
        <f t="shared" si="57"/>
        <v>40.00606573758035</v>
      </c>
      <c r="V70">
        <f t="shared" si="58"/>
        <v>1.5069537915056506</v>
      </c>
      <c r="W70">
        <f t="shared" si="59"/>
        <v>3.766813266244446</v>
      </c>
      <c r="X70">
        <f t="shared" si="60"/>
        <v>2.2857084264074632</v>
      </c>
      <c r="Y70">
        <f t="shared" si="61"/>
        <v>-170.70012064640397</v>
      </c>
      <c r="Z70">
        <f t="shared" si="62"/>
        <v>-21.375830462388816</v>
      </c>
      <c r="AA70">
        <f t="shared" si="63"/>
        <v>-1.3769512624450755</v>
      </c>
      <c r="AB70">
        <f t="shared" si="64"/>
        <v>-31.609220720745636</v>
      </c>
      <c r="AC70">
        <v>-3.9951476347185398E-2</v>
      </c>
      <c r="AD70">
        <v>4.4849032141270097E-2</v>
      </c>
      <c r="AE70">
        <v>3.3729651261610401</v>
      </c>
      <c r="AF70">
        <v>0</v>
      </c>
      <c r="AG70">
        <v>0</v>
      </c>
      <c r="AH70">
        <f t="shared" si="65"/>
        <v>1</v>
      </c>
      <c r="AI70">
        <f t="shared" si="66"/>
        <v>0</v>
      </c>
      <c r="AJ70">
        <f t="shared" si="67"/>
        <v>50795.899691590261</v>
      </c>
      <c r="AK70" t="s">
        <v>251</v>
      </c>
      <c r="AL70">
        <v>2.2433153846153799</v>
      </c>
      <c r="AM70">
        <v>1.538</v>
      </c>
      <c r="AN70">
        <f t="shared" si="68"/>
        <v>-0.7053153846153799</v>
      </c>
      <c r="AO70">
        <f t="shared" si="69"/>
        <v>-0.4585925777733289</v>
      </c>
      <c r="AP70">
        <v>1.1408337778350299</v>
      </c>
      <c r="AQ70" t="s">
        <v>417</v>
      </c>
      <c r="AR70">
        <v>2.2745076923076901</v>
      </c>
      <c r="AS70">
        <v>1.4224000000000001</v>
      </c>
      <c r="AT70">
        <f t="shared" si="70"/>
        <v>-0.59906333823656488</v>
      </c>
      <c r="AU70">
        <v>0.5</v>
      </c>
      <c r="AV70">
        <f t="shared" si="71"/>
        <v>841.18572905776966</v>
      </c>
      <c r="AW70">
        <f t="shared" si="72"/>
        <v>7.6108420499832796</v>
      </c>
      <c r="AX70">
        <f t="shared" si="73"/>
        <v>-251.96176546315306</v>
      </c>
      <c r="AY70">
        <f t="shared" si="74"/>
        <v>1</v>
      </c>
      <c r="AZ70">
        <f t="shared" si="75"/>
        <v>7.691533568211441E-3</v>
      </c>
      <c r="BA70">
        <f t="shared" si="76"/>
        <v>8.1271091113610736E-2</v>
      </c>
      <c r="BB70" t="s">
        <v>253</v>
      </c>
      <c r="BC70">
        <v>0</v>
      </c>
      <c r="BD70">
        <f t="shared" si="77"/>
        <v>1.4224000000000001</v>
      </c>
      <c r="BE70">
        <f t="shared" si="78"/>
        <v>-0.59906333823656488</v>
      </c>
      <c r="BF70">
        <f t="shared" si="79"/>
        <v>7.5162548764629342E-2</v>
      </c>
      <c r="BG70">
        <f t="shared" si="80"/>
        <v>1.0379969827303512</v>
      </c>
      <c r="BH70">
        <f t="shared" si="81"/>
        <v>-0.16389831063027005</v>
      </c>
      <c r="BI70">
        <f t="shared" si="82"/>
        <v>999.98335483871006</v>
      </c>
      <c r="BJ70">
        <f t="shared" si="83"/>
        <v>841.18572905776966</v>
      </c>
      <c r="BK70">
        <f t="shared" si="84"/>
        <v>0.84119973096296863</v>
      </c>
      <c r="BL70">
        <f t="shared" si="85"/>
        <v>0.1923994619259374</v>
      </c>
      <c r="BM70">
        <v>0.87688892485721603</v>
      </c>
      <c r="BN70">
        <v>0.5</v>
      </c>
      <c r="BO70" t="s">
        <v>254</v>
      </c>
      <c r="BP70">
        <v>1672921254</v>
      </c>
      <c r="BQ70">
        <v>400.02335483871002</v>
      </c>
      <c r="BR70">
        <v>401.62964516129</v>
      </c>
      <c r="BS70">
        <v>15.6146096774194</v>
      </c>
      <c r="BT70">
        <v>14.9463806451613</v>
      </c>
      <c r="BU70">
        <v>500.01109677419299</v>
      </c>
      <c r="BV70">
        <v>96.309200000000004</v>
      </c>
      <c r="BW70">
        <v>0.200019419354839</v>
      </c>
      <c r="BX70">
        <v>27.8729032258064</v>
      </c>
      <c r="BY70">
        <v>27.990154838709699</v>
      </c>
      <c r="BZ70">
        <v>999.9</v>
      </c>
      <c r="CA70">
        <v>10003.7096774194</v>
      </c>
      <c r="CB70">
        <v>0</v>
      </c>
      <c r="CC70">
        <v>314.35380645161302</v>
      </c>
      <c r="CD70">
        <v>999.98335483871006</v>
      </c>
      <c r="CE70">
        <v>0.96000796774193597</v>
      </c>
      <c r="CF70">
        <v>3.9991912903225797E-2</v>
      </c>
      <c r="CG70">
        <v>0</v>
      </c>
      <c r="CH70">
        <v>2.2735806451612901</v>
      </c>
      <c r="CI70">
        <v>0</v>
      </c>
      <c r="CJ70">
        <v>545.00893548387103</v>
      </c>
      <c r="CK70">
        <v>9334.1912903225802</v>
      </c>
      <c r="CL70">
        <v>42.058</v>
      </c>
      <c r="CM70">
        <v>45.186999999999998</v>
      </c>
      <c r="CN70">
        <v>43.304000000000002</v>
      </c>
      <c r="CO70">
        <v>43.497967741935497</v>
      </c>
      <c r="CP70">
        <v>41.875</v>
      </c>
      <c r="CQ70">
        <v>959.99193548387098</v>
      </c>
      <c r="CR70">
        <v>39.990322580645199</v>
      </c>
      <c r="CS70">
        <v>0</v>
      </c>
      <c r="CT70">
        <v>59.599999904632597</v>
      </c>
      <c r="CU70">
        <v>2.2745076923076901</v>
      </c>
      <c r="CV70">
        <v>0.21251280709218701</v>
      </c>
      <c r="CW70">
        <v>-1.6742906001644</v>
      </c>
      <c r="CX70">
        <v>545.01357692307704</v>
      </c>
      <c r="CY70">
        <v>15</v>
      </c>
      <c r="CZ70">
        <v>1672917889.0999999</v>
      </c>
      <c r="DA70" t="s">
        <v>255</v>
      </c>
      <c r="DB70">
        <v>2</v>
      </c>
      <c r="DC70">
        <v>-4.1319999999999997</v>
      </c>
      <c r="DD70">
        <v>0.35599999999999998</v>
      </c>
      <c r="DE70">
        <v>399</v>
      </c>
      <c r="DF70">
        <v>15</v>
      </c>
      <c r="DG70">
        <v>1.68</v>
      </c>
      <c r="DH70">
        <v>0.3</v>
      </c>
      <c r="DI70">
        <v>-1.6073443396226399</v>
      </c>
      <c r="DJ70">
        <v>-0.16215345911944301</v>
      </c>
      <c r="DK70">
        <v>0.128085620044952</v>
      </c>
      <c r="DL70">
        <v>1</v>
      </c>
      <c r="DM70">
        <v>2.3098999999999998</v>
      </c>
      <c r="DN70">
        <v>0</v>
      </c>
      <c r="DO70">
        <v>0</v>
      </c>
      <c r="DP70">
        <v>0</v>
      </c>
      <c r="DQ70">
        <v>0.66776673584905599</v>
      </c>
      <c r="DR70">
        <v>4.1971069182384904E-3</v>
      </c>
      <c r="DS70">
        <v>2.8681536112578599E-3</v>
      </c>
      <c r="DT70">
        <v>1</v>
      </c>
      <c r="DU70">
        <v>2</v>
      </c>
      <c r="DV70">
        <v>3</v>
      </c>
      <c r="DW70" t="s">
        <v>270</v>
      </c>
      <c r="DX70">
        <v>100</v>
      </c>
      <c r="DY70">
        <v>100</v>
      </c>
      <c r="DZ70">
        <v>-4.1319999999999997</v>
      </c>
      <c r="EA70">
        <v>0.35599999999999998</v>
      </c>
      <c r="EB70">
        <v>2</v>
      </c>
      <c r="EC70">
        <v>517.67499999999995</v>
      </c>
      <c r="ED70">
        <v>410.13299999999998</v>
      </c>
      <c r="EE70">
        <v>24.695799999999998</v>
      </c>
      <c r="EF70">
        <v>31.799299999999999</v>
      </c>
      <c r="EG70">
        <v>30.0002</v>
      </c>
      <c r="EH70">
        <v>31.949100000000001</v>
      </c>
      <c r="EI70">
        <v>31.976600000000001</v>
      </c>
      <c r="EJ70">
        <v>18.677700000000002</v>
      </c>
      <c r="EK70">
        <v>31.8767</v>
      </c>
      <c r="EL70">
        <v>0</v>
      </c>
      <c r="EM70">
        <v>24.692499999999999</v>
      </c>
      <c r="EN70">
        <v>401.69400000000002</v>
      </c>
      <c r="EO70">
        <v>15.0075</v>
      </c>
      <c r="EP70">
        <v>100.20099999999999</v>
      </c>
      <c r="EQ70">
        <v>90.699100000000001</v>
      </c>
    </row>
    <row r="71" spans="1:147" x14ac:dyDescent="0.3">
      <c r="A71">
        <v>55</v>
      </c>
      <c r="B71">
        <v>1672921322</v>
      </c>
      <c r="C71">
        <v>3361.4000000953702</v>
      </c>
      <c r="D71" t="s">
        <v>418</v>
      </c>
      <c r="E71" t="s">
        <v>419</v>
      </c>
      <c r="F71">
        <v>1672921314</v>
      </c>
      <c r="G71">
        <f t="shared" si="43"/>
        <v>3.8365835246976553E-3</v>
      </c>
      <c r="H71">
        <f t="shared" si="44"/>
        <v>-6.1924701855277364</v>
      </c>
      <c r="I71">
        <f t="shared" si="45"/>
        <v>398.29158064516099</v>
      </c>
      <c r="J71">
        <f t="shared" si="46"/>
        <v>444.54468332870204</v>
      </c>
      <c r="K71">
        <f t="shared" si="47"/>
        <v>42.903505091676408</v>
      </c>
      <c r="L71">
        <f t="shared" si="48"/>
        <v>38.439566367609316</v>
      </c>
      <c r="M71">
        <f t="shared" si="49"/>
        <v>0.16188363062395333</v>
      </c>
      <c r="N71">
        <f t="shared" si="50"/>
        <v>3.3788054596300712</v>
      </c>
      <c r="O71">
        <f t="shared" si="51"/>
        <v>0.15769493749112426</v>
      </c>
      <c r="P71">
        <f t="shared" si="52"/>
        <v>9.8926646167805096E-2</v>
      </c>
      <c r="Q71">
        <f t="shared" si="53"/>
        <v>161.84378534194178</v>
      </c>
      <c r="R71">
        <f t="shared" si="54"/>
        <v>27.838369458623028</v>
      </c>
      <c r="S71">
        <f t="shared" si="55"/>
        <v>27.995683870967699</v>
      </c>
      <c r="T71">
        <f t="shared" si="56"/>
        <v>3.7938849438465416</v>
      </c>
      <c r="U71">
        <f t="shared" si="57"/>
        <v>40.089022330715792</v>
      </c>
      <c r="V71">
        <f t="shared" si="58"/>
        <v>1.5103756719726795</v>
      </c>
      <c r="W71">
        <f t="shared" si="59"/>
        <v>3.7675542683799632</v>
      </c>
      <c r="X71">
        <f t="shared" si="60"/>
        <v>2.2835092718738621</v>
      </c>
      <c r="Y71">
        <f t="shared" si="61"/>
        <v>-169.19333343916659</v>
      </c>
      <c r="Z71">
        <f t="shared" si="62"/>
        <v>-21.751447117677806</v>
      </c>
      <c r="AA71">
        <f t="shared" si="63"/>
        <v>-1.4023568327796323</v>
      </c>
      <c r="AB71">
        <f t="shared" si="64"/>
        <v>-30.503352047682263</v>
      </c>
      <c r="AC71">
        <v>-3.99103705473337E-2</v>
      </c>
      <c r="AD71">
        <v>4.4802887279870703E-2</v>
      </c>
      <c r="AE71">
        <v>3.3702067522839401</v>
      </c>
      <c r="AF71">
        <v>0</v>
      </c>
      <c r="AG71">
        <v>0</v>
      </c>
      <c r="AH71">
        <f t="shared" si="65"/>
        <v>1</v>
      </c>
      <c r="AI71">
        <f t="shared" si="66"/>
        <v>0</v>
      </c>
      <c r="AJ71">
        <f t="shared" si="67"/>
        <v>50745.240392910295</v>
      </c>
      <c r="AK71" t="s">
        <v>251</v>
      </c>
      <c r="AL71">
        <v>2.2433153846153799</v>
      </c>
      <c r="AM71">
        <v>1.538</v>
      </c>
      <c r="AN71">
        <f t="shared" si="68"/>
        <v>-0.7053153846153799</v>
      </c>
      <c r="AO71">
        <f t="shared" si="69"/>
        <v>-0.4585925777733289</v>
      </c>
      <c r="AP71">
        <v>1.1408337778350299</v>
      </c>
      <c r="AQ71" t="s">
        <v>420</v>
      </c>
      <c r="AR71">
        <v>2.27439230769231</v>
      </c>
      <c r="AS71">
        <v>1.4692000000000001</v>
      </c>
      <c r="AT71">
        <f t="shared" si="70"/>
        <v>-0.54804812666234004</v>
      </c>
      <c r="AU71">
        <v>0.5</v>
      </c>
      <c r="AV71">
        <f t="shared" si="71"/>
        <v>841.18627138026272</v>
      </c>
      <c r="AW71">
        <f t="shared" si="72"/>
        <v>-6.1924701855277364</v>
      </c>
      <c r="AX71">
        <f t="shared" si="73"/>
        <v>-230.50528010201589</v>
      </c>
      <c r="AY71">
        <f t="shared" si="74"/>
        <v>1</v>
      </c>
      <c r="AZ71">
        <f t="shared" si="75"/>
        <v>-8.717812228830002E-3</v>
      </c>
      <c r="BA71">
        <f t="shared" si="76"/>
        <v>4.6828205826300005E-2</v>
      </c>
      <c r="BB71" t="s">
        <v>253</v>
      </c>
      <c r="BC71">
        <v>0</v>
      </c>
      <c r="BD71">
        <f t="shared" si="77"/>
        <v>1.4692000000000001</v>
      </c>
      <c r="BE71">
        <f t="shared" si="78"/>
        <v>-0.54804812666234004</v>
      </c>
      <c r="BF71">
        <f t="shared" si="79"/>
        <v>4.4733420026007782E-2</v>
      </c>
      <c r="BG71">
        <f t="shared" si="80"/>
        <v>1.0401450787499473</v>
      </c>
      <c r="BH71">
        <f t="shared" si="81"/>
        <v>-9.7545015323205725E-2</v>
      </c>
      <c r="BI71">
        <f t="shared" si="82"/>
        <v>999.98400000000004</v>
      </c>
      <c r="BJ71">
        <f t="shared" si="83"/>
        <v>841.18627138026272</v>
      </c>
      <c r="BK71">
        <f t="shared" si="84"/>
        <v>0.84119973057595188</v>
      </c>
      <c r="BL71">
        <f t="shared" si="85"/>
        <v>0.19239946115190393</v>
      </c>
      <c r="BM71">
        <v>0.87688892485721603</v>
      </c>
      <c r="BN71">
        <v>0.5</v>
      </c>
      <c r="BO71" t="s">
        <v>254</v>
      </c>
      <c r="BP71">
        <v>1672921314</v>
      </c>
      <c r="BQ71">
        <v>398.29158064516099</v>
      </c>
      <c r="BR71">
        <v>397.47358064516101</v>
      </c>
      <c r="BS71">
        <v>15.649758064516099</v>
      </c>
      <c r="BT71">
        <v>14.987461290322599</v>
      </c>
      <c r="BU71">
        <v>500.018709677419</v>
      </c>
      <c r="BV71">
        <v>96.3110419354839</v>
      </c>
      <c r="BW71">
        <v>0.20007764516129001</v>
      </c>
      <c r="BX71">
        <v>27.876274193548401</v>
      </c>
      <c r="BY71">
        <v>27.995683870967699</v>
      </c>
      <c r="BZ71">
        <v>999.9</v>
      </c>
      <c r="CA71">
        <v>9993.22580645161</v>
      </c>
      <c r="CB71">
        <v>0</v>
      </c>
      <c r="CC71">
        <v>314.320516129032</v>
      </c>
      <c r="CD71">
        <v>999.98400000000004</v>
      </c>
      <c r="CE71">
        <v>0.96000861290322603</v>
      </c>
      <c r="CF71">
        <v>3.9991254838709703E-2</v>
      </c>
      <c r="CG71">
        <v>0</v>
      </c>
      <c r="CH71">
        <v>2.2376451612903199</v>
      </c>
      <c r="CI71">
        <v>0</v>
      </c>
      <c r="CJ71">
        <v>544.88093548387099</v>
      </c>
      <c r="CK71">
        <v>9334.1990322580696</v>
      </c>
      <c r="CL71">
        <v>42.125</v>
      </c>
      <c r="CM71">
        <v>45.25</v>
      </c>
      <c r="CN71">
        <v>43.378999999999998</v>
      </c>
      <c r="CO71">
        <v>43.561999999999998</v>
      </c>
      <c r="CP71">
        <v>41.936999999999998</v>
      </c>
      <c r="CQ71">
        <v>959.99225806451602</v>
      </c>
      <c r="CR71">
        <v>39.990322580645199</v>
      </c>
      <c r="CS71">
        <v>0</v>
      </c>
      <c r="CT71">
        <v>59.399999856948902</v>
      </c>
      <c r="CU71">
        <v>2.27439230769231</v>
      </c>
      <c r="CV71">
        <v>0.99075555580157404</v>
      </c>
      <c r="CW71">
        <v>2.3635897441444098</v>
      </c>
      <c r="CX71">
        <v>544.87696153846196</v>
      </c>
      <c r="CY71">
        <v>15</v>
      </c>
      <c r="CZ71">
        <v>1672917889.0999999</v>
      </c>
      <c r="DA71" t="s">
        <v>255</v>
      </c>
      <c r="DB71">
        <v>2</v>
      </c>
      <c r="DC71">
        <v>-4.1319999999999997</v>
      </c>
      <c r="DD71">
        <v>0.35599999999999998</v>
      </c>
      <c r="DE71">
        <v>399</v>
      </c>
      <c r="DF71">
        <v>15</v>
      </c>
      <c r="DG71">
        <v>1.68</v>
      </c>
      <c r="DH71">
        <v>0.3</v>
      </c>
      <c r="DI71">
        <v>-1.3456817169811299</v>
      </c>
      <c r="DJ71">
        <v>0.10739444605729299</v>
      </c>
      <c r="DK71">
        <v>7.0050597392095204</v>
      </c>
      <c r="DL71">
        <v>1</v>
      </c>
      <c r="DM71">
        <v>2.1677</v>
      </c>
      <c r="DN71">
        <v>0</v>
      </c>
      <c r="DO71">
        <v>0</v>
      </c>
      <c r="DP71">
        <v>0</v>
      </c>
      <c r="DQ71">
        <v>0.66234286792452801</v>
      </c>
      <c r="DR71">
        <v>-3.05062409289016E-3</v>
      </c>
      <c r="DS71">
        <v>2.3259305059277098E-3</v>
      </c>
      <c r="DT71">
        <v>1</v>
      </c>
      <c r="DU71">
        <v>2</v>
      </c>
      <c r="DV71">
        <v>3</v>
      </c>
      <c r="DW71" t="s">
        <v>270</v>
      </c>
      <c r="DX71">
        <v>100</v>
      </c>
      <c r="DY71">
        <v>100</v>
      </c>
      <c r="DZ71">
        <v>-4.1319999999999997</v>
      </c>
      <c r="EA71">
        <v>0.35599999999999998</v>
      </c>
      <c r="EB71">
        <v>2</v>
      </c>
      <c r="EC71">
        <v>517.07500000000005</v>
      </c>
      <c r="ED71">
        <v>409.8</v>
      </c>
      <c r="EE71">
        <v>24.667400000000001</v>
      </c>
      <c r="EF71">
        <v>31.8049</v>
      </c>
      <c r="EG71">
        <v>30.000399999999999</v>
      </c>
      <c r="EH71">
        <v>31.954699999999999</v>
      </c>
      <c r="EI71">
        <v>31.982099999999999</v>
      </c>
      <c r="EJ71">
        <v>18.7439</v>
      </c>
      <c r="EK71">
        <v>31.8767</v>
      </c>
      <c r="EL71">
        <v>0</v>
      </c>
      <c r="EM71">
        <v>24.667000000000002</v>
      </c>
      <c r="EN71">
        <v>403.24099999999999</v>
      </c>
      <c r="EO71">
        <v>15.0069</v>
      </c>
      <c r="EP71">
        <v>100.20399999999999</v>
      </c>
      <c r="EQ71">
        <v>90.699200000000005</v>
      </c>
    </row>
    <row r="72" spans="1:147" x14ac:dyDescent="0.3">
      <c r="A72">
        <v>56</v>
      </c>
      <c r="B72">
        <v>1672921382</v>
      </c>
      <c r="C72">
        <v>3421.4000000953702</v>
      </c>
      <c r="D72" t="s">
        <v>421</v>
      </c>
      <c r="E72" t="s">
        <v>422</v>
      </c>
      <c r="F72">
        <v>1672921374</v>
      </c>
      <c r="G72">
        <f t="shared" si="43"/>
        <v>3.8028150702891579E-3</v>
      </c>
      <c r="H72">
        <f t="shared" si="44"/>
        <v>15.684007897175496</v>
      </c>
      <c r="I72">
        <f t="shared" si="45"/>
        <v>399.170032258064</v>
      </c>
      <c r="J72">
        <f t="shared" si="46"/>
        <v>226.89752782596847</v>
      </c>
      <c r="K72">
        <f t="shared" si="47"/>
        <v>21.897591086859141</v>
      </c>
      <c r="L72">
        <f t="shared" si="48"/>
        <v>38.523390819928821</v>
      </c>
      <c r="M72">
        <f t="shared" si="49"/>
        <v>0.16024946795256803</v>
      </c>
      <c r="N72">
        <f t="shared" si="50"/>
        <v>3.3818209315367604</v>
      </c>
      <c r="O72">
        <f t="shared" si="51"/>
        <v>0.15614731997122194</v>
      </c>
      <c r="P72">
        <f t="shared" si="52"/>
        <v>9.7951890402105515E-2</v>
      </c>
      <c r="Q72">
        <f t="shared" si="53"/>
        <v>161.84595417986813</v>
      </c>
      <c r="R72">
        <f t="shared" si="54"/>
        <v>27.852350963312929</v>
      </c>
      <c r="S72">
        <f t="shared" si="55"/>
        <v>28.0106419354839</v>
      </c>
      <c r="T72">
        <f t="shared" si="56"/>
        <v>3.7971945908686147</v>
      </c>
      <c r="U72">
        <f t="shared" si="57"/>
        <v>40.103212584280563</v>
      </c>
      <c r="V72">
        <f t="shared" si="58"/>
        <v>1.5114626776495808</v>
      </c>
      <c r="W72">
        <f t="shared" si="59"/>
        <v>3.768931664696697</v>
      </c>
      <c r="X72">
        <f t="shared" si="60"/>
        <v>2.2857319132190339</v>
      </c>
      <c r="Y72">
        <f t="shared" si="61"/>
        <v>-167.70414459975186</v>
      </c>
      <c r="Z72">
        <f t="shared" si="62"/>
        <v>-23.355873652211155</v>
      </c>
      <c r="AA72">
        <f t="shared" si="63"/>
        <v>-1.5046137226521141</v>
      </c>
      <c r="AB72">
        <f t="shared" si="64"/>
        <v>-30.718677794747006</v>
      </c>
      <c r="AC72">
        <v>-3.9955164533055899E-2</v>
      </c>
      <c r="AD72">
        <v>4.4853172453012603E-2</v>
      </c>
      <c r="AE72">
        <v>3.3732125733061902</v>
      </c>
      <c r="AF72">
        <v>0</v>
      </c>
      <c r="AG72">
        <v>0</v>
      </c>
      <c r="AH72">
        <f t="shared" si="65"/>
        <v>1</v>
      </c>
      <c r="AI72">
        <f t="shared" si="66"/>
        <v>0</v>
      </c>
      <c r="AJ72">
        <f t="shared" si="67"/>
        <v>50798.760813578949</v>
      </c>
      <c r="AK72" t="s">
        <v>251</v>
      </c>
      <c r="AL72">
        <v>2.2433153846153799</v>
      </c>
      <c r="AM72">
        <v>1.538</v>
      </c>
      <c r="AN72">
        <f t="shared" si="68"/>
        <v>-0.7053153846153799</v>
      </c>
      <c r="AO72">
        <f t="shared" si="69"/>
        <v>-0.4585925777733289</v>
      </c>
      <c r="AP72">
        <v>1.1408337778350299</v>
      </c>
      <c r="AQ72" t="s">
        <v>423</v>
      </c>
      <c r="AR72">
        <v>2.34392692307692</v>
      </c>
      <c r="AS72">
        <v>1.5244</v>
      </c>
      <c r="AT72">
        <f t="shared" si="70"/>
        <v>-0.53760622085864607</v>
      </c>
      <c r="AU72">
        <v>0.5</v>
      </c>
      <c r="AV72">
        <f t="shared" si="71"/>
        <v>841.19753376783683</v>
      </c>
      <c r="AW72">
        <f t="shared" si="72"/>
        <v>15.684007897175496</v>
      </c>
      <c r="AX72">
        <f t="shared" si="73"/>
        <v>-226.11651356227003</v>
      </c>
      <c r="AY72">
        <f t="shared" si="74"/>
        <v>1</v>
      </c>
      <c r="AZ72">
        <f t="shared" si="75"/>
        <v>1.7288655203492615E-2</v>
      </c>
      <c r="BA72">
        <f t="shared" si="76"/>
        <v>8.9215429021254639E-3</v>
      </c>
      <c r="BB72" t="s">
        <v>253</v>
      </c>
      <c r="BC72">
        <v>0</v>
      </c>
      <c r="BD72">
        <f t="shared" si="77"/>
        <v>1.5244</v>
      </c>
      <c r="BE72">
        <f t="shared" si="78"/>
        <v>-0.53760622085864607</v>
      </c>
      <c r="BF72">
        <f t="shared" si="79"/>
        <v>8.8426527958387884E-3</v>
      </c>
      <c r="BG72">
        <f t="shared" si="80"/>
        <v>1.1399490685755282</v>
      </c>
      <c r="BH72">
        <f t="shared" si="81"/>
        <v>-1.9282154191796567E-2</v>
      </c>
      <c r="BI72">
        <f t="shared" si="82"/>
        <v>999.99738709677399</v>
      </c>
      <c r="BJ72">
        <f t="shared" si="83"/>
        <v>841.19753376783683</v>
      </c>
      <c r="BK72">
        <f t="shared" si="84"/>
        <v>0.84119973174132967</v>
      </c>
      <c r="BL72">
        <f t="shared" si="85"/>
        <v>0.19239946348265949</v>
      </c>
      <c r="BM72">
        <v>0.87688892485721603</v>
      </c>
      <c r="BN72">
        <v>0.5</v>
      </c>
      <c r="BO72" t="s">
        <v>254</v>
      </c>
      <c r="BP72">
        <v>1672921374</v>
      </c>
      <c r="BQ72">
        <v>399.170032258064</v>
      </c>
      <c r="BR72">
        <v>402.18674193548401</v>
      </c>
      <c r="BS72">
        <v>15.6614096774194</v>
      </c>
      <c r="BT72">
        <v>15.0049548387097</v>
      </c>
      <c r="BU72">
        <v>500.02238709677403</v>
      </c>
      <c r="BV72">
        <v>96.308774193548402</v>
      </c>
      <c r="BW72">
        <v>0.19995067741935499</v>
      </c>
      <c r="BX72">
        <v>27.882538709677402</v>
      </c>
      <c r="BY72">
        <v>28.0106419354839</v>
      </c>
      <c r="BZ72">
        <v>999.9</v>
      </c>
      <c r="CA72">
        <v>10004.677419354801</v>
      </c>
      <c r="CB72">
        <v>0</v>
      </c>
      <c r="CC72">
        <v>314.28296774193598</v>
      </c>
      <c r="CD72">
        <v>999.99738709677399</v>
      </c>
      <c r="CE72">
        <v>0.96000958064516095</v>
      </c>
      <c r="CF72">
        <v>3.9990267741935502E-2</v>
      </c>
      <c r="CG72">
        <v>0</v>
      </c>
      <c r="CH72">
        <v>2.3291870967741901</v>
      </c>
      <c r="CI72">
        <v>0</v>
      </c>
      <c r="CJ72">
        <v>544.03603225806398</v>
      </c>
      <c r="CK72">
        <v>9334.3296774193495</v>
      </c>
      <c r="CL72">
        <v>42.186999999999998</v>
      </c>
      <c r="CM72">
        <v>45.336387096774203</v>
      </c>
      <c r="CN72">
        <v>43.4593548387097</v>
      </c>
      <c r="CO72">
        <v>43.625</v>
      </c>
      <c r="CP72">
        <v>42</v>
      </c>
      <c r="CQ72">
        <v>960.00677419354804</v>
      </c>
      <c r="CR72">
        <v>39.990967741935499</v>
      </c>
      <c r="CS72">
        <v>0</v>
      </c>
      <c r="CT72">
        <v>59.099999904632597</v>
      </c>
      <c r="CU72">
        <v>2.34392692307692</v>
      </c>
      <c r="CV72">
        <v>0.31634529006738998</v>
      </c>
      <c r="CW72">
        <v>1.8230085476767199</v>
      </c>
      <c r="CX72">
        <v>544.04288461538499</v>
      </c>
      <c r="CY72">
        <v>15</v>
      </c>
      <c r="CZ72">
        <v>1672917889.0999999</v>
      </c>
      <c r="DA72" t="s">
        <v>255</v>
      </c>
      <c r="DB72">
        <v>2</v>
      </c>
      <c r="DC72">
        <v>-4.1319999999999997</v>
      </c>
      <c r="DD72">
        <v>0.35599999999999998</v>
      </c>
      <c r="DE72">
        <v>399</v>
      </c>
      <c r="DF72">
        <v>15</v>
      </c>
      <c r="DG72">
        <v>1.68</v>
      </c>
      <c r="DH72">
        <v>0.3</v>
      </c>
      <c r="DI72">
        <v>-1.40187124528302</v>
      </c>
      <c r="DJ72">
        <v>-7.368547044024</v>
      </c>
      <c r="DK72">
        <v>3.9935200068598999</v>
      </c>
      <c r="DL72">
        <v>0</v>
      </c>
      <c r="DM72">
        <v>2.3532000000000002</v>
      </c>
      <c r="DN72">
        <v>0</v>
      </c>
      <c r="DO72">
        <v>0</v>
      </c>
      <c r="DP72">
        <v>0</v>
      </c>
      <c r="DQ72">
        <v>0.65512371698113203</v>
      </c>
      <c r="DR72">
        <v>1.32848379293677E-2</v>
      </c>
      <c r="DS72">
        <v>3.5124390836179199E-3</v>
      </c>
      <c r="DT72">
        <v>1</v>
      </c>
      <c r="DU72">
        <v>1</v>
      </c>
      <c r="DV72">
        <v>3</v>
      </c>
      <c r="DW72" t="s">
        <v>256</v>
      </c>
      <c r="DX72">
        <v>100</v>
      </c>
      <c r="DY72">
        <v>100</v>
      </c>
      <c r="DZ72">
        <v>-4.1319999999999997</v>
      </c>
      <c r="EA72">
        <v>0.35599999999999998</v>
      </c>
      <c r="EB72">
        <v>2</v>
      </c>
      <c r="EC72">
        <v>516.81799999999998</v>
      </c>
      <c r="ED72">
        <v>410.18900000000002</v>
      </c>
      <c r="EE72">
        <v>24.578399999999998</v>
      </c>
      <c r="EF72">
        <v>31.8049</v>
      </c>
      <c r="EG72">
        <v>30.0001</v>
      </c>
      <c r="EH72">
        <v>31.954699999999999</v>
      </c>
      <c r="EI72">
        <v>31.9849</v>
      </c>
      <c r="EJ72">
        <v>18.641400000000001</v>
      </c>
      <c r="EK72">
        <v>31.598400000000002</v>
      </c>
      <c r="EL72">
        <v>0</v>
      </c>
      <c r="EM72">
        <v>24.569600000000001</v>
      </c>
      <c r="EN72">
        <v>401.28699999999998</v>
      </c>
      <c r="EO72">
        <v>15.039300000000001</v>
      </c>
      <c r="EP72">
        <v>100.203</v>
      </c>
      <c r="EQ72">
        <v>90.700999999999993</v>
      </c>
    </row>
    <row r="73" spans="1:147" x14ac:dyDescent="0.3">
      <c r="A73">
        <v>57</v>
      </c>
      <c r="B73">
        <v>1672921442</v>
      </c>
      <c r="C73">
        <v>3481.4000000953702</v>
      </c>
      <c r="D73" t="s">
        <v>424</v>
      </c>
      <c r="E73" t="s">
        <v>425</v>
      </c>
      <c r="F73">
        <v>1672921434.0032301</v>
      </c>
      <c r="G73">
        <f t="shared" si="43"/>
        <v>3.8062548970241939E-3</v>
      </c>
      <c r="H73">
        <f t="shared" si="44"/>
        <v>6.2035253559320163</v>
      </c>
      <c r="I73">
        <f t="shared" si="45"/>
        <v>400.17319354838702</v>
      </c>
      <c r="J73">
        <f t="shared" si="46"/>
        <v>322.87542313416537</v>
      </c>
      <c r="K73">
        <f t="shared" si="47"/>
        <v>31.160094467016581</v>
      </c>
      <c r="L73">
        <f t="shared" si="48"/>
        <v>38.619955625900921</v>
      </c>
      <c r="M73">
        <f t="shared" si="49"/>
        <v>0.16042573298862561</v>
      </c>
      <c r="N73">
        <f t="shared" si="50"/>
        <v>3.3812381212051754</v>
      </c>
      <c r="O73">
        <f t="shared" si="51"/>
        <v>0.15631399142754568</v>
      </c>
      <c r="P73">
        <f t="shared" si="52"/>
        <v>9.8056890701141791E-2</v>
      </c>
      <c r="Q73">
        <f t="shared" si="53"/>
        <v>161.84729971231778</v>
      </c>
      <c r="R73">
        <f t="shared" si="54"/>
        <v>27.833167609329088</v>
      </c>
      <c r="S73">
        <f t="shared" si="55"/>
        <v>27.9957903225806</v>
      </c>
      <c r="T73">
        <f t="shared" si="56"/>
        <v>3.7939084886184347</v>
      </c>
      <c r="U73">
        <f t="shared" si="57"/>
        <v>40.067271955208525</v>
      </c>
      <c r="V73">
        <f t="shared" si="58"/>
        <v>1.5084873316127474</v>
      </c>
      <c r="W73">
        <f t="shared" si="59"/>
        <v>3.7648865470529058</v>
      </c>
      <c r="X73">
        <f t="shared" si="60"/>
        <v>2.285421157005687</v>
      </c>
      <c r="Y73">
        <f t="shared" si="61"/>
        <v>-167.85584095876695</v>
      </c>
      <c r="Z73">
        <f t="shared" si="62"/>
        <v>-23.99926965261033</v>
      </c>
      <c r="AA73">
        <f t="shared" si="63"/>
        <v>-1.5460722745054398</v>
      </c>
      <c r="AB73">
        <f t="shared" si="64"/>
        <v>-31.553883173564934</v>
      </c>
      <c r="AC73">
        <v>-3.9946505761194399E-2</v>
      </c>
      <c r="AD73">
        <v>4.4843452223048003E-2</v>
      </c>
      <c r="AE73">
        <v>3.3726316285109101</v>
      </c>
      <c r="AF73">
        <v>0</v>
      </c>
      <c r="AG73">
        <v>0</v>
      </c>
      <c r="AH73">
        <f t="shared" si="65"/>
        <v>1</v>
      </c>
      <c r="AI73">
        <f t="shared" si="66"/>
        <v>0</v>
      </c>
      <c r="AJ73">
        <f t="shared" si="67"/>
        <v>50791.294737929944</v>
      </c>
      <c r="AK73" t="s">
        <v>251</v>
      </c>
      <c r="AL73">
        <v>2.2433153846153799</v>
      </c>
      <c r="AM73">
        <v>1.538</v>
      </c>
      <c r="AN73">
        <f t="shared" si="68"/>
        <v>-0.7053153846153799</v>
      </c>
      <c r="AO73">
        <f t="shared" si="69"/>
        <v>-0.4585925777733289</v>
      </c>
      <c r="AP73">
        <v>1.1408337778350299</v>
      </c>
      <c r="AQ73" t="s">
        <v>426</v>
      </c>
      <c r="AR73">
        <v>2.2570807692307699</v>
      </c>
      <c r="AS73">
        <v>1.6576</v>
      </c>
      <c r="AT73">
        <f t="shared" si="70"/>
        <v>-0.36165586946837003</v>
      </c>
      <c r="AU73">
        <v>0.5</v>
      </c>
      <c r="AV73">
        <f t="shared" si="71"/>
        <v>841.20453394858714</v>
      </c>
      <c r="AW73">
        <f t="shared" si="72"/>
        <v>6.2035253559320163</v>
      </c>
      <c r="AX73">
        <f t="shared" si="73"/>
        <v>-152.11327856295563</v>
      </c>
      <c r="AY73">
        <f t="shared" si="74"/>
        <v>1</v>
      </c>
      <c r="AZ73">
        <f t="shared" si="75"/>
        <v>6.0183836080065735E-3</v>
      </c>
      <c r="BA73">
        <f t="shared" si="76"/>
        <v>-7.2152509652509605E-2</v>
      </c>
      <c r="BB73" t="s">
        <v>253</v>
      </c>
      <c r="BC73">
        <v>0</v>
      </c>
      <c r="BD73">
        <f t="shared" si="77"/>
        <v>1.6576</v>
      </c>
      <c r="BE73">
        <f t="shared" si="78"/>
        <v>-0.36165586946836992</v>
      </c>
      <c r="BF73">
        <f t="shared" si="79"/>
        <v>-7.776332899869956E-2</v>
      </c>
      <c r="BG73">
        <f t="shared" si="80"/>
        <v>1.0235018320791236</v>
      </c>
      <c r="BH73">
        <f t="shared" si="81"/>
        <v>0.16956953245138667</v>
      </c>
      <c r="BI73">
        <f t="shared" si="82"/>
        <v>1000.00570967742</v>
      </c>
      <c r="BJ73">
        <f t="shared" si="83"/>
        <v>841.20453394858714</v>
      </c>
      <c r="BK73">
        <f t="shared" si="84"/>
        <v>0.84119973096947753</v>
      </c>
      <c r="BL73">
        <f t="shared" si="85"/>
        <v>0.19239946193895524</v>
      </c>
      <c r="BM73">
        <v>0.87688892485721603</v>
      </c>
      <c r="BN73">
        <v>0.5</v>
      </c>
      <c r="BO73" t="s">
        <v>254</v>
      </c>
      <c r="BP73">
        <v>1672921434.0032301</v>
      </c>
      <c r="BQ73">
        <v>400.17319354838702</v>
      </c>
      <c r="BR73">
        <v>401.52822580645199</v>
      </c>
      <c r="BS73">
        <v>15.6306806451613</v>
      </c>
      <c r="BT73">
        <v>14.9736096774194</v>
      </c>
      <c r="BU73">
        <v>500.02100000000002</v>
      </c>
      <c r="BV73">
        <v>96.308087096774202</v>
      </c>
      <c r="BW73">
        <v>0.20001551612903201</v>
      </c>
      <c r="BX73">
        <v>27.864135483870999</v>
      </c>
      <c r="BY73">
        <v>27.9957903225806</v>
      </c>
      <c r="BZ73">
        <v>999.9</v>
      </c>
      <c r="CA73">
        <v>10002.580645161301</v>
      </c>
      <c r="CB73">
        <v>0</v>
      </c>
      <c r="CC73">
        <v>314.22399999999999</v>
      </c>
      <c r="CD73">
        <v>1000.00570967742</v>
      </c>
      <c r="CE73">
        <v>0.96001022580645201</v>
      </c>
      <c r="CF73">
        <v>3.9989609677419401E-2</v>
      </c>
      <c r="CG73">
        <v>0</v>
      </c>
      <c r="CH73">
        <v>2.2238709677419402</v>
      </c>
      <c r="CI73">
        <v>0</v>
      </c>
      <c r="CJ73">
        <v>543.33732258064504</v>
      </c>
      <c r="CK73">
        <v>9334.4109677419401</v>
      </c>
      <c r="CL73">
        <v>42.274000000000001</v>
      </c>
      <c r="CM73">
        <v>45.417000000000002</v>
      </c>
      <c r="CN73">
        <v>43.533999999999999</v>
      </c>
      <c r="CO73">
        <v>43.686999999999998</v>
      </c>
      <c r="CP73">
        <v>42.061999999999998</v>
      </c>
      <c r="CQ73">
        <v>960.01516129032302</v>
      </c>
      <c r="CR73">
        <v>39.991290322580603</v>
      </c>
      <c r="CS73">
        <v>0</v>
      </c>
      <c r="CT73">
        <v>59.599999904632597</v>
      </c>
      <c r="CU73">
        <v>2.2570807692307699</v>
      </c>
      <c r="CV73">
        <v>-0.54642391740817498</v>
      </c>
      <c r="CW73">
        <v>3.23938460725148</v>
      </c>
      <c r="CX73">
        <v>543.35707692307699</v>
      </c>
      <c r="CY73">
        <v>15</v>
      </c>
      <c r="CZ73">
        <v>1672917889.0999999</v>
      </c>
      <c r="DA73" t="s">
        <v>255</v>
      </c>
      <c r="DB73">
        <v>2</v>
      </c>
      <c r="DC73">
        <v>-4.1319999999999997</v>
      </c>
      <c r="DD73">
        <v>0.35599999999999998</v>
      </c>
      <c r="DE73">
        <v>399</v>
      </c>
      <c r="DF73">
        <v>15</v>
      </c>
      <c r="DG73">
        <v>1.68</v>
      </c>
      <c r="DH73">
        <v>0.3</v>
      </c>
      <c r="DI73">
        <v>-1.7669630377358501</v>
      </c>
      <c r="DJ73">
        <v>4.1480218700398899</v>
      </c>
      <c r="DK73">
        <v>0.56393760471028698</v>
      </c>
      <c r="DL73">
        <v>0</v>
      </c>
      <c r="DM73">
        <v>1.9185000000000001</v>
      </c>
      <c r="DN73">
        <v>0</v>
      </c>
      <c r="DO73">
        <v>0</v>
      </c>
      <c r="DP73">
        <v>0</v>
      </c>
      <c r="DQ73">
        <v>0.65729750943396203</v>
      </c>
      <c r="DR73">
        <v>5.2348796759842803E-4</v>
      </c>
      <c r="DS73">
        <v>2.2283262067913801E-3</v>
      </c>
      <c r="DT73">
        <v>1</v>
      </c>
      <c r="DU73">
        <v>1</v>
      </c>
      <c r="DV73">
        <v>3</v>
      </c>
      <c r="DW73" t="s">
        <v>256</v>
      </c>
      <c r="DX73">
        <v>100</v>
      </c>
      <c r="DY73">
        <v>100</v>
      </c>
      <c r="DZ73">
        <v>-4.1319999999999997</v>
      </c>
      <c r="EA73">
        <v>0.35599999999999998</v>
      </c>
      <c r="EB73">
        <v>2</v>
      </c>
      <c r="EC73">
        <v>517.09699999999998</v>
      </c>
      <c r="ED73">
        <v>409.83800000000002</v>
      </c>
      <c r="EE73">
        <v>24.520199999999999</v>
      </c>
      <c r="EF73">
        <v>31.807700000000001</v>
      </c>
      <c r="EG73">
        <v>30</v>
      </c>
      <c r="EH73">
        <v>31.9575</v>
      </c>
      <c r="EI73">
        <v>31.9877</v>
      </c>
      <c r="EJ73">
        <v>18.639299999999999</v>
      </c>
      <c r="EK73">
        <v>31.598400000000002</v>
      </c>
      <c r="EL73">
        <v>0</v>
      </c>
      <c r="EM73">
        <v>24.520600000000002</v>
      </c>
      <c r="EN73">
        <v>401.80599999999998</v>
      </c>
      <c r="EO73">
        <v>15.0381</v>
      </c>
      <c r="EP73">
        <v>100.20399999999999</v>
      </c>
      <c r="EQ73">
        <v>90.702200000000005</v>
      </c>
    </row>
    <row r="74" spans="1:147" x14ac:dyDescent="0.3">
      <c r="A74">
        <v>58</v>
      </c>
      <c r="B74">
        <v>1672921561</v>
      </c>
      <c r="C74">
        <v>3600.4000000953702</v>
      </c>
      <c r="D74" t="s">
        <v>427</v>
      </c>
      <c r="E74" t="s">
        <v>428</v>
      </c>
      <c r="F74">
        <v>1672921553.0225799</v>
      </c>
      <c r="G74">
        <f t="shared" si="43"/>
        <v>3.8678152393081529E-3</v>
      </c>
      <c r="H74">
        <f t="shared" si="44"/>
        <v>-1.7579740632114913</v>
      </c>
      <c r="I74">
        <f t="shared" si="45"/>
        <v>400.06106451612902</v>
      </c>
      <c r="J74">
        <f t="shared" si="46"/>
        <v>402.06235359002153</v>
      </c>
      <c r="K74">
        <f t="shared" si="47"/>
        <v>38.802058113563589</v>
      </c>
      <c r="L74">
        <f t="shared" si="48"/>
        <v>38.608918581215327</v>
      </c>
      <c r="M74">
        <f t="shared" si="49"/>
        <v>0.16921770337160508</v>
      </c>
      <c r="N74">
        <f t="shared" si="50"/>
        <v>3.3782284660625725</v>
      </c>
      <c r="O74">
        <f t="shared" si="51"/>
        <v>0.1646458915327956</v>
      </c>
      <c r="P74">
        <f t="shared" si="52"/>
        <v>0.10330415317309635</v>
      </c>
      <c r="Q74">
        <f t="shared" si="53"/>
        <v>0</v>
      </c>
      <c r="R74">
        <f t="shared" si="54"/>
        <v>27.240725396617453</v>
      </c>
      <c r="S74">
        <f t="shared" si="55"/>
        <v>27.621380645161299</v>
      </c>
      <c r="T74">
        <f t="shared" si="56"/>
        <v>3.7118813206730494</v>
      </c>
      <c r="U74">
        <f t="shared" si="57"/>
        <v>39.409014278785257</v>
      </c>
      <c r="V74">
        <f t="shared" si="58"/>
        <v>1.5060416217089665</v>
      </c>
      <c r="W74">
        <f t="shared" si="59"/>
        <v>3.8215663326542582</v>
      </c>
      <c r="X74">
        <f t="shared" si="60"/>
        <v>2.2058396989640832</v>
      </c>
      <c r="Y74">
        <f t="shared" si="61"/>
        <v>-170.57065205348954</v>
      </c>
      <c r="Z74">
        <f t="shared" si="62"/>
        <v>90.892562103956877</v>
      </c>
      <c r="AA74">
        <f t="shared" si="63"/>
        <v>5.8572186879422476</v>
      </c>
      <c r="AB74">
        <f t="shared" si="64"/>
        <v>-73.820871261590426</v>
      </c>
      <c r="AC74">
        <v>-3.9901801353642297E-2</v>
      </c>
      <c r="AD74">
        <v>4.4793267609249503E-2</v>
      </c>
      <c r="AE74">
        <v>3.3696316049530899</v>
      </c>
      <c r="AF74">
        <v>0</v>
      </c>
      <c r="AG74">
        <v>0</v>
      </c>
      <c r="AH74">
        <f t="shared" si="65"/>
        <v>1</v>
      </c>
      <c r="AI74">
        <f t="shared" si="66"/>
        <v>0</v>
      </c>
      <c r="AJ74">
        <f t="shared" si="67"/>
        <v>50693.572406974898</v>
      </c>
      <c r="AK74" t="s">
        <v>429</v>
      </c>
      <c r="AL74">
        <v>2.2516461538461501</v>
      </c>
      <c r="AM74">
        <v>1.3692</v>
      </c>
      <c r="AN74">
        <f t="shared" si="68"/>
        <v>-0.88244615384615011</v>
      </c>
      <c r="AO74">
        <f t="shared" si="69"/>
        <v>-0.64449762916020314</v>
      </c>
      <c r="AP74">
        <v>-0.77077399310819805</v>
      </c>
      <c r="AQ74" t="s">
        <v>253</v>
      </c>
      <c r="AR74">
        <v>0</v>
      </c>
      <c r="AS74">
        <v>0</v>
      </c>
      <c r="AT74" t="e">
        <f t="shared" si="70"/>
        <v>#DIV/0!</v>
      </c>
      <c r="AU74">
        <v>0.5</v>
      </c>
      <c r="AV74">
        <f t="shared" si="71"/>
        <v>0</v>
      </c>
      <c r="AW74">
        <f t="shared" si="72"/>
        <v>-1.7579740632114913</v>
      </c>
      <c r="AX74" t="e">
        <f t="shared" si="73"/>
        <v>#DIV/0!</v>
      </c>
      <c r="AY74" t="e">
        <f t="shared" si="74"/>
        <v>#DIV/0!</v>
      </c>
      <c r="AZ74" t="e">
        <f t="shared" si="75"/>
        <v>#DIV/0!</v>
      </c>
      <c r="BA74" t="e">
        <f t="shared" si="76"/>
        <v>#DIV/0!</v>
      </c>
      <c r="BB74" t="s">
        <v>253</v>
      </c>
      <c r="BC74">
        <v>0</v>
      </c>
      <c r="BD74">
        <f t="shared" si="77"/>
        <v>0</v>
      </c>
      <c r="BE74" t="e">
        <f t="shared" si="78"/>
        <v>#DIV/0!</v>
      </c>
      <c r="BF74">
        <f t="shared" si="79"/>
        <v>1</v>
      </c>
      <c r="BG74">
        <f t="shared" si="80"/>
        <v>0</v>
      </c>
      <c r="BH74">
        <f t="shared" si="81"/>
        <v>-1.5515960877979109</v>
      </c>
      <c r="BI74">
        <f t="shared" si="82"/>
        <v>0</v>
      </c>
      <c r="BJ74">
        <f t="shared" si="83"/>
        <v>0</v>
      </c>
      <c r="BK74">
        <f t="shared" si="84"/>
        <v>0</v>
      </c>
      <c r="BL74">
        <f t="shared" si="85"/>
        <v>0</v>
      </c>
      <c r="BM74">
        <v>0.87688892485721603</v>
      </c>
      <c r="BN74">
        <v>0.5</v>
      </c>
      <c r="BO74" t="s">
        <v>254</v>
      </c>
      <c r="BP74">
        <v>1672921553.0225799</v>
      </c>
      <c r="BQ74">
        <v>400.06106451612902</v>
      </c>
      <c r="BR74">
        <v>400.02412903225797</v>
      </c>
      <c r="BS74">
        <v>15.605425806451599</v>
      </c>
      <c r="BT74">
        <v>14.9377032258065</v>
      </c>
      <c r="BU74">
        <v>500.01548387096801</v>
      </c>
      <c r="BV74">
        <v>96.307461290322607</v>
      </c>
      <c r="BW74">
        <v>0.20010219354838699</v>
      </c>
      <c r="BX74">
        <v>28.1204419354839</v>
      </c>
      <c r="BY74">
        <v>27.621380645161299</v>
      </c>
      <c r="BZ74">
        <v>999.9</v>
      </c>
      <c r="CA74">
        <v>9991.4516129032309</v>
      </c>
      <c r="CB74">
        <v>0</v>
      </c>
      <c r="CC74">
        <v>314.30641935483902</v>
      </c>
      <c r="CD74">
        <v>0</v>
      </c>
      <c r="CE74">
        <v>0</v>
      </c>
      <c r="CF74">
        <v>0</v>
      </c>
      <c r="CG74">
        <v>0</v>
      </c>
      <c r="CH74">
        <v>2.2666225806451599</v>
      </c>
      <c r="CI74">
        <v>0</v>
      </c>
      <c r="CJ74">
        <v>6.9440677419354797</v>
      </c>
      <c r="CK74">
        <v>0.95268064516129003</v>
      </c>
      <c r="CL74">
        <v>41.5179032258064</v>
      </c>
      <c r="CM74">
        <v>45.5</v>
      </c>
      <c r="CN74">
        <v>43.515999999999998</v>
      </c>
      <c r="CO74">
        <v>43.719516129032201</v>
      </c>
      <c r="CP74">
        <v>41.788032258064497</v>
      </c>
      <c r="CQ74">
        <v>0</v>
      </c>
      <c r="CR74">
        <v>0</v>
      </c>
      <c r="CS74">
        <v>0</v>
      </c>
      <c r="CT74">
        <v>118.19999980926499</v>
      </c>
      <c r="CU74">
        <v>2.2516461538461501</v>
      </c>
      <c r="CV74">
        <v>-0.44721367169693699</v>
      </c>
      <c r="CW74">
        <v>-2.62057435332241</v>
      </c>
      <c r="CX74">
        <v>6.9376769230769204</v>
      </c>
      <c r="CY74">
        <v>15</v>
      </c>
      <c r="CZ74">
        <v>1672917889.0999999</v>
      </c>
      <c r="DA74" t="s">
        <v>255</v>
      </c>
      <c r="DB74">
        <v>2</v>
      </c>
      <c r="DC74">
        <v>-4.1319999999999997</v>
      </c>
      <c r="DD74">
        <v>0.35599999999999998</v>
      </c>
      <c r="DE74">
        <v>399</v>
      </c>
      <c r="DF74">
        <v>15</v>
      </c>
      <c r="DG74">
        <v>1.68</v>
      </c>
      <c r="DH74">
        <v>0.3</v>
      </c>
      <c r="DI74">
        <v>-6.4095254716981104E-2</v>
      </c>
      <c r="DJ74">
        <v>0.59428321873064405</v>
      </c>
      <c r="DK74">
        <v>0.61322177404258305</v>
      </c>
      <c r="DL74">
        <v>0</v>
      </c>
      <c r="DM74">
        <v>2.4146000000000001</v>
      </c>
      <c r="DN74">
        <v>0</v>
      </c>
      <c r="DO74">
        <v>0</v>
      </c>
      <c r="DP74">
        <v>0</v>
      </c>
      <c r="DQ74">
        <v>0.66956816981132095</v>
      </c>
      <c r="DR74">
        <v>-4.6012250247182702E-2</v>
      </c>
      <c r="DS74">
        <v>1.7013965289078201E-2</v>
      </c>
      <c r="DT74">
        <v>1</v>
      </c>
      <c r="DU74">
        <v>1</v>
      </c>
      <c r="DV74">
        <v>3</v>
      </c>
      <c r="DW74" t="s">
        <v>256</v>
      </c>
      <c r="DX74">
        <v>100</v>
      </c>
      <c r="DY74">
        <v>100</v>
      </c>
      <c r="DZ74">
        <v>-4.1319999999999997</v>
      </c>
      <c r="EA74">
        <v>0.35599999999999998</v>
      </c>
      <c r="EB74">
        <v>2</v>
      </c>
      <c r="EC74">
        <v>517.99900000000002</v>
      </c>
      <c r="ED74">
        <v>409.73399999999998</v>
      </c>
      <c r="EE74">
        <v>29.3369</v>
      </c>
      <c r="EF74">
        <v>31.799299999999999</v>
      </c>
      <c r="EG74">
        <v>29.9999</v>
      </c>
      <c r="EH74">
        <v>31.9575</v>
      </c>
      <c r="EI74">
        <v>31.990400000000001</v>
      </c>
      <c r="EJ74">
        <v>18.573499999999999</v>
      </c>
      <c r="EK74">
        <v>30.347899999999999</v>
      </c>
      <c r="EL74">
        <v>0</v>
      </c>
      <c r="EM74">
        <v>29.432500000000001</v>
      </c>
      <c r="EN74">
        <v>400.31799999999998</v>
      </c>
      <c r="EO74">
        <v>15.2339</v>
      </c>
      <c r="EP74">
        <v>100.199</v>
      </c>
      <c r="EQ74">
        <v>90.700299999999999</v>
      </c>
    </row>
    <row r="75" spans="1:147" x14ac:dyDescent="0.3">
      <c r="A75">
        <v>59</v>
      </c>
      <c r="B75">
        <v>1672921621</v>
      </c>
      <c r="C75">
        <v>3660.4000000953702</v>
      </c>
      <c r="D75" t="s">
        <v>430</v>
      </c>
      <c r="E75" t="s">
        <v>431</v>
      </c>
      <c r="F75">
        <v>1672921613.01613</v>
      </c>
      <c r="G75">
        <f t="shared" si="43"/>
        <v>2.666206846447354E-3</v>
      </c>
      <c r="H75">
        <f t="shared" si="44"/>
        <v>-1.4459019670328994</v>
      </c>
      <c r="I75">
        <f t="shared" si="45"/>
        <v>400.190258064516</v>
      </c>
      <c r="J75">
        <f t="shared" si="46"/>
        <v>405.61189517917643</v>
      </c>
      <c r="K75">
        <f t="shared" si="47"/>
        <v>39.144521281667274</v>
      </c>
      <c r="L75">
        <f t="shared" si="48"/>
        <v>38.621293556004659</v>
      </c>
      <c r="M75">
        <f t="shared" si="49"/>
        <v>0.11140680294389375</v>
      </c>
      <c r="N75">
        <f t="shared" si="50"/>
        <v>3.3801774929885746</v>
      </c>
      <c r="O75">
        <f t="shared" si="51"/>
        <v>0.10940641129200142</v>
      </c>
      <c r="P75">
        <f t="shared" si="52"/>
        <v>6.8555742526121247E-2</v>
      </c>
      <c r="Q75">
        <f t="shared" si="53"/>
        <v>0</v>
      </c>
      <c r="R75">
        <f t="shared" si="54"/>
        <v>28.169013517687063</v>
      </c>
      <c r="S75">
        <f t="shared" si="55"/>
        <v>28.2514161290323</v>
      </c>
      <c r="T75">
        <f t="shared" si="56"/>
        <v>3.8508163866863354</v>
      </c>
      <c r="U75">
        <f t="shared" si="57"/>
        <v>39.42255768594913</v>
      </c>
      <c r="V75">
        <f t="shared" si="58"/>
        <v>1.5649473080434417</v>
      </c>
      <c r="W75">
        <f t="shared" si="59"/>
        <v>3.9696747240760986</v>
      </c>
      <c r="X75">
        <f t="shared" si="60"/>
        <v>2.2858690786428939</v>
      </c>
      <c r="Y75">
        <f t="shared" si="61"/>
        <v>-117.57972192832831</v>
      </c>
      <c r="Z75">
        <f t="shared" si="62"/>
        <v>95.38852615772683</v>
      </c>
      <c r="AA75">
        <f t="shared" si="63"/>
        <v>6.1828241265822239</v>
      </c>
      <c r="AB75">
        <f t="shared" si="64"/>
        <v>-16.008371644019263</v>
      </c>
      <c r="AC75">
        <v>-3.9930749667298898E-2</v>
      </c>
      <c r="AD75">
        <v>4.48257646273406E-2</v>
      </c>
      <c r="AE75">
        <v>3.3715743949518502</v>
      </c>
      <c r="AF75">
        <v>0</v>
      </c>
      <c r="AG75">
        <v>0</v>
      </c>
      <c r="AH75">
        <f t="shared" si="65"/>
        <v>1</v>
      </c>
      <c r="AI75">
        <f t="shared" si="66"/>
        <v>0</v>
      </c>
      <c r="AJ75">
        <f t="shared" si="67"/>
        <v>50618.839760999486</v>
      </c>
      <c r="AK75" t="s">
        <v>432</v>
      </c>
      <c r="AL75">
        <v>2.2528307692307701</v>
      </c>
      <c r="AM75">
        <v>2.2536100000000001</v>
      </c>
      <c r="AN75">
        <f t="shared" si="68"/>
        <v>7.7923076923003265E-4</v>
      </c>
      <c r="AO75">
        <f t="shared" si="69"/>
        <v>3.457700175407602E-4</v>
      </c>
      <c r="AP75">
        <v>-0.63394771066091704</v>
      </c>
      <c r="AQ75" t="s">
        <v>253</v>
      </c>
      <c r="AR75">
        <v>0</v>
      </c>
      <c r="AS75">
        <v>0</v>
      </c>
      <c r="AT75" t="e">
        <f t="shared" si="70"/>
        <v>#DIV/0!</v>
      </c>
      <c r="AU75">
        <v>0.5</v>
      </c>
      <c r="AV75">
        <f t="shared" si="71"/>
        <v>0</v>
      </c>
      <c r="AW75">
        <f t="shared" si="72"/>
        <v>-1.4459019670328994</v>
      </c>
      <c r="AX75" t="e">
        <f t="shared" si="73"/>
        <v>#DIV/0!</v>
      </c>
      <c r="AY75" t="e">
        <f t="shared" si="74"/>
        <v>#DIV/0!</v>
      </c>
      <c r="AZ75" t="e">
        <f t="shared" si="75"/>
        <v>#DIV/0!</v>
      </c>
      <c r="BA75" t="e">
        <f t="shared" si="76"/>
        <v>#DIV/0!</v>
      </c>
      <c r="BB75" t="s">
        <v>253</v>
      </c>
      <c r="BC75">
        <v>0</v>
      </c>
      <c r="BD75">
        <f t="shared" si="77"/>
        <v>0</v>
      </c>
      <c r="BE75" t="e">
        <f t="shared" si="78"/>
        <v>#DIV/0!</v>
      </c>
      <c r="BF75">
        <f t="shared" si="79"/>
        <v>1</v>
      </c>
      <c r="BG75">
        <f t="shared" si="80"/>
        <v>0</v>
      </c>
      <c r="BH75">
        <f t="shared" si="81"/>
        <v>2892.0957551853598</v>
      </c>
      <c r="BI75">
        <f t="shared" si="82"/>
        <v>0</v>
      </c>
      <c r="BJ75">
        <f t="shared" si="83"/>
        <v>0</v>
      </c>
      <c r="BK75">
        <f t="shared" si="84"/>
        <v>0</v>
      </c>
      <c r="BL75">
        <f t="shared" si="85"/>
        <v>0</v>
      </c>
      <c r="BM75">
        <v>0.87688892485721603</v>
      </c>
      <c r="BN75">
        <v>0.5</v>
      </c>
      <c r="BO75" t="s">
        <v>254</v>
      </c>
      <c r="BP75">
        <v>1672921613.01613</v>
      </c>
      <c r="BQ75">
        <v>400.190258064516</v>
      </c>
      <c r="BR75">
        <v>400.12380645161301</v>
      </c>
      <c r="BS75">
        <v>16.215838709677399</v>
      </c>
      <c r="BT75">
        <v>15.755835483871</v>
      </c>
      <c r="BU75">
        <v>500.00848387096801</v>
      </c>
      <c r="BV75">
        <v>96.307370967741903</v>
      </c>
      <c r="BW75">
        <v>0.199959677419355</v>
      </c>
      <c r="BX75">
        <v>28.774861290322601</v>
      </c>
      <c r="BY75">
        <v>28.2514161290323</v>
      </c>
      <c r="BZ75">
        <v>999.9</v>
      </c>
      <c r="CA75">
        <v>9998.7096774193506</v>
      </c>
      <c r="CB75">
        <v>0</v>
      </c>
      <c r="CC75">
        <v>314.36451612903198</v>
      </c>
      <c r="CD75">
        <v>0</v>
      </c>
      <c r="CE75">
        <v>0</v>
      </c>
      <c r="CF75">
        <v>0</v>
      </c>
      <c r="CG75">
        <v>0</v>
      </c>
      <c r="CH75">
        <v>2.23948387096774</v>
      </c>
      <c r="CI75">
        <v>0</v>
      </c>
      <c r="CJ75">
        <v>5.6602806451612899</v>
      </c>
      <c r="CK75">
        <v>0.79006451612903195</v>
      </c>
      <c r="CL75">
        <v>41.0179677419355</v>
      </c>
      <c r="CM75">
        <v>45.436999999999998</v>
      </c>
      <c r="CN75">
        <v>43.227645161290297</v>
      </c>
      <c r="CO75">
        <v>43.649000000000001</v>
      </c>
      <c r="CP75">
        <v>41.406999999999996</v>
      </c>
      <c r="CQ75">
        <v>0</v>
      </c>
      <c r="CR75">
        <v>0</v>
      </c>
      <c r="CS75">
        <v>0</v>
      </c>
      <c r="CT75">
        <v>59.5</v>
      </c>
      <c r="CU75">
        <v>2.2528307692307701</v>
      </c>
      <c r="CV75">
        <v>0.33554187162969401</v>
      </c>
      <c r="CW75">
        <v>1.03443760744623</v>
      </c>
      <c r="CX75">
        <v>5.6488807692307699</v>
      </c>
      <c r="CY75">
        <v>15</v>
      </c>
      <c r="CZ75">
        <v>1672917889.0999999</v>
      </c>
      <c r="DA75" t="s">
        <v>255</v>
      </c>
      <c r="DB75">
        <v>2</v>
      </c>
      <c r="DC75">
        <v>-4.1319999999999997</v>
      </c>
      <c r="DD75">
        <v>0.35599999999999998</v>
      </c>
      <c r="DE75">
        <v>399</v>
      </c>
      <c r="DF75">
        <v>15</v>
      </c>
      <c r="DG75">
        <v>1.68</v>
      </c>
      <c r="DH75">
        <v>0.3</v>
      </c>
      <c r="DI75">
        <v>0.31633026603773601</v>
      </c>
      <c r="DJ75">
        <v>0.80278131882708204</v>
      </c>
      <c r="DK75">
        <v>1.42592693860917</v>
      </c>
      <c r="DL75">
        <v>0</v>
      </c>
      <c r="DM75">
        <v>2.8066</v>
      </c>
      <c r="DN75">
        <v>0</v>
      </c>
      <c r="DO75">
        <v>0</v>
      </c>
      <c r="DP75">
        <v>0</v>
      </c>
      <c r="DQ75">
        <v>0.465406377358491</v>
      </c>
      <c r="DR75">
        <v>-7.4256371854688002E-2</v>
      </c>
      <c r="DS75">
        <v>1.74091743935532E-2</v>
      </c>
      <c r="DT75">
        <v>1</v>
      </c>
      <c r="DU75">
        <v>1</v>
      </c>
      <c r="DV75">
        <v>3</v>
      </c>
      <c r="DW75" t="s">
        <v>256</v>
      </c>
      <c r="DX75">
        <v>100</v>
      </c>
      <c r="DY75">
        <v>100</v>
      </c>
      <c r="DZ75">
        <v>-4.1319999999999997</v>
      </c>
      <c r="EA75">
        <v>0.35599999999999998</v>
      </c>
      <c r="EB75">
        <v>2</v>
      </c>
      <c r="EC75">
        <v>517.56799999999998</v>
      </c>
      <c r="ED75">
        <v>410.68299999999999</v>
      </c>
      <c r="EE75">
        <v>29.344000000000001</v>
      </c>
      <c r="EF75">
        <v>31.7742</v>
      </c>
      <c r="EG75">
        <v>30.0001</v>
      </c>
      <c r="EH75">
        <v>31.951899999999998</v>
      </c>
      <c r="EI75">
        <v>31.9849</v>
      </c>
      <c r="EJ75">
        <v>18.5566</v>
      </c>
      <c r="EK75">
        <v>26.876200000000001</v>
      </c>
      <c r="EL75">
        <v>0</v>
      </c>
      <c r="EM75">
        <v>29.34</v>
      </c>
      <c r="EN75">
        <v>400.84500000000003</v>
      </c>
      <c r="EO75">
        <v>15.956799999999999</v>
      </c>
      <c r="EP75">
        <v>100.203</v>
      </c>
      <c r="EQ75">
        <v>90.698400000000007</v>
      </c>
    </row>
    <row r="76" spans="1:147" x14ac:dyDescent="0.3">
      <c r="A76">
        <v>60</v>
      </c>
      <c r="B76">
        <v>1672921681.5999999</v>
      </c>
      <c r="C76">
        <v>3721</v>
      </c>
      <c r="D76" t="s">
        <v>433</v>
      </c>
      <c r="E76" t="s">
        <v>434</v>
      </c>
      <c r="F76">
        <v>1672921673.5580599</v>
      </c>
      <c r="G76">
        <f t="shared" si="43"/>
        <v>2.561693604264744E-3</v>
      </c>
      <c r="H76">
        <f t="shared" si="44"/>
        <v>-4.0027860100098768E-2</v>
      </c>
      <c r="I76">
        <f t="shared" si="45"/>
        <v>399.99132258064498</v>
      </c>
      <c r="J76">
        <f t="shared" si="46"/>
        <v>385.70405917015859</v>
      </c>
      <c r="K76">
        <f t="shared" si="47"/>
        <v>37.223235065811302</v>
      </c>
      <c r="L76">
        <f t="shared" si="48"/>
        <v>38.602059456511014</v>
      </c>
      <c r="M76">
        <f t="shared" si="49"/>
        <v>0.10988966691681767</v>
      </c>
      <c r="N76">
        <f t="shared" si="50"/>
        <v>3.377743971444001</v>
      </c>
      <c r="O76">
        <f t="shared" si="51"/>
        <v>0.10794149798086079</v>
      </c>
      <c r="P76">
        <f t="shared" si="52"/>
        <v>6.7635594676328403E-2</v>
      </c>
      <c r="Q76">
        <f t="shared" si="53"/>
        <v>0</v>
      </c>
      <c r="R76">
        <f t="shared" si="54"/>
        <v>28.02101765023151</v>
      </c>
      <c r="S76">
        <f t="shared" si="55"/>
        <v>28.095854838709698</v>
      </c>
      <c r="T76">
        <f t="shared" si="56"/>
        <v>3.8160970358677719</v>
      </c>
      <c r="U76">
        <f t="shared" si="57"/>
        <v>40.451330841617285</v>
      </c>
      <c r="V76">
        <f t="shared" si="58"/>
        <v>1.5899122978132627</v>
      </c>
      <c r="W76">
        <f t="shared" si="59"/>
        <v>3.9304326081097027</v>
      </c>
      <c r="X76">
        <f t="shared" si="60"/>
        <v>2.226184738054509</v>
      </c>
      <c r="Y76">
        <f t="shared" si="61"/>
        <v>-112.97068794807521</v>
      </c>
      <c r="Z76">
        <f t="shared" si="62"/>
        <v>92.455580790067742</v>
      </c>
      <c r="AA76">
        <f t="shared" si="63"/>
        <v>5.9872896086749225</v>
      </c>
      <c r="AB76">
        <f t="shared" si="64"/>
        <v>-14.527817549332539</v>
      </c>
      <c r="AC76">
        <v>-3.9894606370886099E-2</v>
      </c>
      <c r="AD76">
        <v>4.4785190610790601E-2</v>
      </c>
      <c r="AE76">
        <v>3.3691486604968</v>
      </c>
      <c r="AF76">
        <v>0</v>
      </c>
      <c r="AG76">
        <v>0</v>
      </c>
      <c r="AH76">
        <f t="shared" si="65"/>
        <v>1</v>
      </c>
      <c r="AI76">
        <f t="shared" si="66"/>
        <v>0</v>
      </c>
      <c r="AJ76">
        <f t="shared" si="67"/>
        <v>50603.606985981707</v>
      </c>
      <c r="AK76" t="s">
        <v>435</v>
      </c>
      <c r="AL76">
        <v>2.2736884615384598</v>
      </c>
      <c r="AM76">
        <v>1.4522900000000001</v>
      </c>
      <c r="AN76">
        <f t="shared" si="68"/>
        <v>-0.82139846153845975</v>
      </c>
      <c r="AO76">
        <f t="shared" si="69"/>
        <v>-0.56558845791023815</v>
      </c>
      <c r="AP76">
        <v>-1.7549993604181701E-2</v>
      </c>
      <c r="AQ76" t="s">
        <v>253</v>
      </c>
      <c r="AR76">
        <v>0</v>
      </c>
      <c r="AS76">
        <v>0</v>
      </c>
      <c r="AT76" t="e">
        <f t="shared" si="70"/>
        <v>#DIV/0!</v>
      </c>
      <c r="AU76">
        <v>0.5</v>
      </c>
      <c r="AV76">
        <f t="shared" si="71"/>
        <v>0</v>
      </c>
      <c r="AW76">
        <f t="shared" si="72"/>
        <v>-4.0027860100098768E-2</v>
      </c>
      <c r="AX76" t="e">
        <f t="shared" si="73"/>
        <v>#DIV/0!</v>
      </c>
      <c r="AY76" t="e">
        <f t="shared" si="74"/>
        <v>#DIV/0!</v>
      </c>
      <c r="AZ76" t="e">
        <f t="shared" si="75"/>
        <v>#DIV/0!</v>
      </c>
      <c r="BA76" t="e">
        <f t="shared" si="76"/>
        <v>#DIV/0!</v>
      </c>
      <c r="BB76" t="s">
        <v>253</v>
      </c>
      <c r="BC76">
        <v>0</v>
      </c>
      <c r="BD76">
        <f t="shared" si="77"/>
        <v>0</v>
      </c>
      <c r="BE76" t="e">
        <f t="shared" si="78"/>
        <v>#DIV/0!</v>
      </c>
      <c r="BF76">
        <f t="shared" si="79"/>
        <v>1</v>
      </c>
      <c r="BG76">
        <f t="shared" si="80"/>
        <v>0</v>
      </c>
      <c r="BH76">
        <f t="shared" si="81"/>
        <v>-1.7680700269147029</v>
      </c>
      <c r="BI76">
        <f t="shared" si="82"/>
        <v>0</v>
      </c>
      <c r="BJ76">
        <f t="shared" si="83"/>
        <v>0</v>
      </c>
      <c r="BK76">
        <f t="shared" si="84"/>
        <v>0</v>
      </c>
      <c r="BL76">
        <f t="shared" si="85"/>
        <v>0</v>
      </c>
      <c r="BM76">
        <v>0.87688892485721603</v>
      </c>
      <c r="BN76">
        <v>0.5</v>
      </c>
      <c r="BO76" t="s">
        <v>254</v>
      </c>
      <c r="BP76">
        <v>1672921673.5580599</v>
      </c>
      <c r="BQ76">
        <v>399.99132258064498</v>
      </c>
      <c r="BR76">
        <v>400.16399999999999</v>
      </c>
      <c r="BS76">
        <v>16.4745387096774</v>
      </c>
      <c r="BT76">
        <v>16.0326870967742</v>
      </c>
      <c r="BU76">
        <v>500.01258064516099</v>
      </c>
      <c r="BV76">
        <v>96.307196774193599</v>
      </c>
      <c r="BW76">
        <v>0.20004545161290299</v>
      </c>
      <c r="BX76">
        <v>28.603570967741899</v>
      </c>
      <c r="BY76">
        <v>28.095854838709698</v>
      </c>
      <c r="BZ76">
        <v>999.9</v>
      </c>
      <c r="CA76">
        <v>9989.6774193548408</v>
      </c>
      <c r="CB76">
        <v>0</v>
      </c>
      <c r="CC76">
        <v>314.24799999999999</v>
      </c>
      <c r="CD76">
        <v>0</v>
      </c>
      <c r="CE76">
        <v>0</v>
      </c>
      <c r="CF76">
        <v>0</v>
      </c>
      <c r="CG76">
        <v>0</v>
      </c>
      <c r="CH76">
        <v>2.2813129032258099</v>
      </c>
      <c r="CI76">
        <v>0</v>
      </c>
      <c r="CJ76">
        <v>3.4374225806451602</v>
      </c>
      <c r="CK76">
        <v>0.58330967741935502</v>
      </c>
      <c r="CL76">
        <v>40.622741935483901</v>
      </c>
      <c r="CM76">
        <v>45.283999999999999</v>
      </c>
      <c r="CN76">
        <v>42.9270322580645</v>
      </c>
      <c r="CO76">
        <v>43.518000000000001</v>
      </c>
      <c r="CP76">
        <v>41.096548387096803</v>
      </c>
      <c r="CQ76">
        <v>0</v>
      </c>
      <c r="CR76">
        <v>0</v>
      </c>
      <c r="CS76">
        <v>0</v>
      </c>
      <c r="CT76">
        <v>60</v>
      </c>
      <c r="CU76">
        <v>2.2736884615384598</v>
      </c>
      <c r="CV76">
        <v>-0.55566836843784595</v>
      </c>
      <c r="CW76">
        <v>-1.66362392786172</v>
      </c>
      <c r="CX76">
        <v>3.4105153846153802</v>
      </c>
      <c r="CY76">
        <v>15</v>
      </c>
      <c r="CZ76">
        <v>1672917889.0999999</v>
      </c>
      <c r="DA76" t="s">
        <v>255</v>
      </c>
      <c r="DB76">
        <v>2</v>
      </c>
      <c r="DC76">
        <v>-4.1319999999999997</v>
      </c>
      <c r="DD76">
        <v>0.35599999999999998</v>
      </c>
      <c r="DE76">
        <v>399</v>
      </c>
      <c r="DF76">
        <v>15</v>
      </c>
      <c r="DG76">
        <v>1.68</v>
      </c>
      <c r="DH76">
        <v>0.3</v>
      </c>
      <c r="DI76">
        <v>-0.129267877169811</v>
      </c>
      <c r="DJ76">
        <v>-0.100184825621548</v>
      </c>
      <c r="DK76">
        <v>0.27997826125790698</v>
      </c>
      <c r="DL76">
        <v>1</v>
      </c>
      <c r="DM76">
        <v>2.4809999999999999</v>
      </c>
      <c r="DN76">
        <v>0</v>
      </c>
      <c r="DO76">
        <v>0</v>
      </c>
      <c r="DP76">
        <v>0</v>
      </c>
      <c r="DQ76">
        <v>0.42060611320754698</v>
      </c>
      <c r="DR76">
        <v>0.21985268166726399</v>
      </c>
      <c r="DS76">
        <v>3.0149273435758999E-2</v>
      </c>
      <c r="DT76">
        <v>0</v>
      </c>
      <c r="DU76">
        <v>1</v>
      </c>
      <c r="DV76">
        <v>3</v>
      </c>
      <c r="DW76" t="s">
        <v>256</v>
      </c>
      <c r="DX76">
        <v>100</v>
      </c>
      <c r="DY76">
        <v>100</v>
      </c>
      <c r="DZ76">
        <v>-4.1319999999999997</v>
      </c>
      <c r="EA76">
        <v>0.35599999999999998</v>
      </c>
      <c r="EB76">
        <v>2</v>
      </c>
      <c r="EC76">
        <v>516.94399999999996</v>
      </c>
      <c r="ED76">
        <v>411.101</v>
      </c>
      <c r="EE76">
        <v>25.474399999999999</v>
      </c>
      <c r="EF76">
        <v>31.763000000000002</v>
      </c>
      <c r="EG76">
        <v>29.999600000000001</v>
      </c>
      <c r="EH76">
        <v>31.937899999999999</v>
      </c>
      <c r="EI76">
        <v>31.973700000000001</v>
      </c>
      <c r="EJ76">
        <v>18.541599999999999</v>
      </c>
      <c r="EK76">
        <v>26.541</v>
      </c>
      <c r="EL76">
        <v>0</v>
      </c>
      <c r="EM76">
        <v>25.462700000000002</v>
      </c>
      <c r="EN76">
        <v>399.916</v>
      </c>
      <c r="EO76">
        <v>15.893700000000001</v>
      </c>
      <c r="EP76">
        <v>100.209</v>
      </c>
      <c r="EQ76">
        <v>90.698300000000003</v>
      </c>
    </row>
    <row r="77" spans="1:147" x14ac:dyDescent="0.3">
      <c r="A77">
        <v>61</v>
      </c>
      <c r="B77">
        <v>1672921742.0999999</v>
      </c>
      <c r="C77">
        <v>3781.5</v>
      </c>
      <c r="D77" t="s">
        <v>436</v>
      </c>
      <c r="E77" t="s">
        <v>437</v>
      </c>
      <c r="F77">
        <v>1672921734.0290301</v>
      </c>
      <c r="G77">
        <f t="shared" si="43"/>
        <v>2.3584545008485192E-3</v>
      </c>
      <c r="H77">
        <f t="shared" si="44"/>
        <v>-2.0226512701079273</v>
      </c>
      <c r="I77">
        <f t="shared" si="45"/>
        <v>400.42138709677403</v>
      </c>
      <c r="J77">
        <f t="shared" si="46"/>
        <v>417.25120260488194</v>
      </c>
      <c r="K77">
        <f t="shared" si="47"/>
        <v>40.267621417180997</v>
      </c>
      <c r="L77">
        <f t="shared" si="48"/>
        <v>38.643428041174751</v>
      </c>
      <c r="M77">
        <f t="shared" si="49"/>
        <v>0.10206745749873487</v>
      </c>
      <c r="N77">
        <f t="shared" si="50"/>
        <v>3.381335858533923</v>
      </c>
      <c r="O77">
        <f t="shared" si="51"/>
        <v>0.10038623444431206</v>
      </c>
      <c r="P77">
        <f t="shared" si="52"/>
        <v>6.2890141005815289E-2</v>
      </c>
      <c r="Q77">
        <f t="shared" si="53"/>
        <v>0</v>
      </c>
      <c r="R77">
        <f t="shared" si="54"/>
        <v>27.775605479804948</v>
      </c>
      <c r="S77">
        <f t="shared" si="55"/>
        <v>27.862945161290298</v>
      </c>
      <c r="T77">
        <f t="shared" si="56"/>
        <v>3.7646250388978384</v>
      </c>
      <c r="U77">
        <f t="shared" si="57"/>
        <v>40.36583536276914</v>
      </c>
      <c r="V77">
        <f t="shared" si="58"/>
        <v>1.5598569532594584</v>
      </c>
      <c r="W77">
        <f t="shared" si="59"/>
        <v>3.8642999438534362</v>
      </c>
      <c r="X77">
        <f t="shared" si="60"/>
        <v>2.20476808563838</v>
      </c>
      <c r="Y77">
        <f t="shared" si="61"/>
        <v>-104.00784348741969</v>
      </c>
      <c r="Z77">
        <f t="shared" si="62"/>
        <v>81.769115393655539</v>
      </c>
      <c r="AA77">
        <f t="shared" si="63"/>
        <v>5.2758132532863273</v>
      </c>
      <c r="AB77">
        <f t="shared" si="64"/>
        <v>-16.962914840477822</v>
      </c>
      <c r="AC77">
        <v>-3.9947957794670502E-2</v>
      </c>
      <c r="AD77">
        <v>4.4845082257830002E-2</v>
      </c>
      <c r="AE77">
        <v>3.3727290529983902</v>
      </c>
      <c r="AF77">
        <v>0</v>
      </c>
      <c r="AG77">
        <v>0</v>
      </c>
      <c r="AH77">
        <f t="shared" si="65"/>
        <v>1</v>
      </c>
      <c r="AI77">
        <f t="shared" si="66"/>
        <v>0</v>
      </c>
      <c r="AJ77">
        <f t="shared" si="67"/>
        <v>50717.626717740568</v>
      </c>
      <c r="AK77" t="s">
        <v>438</v>
      </c>
      <c r="AL77">
        <v>2.2740999999999998</v>
      </c>
      <c r="AM77">
        <v>2.1856</v>
      </c>
      <c r="AN77">
        <f t="shared" si="68"/>
        <v>-8.8499999999999801E-2</v>
      </c>
      <c r="AO77">
        <f t="shared" si="69"/>
        <v>-4.0492313323572386E-2</v>
      </c>
      <c r="AP77">
        <v>-0.886820248804149</v>
      </c>
      <c r="AQ77" t="s">
        <v>253</v>
      </c>
      <c r="AR77">
        <v>0</v>
      </c>
      <c r="AS77">
        <v>0</v>
      </c>
      <c r="AT77" t="e">
        <f t="shared" si="70"/>
        <v>#DIV/0!</v>
      </c>
      <c r="AU77">
        <v>0.5</v>
      </c>
      <c r="AV77">
        <f t="shared" si="71"/>
        <v>0</v>
      </c>
      <c r="AW77">
        <f t="shared" si="72"/>
        <v>-2.0226512701079273</v>
      </c>
      <c r="AX77" t="e">
        <f t="shared" si="73"/>
        <v>#DIV/0!</v>
      </c>
      <c r="AY77" t="e">
        <f t="shared" si="74"/>
        <v>#DIV/0!</v>
      </c>
      <c r="AZ77" t="e">
        <f t="shared" si="75"/>
        <v>#DIV/0!</v>
      </c>
      <c r="BA77" t="e">
        <f t="shared" si="76"/>
        <v>#DIV/0!</v>
      </c>
      <c r="BB77" t="s">
        <v>253</v>
      </c>
      <c r="BC77">
        <v>0</v>
      </c>
      <c r="BD77">
        <f t="shared" si="77"/>
        <v>0</v>
      </c>
      <c r="BE77" t="e">
        <f t="shared" si="78"/>
        <v>#DIV/0!</v>
      </c>
      <c r="BF77">
        <f t="shared" si="79"/>
        <v>1</v>
      </c>
      <c r="BG77">
        <f t="shared" si="80"/>
        <v>0</v>
      </c>
      <c r="BH77">
        <f t="shared" si="81"/>
        <v>-24.696045197740169</v>
      </c>
      <c r="BI77">
        <f t="shared" si="82"/>
        <v>0</v>
      </c>
      <c r="BJ77">
        <f t="shared" si="83"/>
        <v>0</v>
      </c>
      <c r="BK77">
        <f t="shared" si="84"/>
        <v>0</v>
      </c>
      <c r="BL77">
        <f t="shared" si="85"/>
        <v>0</v>
      </c>
      <c r="BM77">
        <v>0.87688892485721603</v>
      </c>
      <c r="BN77">
        <v>0.5</v>
      </c>
      <c r="BO77" t="s">
        <v>254</v>
      </c>
      <c r="BP77">
        <v>1672921734.0290301</v>
      </c>
      <c r="BQ77">
        <v>400.42138709677403</v>
      </c>
      <c r="BR77">
        <v>400.23229032258098</v>
      </c>
      <c r="BS77">
        <v>16.163164516129001</v>
      </c>
      <c r="BT77">
        <v>15.7562483870968</v>
      </c>
      <c r="BU77">
        <v>500.02332258064502</v>
      </c>
      <c r="BV77">
        <v>96.306929032258097</v>
      </c>
      <c r="BW77">
        <v>0.199974161290323</v>
      </c>
      <c r="BX77">
        <v>28.311499999999999</v>
      </c>
      <c r="BY77">
        <v>27.862945161290298</v>
      </c>
      <c r="BZ77">
        <v>999.9</v>
      </c>
      <c r="CA77">
        <v>10003.064516128999</v>
      </c>
      <c r="CB77">
        <v>0</v>
      </c>
      <c r="CC77">
        <v>314.25635483871002</v>
      </c>
      <c r="CD77">
        <v>0</v>
      </c>
      <c r="CE77">
        <v>0</v>
      </c>
      <c r="CF77">
        <v>0</v>
      </c>
      <c r="CG77">
        <v>0</v>
      </c>
      <c r="CH77">
        <v>2.2602322580645202</v>
      </c>
      <c r="CI77">
        <v>0</v>
      </c>
      <c r="CJ77">
        <v>1.69060967741935</v>
      </c>
      <c r="CK77">
        <v>0.46826129032258101</v>
      </c>
      <c r="CL77">
        <v>40.302129032258001</v>
      </c>
      <c r="CM77">
        <v>45.106709677419403</v>
      </c>
      <c r="CN77">
        <v>42.633000000000003</v>
      </c>
      <c r="CO77">
        <v>43.378999999999998</v>
      </c>
      <c r="CP77">
        <v>40.822258064516099</v>
      </c>
      <c r="CQ77">
        <v>0</v>
      </c>
      <c r="CR77">
        <v>0</v>
      </c>
      <c r="CS77">
        <v>0</v>
      </c>
      <c r="CT77">
        <v>60</v>
      </c>
      <c r="CU77">
        <v>2.2740999999999998</v>
      </c>
      <c r="CV77">
        <v>1.38598395751953E-2</v>
      </c>
      <c r="CW77">
        <v>-1.3881948796355501</v>
      </c>
      <c r="CX77">
        <v>1.67088846153846</v>
      </c>
      <c r="CY77">
        <v>15</v>
      </c>
      <c r="CZ77">
        <v>1672917889.0999999</v>
      </c>
      <c r="DA77" t="s">
        <v>255</v>
      </c>
      <c r="DB77">
        <v>2</v>
      </c>
      <c r="DC77">
        <v>-4.1319999999999997</v>
      </c>
      <c r="DD77">
        <v>0.35599999999999998</v>
      </c>
      <c r="DE77">
        <v>399</v>
      </c>
      <c r="DF77">
        <v>15</v>
      </c>
      <c r="DG77">
        <v>1.68</v>
      </c>
      <c r="DH77">
        <v>0.3</v>
      </c>
      <c r="DI77">
        <v>-3.3804150943396098E-3</v>
      </c>
      <c r="DJ77">
        <v>2.1994066285319902</v>
      </c>
      <c r="DK77">
        <v>1.8239598708142299</v>
      </c>
      <c r="DL77">
        <v>0</v>
      </c>
      <c r="DM77">
        <v>2.2299000000000002</v>
      </c>
      <c r="DN77">
        <v>0</v>
      </c>
      <c r="DO77">
        <v>0</v>
      </c>
      <c r="DP77">
        <v>0</v>
      </c>
      <c r="DQ77">
        <v>0.40294918867924501</v>
      </c>
      <c r="DR77">
        <v>8.1115090352989305E-2</v>
      </c>
      <c r="DS77">
        <v>1.7416153066184801E-2</v>
      </c>
      <c r="DT77">
        <v>1</v>
      </c>
      <c r="DU77">
        <v>1</v>
      </c>
      <c r="DV77">
        <v>3</v>
      </c>
      <c r="DW77" t="s">
        <v>256</v>
      </c>
      <c r="DX77">
        <v>100</v>
      </c>
      <c r="DY77">
        <v>100</v>
      </c>
      <c r="DZ77">
        <v>-4.1319999999999997</v>
      </c>
      <c r="EA77">
        <v>0.35599999999999998</v>
      </c>
      <c r="EB77">
        <v>2</v>
      </c>
      <c r="EC77">
        <v>517.05200000000002</v>
      </c>
      <c r="ED77">
        <v>411.06299999999999</v>
      </c>
      <c r="EE77">
        <v>25.838699999999999</v>
      </c>
      <c r="EF77">
        <v>31.779800000000002</v>
      </c>
      <c r="EG77">
        <v>29.9999</v>
      </c>
      <c r="EH77">
        <v>31.935199999999998</v>
      </c>
      <c r="EI77">
        <v>31.9682</v>
      </c>
      <c r="EJ77">
        <v>18.5092</v>
      </c>
      <c r="EK77">
        <v>27.411799999999999</v>
      </c>
      <c r="EL77">
        <v>0</v>
      </c>
      <c r="EM77">
        <v>25.8687</v>
      </c>
      <c r="EN77">
        <v>400.25299999999999</v>
      </c>
      <c r="EO77">
        <v>15.6471</v>
      </c>
      <c r="EP77">
        <v>100.21299999999999</v>
      </c>
      <c r="EQ77">
        <v>90.698899999999995</v>
      </c>
    </row>
    <row r="78" spans="1:147" x14ac:dyDescent="0.3">
      <c r="A78">
        <v>62</v>
      </c>
      <c r="B78">
        <v>1672921802.0999999</v>
      </c>
      <c r="C78">
        <v>3841.5</v>
      </c>
      <c r="D78" t="s">
        <v>439</v>
      </c>
      <c r="E78" t="s">
        <v>440</v>
      </c>
      <c r="F78">
        <v>1672921794.09677</v>
      </c>
      <c r="G78">
        <f t="shared" si="43"/>
        <v>2.0534278355980105E-3</v>
      </c>
      <c r="H78">
        <f t="shared" si="44"/>
        <v>-0.84092030085125269</v>
      </c>
      <c r="I78">
        <f t="shared" si="45"/>
        <v>400.11435483871003</v>
      </c>
      <c r="J78">
        <f t="shared" si="46"/>
        <v>400.46375323907228</v>
      </c>
      <c r="K78">
        <f t="shared" si="47"/>
        <v>38.647002819700063</v>
      </c>
      <c r="L78">
        <f t="shared" si="48"/>
        <v>38.613283910423554</v>
      </c>
      <c r="M78">
        <f t="shared" si="49"/>
        <v>8.7876404688044876E-2</v>
      </c>
      <c r="N78">
        <f t="shared" si="50"/>
        <v>3.3785245003709767</v>
      </c>
      <c r="O78">
        <f t="shared" si="51"/>
        <v>8.6626074432851058E-2</v>
      </c>
      <c r="P78">
        <f t="shared" si="52"/>
        <v>5.4252151649656244E-2</v>
      </c>
      <c r="Q78">
        <f t="shared" si="53"/>
        <v>0</v>
      </c>
      <c r="R78">
        <f t="shared" si="54"/>
        <v>27.812740834251294</v>
      </c>
      <c r="S78">
        <f t="shared" si="55"/>
        <v>27.8697129032258</v>
      </c>
      <c r="T78">
        <f t="shared" si="56"/>
        <v>3.7661120904383907</v>
      </c>
      <c r="U78">
        <f t="shared" si="57"/>
        <v>39.96207369293122</v>
      </c>
      <c r="V78">
        <f t="shared" si="58"/>
        <v>1.5414005273169753</v>
      </c>
      <c r="W78">
        <f t="shared" si="59"/>
        <v>3.857158512746623</v>
      </c>
      <c r="X78">
        <f t="shared" si="60"/>
        <v>2.2247115631214154</v>
      </c>
      <c r="Y78">
        <f t="shared" si="61"/>
        <v>-90.556167549872271</v>
      </c>
      <c r="Z78">
        <f t="shared" si="62"/>
        <v>74.676285041816911</v>
      </c>
      <c r="AA78">
        <f t="shared" si="63"/>
        <v>4.8215853175492827</v>
      </c>
      <c r="AB78">
        <f t="shared" si="64"/>
        <v>-11.058297190506082</v>
      </c>
      <c r="AC78">
        <v>-3.99061978181574E-2</v>
      </c>
      <c r="AD78">
        <v>4.4798203025819203E-2</v>
      </c>
      <c r="AE78">
        <v>3.3699266920412301</v>
      </c>
      <c r="AF78">
        <v>0</v>
      </c>
      <c r="AG78">
        <v>0</v>
      </c>
      <c r="AH78">
        <f t="shared" si="65"/>
        <v>1</v>
      </c>
      <c r="AI78">
        <f t="shared" si="66"/>
        <v>0</v>
      </c>
      <c r="AJ78">
        <f t="shared" si="67"/>
        <v>50672.091879094813</v>
      </c>
      <c r="AK78" t="s">
        <v>441</v>
      </c>
      <c r="AL78">
        <v>2.2012153846153799</v>
      </c>
      <c r="AM78">
        <v>1.3331999999999999</v>
      </c>
      <c r="AN78">
        <f t="shared" si="68"/>
        <v>-0.86801538461537997</v>
      </c>
      <c r="AO78">
        <f t="shared" si="69"/>
        <v>-0.65107664612614757</v>
      </c>
      <c r="AP78">
        <v>-0.36869684925018298</v>
      </c>
      <c r="AQ78" t="s">
        <v>253</v>
      </c>
      <c r="AR78">
        <v>0</v>
      </c>
      <c r="AS78">
        <v>0</v>
      </c>
      <c r="AT78" t="e">
        <f t="shared" si="70"/>
        <v>#DIV/0!</v>
      </c>
      <c r="AU78">
        <v>0.5</v>
      </c>
      <c r="AV78">
        <f t="shared" si="71"/>
        <v>0</v>
      </c>
      <c r="AW78">
        <f t="shared" si="72"/>
        <v>-0.84092030085125269</v>
      </c>
      <c r="AX78" t="e">
        <f t="shared" si="73"/>
        <v>#DIV/0!</v>
      </c>
      <c r="AY78" t="e">
        <f t="shared" si="74"/>
        <v>#DIV/0!</v>
      </c>
      <c r="AZ78" t="e">
        <f t="shared" si="75"/>
        <v>#DIV/0!</v>
      </c>
      <c r="BA78" t="e">
        <f t="shared" si="76"/>
        <v>#DIV/0!</v>
      </c>
      <c r="BB78" t="s">
        <v>253</v>
      </c>
      <c r="BC78">
        <v>0</v>
      </c>
      <c r="BD78">
        <f t="shared" si="77"/>
        <v>0</v>
      </c>
      <c r="BE78" t="e">
        <f t="shared" si="78"/>
        <v>#DIV/0!</v>
      </c>
      <c r="BF78">
        <f t="shared" si="79"/>
        <v>1</v>
      </c>
      <c r="BG78">
        <f t="shared" si="80"/>
        <v>0</v>
      </c>
      <c r="BH78">
        <f t="shared" si="81"/>
        <v>-1.5359174775349684</v>
      </c>
      <c r="BI78">
        <f t="shared" si="82"/>
        <v>0</v>
      </c>
      <c r="BJ78">
        <f t="shared" si="83"/>
        <v>0</v>
      </c>
      <c r="BK78">
        <f t="shared" si="84"/>
        <v>0</v>
      </c>
      <c r="BL78">
        <f t="shared" si="85"/>
        <v>0</v>
      </c>
      <c r="BM78">
        <v>0.87688892485721603</v>
      </c>
      <c r="BN78">
        <v>0.5</v>
      </c>
      <c r="BO78" t="s">
        <v>254</v>
      </c>
      <c r="BP78">
        <v>1672921794.09677</v>
      </c>
      <c r="BQ78">
        <v>400.11435483871003</v>
      </c>
      <c r="BR78">
        <v>400.11096774193499</v>
      </c>
      <c r="BS78">
        <v>15.9721322580645</v>
      </c>
      <c r="BT78">
        <v>15.6177806451613</v>
      </c>
      <c r="BU78">
        <v>500.031096774194</v>
      </c>
      <c r="BV78">
        <v>96.305635483871001</v>
      </c>
      <c r="BW78">
        <v>0.199984580645161</v>
      </c>
      <c r="BX78">
        <v>28.279699999999998</v>
      </c>
      <c r="BY78">
        <v>27.8697129032258</v>
      </c>
      <c r="BZ78">
        <v>999.9</v>
      </c>
      <c r="CA78">
        <v>9992.7419354838694</v>
      </c>
      <c r="CB78">
        <v>0</v>
      </c>
      <c r="CC78">
        <v>314.25009677419399</v>
      </c>
      <c r="CD78">
        <v>0</v>
      </c>
      <c r="CE78">
        <v>0</v>
      </c>
      <c r="CF78">
        <v>0</v>
      </c>
      <c r="CG78">
        <v>0</v>
      </c>
      <c r="CH78">
        <v>2.1784838709677401</v>
      </c>
      <c r="CI78">
        <v>0</v>
      </c>
      <c r="CJ78">
        <v>0.152683870967742</v>
      </c>
      <c r="CK78">
        <v>0.308</v>
      </c>
      <c r="CL78">
        <v>40.009967741935498</v>
      </c>
      <c r="CM78">
        <v>44.927</v>
      </c>
      <c r="CN78">
        <v>42.356709677419403</v>
      </c>
      <c r="CO78">
        <v>43.227645161290297</v>
      </c>
      <c r="CP78">
        <v>40.552</v>
      </c>
      <c r="CQ78">
        <v>0</v>
      </c>
      <c r="CR78">
        <v>0</v>
      </c>
      <c r="CS78">
        <v>0</v>
      </c>
      <c r="CT78">
        <v>59.399999856948902</v>
      </c>
      <c r="CU78">
        <v>2.2012153846153799</v>
      </c>
      <c r="CV78">
        <v>0.966181209149517</v>
      </c>
      <c r="CW78">
        <v>-1.8898769323362501</v>
      </c>
      <c r="CX78">
        <v>0.13057307692307701</v>
      </c>
      <c r="CY78">
        <v>15</v>
      </c>
      <c r="CZ78">
        <v>1672917889.0999999</v>
      </c>
      <c r="DA78" t="s">
        <v>255</v>
      </c>
      <c r="DB78">
        <v>2</v>
      </c>
      <c r="DC78">
        <v>-4.1319999999999997</v>
      </c>
      <c r="DD78">
        <v>0.35599999999999998</v>
      </c>
      <c r="DE78">
        <v>399</v>
      </c>
      <c r="DF78">
        <v>15</v>
      </c>
      <c r="DG78">
        <v>1.68</v>
      </c>
      <c r="DH78">
        <v>0.3</v>
      </c>
      <c r="DI78">
        <v>0.123800303773585</v>
      </c>
      <c r="DJ78">
        <v>-0.77361676344889796</v>
      </c>
      <c r="DK78">
        <v>0.71439108126527595</v>
      </c>
      <c r="DL78">
        <v>0</v>
      </c>
      <c r="DM78">
        <v>2.3025000000000002</v>
      </c>
      <c r="DN78">
        <v>0</v>
      </c>
      <c r="DO78">
        <v>0</v>
      </c>
      <c r="DP78">
        <v>0</v>
      </c>
      <c r="DQ78">
        <v>0.35809739622641501</v>
      </c>
      <c r="DR78">
        <v>-4.0331086467614602E-2</v>
      </c>
      <c r="DS78">
        <v>5.6167693673519802E-3</v>
      </c>
      <c r="DT78">
        <v>1</v>
      </c>
      <c r="DU78">
        <v>1</v>
      </c>
      <c r="DV78">
        <v>3</v>
      </c>
      <c r="DW78" t="s">
        <v>256</v>
      </c>
      <c r="DX78">
        <v>100</v>
      </c>
      <c r="DY78">
        <v>100</v>
      </c>
      <c r="DZ78">
        <v>-4.1319999999999997</v>
      </c>
      <c r="EA78">
        <v>0.35599999999999998</v>
      </c>
      <c r="EB78">
        <v>2</v>
      </c>
      <c r="EC78">
        <v>516.53599999999994</v>
      </c>
      <c r="ED78">
        <v>410.92099999999999</v>
      </c>
      <c r="EE78">
        <v>26.791899999999998</v>
      </c>
      <c r="EF78">
        <v>31.782599999999999</v>
      </c>
      <c r="EG78">
        <v>29.9999</v>
      </c>
      <c r="EH78">
        <v>31.935199999999998</v>
      </c>
      <c r="EI78">
        <v>31.965399999999999</v>
      </c>
      <c r="EJ78">
        <v>18.524699999999999</v>
      </c>
      <c r="EK78">
        <v>27.4056</v>
      </c>
      <c r="EL78">
        <v>0</v>
      </c>
      <c r="EM78">
        <v>26.839500000000001</v>
      </c>
      <c r="EN78">
        <v>400.05900000000003</v>
      </c>
      <c r="EO78">
        <v>15.709</v>
      </c>
      <c r="EP78">
        <v>100.214</v>
      </c>
      <c r="EQ78">
        <v>90.698099999999997</v>
      </c>
    </row>
    <row r="79" spans="1:147" x14ac:dyDescent="0.3">
      <c r="A79">
        <v>63</v>
      </c>
      <c r="B79">
        <v>1672921862.0999999</v>
      </c>
      <c r="C79">
        <v>3901.5</v>
      </c>
      <c r="D79" t="s">
        <v>442</v>
      </c>
      <c r="E79" t="s">
        <v>443</v>
      </c>
      <c r="F79">
        <v>1672921854.0999999</v>
      </c>
      <c r="G79">
        <f t="shared" si="43"/>
        <v>1.7410450367057084E-3</v>
      </c>
      <c r="H79">
        <f t="shared" si="44"/>
        <v>-0.30228832122849109</v>
      </c>
      <c r="I79">
        <f t="shared" si="45"/>
        <v>400.03080645161299</v>
      </c>
      <c r="J79">
        <f t="shared" si="46"/>
        <v>391.53883002787279</v>
      </c>
      <c r="K79">
        <f t="shared" si="47"/>
        <v>37.784752699566184</v>
      </c>
      <c r="L79">
        <f t="shared" si="48"/>
        <v>38.604255656855827</v>
      </c>
      <c r="M79">
        <f t="shared" si="49"/>
        <v>7.3630802867215711E-2</v>
      </c>
      <c r="N79">
        <f t="shared" si="50"/>
        <v>3.381144581702118</v>
      </c>
      <c r="O79">
        <f t="shared" si="51"/>
        <v>7.2751479506195926E-2</v>
      </c>
      <c r="P79">
        <f t="shared" si="52"/>
        <v>4.5547803346458748E-2</v>
      </c>
      <c r="Q79">
        <f t="shared" si="53"/>
        <v>0</v>
      </c>
      <c r="R79">
        <f t="shared" si="54"/>
        <v>27.981486407893723</v>
      </c>
      <c r="S79">
        <f t="shared" si="55"/>
        <v>27.978735483870999</v>
      </c>
      <c r="T79">
        <f t="shared" si="56"/>
        <v>3.7901379562461477</v>
      </c>
      <c r="U79">
        <f t="shared" si="57"/>
        <v>39.816618879647649</v>
      </c>
      <c r="V79">
        <f t="shared" si="58"/>
        <v>1.5445135909101739</v>
      </c>
      <c r="W79">
        <f t="shared" si="59"/>
        <v>3.8790676716642443</v>
      </c>
      <c r="X79">
        <f t="shared" si="60"/>
        <v>2.2456243653359738</v>
      </c>
      <c r="Y79">
        <f t="shared" si="61"/>
        <v>-76.780086118721741</v>
      </c>
      <c r="Z79">
        <f t="shared" si="62"/>
        <v>72.614995683611312</v>
      </c>
      <c r="AA79">
        <f t="shared" si="63"/>
        <v>4.6896814472208375</v>
      </c>
      <c r="AB79">
        <f t="shared" si="64"/>
        <v>0.52459101211040604</v>
      </c>
      <c r="AC79">
        <v>-3.9945116108931297E-2</v>
      </c>
      <c r="AD79">
        <v>4.48418922166424E-2</v>
      </c>
      <c r="AE79">
        <v>3.3725383884090601</v>
      </c>
      <c r="AF79">
        <v>0</v>
      </c>
      <c r="AG79">
        <v>0</v>
      </c>
      <c r="AH79">
        <f t="shared" si="65"/>
        <v>1</v>
      </c>
      <c r="AI79">
        <f t="shared" si="66"/>
        <v>0</v>
      </c>
      <c r="AJ79">
        <f t="shared" si="67"/>
        <v>50703.047629396431</v>
      </c>
      <c r="AK79" t="s">
        <v>444</v>
      </c>
      <c r="AL79">
        <v>2.2059538461538502</v>
      </c>
      <c r="AM79">
        <v>1.7148000000000001</v>
      </c>
      <c r="AN79">
        <f t="shared" si="68"/>
        <v>-0.49115384615385005</v>
      </c>
      <c r="AO79">
        <f t="shared" si="69"/>
        <v>-0.28642048411117915</v>
      </c>
      <c r="AP79">
        <v>-0.132536640499472</v>
      </c>
      <c r="AQ79" t="s">
        <v>253</v>
      </c>
      <c r="AR79">
        <v>0</v>
      </c>
      <c r="AS79">
        <v>0</v>
      </c>
      <c r="AT79" t="e">
        <f t="shared" si="70"/>
        <v>#DIV/0!</v>
      </c>
      <c r="AU79">
        <v>0.5</v>
      </c>
      <c r="AV79">
        <f t="shared" si="71"/>
        <v>0</v>
      </c>
      <c r="AW79">
        <f t="shared" si="72"/>
        <v>-0.30228832122849109</v>
      </c>
      <c r="AX79" t="e">
        <f t="shared" si="73"/>
        <v>#DIV/0!</v>
      </c>
      <c r="AY79" t="e">
        <f t="shared" si="74"/>
        <v>#DIV/0!</v>
      </c>
      <c r="AZ79" t="e">
        <f t="shared" si="75"/>
        <v>#DIV/0!</v>
      </c>
      <c r="BA79" t="e">
        <f t="shared" si="76"/>
        <v>#DIV/0!</v>
      </c>
      <c r="BB79" t="s">
        <v>253</v>
      </c>
      <c r="BC79">
        <v>0</v>
      </c>
      <c r="BD79">
        <f t="shared" si="77"/>
        <v>0</v>
      </c>
      <c r="BE79" t="e">
        <f t="shared" si="78"/>
        <v>#DIV/0!</v>
      </c>
      <c r="BF79">
        <f t="shared" si="79"/>
        <v>1</v>
      </c>
      <c r="BG79">
        <f t="shared" si="80"/>
        <v>0</v>
      </c>
      <c r="BH79">
        <f t="shared" si="81"/>
        <v>-3.4913703993735044</v>
      </c>
      <c r="BI79">
        <f t="shared" si="82"/>
        <v>0</v>
      </c>
      <c r="BJ79">
        <f t="shared" si="83"/>
        <v>0</v>
      </c>
      <c r="BK79">
        <f t="shared" si="84"/>
        <v>0</v>
      </c>
      <c r="BL79">
        <f t="shared" si="85"/>
        <v>0</v>
      </c>
      <c r="BM79">
        <v>0.87688892485721603</v>
      </c>
      <c r="BN79">
        <v>0.5</v>
      </c>
      <c r="BO79" t="s">
        <v>254</v>
      </c>
      <c r="BP79">
        <v>1672921854.0999999</v>
      </c>
      <c r="BQ79">
        <v>400.03080645161299</v>
      </c>
      <c r="BR79">
        <v>400.09993548387098</v>
      </c>
      <c r="BS79">
        <v>16.0047903225806</v>
      </c>
      <c r="BT79">
        <v>15.7043451612903</v>
      </c>
      <c r="BU79">
        <v>500.01422580645198</v>
      </c>
      <c r="BV79">
        <v>96.3031838709677</v>
      </c>
      <c r="BW79">
        <v>0.20002296774193501</v>
      </c>
      <c r="BX79">
        <v>28.3770967741935</v>
      </c>
      <c r="BY79">
        <v>27.978735483870999</v>
      </c>
      <c r="BZ79">
        <v>999.9</v>
      </c>
      <c r="CA79">
        <v>10002.7419354839</v>
      </c>
      <c r="CB79">
        <v>0</v>
      </c>
      <c r="CC79">
        <v>314.24590322580701</v>
      </c>
      <c r="CD79">
        <v>0</v>
      </c>
      <c r="CE79">
        <v>0</v>
      </c>
      <c r="CF79">
        <v>0</v>
      </c>
      <c r="CG79">
        <v>0</v>
      </c>
      <c r="CH79">
        <v>2.2112193548387098</v>
      </c>
      <c r="CI79">
        <v>0</v>
      </c>
      <c r="CJ79">
        <v>-1.25056129032258</v>
      </c>
      <c r="CK79">
        <v>0.12612258064516099</v>
      </c>
      <c r="CL79">
        <v>39.751903225806402</v>
      </c>
      <c r="CM79">
        <v>44.735774193548401</v>
      </c>
      <c r="CN79">
        <v>42.106709677419303</v>
      </c>
      <c r="CO79">
        <v>43.061999999999998</v>
      </c>
      <c r="CP79">
        <v>40.328258064516099</v>
      </c>
      <c r="CQ79">
        <v>0</v>
      </c>
      <c r="CR79">
        <v>0</v>
      </c>
      <c r="CS79">
        <v>0</v>
      </c>
      <c r="CT79">
        <v>59.199999809265101</v>
      </c>
      <c r="CU79">
        <v>2.2059538461538502</v>
      </c>
      <c r="CV79">
        <v>6.32957302032712E-2</v>
      </c>
      <c r="CW79">
        <v>-4.9297777813059902</v>
      </c>
      <c r="CX79">
        <v>-1.26311538461538</v>
      </c>
      <c r="CY79">
        <v>15</v>
      </c>
      <c r="CZ79">
        <v>1672917889.0999999</v>
      </c>
      <c r="DA79" t="s">
        <v>255</v>
      </c>
      <c r="DB79">
        <v>2</v>
      </c>
      <c r="DC79">
        <v>-4.1319999999999997</v>
      </c>
      <c r="DD79">
        <v>0.35599999999999998</v>
      </c>
      <c r="DE79">
        <v>399</v>
      </c>
      <c r="DF79">
        <v>15</v>
      </c>
      <c r="DG79">
        <v>1.68</v>
      </c>
      <c r="DH79">
        <v>0.3</v>
      </c>
      <c r="DI79">
        <v>5.2246078490565999E-2</v>
      </c>
      <c r="DJ79">
        <v>-1.22851252152878</v>
      </c>
      <c r="DK79">
        <v>0.358095986698098</v>
      </c>
      <c r="DL79">
        <v>0</v>
      </c>
      <c r="DM79">
        <v>2.1488</v>
      </c>
      <c r="DN79">
        <v>0</v>
      </c>
      <c r="DO79">
        <v>0</v>
      </c>
      <c r="DP79">
        <v>0</v>
      </c>
      <c r="DQ79">
        <v>0.29642815094339597</v>
      </c>
      <c r="DR79">
        <v>4.04225737784219E-2</v>
      </c>
      <c r="DS79">
        <v>6.6267006457900396E-3</v>
      </c>
      <c r="DT79">
        <v>1</v>
      </c>
      <c r="DU79">
        <v>1</v>
      </c>
      <c r="DV79">
        <v>3</v>
      </c>
      <c r="DW79" t="s">
        <v>256</v>
      </c>
      <c r="DX79">
        <v>100</v>
      </c>
      <c r="DY79">
        <v>100</v>
      </c>
      <c r="DZ79">
        <v>-4.1319999999999997</v>
      </c>
      <c r="EA79">
        <v>0.35599999999999998</v>
      </c>
      <c r="EB79">
        <v>2</v>
      </c>
      <c r="EC79">
        <v>517.00699999999995</v>
      </c>
      <c r="ED79">
        <v>410.88299999999998</v>
      </c>
      <c r="EE79">
        <v>27.122299999999999</v>
      </c>
      <c r="EF79">
        <v>31.7742</v>
      </c>
      <c r="EG79">
        <v>30</v>
      </c>
      <c r="EH79">
        <v>31.929600000000001</v>
      </c>
      <c r="EI79">
        <v>31.959800000000001</v>
      </c>
      <c r="EJ79">
        <v>18.519600000000001</v>
      </c>
      <c r="EK79">
        <v>26.8429</v>
      </c>
      <c r="EL79">
        <v>0</v>
      </c>
      <c r="EM79">
        <v>27.1142</v>
      </c>
      <c r="EN79">
        <v>400.00599999999997</v>
      </c>
      <c r="EO79">
        <v>15.7324</v>
      </c>
      <c r="EP79">
        <v>100.214</v>
      </c>
      <c r="EQ79">
        <v>90.698800000000006</v>
      </c>
    </row>
    <row r="80" spans="1:147" x14ac:dyDescent="0.3">
      <c r="A80">
        <v>64</v>
      </c>
      <c r="B80">
        <v>1672921922.0999999</v>
      </c>
      <c r="C80">
        <v>3961.5</v>
      </c>
      <c r="D80" t="s">
        <v>445</v>
      </c>
      <c r="E80" t="s">
        <v>446</v>
      </c>
      <c r="F80">
        <v>1672921914.0999999</v>
      </c>
      <c r="G80">
        <f t="shared" si="43"/>
        <v>1.4036562194521165E-3</v>
      </c>
      <c r="H80">
        <f t="shared" si="44"/>
        <v>-0.417987113733785</v>
      </c>
      <c r="I80">
        <f t="shared" si="45"/>
        <v>400.00103225806401</v>
      </c>
      <c r="J80">
        <f t="shared" si="46"/>
        <v>396.16916045402519</v>
      </c>
      <c r="K80">
        <f t="shared" si="47"/>
        <v>38.231138852657907</v>
      </c>
      <c r="L80">
        <f t="shared" si="48"/>
        <v>38.60092236341351</v>
      </c>
      <c r="M80">
        <f t="shared" si="49"/>
        <v>5.927610037347824E-2</v>
      </c>
      <c r="N80">
        <f t="shared" si="50"/>
        <v>3.3792037685070477</v>
      </c>
      <c r="O80">
        <f t="shared" si="51"/>
        <v>5.8704453681916534E-2</v>
      </c>
      <c r="P80">
        <f t="shared" si="52"/>
        <v>3.6741184162053173E-2</v>
      </c>
      <c r="Q80">
        <f t="shared" si="53"/>
        <v>0</v>
      </c>
      <c r="R80">
        <f t="shared" si="54"/>
        <v>28.104641662445857</v>
      </c>
      <c r="S80">
        <f t="shared" si="55"/>
        <v>28.0329451612903</v>
      </c>
      <c r="T80">
        <f t="shared" si="56"/>
        <v>3.8021341188673348</v>
      </c>
      <c r="U80">
        <f t="shared" si="57"/>
        <v>40.076288112574616</v>
      </c>
      <c r="V80">
        <f t="shared" si="58"/>
        <v>1.5588076861393922</v>
      </c>
      <c r="W80">
        <f t="shared" si="59"/>
        <v>3.8896009574556629</v>
      </c>
      <c r="X80">
        <f t="shared" si="60"/>
        <v>2.2433264327279425</v>
      </c>
      <c r="Y80">
        <f t="shared" si="61"/>
        <v>-61.901239277838336</v>
      </c>
      <c r="Z80">
        <f t="shared" si="62"/>
        <v>71.196976150751425</v>
      </c>
      <c r="AA80">
        <f t="shared" si="63"/>
        <v>4.6030541121171016</v>
      </c>
      <c r="AB80">
        <f t="shared" si="64"/>
        <v>13.898790985030189</v>
      </c>
      <c r="AC80">
        <v>-3.9916286366304198E-2</v>
      </c>
      <c r="AD80">
        <v>4.4809528304919299E-2</v>
      </c>
      <c r="AE80">
        <v>3.37060378659505</v>
      </c>
      <c r="AF80">
        <v>0</v>
      </c>
      <c r="AG80">
        <v>0</v>
      </c>
      <c r="AH80">
        <f t="shared" si="65"/>
        <v>1</v>
      </c>
      <c r="AI80">
        <f t="shared" si="66"/>
        <v>0</v>
      </c>
      <c r="AJ80">
        <f t="shared" si="67"/>
        <v>50660.08015798049</v>
      </c>
      <c r="AK80" t="s">
        <v>447</v>
      </c>
      <c r="AL80">
        <v>2.2103769230769199</v>
      </c>
      <c r="AM80">
        <v>1.5152000000000001</v>
      </c>
      <c r="AN80">
        <f t="shared" si="68"/>
        <v>-0.69517692307691981</v>
      </c>
      <c r="AO80">
        <f t="shared" si="69"/>
        <v>-0.45880208756396501</v>
      </c>
      <c r="AP80">
        <v>-0.183264135384232</v>
      </c>
      <c r="AQ80" t="s">
        <v>253</v>
      </c>
      <c r="AR80">
        <v>0</v>
      </c>
      <c r="AS80">
        <v>0</v>
      </c>
      <c r="AT80" t="e">
        <f t="shared" si="70"/>
        <v>#DIV/0!</v>
      </c>
      <c r="AU80">
        <v>0.5</v>
      </c>
      <c r="AV80">
        <f t="shared" si="71"/>
        <v>0</v>
      </c>
      <c r="AW80">
        <f t="shared" si="72"/>
        <v>-0.417987113733785</v>
      </c>
      <c r="AX80" t="e">
        <f t="shared" si="73"/>
        <v>#DIV/0!</v>
      </c>
      <c r="AY80" t="e">
        <f t="shared" si="74"/>
        <v>#DIV/0!</v>
      </c>
      <c r="AZ80" t="e">
        <f t="shared" si="75"/>
        <v>#DIV/0!</v>
      </c>
      <c r="BA80" t="e">
        <f t="shared" si="76"/>
        <v>#DIV/0!</v>
      </c>
      <c r="BB80" t="s">
        <v>253</v>
      </c>
      <c r="BC80">
        <v>0</v>
      </c>
      <c r="BD80">
        <f t="shared" si="77"/>
        <v>0</v>
      </c>
      <c r="BE80" t="e">
        <f t="shared" si="78"/>
        <v>#DIV/0!</v>
      </c>
      <c r="BF80">
        <f t="shared" si="79"/>
        <v>1</v>
      </c>
      <c r="BG80">
        <f t="shared" si="80"/>
        <v>0</v>
      </c>
      <c r="BH80">
        <f t="shared" si="81"/>
        <v>-2.1795890365485371</v>
      </c>
      <c r="BI80">
        <f t="shared" si="82"/>
        <v>0</v>
      </c>
      <c r="BJ80">
        <f t="shared" si="83"/>
        <v>0</v>
      </c>
      <c r="BK80">
        <f t="shared" si="84"/>
        <v>0</v>
      </c>
      <c r="BL80">
        <f t="shared" si="85"/>
        <v>0</v>
      </c>
      <c r="BM80">
        <v>0.87688892485721603</v>
      </c>
      <c r="BN80">
        <v>0.5</v>
      </c>
      <c r="BO80" t="s">
        <v>254</v>
      </c>
      <c r="BP80">
        <v>1672921914.0999999</v>
      </c>
      <c r="BQ80">
        <v>400.00103225806401</v>
      </c>
      <c r="BR80">
        <v>400.02619354838703</v>
      </c>
      <c r="BS80">
        <v>16.1531032258065</v>
      </c>
      <c r="BT80">
        <v>15.910922580645201</v>
      </c>
      <c r="BU80">
        <v>500.02696774193498</v>
      </c>
      <c r="BV80">
        <v>96.302003225806502</v>
      </c>
      <c r="BW80">
        <v>0.20005364516129001</v>
      </c>
      <c r="BX80">
        <v>28.4237516129032</v>
      </c>
      <c r="BY80">
        <v>28.0329451612903</v>
      </c>
      <c r="BZ80">
        <v>999.9</v>
      </c>
      <c r="CA80">
        <v>9995.6451612903202</v>
      </c>
      <c r="CB80">
        <v>0</v>
      </c>
      <c r="CC80">
        <v>314.17945161290299</v>
      </c>
      <c r="CD80">
        <v>0</v>
      </c>
      <c r="CE80">
        <v>0</v>
      </c>
      <c r="CF80">
        <v>0</v>
      </c>
      <c r="CG80">
        <v>0</v>
      </c>
      <c r="CH80">
        <v>2.2244387096774201</v>
      </c>
      <c r="CI80">
        <v>0</v>
      </c>
      <c r="CJ80">
        <v>-2.5434290322580599</v>
      </c>
      <c r="CK80">
        <v>-6.56451612903226E-3</v>
      </c>
      <c r="CL80">
        <v>39.521999999999998</v>
      </c>
      <c r="CM80">
        <v>44.568096774193499</v>
      </c>
      <c r="CN80">
        <v>41.884999999999998</v>
      </c>
      <c r="CO80">
        <v>42.920999999999999</v>
      </c>
      <c r="CP80">
        <v>40.124935483870999</v>
      </c>
      <c r="CQ80">
        <v>0</v>
      </c>
      <c r="CR80">
        <v>0</v>
      </c>
      <c r="CS80">
        <v>0</v>
      </c>
      <c r="CT80">
        <v>59.599999904632597</v>
      </c>
      <c r="CU80">
        <v>2.2103769230769199</v>
      </c>
      <c r="CV80">
        <v>-0.330974356734764</v>
      </c>
      <c r="CW80">
        <v>-1.1202974367597001</v>
      </c>
      <c r="CX80">
        <v>-2.51451153846154</v>
      </c>
      <c r="CY80">
        <v>15</v>
      </c>
      <c r="CZ80">
        <v>1672917889.0999999</v>
      </c>
      <c r="DA80" t="s">
        <v>255</v>
      </c>
      <c r="DB80">
        <v>2</v>
      </c>
      <c r="DC80">
        <v>-4.1319999999999997</v>
      </c>
      <c r="DD80">
        <v>0.35599999999999998</v>
      </c>
      <c r="DE80">
        <v>399</v>
      </c>
      <c r="DF80">
        <v>15</v>
      </c>
      <c r="DG80">
        <v>1.68</v>
      </c>
      <c r="DH80">
        <v>0.3</v>
      </c>
      <c r="DI80">
        <v>-4.0467346415094304E-3</v>
      </c>
      <c r="DJ80">
        <v>-5.6342139332320698E-2</v>
      </c>
      <c r="DK80">
        <v>9.7504614332780695E-2</v>
      </c>
      <c r="DL80">
        <v>1</v>
      </c>
      <c r="DM80">
        <v>2.1606999999999998</v>
      </c>
      <c r="DN80">
        <v>0</v>
      </c>
      <c r="DO80">
        <v>0</v>
      </c>
      <c r="DP80">
        <v>0</v>
      </c>
      <c r="DQ80">
        <v>0.239928943396226</v>
      </c>
      <c r="DR80">
        <v>1.9916739235607502E-2</v>
      </c>
      <c r="DS80">
        <v>4.0240854787382697E-3</v>
      </c>
      <c r="DT80">
        <v>1</v>
      </c>
      <c r="DU80">
        <v>2</v>
      </c>
      <c r="DV80">
        <v>3</v>
      </c>
      <c r="DW80" t="s">
        <v>270</v>
      </c>
      <c r="DX80">
        <v>100</v>
      </c>
      <c r="DY80">
        <v>100</v>
      </c>
      <c r="DZ80">
        <v>-4.1319999999999997</v>
      </c>
      <c r="EA80">
        <v>0.35599999999999998</v>
      </c>
      <c r="EB80">
        <v>2</v>
      </c>
      <c r="EC80">
        <v>516.94200000000001</v>
      </c>
      <c r="ED80">
        <v>411.21600000000001</v>
      </c>
      <c r="EE80">
        <v>26.6981</v>
      </c>
      <c r="EF80">
        <v>31.760200000000001</v>
      </c>
      <c r="EG80">
        <v>30.0001</v>
      </c>
      <c r="EH80">
        <v>31.921199999999999</v>
      </c>
      <c r="EI80">
        <v>31.9543</v>
      </c>
      <c r="EJ80">
        <v>18.509599999999999</v>
      </c>
      <c r="EK80">
        <v>25.379899999999999</v>
      </c>
      <c r="EL80">
        <v>0</v>
      </c>
      <c r="EM80">
        <v>26.708300000000001</v>
      </c>
      <c r="EN80">
        <v>399.95</v>
      </c>
      <c r="EO80">
        <v>15.9192</v>
      </c>
      <c r="EP80">
        <v>100.217</v>
      </c>
      <c r="EQ80">
        <v>90.7</v>
      </c>
    </row>
    <row r="81" spans="1:147" x14ac:dyDescent="0.3">
      <c r="A81">
        <v>65</v>
      </c>
      <c r="B81">
        <v>1672921982.0999999</v>
      </c>
      <c r="C81">
        <v>4021.5</v>
      </c>
      <c r="D81" t="s">
        <v>448</v>
      </c>
      <c r="E81" t="s">
        <v>449</v>
      </c>
      <c r="F81">
        <v>1672921974.0999999</v>
      </c>
      <c r="G81">
        <f t="shared" ref="G81:G92" si="86">BU81*AH81*(BS81-BT81)/(100*BM81*(1000-AH81*BS81))</f>
        <v>1.1141114733358465E-3</v>
      </c>
      <c r="H81">
        <f t="shared" ref="H81:H92" si="87">BU81*AH81*(BR81-BQ81*(1000-AH81*BT81)/(1000-AH81*BS81))/(100*BM81)</f>
        <v>-1.1248261908476278</v>
      </c>
      <c r="I81">
        <f t="shared" ref="I81:I92" si="88">BQ81 - IF(AH81&gt;1, H81*BM81*100/(AJ81*CA81), 0)</f>
        <v>400.23200000000003</v>
      </c>
      <c r="J81">
        <f t="shared" ref="J81:J92" si="89">((P81-G81/2)*I81-H81)/(P81+G81/2)</f>
        <v>423.03633072727121</v>
      </c>
      <c r="K81">
        <f t="shared" ref="K81:K92" si="90">J81*(BV81+BW81)/1000</f>
        <v>40.82326140183276</v>
      </c>
      <c r="L81">
        <f t="shared" ref="L81:L92" si="91">(BQ81 - IF(AH81&gt;1, H81*BM81*100/(AJ81*CA81), 0))*(BV81+BW81)/1000</f>
        <v>38.622629714306584</v>
      </c>
      <c r="M81">
        <f t="shared" ref="M81:M92" si="92">2/((1/O81-1/N81)+SIGN(O81)*SQRT((1/O81-1/N81)*(1/O81-1/N81) + 4*BN81/((BN81+1)*(BN81+1))*(2*1/O81*1/N81-1/N81*1/N81)))</f>
        <v>4.7052669327911023E-2</v>
      </c>
      <c r="N81">
        <f t="shared" ref="N81:N92" si="93">AE81+AD81*BM81+AC81*BM81*BM81</f>
        <v>3.3810720796063545</v>
      </c>
      <c r="O81">
        <f t="shared" ref="O81:O92" si="94">G81*(1000-(1000*0.61365*EXP(17.502*S81/(240.97+S81))/(BV81+BW81)+BS81)/2)/(1000*0.61365*EXP(17.502*S81/(240.97+S81))/(BV81+BW81)-BS81)</f>
        <v>4.6691898166340964E-2</v>
      </c>
      <c r="P81">
        <f t="shared" ref="P81:P92" si="95">1/((BN81+1)/(M81/1.6)+1/(N81/1.37)) + BN81/((BN81+1)/(M81/1.6) + BN81/(N81/1.37))</f>
        <v>2.9214619467093618E-2</v>
      </c>
      <c r="Q81">
        <f t="shared" ref="Q81:Q92" si="96">(BJ81*BL81)</f>
        <v>0</v>
      </c>
      <c r="R81">
        <f t="shared" ref="R81:R92" si="97">(BX81+(Q81+2*0.95*0.0000000567*(((BX81+$B$7)+273)^4-(BX81+273)^4)-44100*G81)/(1.84*29.3*N81+8*0.95*0.0000000567*(BX81+273)^3))</f>
        <v>28.104766117566051</v>
      </c>
      <c r="S81">
        <f t="shared" ref="S81:S92" si="98">($C$7*BY81+$D$7*BZ81+$E$7*R81)</f>
        <v>27.989783870967699</v>
      </c>
      <c r="T81">
        <f t="shared" ref="T81:T92" si="99">0.61365*EXP(17.502*S81/(240.97+S81))</f>
        <v>3.7925801920177973</v>
      </c>
      <c r="U81">
        <f t="shared" ref="U81:U92" si="100">(V81/W81*100)</f>
        <v>40.099950711548736</v>
      </c>
      <c r="V81">
        <f t="shared" ref="V81:V92" si="101">BS81*(BV81+BW81)/1000</f>
        <v>1.5537717885787656</v>
      </c>
      <c r="W81">
        <f t="shared" ref="W81:W92" si="102">0.61365*EXP(17.502*BX81/(240.97+BX81))</f>
        <v>3.8747473775105696</v>
      </c>
      <c r="X81">
        <f t="shared" ref="X81:X92" si="103">(T81-BS81*(BV81+BW81)/1000)</f>
        <v>2.2388084034390316</v>
      </c>
      <c r="Y81">
        <f t="shared" ref="Y81:Y92" si="104">(-G81*44100)</f>
        <v>-49.132315974110831</v>
      </c>
      <c r="Z81">
        <f t="shared" ref="Z81:Z92" si="105">2*29.3*N81*0.92*(BX81-S81)</f>
        <v>67.105631779686917</v>
      </c>
      <c r="AA81">
        <f t="shared" ref="AA81:AA92" si="106">2*0.95*0.0000000567*(((BX81+$B$7)+273)^4-(S81+273)^4)</f>
        <v>4.3337885731974319</v>
      </c>
      <c r="AB81">
        <f t="shared" ref="AB81:AB92" si="107">Q81+AA81+Y81+Z81</f>
        <v>22.307104378773516</v>
      </c>
      <c r="AC81">
        <v>-3.9944039005947798E-2</v>
      </c>
      <c r="AD81">
        <v>4.4840683074183998E-2</v>
      </c>
      <c r="AE81">
        <v>3.3724661183756202</v>
      </c>
      <c r="AF81">
        <v>0</v>
      </c>
      <c r="AG81">
        <v>0</v>
      </c>
      <c r="AH81">
        <f t="shared" ref="AH81:AH92" si="108">IF(AF81*$H$13&gt;=AJ81,1,(AJ81/(AJ81-AF81*$H$13)))</f>
        <v>1</v>
      </c>
      <c r="AI81">
        <f t="shared" ref="AI81:AI92" si="109">(AH81-1)*100</f>
        <v>0</v>
      </c>
      <c r="AJ81">
        <f t="shared" ref="AJ81:AJ92" si="110">MAX(0,($B$13+$C$13*CA81)/(1+$D$13*CA81)*BV81/(BX81+273)*$E$13)</f>
        <v>50704.905302044819</v>
      </c>
      <c r="AK81" t="s">
        <v>450</v>
      </c>
      <c r="AL81">
        <v>2.2764000000000002</v>
      </c>
      <c r="AM81">
        <v>1.31332</v>
      </c>
      <c r="AN81">
        <f t="shared" ref="AN81:AN92" si="111">AM81-AL81</f>
        <v>-0.96308000000000016</v>
      </c>
      <c r="AO81">
        <f t="shared" ref="AO81:AO92" si="112">AN81/AM81</f>
        <v>-0.7333170895135992</v>
      </c>
      <c r="AP81">
        <v>-0.49317381457194998</v>
      </c>
      <c r="AQ81" t="s">
        <v>253</v>
      </c>
      <c r="AR81">
        <v>0</v>
      </c>
      <c r="AS81">
        <v>0</v>
      </c>
      <c r="AT81" t="e">
        <f t="shared" ref="AT81:AT92" si="113">1-AR81/AS81</f>
        <v>#DIV/0!</v>
      </c>
      <c r="AU81">
        <v>0.5</v>
      </c>
      <c r="AV81">
        <f t="shared" ref="AV81:AV92" si="114">BJ81</f>
        <v>0</v>
      </c>
      <c r="AW81">
        <f t="shared" ref="AW81:AW92" si="115">H81</f>
        <v>-1.1248261908476278</v>
      </c>
      <c r="AX81" t="e">
        <f t="shared" ref="AX81:AX92" si="116">AT81*AU81*AV81</f>
        <v>#DIV/0!</v>
      </c>
      <c r="AY81" t="e">
        <f t="shared" ref="AY81:AY92" si="117">BD81/AS81</f>
        <v>#DIV/0!</v>
      </c>
      <c r="AZ81" t="e">
        <f t="shared" ref="AZ81:AZ92" si="118">(AW81-AP81)/AV81</f>
        <v>#DIV/0!</v>
      </c>
      <c r="BA81" t="e">
        <f t="shared" ref="BA81:BA92" si="119">(AM81-AS81)/AS81</f>
        <v>#DIV/0!</v>
      </c>
      <c r="BB81" t="s">
        <v>253</v>
      </c>
      <c r="BC81">
        <v>0</v>
      </c>
      <c r="BD81">
        <f t="shared" ref="BD81:BD92" si="120">AS81-BC81</f>
        <v>0</v>
      </c>
      <c r="BE81" t="e">
        <f t="shared" ref="BE81:BE92" si="121">(AS81-AR81)/(AS81-BC81)</f>
        <v>#DIV/0!</v>
      </c>
      <c r="BF81">
        <f t="shared" ref="BF81:BF92" si="122">(AM81-AS81)/(AM81-BC81)</f>
        <v>1</v>
      </c>
      <c r="BG81">
        <f t="shared" ref="BG81:BG92" si="123">(AS81-AR81)/(AS81-AL81)</f>
        <v>0</v>
      </c>
      <c r="BH81">
        <f t="shared" ref="BH81:BH92" si="124">(AM81-AS81)/(AM81-AL81)</f>
        <v>-1.363666569755368</v>
      </c>
      <c r="BI81">
        <f t="shared" ref="BI81:BI92" si="125">$B$11*CB81+$C$11*CC81+$F$11*CD81</f>
        <v>0</v>
      </c>
      <c r="BJ81">
        <f t="shared" ref="BJ81:BJ92" si="126">BI81*BK81</f>
        <v>0</v>
      </c>
      <c r="BK81">
        <f t="shared" ref="BK81:BK92" si="127">($B$11*$D$9+$C$11*$D$9+$F$11*((CQ81+CI81)/MAX(CQ81+CI81+CR81, 0.1)*$I$9+CR81/MAX(CQ81+CI81+CR81, 0.1)*$J$9))/($B$11+$C$11+$F$11)</f>
        <v>0</v>
      </c>
      <c r="BL81">
        <f t="shared" ref="BL81:BL92" si="128">($B$11*$K$9+$C$11*$K$9+$F$11*((CQ81+CI81)/MAX(CQ81+CI81+CR81, 0.1)*$P$9+CR81/MAX(CQ81+CI81+CR81, 0.1)*$Q$9))/($B$11+$C$11+$F$11)</f>
        <v>0</v>
      </c>
      <c r="BM81">
        <v>0.87688892485721603</v>
      </c>
      <c r="BN81">
        <v>0.5</v>
      </c>
      <c r="BO81" t="s">
        <v>254</v>
      </c>
      <c r="BP81">
        <v>1672921974.0999999</v>
      </c>
      <c r="BQ81">
        <v>400.23200000000003</v>
      </c>
      <c r="BR81">
        <v>400.11293548387101</v>
      </c>
      <c r="BS81">
        <v>16.101161290322601</v>
      </c>
      <c r="BT81">
        <v>15.9089225806452</v>
      </c>
      <c r="BU81">
        <v>500.01477419354802</v>
      </c>
      <c r="BV81">
        <v>96.300587096774194</v>
      </c>
      <c r="BW81">
        <v>0.20001683870967699</v>
      </c>
      <c r="BX81">
        <v>28.357929032258099</v>
      </c>
      <c r="BY81">
        <v>27.989783870967699</v>
      </c>
      <c r="BZ81">
        <v>999.9</v>
      </c>
      <c r="CA81">
        <v>10002.7419354839</v>
      </c>
      <c r="CB81">
        <v>0</v>
      </c>
      <c r="CC81">
        <v>314.21393548387101</v>
      </c>
      <c r="CD81">
        <v>0</v>
      </c>
      <c r="CE81">
        <v>0</v>
      </c>
      <c r="CF81">
        <v>0</v>
      </c>
      <c r="CG81">
        <v>0</v>
      </c>
      <c r="CH81">
        <v>2.2863096774193501</v>
      </c>
      <c r="CI81">
        <v>0</v>
      </c>
      <c r="CJ81">
        <v>-3.8857322580645199</v>
      </c>
      <c r="CK81">
        <v>-6.9274193548387097E-2</v>
      </c>
      <c r="CL81">
        <v>39.346548387096803</v>
      </c>
      <c r="CM81">
        <v>44.390999999999998</v>
      </c>
      <c r="CN81">
        <v>41.686999999999998</v>
      </c>
      <c r="CO81">
        <v>42.762</v>
      </c>
      <c r="CP81">
        <v>39.943096774193499</v>
      </c>
      <c r="CQ81">
        <v>0</v>
      </c>
      <c r="CR81">
        <v>0</v>
      </c>
      <c r="CS81">
        <v>0</v>
      </c>
      <c r="CT81">
        <v>59.399999856948902</v>
      </c>
      <c r="CU81">
        <v>2.2764000000000002</v>
      </c>
      <c r="CV81">
        <v>0.30787008592582099</v>
      </c>
      <c r="CW81">
        <v>-3.3738803265940001</v>
      </c>
      <c r="CX81">
        <v>-3.8996615384615398</v>
      </c>
      <c r="CY81">
        <v>15</v>
      </c>
      <c r="CZ81">
        <v>1672917889.0999999</v>
      </c>
      <c r="DA81" t="s">
        <v>255</v>
      </c>
      <c r="DB81">
        <v>2</v>
      </c>
      <c r="DC81">
        <v>-4.1319999999999997</v>
      </c>
      <c r="DD81">
        <v>0.35599999999999998</v>
      </c>
      <c r="DE81">
        <v>399</v>
      </c>
      <c r="DF81">
        <v>15</v>
      </c>
      <c r="DG81">
        <v>1.68</v>
      </c>
      <c r="DH81">
        <v>0.3</v>
      </c>
      <c r="DI81">
        <v>-0.244746367924528</v>
      </c>
      <c r="DJ81">
        <v>2.53764942622173</v>
      </c>
      <c r="DK81">
        <v>0.72783957560907897</v>
      </c>
      <c r="DL81">
        <v>0</v>
      </c>
      <c r="DM81">
        <v>2.2162999999999999</v>
      </c>
      <c r="DN81">
        <v>0</v>
      </c>
      <c r="DO81">
        <v>0</v>
      </c>
      <c r="DP81">
        <v>0</v>
      </c>
      <c r="DQ81">
        <v>0.20750090566037699</v>
      </c>
      <c r="DR81">
        <v>-0.157909608127724</v>
      </c>
      <c r="DS81">
        <v>2.4118876033970602E-2</v>
      </c>
      <c r="DT81">
        <v>0</v>
      </c>
      <c r="DU81">
        <v>0</v>
      </c>
      <c r="DV81">
        <v>3</v>
      </c>
      <c r="DW81" t="s">
        <v>266</v>
      </c>
      <c r="DX81">
        <v>100</v>
      </c>
      <c r="DY81">
        <v>100</v>
      </c>
      <c r="DZ81">
        <v>-4.1319999999999997</v>
      </c>
      <c r="EA81">
        <v>0.35599999999999998</v>
      </c>
      <c r="EB81">
        <v>2</v>
      </c>
      <c r="EC81">
        <v>517.02700000000004</v>
      </c>
      <c r="ED81">
        <v>411.54899999999998</v>
      </c>
      <c r="EE81">
        <v>26.488800000000001</v>
      </c>
      <c r="EF81">
        <v>31.7575</v>
      </c>
      <c r="EG81">
        <v>29.999400000000001</v>
      </c>
      <c r="EH81">
        <v>31.915700000000001</v>
      </c>
      <c r="EI81">
        <v>31.948699999999999</v>
      </c>
      <c r="EJ81">
        <v>18.5014</v>
      </c>
      <c r="EK81">
        <v>25.1065</v>
      </c>
      <c r="EL81">
        <v>0</v>
      </c>
      <c r="EM81">
        <v>26.5197</v>
      </c>
      <c r="EN81">
        <v>399.911</v>
      </c>
      <c r="EO81">
        <v>15.905799999999999</v>
      </c>
      <c r="EP81">
        <v>100.21599999999999</v>
      </c>
      <c r="EQ81">
        <v>90.697000000000003</v>
      </c>
    </row>
    <row r="82" spans="1:147" x14ac:dyDescent="0.3">
      <c r="A82">
        <v>66</v>
      </c>
      <c r="B82">
        <v>1672922042.0999999</v>
      </c>
      <c r="C82">
        <v>4081.5</v>
      </c>
      <c r="D82" t="s">
        <v>451</v>
      </c>
      <c r="E82" t="s">
        <v>452</v>
      </c>
      <c r="F82">
        <v>1672922034.0999999</v>
      </c>
      <c r="G82">
        <f t="shared" si="86"/>
        <v>1.1987496437216054E-3</v>
      </c>
      <c r="H82">
        <f t="shared" si="87"/>
        <v>-1.039075829768356</v>
      </c>
      <c r="I82">
        <f t="shared" si="88"/>
        <v>400.022774193548</v>
      </c>
      <c r="J82">
        <f t="shared" si="89"/>
        <v>417.45822538649156</v>
      </c>
      <c r="K82">
        <f t="shared" si="90"/>
        <v>40.283834559808689</v>
      </c>
      <c r="L82">
        <f t="shared" si="91"/>
        <v>38.601350448537701</v>
      </c>
      <c r="M82">
        <f t="shared" si="92"/>
        <v>5.0749060316026745E-2</v>
      </c>
      <c r="N82">
        <f t="shared" si="93"/>
        <v>3.3777857155120747</v>
      </c>
      <c r="O82">
        <f t="shared" si="94"/>
        <v>5.0329247521070743E-2</v>
      </c>
      <c r="P82">
        <f t="shared" si="95"/>
        <v>3.149320858944616E-2</v>
      </c>
      <c r="Q82">
        <f t="shared" si="96"/>
        <v>0</v>
      </c>
      <c r="R82">
        <f t="shared" si="97"/>
        <v>28.050365960958132</v>
      </c>
      <c r="S82">
        <f t="shared" si="98"/>
        <v>27.971351612903199</v>
      </c>
      <c r="T82">
        <f t="shared" si="99"/>
        <v>3.7885065234136941</v>
      </c>
      <c r="U82">
        <f t="shared" si="100"/>
        <v>40.180269059045884</v>
      </c>
      <c r="V82">
        <f t="shared" si="101"/>
        <v>1.5537264053196713</v>
      </c>
      <c r="W82">
        <f t="shared" si="102"/>
        <v>3.8668890022524049</v>
      </c>
      <c r="X82">
        <f t="shared" si="103"/>
        <v>2.2347801180940228</v>
      </c>
      <c r="Y82">
        <f t="shared" si="104"/>
        <v>-52.864859288122794</v>
      </c>
      <c r="Z82">
        <f t="shared" si="105"/>
        <v>64.039227909228117</v>
      </c>
      <c r="AA82">
        <f t="shared" si="106"/>
        <v>4.1386792265957597</v>
      </c>
      <c r="AB82">
        <f t="shared" si="107"/>
        <v>15.313047847701085</v>
      </c>
      <c r="AC82">
        <v>-3.9895226273993702E-2</v>
      </c>
      <c r="AD82">
        <v>4.4785886506335297E-2</v>
      </c>
      <c r="AE82">
        <v>3.3691902710064698</v>
      </c>
      <c r="AF82">
        <v>0</v>
      </c>
      <c r="AG82">
        <v>0</v>
      </c>
      <c r="AH82">
        <f t="shared" si="108"/>
        <v>1</v>
      </c>
      <c r="AI82">
        <f t="shared" si="109"/>
        <v>0</v>
      </c>
      <c r="AJ82">
        <f t="shared" si="110"/>
        <v>50651.27724086817</v>
      </c>
      <c r="AK82" t="s">
        <v>453</v>
      </c>
      <c r="AL82">
        <v>2.2398923076923101</v>
      </c>
      <c r="AM82">
        <v>1.1863999999999999</v>
      </c>
      <c r="AN82">
        <f t="shared" si="111"/>
        <v>-1.0534923076923102</v>
      </c>
      <c r="AO82">
        <f t="shared" si="112"/>
        <v>-0.88797396130504913</v>
      </c>
      <c r="AP82">
        <v>-0.45557704360534701</v>
      </c>
      <c r="AQ82" t="s">
        <v>253</v>
      </c>
      <c r="AR82">
        <v>0</v>
      </c>
      <c r="AS82">
        <v>0</v>
      </c>
      <c r="AT82" t="e">
        <f t="shared" si="113"/>
        <v>#DIV/0!</v>
      </c>
      <c r="AU82">
        <v>0.5</v>
      </c>
      <c r="AV82">
        <f t="shared" si="114"/>
        <v>0</v>
      </c>
      <c r="AW82">
        <f t="shared" si="115"/>
        <v>-1.039075829768356</v>
      </c>
      <c r="AX82" t="e">
        <f t="shared" si="116"/>
        <v>#DIV/0!</v>
      </c>
      <c r="AY82" t="e">
        <f t="shared" si="117"/>
        <v>#DIV/0!</v>
      </c>
      <c r="AZ82" t="e">
        <f t="shared" si="118"/>
        <v>#DIV/0!</v>
      </c>
      <c r="BA82" t="e">
        <f t="shared" si="119"/>
        <v>#DIV/0!</v>
      </c>
      <c r="BB82" t="s">
        <v>253</v>
      </c>
      <c r="BC82">
        <v>0</v>
      </c>
      <c r="BD82">
        <f t="shared" si="120"/>
        <v>0</v>
      </c>
      <c r="BE82" t="e">
        <f t="shared" si="121"/>
        <v>#DIV/0!</v>
      </c>
      <c r="BF82">
        <f t="shared" si="122"/>
        <v>1</v>
      </c>
      <c r="BG82">
        <f t="shared" si="123"/>
        <v>0</v>
      </c>
      <c r="BH82">
        <f t="shared" si="124"/>
        <v>-1.1261591483271729</v>
      </c>
      <c r="BI82">
        <f t="shared" si="125"/>
        <v>0</v>
      </c>
      <c r="BJ82">
        <f t="shared" si="126"/>
        <v>0</v>
      </c>
      <c r="BK82">
        <f t="shared" si="127"/>
        <v>0</v>
      </c>
      <c r="BL82">
        <f t="shared" si="128"/>
        <v>0</v>
      </c>
      <c r="BM82">
        <v>0.87688892485721603</v>
      </c>
      <c r="BN82">
        <v>0.5</v>
      </c>
      <c r="BO82" t="s">
        <v>254</v>
      </c>
      <c r="BP82">
        <v>1672922034.0999999</v>
      </c>
      <c r="BQ82">
        <v>400.022774193548</v>
      </c>
      <c r="BR82">
        <v>399.92464516129002</v>
      </c>
      <c r="BS82">
        <v>16.101145161290301</v>
      </c>
      <c r="BT82">
        <v>15.8943032258064</v>
      </c>
      <c r="BU82">
        <v>500.01719354838701</v>
      </c>
      <c r="BV82">
        <v>96.297809677419394</v>
      </c>
      <c r="BW82">
        <v>0.200072290322581</v>
      </c>
      <c r="BX82">
        <v>28.3230161290323</v>
      </c>
      <c r="BY82">
        <v>27.971351612903199</v>
      </c>
      <c r="BZ82">
        <v>999.9</v>
      </c>
      <c r="CA82">
        <v>9990.8064516128998</v>
      </c>
      <c r="CB82">
        <v>0</v>
      </c>
      <c r="CC82">
        <v>314.25635483871002</v>
      </c>
      <c r="CD82">
        <v>0</v>
      </c>
      <c r="CE82">
        <v>0</v>
      </c>
      <c r="CF82">
        <v>0</v>
      </c>
      <c r="CG82">
        <v>0</v>
      </c>
      <c r="CH82">
        <v>2.23894516129032</v>
      </c>
      <c r="CI82">
        <v>0</v>
      </c>
      <c r="CJ82">
        <v>-4.6716516129032302</v>
      </c>
      <c r="CK82">
        <v>-0.17978064516129</v>
      </c>
      <c r="CL82">
        <v>39.183064516129001</v>
      </c>
      <c r="CM82">
        <v>44.25</v>
      </c>
      <c r="CN82">
        <v>41.508000000000003</v>
      </c>
      <c r="CO82">
        <v>42.658999999999999</v>
      </c>
      <c r="CP82">
        <v>39.808</v>
      </c>
      <c r="CQ82">
        <v>0</v>
      </c>
      <c r="CR82">
        <v>0</v>
      </c>
      <c r="CS82">
        <v>0</v>
      </c>
      <c r="CT82">
        <v>59.399999856948902</v>
      </c>
      <c r="CU82">
        <v>2.2398923076923101</v>
      </c>
      <c r="CV82">
        <v>-5.98427387881715E-2</v>
      </c>
      <c r="CW82">
        <v>0.89663590096854795</v>
      </c>
      <c r="CX82">
        <v>-4.66554615384615</v>
      </c>
      <c r="CY82">
        <v>15</v>
      </c>
      <c r="CZ82">
        <v>1672917889.0999999</v>
      </c>
      <c r="DA82" t="s">
        <v>255</v>
      </c>
      <c r="DB82">
        <v>2</v>
      </c>
      <c r="DC82">
        <v>-4.1319999999999997</v>
      </c>
      <c r="DD82">
        <v>0.35599999999999998</v>
      </c>
      <c r="DE82">
        <v>399</v>
      </c>
      <c r="DF82">
        <v>15</v>
      </c>
      <c r="DG82">
        <v>1.68</v>
      </c>
      <c r="DH82">
        <v>0.3</v>
      </c>
      <c r="DI82">
        <v>6.8087585962264205E-2</v>
      </c>
      <c r="DJ82">
        <v>0.26487634863091303</v>
      </c>
      <c r="DK82">
        <v>0.107734122628094</v>
      </c>
      <c r="DL82">
        <v>1</v>
      </c>
      <c r="DM82">
        <v>2.2037</v>
      </c>
      <c r="DN82">
        <v>0</v>
      </c>
      <c r="DO82">
        <v>0</v>
      </c>
      <c r="DP82">
        <v>0</v>
      </c>
      <c r="DQ82">
        <v>0.20745050943396201</v>
      </c>
      <c r="DR82">
        <v>-7.6775616836017501E-3</v>
      </c>
      <c r="DS82">
        <v>2.71288880787128E-3</v>
      </c>
      <c r="DT82">
        <v>1</v>
      </c>
      <c r="DU82">
        <v>2</v>
      </c>
      <c r="DV82">
        <v>3</v>
      </c>
      <c r="DW82" t="s">
        <v>270</v>
      </c>
      <c r="DX82">
        <v>100</v>
      </c>
      <c r="DY82">
        <v>100</v>
      </c>
      <c r="DZ82">
        <v>-4.1319999999999997</v>
      </c>
      <c r="EA82">
        <v>0.35599999999999998</v>
      </c>
      <c r="EB82">
        <v>2</v>
      </c>
      <c r="EC82">
        <v>516.91999999999996</v>
      </c>
      <c r="ED82">
        <v>411.197</v>
      </c>
      <c r="EE82">
        <v>26.557400000000001</v>
      </c>
      <c r="EF82">
        <v>31.768599999999999</v>
      </c>
      <c r="EG82">
        <v>30.0001</v>
      </c>
      <c r="EH82">
        <v>31.918399999999998</v>
      </c>
      <c r="EI82">
        <v>31.951499999999999</v>
      </c>
      <c r="EJ82">
        <v>18.498100000000001</v>
      </c>
      <c r="EK82">
        <v>25.1065</v>
      </c>
      <c r="EL82">
        <v>0</v>
      </c>
      <c r="EM82">
        <v>26.568200000000001</v>
      </c>
      <c r="EN82">
        <v>399.90499999999997</v>
      </c>
      <c r="EO82">
        <v>15.8917</v>
      </c>
      <c r="EP82">
        <v>100.21899999999999</v>
      </c>
      <c r="EQ82">
        <v>90.695700000000002</v>
      </c>
    </row>
    <row r="83" spans="1:147" x14ac:dyDescent="0.3">
      <c r="A83">
        <v>67</v>
      </c>
      <c r="B83">
        <v>1672922102.0999999</v>
      </c>
      <c r="C83">
        <v>4141.5</v>
      </c>
      <c r="D83" t="s">
        <v>454</v>
      </c>
      <c r="E83" t="s">
        <v>455</v>
      </c>
      <c r="F83">
        <v>1672922094.0999999</v>
      </c>
      <c r="G83">
        <f t="shared" si="86"/>
        <v>1.1466113501882021E-3</v>
      </c>
      <c r="H83">
        <f t="shared" si="87"/>
        <v>-1.9747158116223609</v>
      </c>
      <c r="I83">
        <f t="shared" si="88"/>
        <v>400.029</v>
      </c>
      <c r="J83">
        <f t="shared" si="89"/>
        <v>449.5865532407874</v>
      </c>
      <c r="K83">
        <f t="shared" si="90"/>
        <v>43.383125729694903</v>
      </c>
      <c r="L83">
        <f t="shared" si="91"/>
        <v>38.601039727336946</v>
      </c>
      <c r="M83">
        <f t="shared" si="92"/>
        <v>4.8355757759448184E-2</v>
      </c>
      <c r="N83">
        <f t="shared" si="93"/>
        <v>3.3797633874200703</v>
      </c>
      <c r="O83">
        <f t="shared" si="94"/>
        <v>4.7974668359644736E-2</v>
      </c>
      <c r="P83">
        <f t="shared" si="95"/>
        <v>3.0018156588022163E-2</v>
      </c>
      <c r="Q83">
        <f t="shared" si="96"/>
        <v>0</v>
      </c>
      <c r="R83">
        <f t="shared" si="97"/>
        <v>28.06152583972057</v>
      </c>
      <c r="S83">
        <f t="shared" si="98"/>
        <v>27.986925806451602</v>
      </c>
      <c r="T83">
        <f t="shared" si="99"/>
        <v>3.7919482878849853</v>
      </c>
      <c r="U83">
        <f t="shared" si="100"/>
        <v>40.072956475316282</v>
      </c>
      <c r="V83">
        <f t="shared" si="101"/>
        <v>1.5495008745465271</v>
      </c>
      <c r="W83">
        <f t="shared" si="102"/>
        <v>3.866699666896233</v>
      </c>
      <c r="X83">
        <f t="shared" si="103"/>
        <v>2.242447413338458</v>
      </c>
      <c r="Y83">
        <f t="shared" si="104"/>
        <v>-50.565560543299711</v>
      </c>
      <c r="Z83">
        <f t="shared" si="105"/>
        <v>61.085542817927546</v>
      </c>
      <c r="AA83">
        <f t="shared" si="106"/>
        <v>3.9457700329790142</v>
      </c>
      <c r="AB83">
        <f t="shared" si="107"/>
        <v>14.465752307606849</v>
      </c>
      <c r="AC83">
        <v>-3.99245985037898E-2</v>
      </c>
      <c r="AD83">
        <v>4.4818859407430099E-2</v>
      </c>
      <c r="AE83">
        <v>3.3711616146543002</v>
      </c>
      <c r="AF83">
        <v>0</v>
      </c>
      <c r="AG83">
        <v>0</v>
      </c>
      <c r="AH83">
        <f t="shared" si="108"/>
        <v>1</v>
      </c>
      <c r="AI83">
        <f t="shared" si="109"/>
        <v>0</v>
      </c>
      <c r="AJ83">
        <f t="shared" si="110"/>
        <v>50687.143706211427</v>
      </c>
      <c r="AK83" t="s">
        <v>456</v>
      </c>
      <c r="AL83">
        <v>2.2800961538461499</v>
      </c>
      <c r="AM83">
        <v>1.224</v>
      </c>
      <c r="AN83">
        <f t="shared" si="111"/>
        <v>-1.05609615384615</v>
      </c>
      <c r="AO83">
        <f t="shared" si="112"/>
        <v>-0.86282365510306369</v>
      </c>
      <c r="AP83">
        <v>-0.86580321247561298</v>
      </c>
      <c r="AQ83" t="s">
        <v>253</v>
      </c>
      <c r="AR83">
        <v>0</v>
      </c>
      <c r="AS83">
        <v>0</v>
      </c>
      <c r="AT83" t="e">
        <f t="shared" si="113"/>
        <v>#DIV/0!</v>
      </c>
      <c r="AU83">
        <v>0.5</v>
      </c>
      <c r="AV83">
        <f t="shared" si="114"/>
        <v>0</v>
      </c>
      <c r="AW83">
        <f t="shared" si="115"/>
        <v>-1.9747158116223609</v>
      </c>
      <c r="AX83" t="e">
        <f t="shared" si="116"/>
        <v>#DIV/0!</v>
      </c>
      <c r="AY83" t="e">
        <f t="shared" si="117"/>
        <v>#DIV/0!</v>
      </c>
      <c r="AZ83" t="e">
        <f t="shared" si="118"/>
        <v>#DIV/0!</v>
      </c>
      <c r="BA83" t="e">
        <f t="shared" si="119"/>
        <v>#DIV/0!</v>
      </c>
      <c r="BB83" t="s">
        <v>253</v>
      </c>
      <c r="BC83">
        <v>0</v>
      </c>
      <c r="BD83">
        <f t="shared" si="120"/>
        <v>0</v>
      </c>
      <c r="BE83" t="e">
        <f t="shared" si="121"/>
        <v>#DIV/0!</v>
      </c>
      <c r="BF83">
        <f t="shared" si="122"/>
        <v>1</v>
      </c>
      <c r="BG83">
        <f t="shared" si="123"/>
        <v>0</v>
      </c>
      <c r="BH83">
        <f t="shared" si="124"/>
        <v>-1.1589853779339774</v>
      </c>
      <c r="BI83">
        <f t="shared" si="125"/>
        <v>0</v>
      </c>
      <c r="BJ83">
        <f t="shared" si="126"/>
        <v>0</v>
      </c>
      <c r="BK83">
        <f t="shared" si="127"/>
        <v>0</v>
      </c>
      <c r="BL83">
        <f t="shared" si="128"/>
        <v>0</v>
      </c>
      <c r="BM83">
        <v>0.87688892485721603</v>
      </c>
      <c r="BN83">
        <v>0.5</v>
      </c>
      <c r="BO83" t="s">
        <v>254</v>
      </c>
      <c r="BP83">
        <v>1672922094.0999999</v>
      </c>
      <c r="BQ83">
        <v>400.029</v>
      </c>
      <c r="BR83">
        <v>399.76312903225801</v>
      </c>
      <c r="BS83">
        <v>16.057735483870999</v>
      </c>
      <c r="BT83">
        <v>15.859880645161301</v>
      </c>
      <c r="BU83">
        <v>500.01583870967698</v>
      </c>
      <c r="BV83">
        <v>96.2956419354839</v>
      </c>
      <c r="BW83">
        <v>0.19996145161290299</v>
      </c>
      <c r="BX83">
        <v>28.322174193548399</v>
      </c>
      <c r="BY83">
        <v>27.986925806451602</v>
      </c>
      <c r="BZ83">
        <v>999.9</v>
      </c>
      <c r="CA83">
        <v>9998.3870967741896</v>
      </c>
      <c r="CB83">
        <v>0</v>
      </c>
      <c r="CC83">
        <v>314.24212903225799</v>
      </c>
      <c r="CD83">
        <v>0</v>
      </c>
      <c r="CE83">
        <v>0</v>
      </c>
      <c r="CF83">
        <v>0</v>
      </c>
      <c r="CG83">
        <v>0</v>
      </c>
      <c r="CH83">
        <v>2.2669709677419401</v>
      </c>
      <c r="CI83">
        <v>0</v>
      </c>
      <c r="CJ83">
        <v>-5.3861548387096798</v>
      </c>
      <c r="CK83">
        <v>-0.307896774193548</v>
      </c>
      <c r="CL83">
        <v>39.036000000000001</v>
      </c>
      <c r="CM83">
        <v>44.128999999999998</v>
      </c>
      <c r="CN83">
        <v>41.375</v>
      </c>
      <c r="CO83">
        <v>42.570129032258102</v>
      </c>
      <c r="CP83">
        <v>39.686999999999998</v>
      </c>
      <c r="CQ83">
        <v>0</v>
      </c>
      <c r="CR83">
        <v>0</v>
      </c>
      <c r="CS83">
        <v>0</v>
      </c>
      <c r="CT83">
        <v>59.199999809265101</v>
      </c>
      <c r="CU83">
        <v>2.2800961538461499</v>
      </c>
      <c r="CV83">
        <v>8.7141875816615103E-2</v>
      </c>
      <c r="CW83">
        <v>-0.80325127125043605</v>
      </c>
      <c r="CX83">
        <v>-5.3923115384615397</v>
      </c>
      <c r="CY83">
        <v>15</v>
      </c>
      <c r="CZ83">
        <v>1672917889.0999999</v>
      </c>
      <c r="DA83" t="s">
        <v>255</v>
      </c>
      <c r="DB83">
        <v>2</v>
      </c>
      <c r="DC83">
        <v>-4.1319999999999997</v>
      </c>
      <c r="DD83">
        <v>0.35599999999999998</v>
      </c>
      <c r="DE83">
        <v>399</v>
      </c>
      <c r="DF83">
        <v>15</v>
      </c>
      <c r="DG83">
        <v>1.68</v>
      </c>
      <c r="DH83">
        <v>0.3</v>
      </c>
      <c r="DI83">
        <v>0.150587326603774</v>
      </c>
      <c r="DJ83">
        <v>1.7246974519590399</v>
      </c>
      <c r="DK83">
        <v>0.75448586822813801</v>
      </c>
      <c r="DL83">
        <v>0</v>
      </c>
      <c r="DM83">
        <v>2.2136999999999998</v>
      </c>
      <c r="DN83">
        <v>0</v>
      </c>
      <c r="DO83">
        <v>0</v>
      </c>
      <c r="DP83">
        <v>0</v>
      </c>
      <c r="DQ83">
        <v>0.19849356603773599</v>
      </c>
      <c r="DR83">
        <v>-5.0858248669556402E-3</v>
      </c>
      <c r="DS83">
        <v>2.2970749694884401E-3</v>
      </c>
      <c r="DT83">
        <v>1</v>
      </c>
      <c r="DU83">
        <v>1</v>
      </c>
      <c r="DV83">
        <v>3</v>
      </c>
      <c r="DW83" t="s">
        <v>256</v>
      </c>
      <c r="DX83">
        <v>100</v>
      </c>
      <c r="DY83">
        <v>100</v>
      </c>
      <c r="DZ83">
        <v>-4.1319999999999997</v>
      </c>
      <c r="EA83">
        <v>0.35599999999999998</v>
      </c>
      <c r="EB83">
        <v>2</v>
      </c>
      <c r="EC83">
        <v>516.64300000000003</v>
      </c>
      <c r="ED83">
        <v>411.02600000000001</v>
      </c>
      <c r="EE83">
        <v>26.618099999999998</v>
      </c>
      <c r="EF83">
        <v>31.7881</v>
      </c>
      <c r="EG83">
        <v>30.000399999999999</v>
      </c>
      <c r="EH83">
        <v>31.932400000000001</v>
      </c>
      <c r="EI83">
        <v>31.962599999999998</v>
      </c>
      <c r="EJ83">
        <v>18.467300000000002</v>
      </c>
      <c r="EK83">
        <v>25.1065</v>
      </c>
      <c r="EL83">
        <v>0</v>
      </c>
      <c r="EM83">
        <v>26.6188</v>
      </c>
      <c r="EN83">
        <v>400.18599999999998</v>
      </c>
      <c r="EO83">
        <v>15.8887</v>
      </c>
      <c r="EP83">
        <v>100.212</v>
      </c>
      <c r="EQ83">
        <v>90.688500000000005</v>
      </c>
    </row>
    <row r="84" spans="1:147" x14ac:dyDescent="0.3">
      <c r="A84">
        <v>68</v>
      </c>
      <c r="B84">
        <v>1672922162.0999999</v>
      </c>
      <c r="C84">
        <v>4201.5</v>
      </c>
      <c r="D84" t="s">
        <v>457</v>
      </c>
      <c r="E84" t="s">
        <v>458</v>
      </c>
      <c r="F84">
        <v>1672922154.0999999</v>
      </c>
      <c r="G84">
        <f t="shared" si="86"/>
        <v>9.9253967245534007E-4</v>
      </c>
      <c r="H84">
        <f t="shared" si="87"/>
        <v>-8.7555490896684045</v>
      </c>
      <c r="I84">
        <f t="shared" si="88"/>
        <v>399.56741935483899</v>
      </c>
      <c r="J84">
        <f t="shared" si="89"/>
        <v>716.01537392892305</v>
      </c>
      <c r="K84">
        <f t="shared" si="90"/>
        <v>69.09205345474912</v>
      </c>
      <c r="L84">
        <f t="shared" si="91"/>
        <v>38.556341807796379</v>
      </c>
      <c r="M84">
        <f t="shared" si="92"/>
        <v>4.1713138105183879E-2</v>
      </c>
      <c r="N84">
        <f t="shared" si="93"/>
        <v>3.3816590894009253</v>
      </c>
      <c r="O84">
        <f t="shared" si="94"/>
        <v>4.1429384000737493E-2</v>
      </c>
      <c r="P84">
        <f t="shared" si="95"/>
        <v>2.591869810182925E-2</v>
      </c>
      <c r="Q84">
        <f t="shared" si="96"/>
        <v>0</v>
      </c>
      <c r="R84">
        <f t="shared" si="97"/>
        <v>28.094961617313452</v>
      </c>
      <c r="S84">
        <f t="shared" si="98"/>
        <v>27.999219354838701</v>
      </c>
      <c r="T84">
        <f t="shared" si="99"/>
        <v>3.7946669838595102</v>
      </c>
      <c r="U84">
        <f t="shared" si="100"/>
        <v>40.009117940317488</v>
      </c>
      <c r="V84">
        <f t="shared" si="101"/>
        <v>1.5468789055917358</v>
      </c>
      <c r="W84">
        <f t="shared" si="102"/>
        <v>3.866315943028912</v>
      </c>
      <c r="X84">
        <f t="shared" si="103"/>
        <v>2.2477880782677744</v>
      </c>
      <c r="Y84">
        <f t="shared" si="104"/>
        <v>-43.770999555280497</v>
      </c>
      <c r="Z84">
        <f t="shared" si="105"/>
        <v>58.567437499308824</v>
      </c>
      <c r="AA84">
        <f t="shared" si="106"/>
        <v>3.781193643560238</v>
      </c>
      <c r="AB84">
        <f t="shared" si="107"/>
        <v>18.577631587588563</v>
      </c>
      <c r="AC84">
        <v>-3.9952759993951897E-2</v>
      </c>
      <c r="AD84">
        <v>4.4850473147219197E-2</v>
      </c>
      <c r="AE84">
        <v>3.3730512492293898</v>
      </c>
      <c r="AF84">
        <v>0</v>
      </c>
      <c r="AG84">
        <v>0</v>
      </c>
      <c r="AH84">
        <f t="shared" si="108"/>
        <v>1</v>
      </c>
      <c r="AI84">
        <f t="shared" si="109"/>
        <v>0</v>
      </c>
      <c r="AJ84">
        <f t="shared" si="110"/>
        <v>50721.711325992728</v>
      </c>
      <c r="AK84" t="s">
        <v>459</v>
      </c>
      <c r="AL84">
        <v>2.2202999999999999</v>
      </c>
      <c r="AM84">
        <v>1.5311999999999999</v>
      </c>
      <c r="AN84">
        <f t="shared" si="111"/>
        <v>-0.68910000000000005</v>
      </c>
      <c r="AO84">
        <f t="shared" si="112"/>
        <v>-0.45003918495297812</v>
      </c>
      <c r="AP84">
        <v>-3.8388220138868099</v>
      </c>
      <c r="AQ84" t="s">
        <v>253</v>
      </c>
      <c r="AR84">
        <v>0</v>
      </c>
      <c r="AS84">
        <v>0</v>
      </c>
      <c r="AT84" t="e">
        <f t="shared" si="113"/>
        <v>#DIV/0!</v>
      </c>
      <c r="AU84">
        <v>0.5</v>
      </c>
      <c r="AV84">
        <f t="shared" si="114"/>
        <v>0</v>
      </c>
      <c r="AW84">
        <f t="shared" si="115"/>
        <v>-8.7555490896684045</v>
      </c>
      <c r="AX84" t="e">
        <f t="shared" si="116"/>
        <v>#DIV/0!</v>
      </c>
      <c r="AY84" t="e">
        <f t="shared" si="117"/>
        <v>#DIV/0!</v>
      </c>
      <c r="AZ84" t="e">
        <f t="shared" si="118"/>
        <v>#DIV/0!</v>
      </c>
      <c r="BA84" t="e">
        <f t="shared" si="119"/>
        <v>#DIV/0!</v>
      </c>
      <c r="BB84" t="s">
        <v>253</v>
      </c>
      <c r="BC84">
        <v>0</v>
      </c>
      <c r="BD84">
        <f t="shared" si="120"/>
        <v>0</v>
      </c>
      <c r="BE84" t="e">
        <f t="shared" si="121"/>
        <v>#DIV/0!</v>
      </c>
      <c r="BF84">
        <f t="shared" si="122"/>
        <v>1</v>
      </c>
      <c r="BG84">
        <f t="shared" si="123"/>
        <v>0</v>
      </c>
      <c r="BH84">
        <f t="shared" si="124"/>
        <v>-2.2220287331301694</v>
      </c>
      <c r="BI84">
        <f t="shared" si="125"/>
        <v>0</v>
      </c>
      <c r="BJ84">
        <f t="shared" si="126"/>
        <v>0</v>
      </c>
      <c r="BK84">
        <f t="shared" si="127"/>
        <v>0</v>
      </c>
      <c r="BL84">
        <f t="shared" si="128"/>
        <v>0</v>
      </c>
      <c r="BM84">
        <v>0.87688892485721603</v>
      </c>
      <c r="BN84">
        <v>0.5</v>
      </c>
      <c r="BO84" t="s">
        <v>254</v>
      </c>
      <c r="BP84">
        <v>1672922154.0999999</v>
      </c>
      <c r="BQ84">
        <v>399.56741935483899</v>
      </c>
      <c r="BR84">
        <v>398.10148387096802</v>
      </c>
      <c r="BS84">
        <v>16.030629032258101</v>
      </c>
      <c r="BT84">
        <v>15.859354838709701</v>
      </c>
      <c r="BU84">
        <v>500.01393548387102</v>
      </c>
      <c r="BV84">
        <v>96.295216129032298</v>
      </c>
      <c r="BW84">
        <v>0.19999329032258101</v>
      </c>
      <c r="BX84">
        <v>28.320467741935499</v>
      </c>
      <c r="BY84">
        <v>27.999219354838701</v>
      </c>
      <c r="BZ84">
        <v>999.9</v>
      </c>
      <c r="CA84">
        <v>10005.483870967701</v>
      </c>
      <c r="CB84">
        <v>0</v>
      </c>
      <c r="CC84">
        <v>314.25180645161299</v>
      </c>
      <c r="CD84">
        <v>0</v>
      </c>
      <c r="CE84">
        <v>0</v>
      </c>
      <c r="CF84">
        <v>0</v>
      </c>
      <c r="CG84">
        <v>0</v>
      </c>
      <c r="CH84">
        <v>2.2256290322580599</v>
      </c>
      <c r="CI84">
        <v>0</v>
      </c>
      <c r="CJ84">
        <v>-5.9179354838709699</v>
      </c>
      <c r="CK84">
        <v>-0.34134838709677401</v>
      </c>
      <c r="CL84">
        <v>38.923000000000002</v>
      </c>
      <c r="CM84">
        <v>44.058</v>
      </c>
      <c r="CN84">
        <v>41.253999999999998</v>
      </c>
      <c r="CO84">
        <v>42.5</v>
      </c>
      <c r="CP84">
        <v>39.570129032258102</v>
      </c>
      <c r="CQ84">
        <v>0</v>
      </c>
      <c r="CR84">
        <v>0</v>
      </c>
      <c r="CS84">
        <v>0</v>
      </c>
      <c r="CT84">
        <v>59.599999904632597</v>
      </c>
      <c r="CU84">
        <v>2.2202999999999999</v>
      </c>
      <c r="CV84">
        <v>-0.39740171679643699</v>
      </c>
      <c r="CW84">
        <v>-1.1818017069884299</v>
      </c>
      <c r="CX84">
        <v>-5.8960730769230798</v>
      </c>
      <c r="CY84">
        <v>15</v>
      </c>
      <c r="CZ84">
        <v>1672917889.0999999</v>
      </c>
      <c r="DA84" t="s">
        <v>255</v>
      </c>
      <c r="DB84">
        <v>2</v>
      </c>
      <c r="DC84">
        <v>-4.1319999999999997</v>
      </c>
      <c r="DD84">
        <v>0.35599999999999998</v>
      </c>
      <c r="DE84">
        <v>399</v>
      </c>
      <c r="DF84">
        <v>15</v>
      </c>
      <c r="DG84">
        <v>1.68</v>
      </c>
      <c r="DH84">
        <v>0.3</v>
      </c>
      <c r="DI84">
        <v>-0.29433377358490598</v>
      </c>
      <c r="DJ84">
        <v>5.9971531204640103</v>
      </c>
      <c r="DK84">
        <v>3.3379690159158999</v>
      </c>
      <c r="DL84">
        <v>0</v>
      </c>
      <c r="DM84">
        <v>2.1596000000000002</v>
      </c>
      <c r="DN84">
        <v>0</v>
      </c>
      <c r="DO84">
        <v>0</v>
      </c>
      <c r="DP84">
        <v>0</v>
      </c>
      <c r="DQ84">
        <v>0.179359433962264</v>
      </c>
      <c r="DR84">
        <v>-5.4293014029995597E-2</v>
      </c>
      <c r="DS84">
        <v>1.06075926714488E-2</v>
      </c>
      <c r="DT84">
        <v>1</v>
      </c>
      <c r="DU84">
        <v>1</v>
      </c>
      <c r="DV84">
        <v>3</v>
      </c>
      <c r="DW84" t="s">
        <v>256</v>
      </c>
      <c r="DX84">
        <v>100</v>
      </c>
      <c r="DY84">
        <v>100</v>
      </c>
      <c r="DZ84">
        <v>-4.1319999999999997</v>
      </c>
      <c r="EA84">
        <v>0.35599999999999998</v>
      </c>
      <c r="EB84">
        <v>2</v>
      </c>
      <c r="EC84">
        <v>516.66700000000003</v>
      </c>
      <c r="ED84">
        <v>411.13900000000001</v>
      </c>
      <c r="EE84">
        <v>26.566099999999999</v>
      </c>
      <c r="EF84">
        <v>31.818899999999999</v>
      </c>
      <c r="EG84">
        <v>30.000599999999999</v>
      </c>
      <c r="EH84">
        <v>31.951899999999998</v>
      </c>
      <c r="EI84">
        <v>31.979299999999999</v>
      </c>
      <c r="EJ84">
        <v>18.508600000000001</v>
      </c>
      <c r="EK84">
        <v>24.818000000000001</v>
      </c>
      <c r="EL84">
        <v>0</v>
      </c>
      <c r="EM84">
        <v>26.565899999999999</v>
      </c>
      <c r="EN84">
        <v>400.81099999999998</v>
      </c>
      <c r="EO84">
        <v>15.915900000000001</v>
      </c>
      <c r="EP84">
        <v>100.211</v>
      </c>
      <c r="EQ84">
        <v>90.683899999999994</v>
      </c>
    </row>
    <row r="85" spans="1:147" x14ac:dyDescent="0.3">
      <c r="A85">
        <v>69</v>
      </c>
      <c r="B85">
        <v>1672922222.0999999</v>
      </c>
      <c r="C85">
        <v>4261.5</v>
      </c>
      <c r="D85" t="s">
        <v>460</v>
      </c>
      <c r="E85" t="s">
        <v>461</v>
      </c>
      <c r="F85">
        <v>1672922214.0999999</v>
      </c>
      <c r="G85">
        <f t="shared" si="86"/>
        <v>1.0144844564471804E-3</v>
      </c>
      <c r="H85">
        <f t="shared" si="87"/>
        <v>-1.8590080051218756</v>
      </c>
      <c r="I85">
        <f t="shared" si="88"/>
        <v>400.06483870967702</v>
      </c>
      <c r="J85">
        <f t="shared" si="89"/>
        <v>453.78319187288082</v>
      </c>
      <c r="K85">
        <f t="shared" si="90"/>
        <v>43.787347221675155</v>
      </c>
      <c r="L85">
        <f t="shared" si="91"/>
        <v>38.603849409811076</v>
      </c>
      <c r="M85">
        <f t="shared" si="92"/>
        <v>4.2725696630910553E-2</v>
      </c>
      <c r="N85">
        <f t="shared" si="93"/>
        <v>3.3795884693021661</v>
      </c>
      <c r="O85">
        <f t="shared" si="94"/>
        <v>4.2427871495998283E-2</v>
      </c>
      <c r="P85">
        <f t="shared" si="95"/>
        <v>2.6544004861667535E-2</v>
      </c>
      <c r="Q85">
        <f t="shared" si="96"/>
        <v>0</v>
      </c>
      <c r="R85">
        <f t="shared" si="97"/>
        <v>28.071595394086863</v>
      </c>
      <c r="S85">
        <f t="shared" si="98"/>
        <v>27.987458064516101</v>
      </c>
      <c r="T85">
        <f t="shared" si="99"/>
        <v>3.792065960587681</v>
      </c>
      <c r="U85">
        <f t="shared" si="100"/>
        <v>40.097920748700048</v>
      </c>
      <c r="V85">
        <f t="shared" si="101"/>
        <v>1.5486680271321329</v>
      </c>
      <c r="W85">
        <f t="shared" si="102"/>
        <v>3.8622152925032647</v>
      </c>
      <c r="X85">
        <f t="shared" si="103"/>
        <v>2.2433979334555483</v>
      </c>
      <c r="Y85">
        <f t="shared" si="104"/>
        <v>-44.738764529320655</v>
      </c>
      <c r="Z85">
        <f t="shared" si="105"/>
        <v>57.35021242121595</v>
      </c>
      <c r="AA85">
        <f t="shared" si="106"/>
        <v>3.7043227366840195</v>
      </c>
      <c r="AB85">
        <f t="shared" si="107"/>
        <v>16.315770628579315</v>
      </c>
      <c r="AC85">
        <v>-3.992200034704E-2</v>
      </c>
      <c r="AD85">
        <v>4.48159427488675E-2</v>
      </c>
      <c r="AE85">
        <v>3.3709872563104399</v>
      </c>
      <c r="AF85">
        <v>0</v>
      </c>
      <c r="AG85">
        <v>0</v>
      </c>
      <c r="AH85">
        <f t="shared" si="108"/>
        <v>1</v>
      </c>
      <c r="AI85">
        <f t="shared" si="109"/>
        <v>0</v>
      </c>
      <c r="AJ85">
        <f t="shared" si="110"/>
        <v>50687.30149342474</v>
      </c>
      <c r="AK85" t="s">
        <v>462</v>
      </c>
      <c r="AL85">
        <v>2.2719923076923099</v>
      </c>
      <c r="AM85">
        <v>1.2771999999999999</v>
      </c>
      <c r="AN85">
        <f t="shared" si="111"/>
        <v>-0.99479230769230997</v>
      </c>
      <c r="AO85">
        <f t="shared" si="112"/>
        <v>-0.77888530198270445</v>
      </c>
      <c r="AP85">
        <v>-0.815071765457135</v>
      </c>
      <c r="AQ85" t="s">
        <v>253</v>
      </c>
      <c r="AR85">
        <v>0</v>
      </c>
      <c r="AS85">
        <v>0</v>
      </c>
      <c r="AT85" t="e">
        <f t="shared" si="113"/>
        <v>#DIV/0!</v>
      </c>
      <c r="AU85">
        <v>0.5</v>
      </c>
      <c r="AV85">
        <f t="shared" si="114"/>
        <v>0</v>
      </c>
      <c r="AW85">
        <f t="shared" si="115"/>
        <v>-1.8590080051218756</v>
      </c>
      <c r="AX85" t="e">
        <f t="shared" si="116"/>
        <v>#DIV/0!</v>
      </c>
      <c r="AY85" t="e">
        <f t="shared" si="117"/>
        <v>#DIV/0!</v>
      </c>
      <c r="AZ85" t="e">
        <f t="shared" si="118"/>
        <v>#DIV/0!</v>
      </c>
      <c r="BA85" t="e">
        <f t="shared" si="119"/>
        <v>#DIV/0!</v>
      </c>
      <c r="BB85" t="s">
        <v>253</v>
      </c>
      <c r="BC85">
        <v>0</v>
      </c>
      <c r="BD85">
        <f t="shared" si="120"/>
        <v>0</v>
      </c>
      <c r="BE85" t="e">
        <f t="shared" si="121"/>
        <v>#DIV/0!</v>
      </c>
      <c r="BF85">
        <f t="shared" si="122"/>
        <v>1</v>
      </c>
      <c r="BG85">
        <f t="shared" si="123"/>
        <v>0</v>
      </c>
      <c r="BH85">
        <f t="shared" si="124"/>
        <v>-1.2838860836819406</v>
      </c>
      <c r="BI85">
        <f t="shared" si="125"/>
        <v>0</v>
      </c>
      <c r="BJ85">
        <f t="shared" si="126"/>
        <v>0</v>
      </c>
      <c r="BK85">
        <f t="shared" si="127"/>
        <v>0</v>
      </c>
      <c r="BL85">
        <f t="shared" si="128"/>
        <v>0</v>
      </c>
      <c r="BM85">
        <v>0.87688892485721603</v>
      </c>
      <c r="BN85">
        <v>0.5</v>
      </c>
      <c r="BO85" t="s">
        <v>254</v>
      </c>
      <c r="BP85">
        <v>1672922214.0999999</v>
      </c>
      <c r="BQ85">
        <v>400.06483870967702</v>
      </c>
      <c r="BR85">
        <v>399.81</v>
      </c>
      <c r="BS85">
        <v>16.049374193548399</v>
      </c>
      <c r="BT85">
        <v>15.8743193548387</v>
      </c>
      <c r="BU85">
        <v>500.02206451612898</v>
      </c>
      <c r="BV85">
        <v>96.294035483870999</v>
      </c>
      <c r="BW85">
        <v>0.19994667741935501</v>
      </c>
      <c r="BX85">
        <v>28.3022225806452</v>
      </c>
      <c r="BY85">
        <v>27.987458064516101</v>
      </c>
      <c r="BZ85">
        <v>999.9</v>
      </c>
      <c r="CA85">
        <v>9997.9032258064508</v>
      </c>
      <c r="CB85">
        <v>0</v>
      </c>
      <c r="CC85">
        <v>314.13393548387103</v>
      </c>
      <c r="CD85">
        <v>0</v>
      </c>
      <c r="CE85">
        <v>0</v>
      </c>
      <c r="CF85">
        <v>0</v>
      </c>
      <c r="CG85">
        <v>0</v>
      </c>
      <c r="CH85">
        <v>2.2944935483870998</v>
      </c>
      <c r="CI85">
        <v>0</v>
      </c>
      <c r="CJ85">
        <v>-6.5639032258064498</v>
      </c>
      <c r="CK85">
        <v>-0.41721290322580601</v>
      </c>
      <c r="CL85">
        <v>38.822161290322597</v>
      </c>
      <c r="CM85">
        <v>43.955290322580602</v>
      </c>
      <c r="CN85">
        <v>41.139000000000003</v>
      </c>
      <c r="CO85">
        <v>42.436999999999998</v>
      </c>
      <c r="CP85">
        <v>39.4898387096774</v>
      </c>
      <c r="CQ85">
        <v>0</v>
      </c>
      <c r="CR85">
        <v>0</v>
      </c>
      <c r="CS85">
        <v>0</v>
      </c>
      <c r="CT85">
        <v>59.399999856948902</v>
      </c>
      <c r="CU85">
        <v>2.2719923076923099</v>
      </c>
      <c r="CV85">
        <v>-0.52899829390893205</v>
      </c>
      <c r="CW85">
        <v>-1.23486836521877</v>
      </c>
      <c r="CX85">
        <v>-6.5514653846153799</v>
      </c>
      <c r="CY85">
        <v>15</v>
      </c>
      <c r="CZ85">
        <v>1672917889.0999999</v>
      </c>
      <c r="DA85" t="s">
        <v>255</v>
      </c>
      <c r="DB85">
        <v>2</v>
      </c>
      <c r="DC85">
        <v>-4.1319999999999997</v>
      </c>
      <c r="DD85">
        <v>0.35599999999999998</v>
      </c>
      <c r="DE85">
        <v>399</v>
      </c>
      <c r="DF85">
        <v>15</v>
      </c>
      <c r="DG85">
        <v>1.68</v>
      </c>
      <c r="DH85">
        <v>0.3</v>
      </c>
      <c r="DI85">
        <v>-0.162215122641509</v>
      </c>
      <c r="DJ85">
        <v>2.1852064954040298</v>
      </c>
      <c r="DK85">
        <v>0.84870947628511295</v>
      </c>
      <c r="DL85">
        <v>0</v>
      </c>
      <c r="DM85">
        <v>2.3003</v>
      </c>
      <c r="DN85">
        <v>0</v>
      </c>
      <c r="DO85">
        <v>0</v>
      </c>
      <c r="DP85">
        <v>0</v>
      </c>
      <c r="DQ85">
        <v>0.17352232075471699</v>
      </c>
      <c r="DR85">
        <v>1.47252733430059E-2</v>
      </c>
      <c r="DS85">
        <v>3.32271210418614E-3</v>
      </c>
      <c r="DT85">
        <v>1</v>
      </c>
      <c r="DU85">
        <v>1</v>
      </c>
      <c r="DV85">
        <v>3</v>
      </c>
      <c r="DW85" t="s">
        <v>256</v>
      </c>
      <c r="DX85">
        <v>100</v>
      </c>
      <c r="DY85">
        <v>100</v>
      </c>
      <c r="DZ85">
        <v>-4.1319999999999997</v>
      </c>
      <c r="EA85">
        <v>0.35599999999999998</v>
      </c>
      <c r="EB85">
        <v>2</v>
      </c>
      <c r="EC85">
        <v>516.327</v>
      </c>
      <c r="ED85">
        <v>411.04300000000001</v>
      </c>
      <c r="EE85">
        <v>26.512599999999999</v>
      </c>
      <c r="EF85">
        <v>31.852499999999999</v>
      </c>
      <c r="EG85">
        <v>30.000399999999999</v>
      </c>
      <c r="EH85">
        <v>31.9742</v>
      </c>
      <c r="EI85">
        <v>32.001600000000003</v>
      </c>
      <c r="EJ85">
        <v>18.4496</v>
      </c>
      <c r="EK85">
        <v>24.537800000000001</v>
      </c>
      <c r="EL85">
        <v>0</v>
      </c>
      <c r="EM85">
        <v>26.515899999999998</v>
      </c>
      <c r="EN85">
        <v>399.92599999999999</v>
      </c>
      <c r="EO85">
        <v>15.914999999999999</v>
      </c>
      <c r="EP85">
        <v>100.20399999999999</v>
      </c>
      <c r="EQ85">
        <v>90.676100000000005</v>
      </c>
    </row>
    <row r="86" spans="1:147" x14ac:dyDescent="0.3">
      <c r="A86">
        <v>70</v>
      </c>
      <c r="B86">
        <v>1672922282.0999999</v>
      </c>
      <c r="C86">
        <v>4321.5</v>
      </c>
      <c r="D86" t="s">
        <v>463</v>
      </c>
      <c r="E86" t="s">
        <v>464</v>
      </c>
      <c r="F86">
        <v>1672922274.0999999</v>
      </c>
      <c r="G86">
        <f t="shared" si="86"/>
        <v>9.311099357057921E-4</v>
      </c>
      <c r="H86">
        <f t="shared" si="87"/>
        <v>-1.9356465597862131</v>
      </c>
      <c r="I86">
        <f t="shared" si="88"/>
        <v>400.24612903225801</v>
      </c>
      <c r="J86">
        <f t="shared" si="89"/>
        <v>463.10645799896417</v>
      </c>
      <c r="K86">
        <f t="shared" si="90"/>
        <v>44.686522548098935</v>
      </c>
      <c r="L86">
        <f t="shared" si="91"/>
        <v>38.620942033655069</v>
      </c>
      <c r="M86">
        <f t="shared" si="92"/>
        <v>3.9253472299383238E-2</v>
      </c>
      <c r="N86">
        <f t="shared" si="93"/>
        <v>3.3795153072640312</v>
      </c>
      <c r="O86">
        <f t="shared" si="94"/>
        <v>3.9001928199815745E-2</v>
      </c>
      <c r="P86">
        <f t="shared" si="95"/>
        <v>2.4398670816652989E-2</v>
      </c>
      <c r="Q86">
        <f t="shared" si="96"/>
        <v>0</v>
      </c>
      <c r="R86">
        <f t="shared" si="97"/>
        <v>28.068355046366776</v>
      </c>
      <c r="S86">
        <f t="shared" si="98"/>
        <v>27.9695838709677</v>
      </c>
      <c r="T86">
        <f t="shared" si="99"/>
        <v>3.7881160397521501</v>
      </c>
      <c r="U86">
        <f t="shared" si="100"/>
        <v>40.137451053209475</v>
      </c>
      <c r="V86">
        <f t="shared" si="101"/>
        <v>1.5481953258094676</v>
      </c>
      <c r="W86">
        <f t="shared" si="102"/>
        <v>3.8572337933394265</v>
      </c>
      <c r="X86">
        <f t="shared" si="103"/>
        <v>2.2399207139426824</v>
      </c>
      <c r="Y86">
        <f t="shared" si="104"/>
        <v>-41.061948164625434</v>
      </c>
      <c r="Z86">
        <f t="shared" si="105"/>
        <v>56.563175324400071</v>
      </c>
      <c r="AA86">
        <f t="shared" si="106"/>
        <v>3.6528370793563827</v>
      </c>
      <c r="AB86">
        <f t="shared" si="107"/>
        <v>19.154064239131017</v>
      </c>
      <c r="AC86">
        <v>-3.9920913646810698E-2</v>
      </c>
      <c r="AD86">
        <v>4.4814722832659901E-2</v>
      </c>
      <c r="AE86">
        <v>3.3709143284023599</v>
      </c>
      <c r="AF86">
        <v>0</v>
      </c>
      <c r="AG86">
        <v>0</v>
      </c>
      <c r="AH86">
        <f t="shared" si="108"/>
        <v>1</v>
      </c>
      <c r="AI86">
        <f t="shared" si="109"/>
        <v>0</v>
      </c>
      <c r="AJ86">
        <f t="shared" si="110"/>
        <v>50689.687788067633</v>
      </c>
      <c r="AK86" t="s">
        <v>465</v>
      </c>
      <c r="AL86">
        <v>2.3171192307692299</v>
      </c>
      <c r="AM86">
        <v>1.4408000000000001</v>
      </c>
      <c r="AN86">
        <f t="shared" si="111"/>
        <v>-0.8763192307692298</v>
      </c>
      <c r="AO86">
        <f t="shared" si="112"/>
        <v>-0.60821712296587294</v>
      </c>
      <c r="AP86">
        <v>-0.84867351535824498</v>
      </c>
      <c r="AQ86" t="s">
        <v>253</v>
      </c>
      <c r="AR86">
        <v>0</v>
      </c>
      <c r="AS86">
        <v>0</v>
      </c>
      <c r="AT86" t="e">
        <f t="shared" si="113"/>
        <v>#DIV/0!</v>
      </c>
      <c r="AU86">
        <v>0.5</v>
      </c>
      <c r="AV86">
        <f t="shared" si="114"/>
        <v>0</v>
      </c>
      <c r="AW86">
        <f t="shared" si="115"/>
        <v>-1.9356465597862131</v>
      </c>
      <c r="AX86" t="e">
        <f t="shared" si="116"/>
        <v>#DIV/0!</v>
      </c>
      <c r="AY86" t="e">
        <f t="shared" si="117"/>
        <v>#DIV/0!</v>
      </c>
      <c r="AZ86" t="e">
        <f t="shared" si="118"/>
        <v>#DIV/0!</v>
      </c>
      <c r="BA86" t="e">
        <f t="shared" si="119"/>
        <v>#DIV/0!</v>
      </c>
      <c r="BB86" t="s">
        <v>253</v>
      </c>
      <c r="BC86">
        <v>0</v>
      </c>
      <c r="BD86">
        <f t="shared" si="120"/>
        <v>0</v>
      </c>
      <c r="BE86" t="e">
        <f t="shared" si="121"/>
        <v>#DIV/0!</v>
      </c>
      <c r="BF86">
        <f t="shared" si="122"/>
        <v>1</v>
      </c>
      <c r="BG86">
        <f t="shared" si="123"/>
        <v>0</v>
      </c>
      <c r="BH86">
        <f t="shared" si="124"/>
        <v>-1.6441496995738312</v>
      </c>
      <c r="BI86">
        <f t="shared" si="125"/>
        <v>0</v>
      </c>
      <c r="BJ86">
        <f t="shared" si="126"/>
        <v>0</v>
      </c>
      <c r="BK86">
        <f t="shared" si="127"/>
        <v>0</v>
      </c>
      <c r="BL86">
        <f t="shared" si="128"/>
        <v>0</v>
      </c>
      <c r="BM86">
        <v>0.87688892485721603</v>
      </c>
      <c r="BN86">
        <v>0.5</v>
      </c>
      <c r="BO86" t="s">
        <v>254</v>
      </c>
      <c r="BP86">
        <v>1672922274.0999999</v>
      </c>
      <c r="BQ86">
        <v>400.24612903225801</v>
      </c>
      <c r="BR86">
        <v>399.97203225806498</v>
      </c>
      <c r="BS86">
        <v>16.044641935483899</v>
      </c>
      <c r="BT86">
        <v>15.883974193548401</v>
      </c>
      <c r="BU86">
        <v>500.02561290322598</v>
      </c>
      <c r="BV86">
        <v>96.292967741935499</v>
      </c>
      <c r="BW86">
        <v>0.20001303225806499</v>
      </c>
      <c r="BX86">
        <v>28.280035483871</v>
      </c>
      <c r="BY86">
        <v>27.9695838709677</v>
      </c>
      <c r="BZ86">
        <v>999.9</v>
      </c>
      <c r="CA86">
        <v>9997.7419354838694</v>
      </c>
      <c r="CB86">
        <v>0</v>
      </c>
      <c r="CC86">
        <v>314.14938709677398</v>
      </c>
      <c r="CD86">
        <v>0</v>
      </c>
      <c r="CE86">
        <v>0</v>
      </c>
      <c r="CF86">
        <v>0</v>
      </c>
      <c r="CG86">
        <v>0</v>
      </c>
      <c r="CH86">
        <v>2.3205548387096799</v>
      </c>
      <c r="CI86">
        <v>0</v>
      </c>
      <c r="CJ86">
        <v>-7.1247838709677396</v>
      </c>
      <c r="CK86">
        <v>-0.56076774193548395</v>
      </c>
      <c r="CL86">
        <v>38.713419354838699</v>
      </c>
      <c r="CM86">
        <v>43.875</v>
      </c>
      <c r="CN86">
        <v>41.054000000000002</v>
      </c>
      <c r="CO86">
        <v>42.362806451612897</v>
      </c>
      <c r="CP86">
        <v>39.393000000000001</v>
      </c>
      <c r="CQ86">
        <v>0</v>
      </c>
      <c r="CR86">
        <v>0</v>
      </c>
      <c r="CS86">
        <v>0</v>
      </c>
      <c r="CT86">
        <v>59.099999904632597</v>
      </c>
      <c r="CU86">
        <v>2.3171192307692299</v>
      </c>
      <c r="CV86">
        <v>-0.62553503135921695</v>
      </c>
      <c r="CW86">
        <v>-1.8177299147491399</v>
      </c>
      <c r="CX86">
        <v>-7.1618615384615403</v>
      </c>
      <c r="CY86">
        <v>15</v>
      </c>
      <c r="CZ86">
        <v>1672917889.0999999</v>
      </c>
      <c r="DA86" t="s">
        <v>255</v>
      </c>
      <c r="DB86">
        <v>2</v>
      </c>
      <c r="DC86">
        <v>-4.1319999999999997</v>
      </c>
      <c r="DD86">
        <v>0.35599999999999998</v>
      </c>
      <c r="DE86">
        <v>399</v>
      </c>
      <c r="DF86">
        <v>15</v>
      </c>
      <c r="DG86">
        <v>1.68</v>
      </c>
      <c r="DH86">
        <v>0.3</v>
      </c>
      <c r="DI86">
        <v>4.8784528867924497E-2</v>
      </c>
      <c r="DJ86">
        <v>3.0646229924525898</v>
      </c>
      <c r="DK86">
        <v>0.71567927316868096</v>
      </c>
      <c r="DL86">
        <v>0</v>
      </c>
      <c r="DM86">
        <v>2.077</v>
      </c>
      <c r="DN86">
        <v>0</v>
      </c>
      <c r="DO86">
        <v>0</v>
      </c>
      <c r="DP86">
        <v>0</v>
      </c>
      <c r="DQ86">
        <v>0.152297301886792</v>
      </c>
      <c r="DR86">
        <v>8.32871504595976E-2</v>
      </c>
      <c r="DS86">
        <v>1.1473261919727799E-2</v>
      </c>
      <c r="DT86">
        <v>1</v>
      </c>
      <c r="DU86">
        <v>1</v>
      </c>
      <c r="DV86">
        <v>3</v>
      </c>
      <c r="DW86" t="s">
        <v>256</v>
      </c>
      <c r="DX86">
        <v>100</v>
      </c>
      <c r="DY86">
        <v>100</v>
      </c>
      <c r="DZ86">
        <v>-4.1319999999999997</v>
      </c>
      <c r="EA86">
        <v>0.35599999999999998</v>
      </c>
      <c r="EB86">
        <v>2</v>
      </c>
      <c r="EC86">
        <v>516.524</v>
      </c>
      <c r="ED86">
        <v>410.82400000000001</v>
      </c>
      <c r="EE86">
        <v>26.5472</v>
      </c>
      <c r="EF86">
        <v>31.880600000000001</v>
      </c>
      <c r="EG86">
        <v>30.0001</v>
      </c>
      <c r="EH86">
        <v>31.999400000000001</v>
      </c>
      <c r="EI86">
        <v>32.023899999999998</v>
      </c>
      <c r="EJ86">
        <v>18.41</v>
      </c>
      <c r="EK86">
        <v>23.9711</v>
      </c>
      <c r="EL86">
        <v>0</v>
      </c>
      <c r="EM86">
        <v>26.564</v>
      </c>
      <c r="EN86">
        <v>399.94400000000002</v>
      </c>
      <c r="EO86">
        <v>15.914999999999999</v>
      </c>
      <c r="EP86">
        <v>100.20399999999999</v>
      </c>
      <c r="EQ86">
        <v>90.6721</v>
      </c>
    </row>
    <row r="87" spans="1:147" x14ac:dyDescent="0.3">
      <c r="A87">
        <v>71</v>
      </c>
      <c r="B87">
        <v>1672922342.0999999</v>
      </c>
      <c r="C87">
        <v>4381.5</v>
      </c>
      <c r="D87" t="s">
        <v>466</v>
      </c>
      <c r="E87" t="s">
        <v>467</v>
      </c>
      <c r="F87">
        <v>1672922334.0999999</v>
      </c>
      <c r="G87">
        <f t="shared" si="86"/>
        <v>7.8587272224805332E-4</v>
      </c>
      <c r="H87">
        <f t="shared" si="87"/>
        <v>0.16057431942124867</v>
      </c>
      <c r="I87">
        <f t="shared" si="88"/>
        <v>400.02577419354799</v>
      </c>
      <c r="J87">
        <f t="shared" si="89"/>
        <v>377.38019793994005</v>
      </c>
      <c r="K87">
        <f t="shared" si="90"/>
        <v>36.414789206616419</v>
      </c>
      <c r="L87">
        <f t="shared" si="91"/>
        <v>38.599943303834664</v>
      </c>
      <c r="M87">
        <f t="shared" si="92"/>
        <v>3.3081192221535168E-2</v>
      </c>
      <c r="N87">
        <f t="shared" si="93"/>
        <v>3.3803588195311547</v>
      </c>
      <c r="O87">
        <f t="shared" si="94"/>
        <v>3.2902384978357395E-2</v>
      </c>
      <c r="P87">
        <f t="shared" si="95"/>
        <v>2.0579975002986181E-2</v>
      </c>
      <c r="Q87">
        <f t="shared" si="96"/>
        <v>0</v>
      </c>
      <c r="R87">
        <f t="shared" si="97"/>
        <v>28.08537500374047</v>
      </c>
      <c r="S87">
        <f t="shared" si="98"/>
        <v>27.954287096774198</v>
      </c>
      <c r="T87">
        <f t="shared" si="99"/>
        <v>3.7847385398030373</v>
      </c>
      <c r="U87">
        <f t="shared" si="100"/>
        <v>40.056298188096505</v>
      </c>
      <c r="V87">
        <f t="shared" si="101"/>
        <v>1.5436240216212607</v>
      </c>
      <c r="W87">
        <f t="shared" si="102"/>
        <v>3.8536362356119516</v>
      </c>
      <c r="X87">
        <f t="shared" si="103"/>
        <v>2.2411145181817766</v>
      </c>
      <c r="Y87">
        <f t="shared" si="104"/>
        <v>-34.656987051139154</v>
      </c>
      <c r="Z87">
        <f t="shared" si="105"/>
        <v>56.442081510295374</v>
      </c>
      <c r="AA87">
        <f t="shared" si="106"/>
        <v>3.643538523376701</v>
      </c>
      <c r="AB87">
        <f t="shared" si="107"/>
        <v>25.428632982532921</v>
      </c>
      <c r="AC87">
        <v>-3.9933443207120702E-2</v>
      </c>
      <c r="AD87">
        <v>4.4828788361757702E-2</v>
      </c>
      <c r="AE87">
        <v>3.3717551411700599</v>
      </c>
      <c r="AF87">
        <v>0</v>
      </c>
      <c r="AG87">
        <v>0</v>
      </c>
      <c r="AH87">
        <f t="shared" si="108"/>
        <v>1</v>
      </c>
      <c r="AI87">
        <f t="shared" si="109"/>
        <v>0</v>
      </c>
      <c r="AJ87">
        <f t="shared" si="110"/>
        <v>50707.661780729351</v>
      </c>
      <c r="AK87" t="s">
        <v>468</v>
      </c>
      <c r="AL87">
        <v>2.2275</v>
      </c>
      <c r="AM87">
        <v>1.1576</v>
      </c>
      <c r="AN87">
        <f t="shared" si="111"/>
        <v>-1.0699000000000001</v>
      </c>
      <c r="AO87">
        <f t="shared" si="112"/>
        <v>-0.92423980649619908</v>
      </c>
      <c r="AP87">
        <v>7.0402921157636203E-2</v>
      </c>
      <c r="AQ87" t="s">
        <v>253</v>
      </c>
      <c r="AR87">
        <v>0</v>
      </c>
      <c r="AS87">
        <v>0</v>
      </c>
      <c r="AT87" t="e">
        <f t="shared" si="113"/>
        <v>#DIV/0!</v>
      </c>
      <c r="AU87">
        <v>0.5</v>
      </c>
      <c r="AV87">
        <f t="shared" si="114"/>
        <v>0</v>
      </c>
      <c r="AW87">
        <f t="shared" si="115"/>
        <v>0.16057431942124867</v>
      </c>
      <c r="AX87" t="e">
        <f t="shared" si="116"/>
        <v>#DIV/0!</v>
      </c>
      <c r="AY87" t="e">
        <f t="shared" si="117"/>
        <v>#DIV/0!</v>
      </c>
      <c r="AZ87" t="e">
        <f t="shared" si="118"/>
        <v>#DIV/0!</v>
      </c>
      <c r="BA87" t="e">
        <f t="shared" si="119"/>
        <v>#DIV/0!</v>
      </c>
      <c r="BB87" t="s">
        <v>253</v>
      </c>
      <c r="BC87">
        <v>0</v>
      </c>
      <c r="BD87">
        <f t="shared" si="120"/>
        <v>0</v>
      </c>
      <c r="BE87" t="e">
        <f t="shared" si="121"/>
        <v>#DIV/0!</v>
      </c>
      <c r="BF87">
        <f t="shared" si="122"/>
        <v>1</v>
      </c>
      <c r="BG87">
        <f t="shared" si="123"/>
        <v>0</v>
      </c>
      <c r="BH87">
        <f t="shared" si="124"/>
        <v>-1.0819702775960369</v>
      </c>
      <c r="BI87">
        <f t="shared" si="125"/>
        <v>0</v>
      </c>
      <c r="BJ87">
        <f t="shared" si="126"/>
        <v>0</v>
      </c>
      <c r="BK87">
        <f t="shared" si="127"/>
        <v>0</v>
      </c>
      <c r="BL87">
        <f t="shared" si="128"/>
        <v>0</v>
      </c>
      <c r="BM87">
        <v>0.87688892485721603</v>
      </c>
      <c r="BN87">
        <v>0.5</v>
      </c>
      <c r="BO87" t="s">
        <v>254</v>
      </c>
      <c r="BP87">
        <v>1672922334.0999999</v>
      </c>
      <c r="BQ87">
        <v>400.02577419354799</v>
      </c>
      <c r="BR87">
        <v>400.10906451612902</v>
      </c>
      <c r="BS87">
        <v>15.9971580645161</v>
      </c>
      <c r="BT87">
        <v>15.8615451612903</v>
      </c>
      <c r="BU87">
        <v>500.025483870968</v>
      </c>
      <c r="BV87">
        <v>96.293674193548398</v>
      </c>
      <c r="BW87">
        <v>0.199966451612903</v>
      </c>
      <c r="BX87">
        <v>28.2639967741936</v>
      </c>
      <c r="BY87">
        <v>27.954287096774198</v>
      </c>
      <c r="BZ87">
        <v>999.9</v>
      </c>
      <c r="CA87">
        <v>10000.8064516129</v>
      </c>
      <c r="CB87">
        <v>0</v>
      </c>
      <c r="CC87">
        <v>314.20593548387097</v>
      </c>
      <c r="CD87">
        <v>0</v>
      </c>
      <c r="CE87">
        <v>0</v>
      </c>
      <c r="CF87">
        <v>0</v>
      </c>
      <c r="CG87">
        <v>0</v>
      </c>
      <c r="CH87">
        <v>2.2424806451612902</v>
      </c>
      <c r="CI87">
        <v>0</v>
      </c>
      <c r="CJ87">
        <v>-7.7593451612903204</v>
      </c>
      <c r="CK87">
        <v>-0.59782580645161298</v>
      </c>
      <c r="CL87">
        <v>38.596548387096803</v>
      </c>
      <c r="CM87">
        <v>43.765999999999998</v>
      </c>
      <c r="CN87">
        <v>40.936999999999998</v>
      </c>
      <c r="CO87">
        <v>42.25</v>
      </c>
      <c r="CP87">
        <v>39.295999999999999</v>
      </c>
      <c r="CQ87">
        <v>0</v>
      </c>
      <c r="CR87">
        <v>0</v>
      </c>
      <c r="CS87">
        <v>0</v>
      </c>
      <c r="CT87">
        <v>59.599999904632597</v>
      </c>
      <c r="CU87">
        <v>2.2275</v>
      </c>
      <c r="CV87">
        <v>-0.48620854639602501</v>
      </c>
      <c r="CW87">
        <v>0.46499144636200102</v>
      </c>
      <c r="CX87">
        <v>-7.7266076923076898</v>
      </c>
      <c r="CY87">
        <v>15</v>
      </c>
      <c r="CZ87">
        <v>1672917889.0999999</v>
      </c>
      <c r="DA87" t="s">
        <v>255</v>
      </c>
      <c r="DB87">
        <v>2</v>
      </c>
      <c r="DC87">
        <v>-4.1319999999999997</v>
      </c>
      <c r="DD87">
        <v>0.35599999999999998</v>
      </c>
      <c r="DE87">
        <v>399</v>
      </c>
      <c r="DF87">
        <v>15</v>
      </c>
      <c r="DG87">
        <v>1.68</v>
      </c>
      <c r="DH87">
        <v>0.3</v>
      </c>
      <c r="DI87">
        <v>0.184426023773585</v>
      </c>
      <c r="DJ87">
        <v>-2.9180147038220401</v>
      </c>
      <c r="DK87">
        <v>0.69433624449090003</v>
      </c>
      <c r="DL87">
        <v>0</v>
      </c>
      <c r="DM87">
        <v>1.9370000000000001</v>
      </c>
      <c r="DN87">
        <v>0</v>
      </c>
      <c r="DO87">
        <v>0</v>
      </c>
      <c r="DP87">
        <v>0</v>
      </c>
      <c r="DQ87">
        <v>0.13983326415094299</v>
      </c>
      <c r="DR87">
        <v>-5.0410701499760097E-2</v>
      </c>
      <c r="DS87">
        <v>1.4276128901799299E-2</v>
      </c>
      <c r="DT87">
        <v>1</v>
      </c>
      <c r="DU87">
        <v>1</v>
      </c>
      <c r="DV87">
        <v>3</v>
      </c>
      <c r="DW87" t="s">
        <v>256</v>
      </c>
      <c r="DX87">
        <v>100</v>
      </c>
      <c r="DY87">
        <v>100</v>
      </c>
      <c r="DZ87">
        <v>-4.1319999999999997</v>
      </c>
      <c r="EA87">
        <v>0.35599999999999998</v>
      </c>
      <c r="EB87">
        <v>2</v>
      </c>
      <c r="EC87">
        <v>516.35299999999995</v>
      </c>
      <c r="ED87">
        <v>411.02300000000002</v>
      </c>
      <c r="EE87">
        <v>26.732500000000002</v>
      </c>
      <c r="EF87">
        <v>31.888999999999999</v>
      </c>
      <c r="EG87">
        <v>30.0002</v>
      </c>
      <c r="EH87">
        <v>32.0105</v>
      </c>
      <c r="EI87">
        <v>32.034999999999997</v>
      </c>
      <c r="EJ87">
        <v>18.396899999999999</v>
      </c>
      <c r="EK87">
        <v>23.143599999999999</v>
      </c>
      <c r="EL87">
        <v>0</v>
      </c>
      <c r="EM87">
        <v>26.751799999999999</v>
      </c>
      <c r="EN87">
        <v>399.61599999999999</v>
      </c>
      <c r="EO87">
        <v>15.9146</v>
      </c>
      <c r="EP87">
        <v>100.206</v>
      </c>
      <c r="EQ87">
        <v>90.674800000000005</v>
      </c>
    </row>
    <row r="88" spans="1:147" x14ac:dyDescent="0.3">
      <c r="A88">
        <v>72</v>
      </c>
      <c r="B88">
        <v>1672922402.0999999</v>
      </c>
      <c r="C88">
        <v>4441.5</v>
      </c>
      <c r="D88" t="s">
        <v>469</v>
      </c>
      <c r="E88" t="s">
        <v>470</v>
      </c>
      <c r="F88">
        <v>1672922394.0999999</v>
      </c>
      <c r="G88">
        <f t="shared" si="86"/>
        <v>7.3142662485013677E-4</v>
      </c>
      <c r="H88">
        <f t="shared" si="87"/>
        <v>-1.0475205196886532</v>
      </c>
      <c r="I88">
        <f t="shared" si="88"/>
        <v>400.05019354838703</v>
      </c>
      <c r="J88">
        <f t="shared" si="89"/>
        <v>438.61691813771068</v>
      </c>
      <c r="K88">
        <f t="shared" si="90"/>
        <v>42.323937954835365</v>
      </c>
      <c r="L88">
        <f t="shared" si="91"/>
        <v>38.602477174046989</v>
      </c>
      <c r="M88">
        <f t="shared" si="92"/>
        <v>3.0867055578555395E-2</v>
      </c>
      <c r="N88">
        <f t="shared" si="93"/>
        <v>3.3801111098334169</v>
      </c>
      <c r="O88">
        <f t="shared" si="94"/>
        <v>3.0711310446079103E-2</v>
      </c>
      <c r="P88">
        <f t="shared" si="95"/>
        <v>1.9208496447142967E-2</v>
      </c>
      <c r="Q88">
        <f t="shared" si="96"/>
        <v>0</v>
      </c>
      <c r="R88">
        <f t="shared" si="97"/>
        <v>28.104787762240196</v>
      </c>
      <c r="S88">
        <f t="shared" si="98"/>
        <v>27.9370935483871</v>
      </c>
      <c r="T88">
        <f t="shared" si="99"/>
        <v>3.7809453720619879</v>
      </c>
      <c r="U88">
        <f t="shared" si="100"/>
        <v>40.10825264433965</v>
      </c>
      <c r="V88">
        <f t="shared" si="101"/>
        <v>1.5462601186745868</v>
      </c>
      <c r="W88">
        <f t="shared" si="102"/>
        <v>3.8552168611932927</v>
      </c>
      <c r="X88">
        <f t="shared" si="103"/>
        <v>2.2346852533874011</v>
      </c>
      <c r="Y88">
        <f t="shared" si="104"/>
        <v>-32.255914155891034</v>
      </c>
      <c r="Z88">
        <f t="shared" si="105"/>
        <v>60.855518240719142</v>
      </c>
      <c r="AA88">
        <f t="shared" si="106"/>
        <v>3.9285311845230271</v>
      </c>
      <c r="AB88">
        <f t="shared" si="107"/>
        <v>32.528135269351139</v>
      </c>
      <c r="AC88">
        <v>-3.9929763584622503E-2</v>
      </c>
      <c r="AD88">
        <v>4.4824657663150802E-2</v>
      </c>
      <c r="AE88">
        <v>3.3715082242486498</v>
      </c>
      <c r="AF88">
        <v>0</v>
      </c>
      <c r="AG88">
        <v>0</v>
      </c>
      <c r="AH88">
        <f t="shared" si="108"/>
        <v>1</v>
      </c>
      <c r="AI88">
        <f t="shared" si="109"/>
        <v>0</v>
      </c>
      <c r="AJ88">
        <f t="shared" si="110"/>
        <v>50702.003737235078</v>
      </c>
      <c r="AK88" t="s">
        <v>471</v>
      </c>
      <c r="AL88">
        <v>2.2976000000000001</v>
      </c>
      <c r="AM88">
        <v>2.06568</v>
      </c>
      <c r="AN88">
        <f t="shared" si="111"/>
        <v>-0.23192000000000013</v>
      </c>
      <c r="AO88">
        <f t="shared" si="112"/>
        <v>-0.11227295612098685</v>
      </c>
      <c r="AP88">
        <v>-0.45927957113797002</v>
      </c>
      <c r="AQ88" t="s">
        <v>253</v>
      </c>
      <c r="AR88">
        <v>0</v>
      </c>
      <c r="AS88">
        <v>0</v>
      </c>
      <c r="AT88" t="e">
        <f t="shared" si="113"/>
        <v>#DIV/0!</v>
      </c>
      <c r="AU88">
        <v>0.5</v>
      </c>
      <c r="AV88">
        <f t="shared" si="114"/>
        <v>0</v>
      </c>
      <c r="AW88">
        <f t="shared" si="115"/>
        <v>-1.0475205196886532</v>
      </c>
      <c r="AX88" t="e">
        <f t="shared" si="116"/>
        <v>#DIV/0!</v>
      </c>
      <c r="AY88" t="e">
        <f t="shared" si="117"/>
        <v>#DIV/0!</v>
      </c>
      <c r="AZ88" t="e">
        <f t="shared" si="118"/>
        <v>#DIV/0!</v>
      </c>
      <c r="BA88" t="e">
        <f t="shared" si="119"/>
        <v>#DIV/0!</v>
      </c>
      <c r="BB88" t="s">
        <v>253</v>
      </c>
      <c r="BC88">
        <v>0</v>
      </c>
      <c r="BD88">
        <f t="shared" si="120"/>
        <v>0</v>
      </c>
      <c r="BE88" t="e">
        <f t="shared" si="121"/>
        <v>#DIV/0!</v>
      </c>
      <c r="BF88">
        <f t="shared" si="122"/>
        <v>1</v>
      </c>
      <c r="BG88">
        <f t="shared" si="123"/>
        <v>0</v>
      </c>
      <c r="BH88">
        <f t="shared" si="124"/>
        <v>-8.9068644360124125</v>
      </c>
      <c r="BI88">
        <f t="shared" si="125"/>
        <v>0</v>
      </c>
      <c r="BJ88">
        <f t="shared" si="126"/>
        <v>0</v>
      </c>
      <c r="BK88">
        <f t="shared" si="127"/>
        <v>0</v>
      </c>
      <c r="BL88">
        <f t="shared" si="128"/>
        <v>0</v>
      </c>
      <c r="BM88">
        <v>0.87688892485721603</v>
      </c>
      <c r="BN88">
        <v>0.5</v>
      </c>
      <c r="BO88" t="s">
        <v>254</v>
      </c>
      <c r="BP88">
        <v>1672922394.0999999</v>
      </c>
      <c r="BQ88">
        <v>400.05019354838703</v>
      </c>
      <c r="BR88">
        <v>399.91780645161299</v>
      </c>
      <c r="BS88">
        <v>16.024403225806498</v>
      </c>
      <c r="BT88">
        <v>15.8981903225806</v>
      </c>
      <c r="BU88">
        <v>500.02983870967699</v>
      </c>
      <c r="BV88">
        <v>96.294119354838699</v>
      </c>
      <c r="BW88">
        <v>0.19996512903225799</v>
      </c>
      <c r="BX88">
        <v>28.271045161290299</v>
      </c>
      <c r="BY88">
        <v>27.9370935483871</v>
      </c>
      <c r="BZ88">
        <v>999.9</v>
      </c>
      <c r="CA88">
        <v>9999.8387096774204</v>
      </c>
      <c r="CB88">
        <v>0</v>
      </c>
      <c r="CC88">
        <v>314.19264516128999</v>
      </c>
      <c r="CD88">
        <v>0</v>
      </c>
      <c r="CE88">
        <v>0</v>
      </c>
      <c r="CF88">
        <v>0</v>
      </c>
      <c r="CG88">
        <v>0</v>
      </c>
      <c r="CH88">
        <v>2.3102741935483899</v>
      </c>
      <c r="CI88">
        <v>0</v>
      </c>
      <c r="CJ88">
        <v>-8.5759322580645208</v>
      </c>
      <c r="CK88">
        <v>-0.69505161290322603</v>
      </c>
      <c r="CL88">
        <v>38.463419354838699</v>
      </c>
      <c r="CM88">
        <v>43.625</v>
      </c>
      <c r="CN88">
        <v>40.799999999999997</v>
      </c>
      <c r="CO88">
        <v>42.120935483871001</v>
      </c>
      <c r="CP88">
        <v>39.170999999999999</v>
      </c>
      <c r="CQ88">
        <v>0</v>
      </c>
      <c r="CR88">
        <v>0</v>
      </c>
      <c r="CS88">
        <v>0</v>
      </c>
      <c r="CT88">
        <v>59.399999856948902</v>
      </c>
      <c r="CU88">
        <v>2.2976000000000001</v>
      </c>
      <c r="CV88">
        <v>-0.87005812174409902</v>
      </c>
      <c r="CW88">
        <v>-1.4377880473401501</v>
      </c>
      <c r="CX88">
        <v>-8.5722961538461604</v>
      </c>
      <c r="CY88">
        <v>15</v>
      </c>
      <c r="CZ88">
        <v>1672917889.0999999</v>
      </c>
      <c r="DA88" t="s">
        <v>255</v>
      </c>
      <c r="DB88">
        <v>2</v>
      </c>
      <c r="DC88">
        <v>-4.1319999999999997</v>
      </c>
      <c r="DD88">
        <v>0.35599999999999998</v>
      </c>
      <c r="DE88">
        <v>399</v>
      </c>
      <c r="DF88">
        <v>15</v>
      </c>
      <c r="DG88">
        <v>1.68</v>
      </c>
      <c r="DH88">
        <v>0.3</v>
      </c>
      <c r="DI88">
        <v>0.149407709433962</v>
      </c>
      <c r="DJ88">
        <v>0.36716379100152402</v>
      </c>
      <c r="DK88">
        <v>0.29588435802323299</v>
      </c>
      <c r="DL88">
        <v>1</v>
      </c>
      <c r="DM88">
        <v>2.4750999999999999</v>
      </c>
      <c r="DN88">
        <v>0</v>
      </c>
      <c r="DO88">
        <v>0</v>
      </c>
      <c r="DP88">
        <v>0</v>
      </c>
      <c r="DQ88">
        <v>0.13076086792452801</v>
      </c>
      <c r="DR88">
        <v>-2.48365747459371E-3</v>
      </c>
      <c r="DS88">
        <v>1.4354020766056E-2</v>
      </c>
      <c r="DT88">
        <v>1</v>
      </c>
      <c r="DU88">
        <v>2</v>
      </c>
      <c r="DV88">
        <v>3</v>
      </c>
      <c r="DW88" t="s">
        <v>270</v>
      </c>
      <c r="DX88">
        <v>100</v>
      </c>
      <c r="DY88">
        <v>100</v>
      </c>
      <c r="DZ88">
        <v>-4.1319999999999997</v>
      </c>
      <c r="EA88">
        <v>0.35599999999999998</v>
      </c>
      <c r="EB88">
        <v>2</v>
      </c>
      <c r="EC88">
        <v>516.61099999999999</v>
      </c>
      <c r="ED88">
        <v>411.02300000000002</v>
      </c>
      <c r="EE88">
        <v>27.0063</v>
      </c>
      <c r="EF88">
        <v>31.877700000000001</v>
      </c>
      <c r="EG88">
        <v>30.0001</v>
      </c>
      <c r="EH88">
        <v>32.0105</v>
      </c>
      <c r="EI88">
        <v>32.034999999999997</v>
      </c>
      <c r="EJ88">
        <v>18.3628</v>
      </c>
      <c r="EK88">
        <v>22.028400000000001</v>
      </c>
      <c r="EL88">
        <v>0</v>
      </c>
      <c r="EM88">
        <v>26.996200000000002</v>
      </c>
      <c r="EN88">
        <v>399.93799999999999</v>
      </c>
      <c r="EO88">
        <v>15.9559</v>
      </c>
      <c r="EP88">
        <v>100.208</v>
      </c>
      <c r="EQ88">
        <v>90.677400000000006</v>
      </c>
    </row>
    <row r="89" spans="1:147" x14ac:dyDescent="0.3">
      <c r="A89">
        <v>73</v>
      </c>
      <c r="B89">
        <v>1672922462.0999999</v>
      </c>
      <c r="C89">
        <v>4501.5</v>
      </c>
      <c r="D89" t="s">
        <v>472</v>
      </c>
      <c r="E89" t="s">
        <v>473</v>
      </c>
      <c r="F89">
        <v>1672922454.0999999</v>
      </c>
      <c r="G89">
        <f t="shared" si="86"/>
        <v>8.1263910874116742E-4</v>
      </c>
      <c r="H89">
        <f t="shared" si="87"/>
        <v>-2.0255646698444587</v>
      </c>
      <c r="I89">
        <f t="shared" si="88"/>
        <v>399.998548387097</v>
      </c>
      <c r="J89">
        <f t="shared" si="89"/>
        <v>478.36188882506519</v>
      </c>
      <c r="K89">
        <f t="shared" si="90"/>
        <v>46.159684324961525</v>
      </c>
      <c r="L89">
        <f t="shared" si="91"/>
        <v>38.597988584210512</v>
      </c>
      <c r="M89">
        <f t="shared" si="92"/>
        <v>3.4234530012651303E-2</v>
      </c>
      <c r="N89">
        <f t="shared" si="93"/>
        <v>3.3794935929121461</v>
      </c>
      <c r="O89">
        <f t="shared" si="94"/>
        <v>3.4043027833777641E-2</v>
      </c>
      <c r="P89">
        <f t="shared" si="95"/>
        <v>2.1294008640948232E-2</v>
      </c>
      <c r="Q89">
        <f t="shared" si="96"/>
        <v>0</v>
      </c>
      <c r="R89">
        <f t="shared" si="97"/>
        <v>28.125148733266851</v>
      </c>
      <c r="S89">
        <f t="shared" si="98"/>
        <v>27.970070967741901</v>
      </c>
      <c r="T89">
        <f t="shared" si="99"/>
        <v>3.7882236330225587</v>
      </c>
      <c r="U89">
        <f t="shared" si="100"/>
        <v>40.075313800009873</v>
      </c>
      <c r="V89">
        <f t="shared" si="101"/>
        <v>1.5484856397336244</v>
      </c>
      <c r="W89">
        <f t="shared" si="102"/>
        <v>3.8639389012925034</v>
      </c>
      <c r="X89">
        <f t="shared" si="103"/>
        <v>2.2397379932889345</v>
      </c>
      <c r="Y89">
        <f t="shared" si="104"/>
        <v>-35.837384695485483</v>
      </c>
      <c r="Z89">
        <f t="shared" si="105"/>
        <v>61.914062952342199</v>
      </c>
      <c r="AA89">
        <f t="shared" si="106"/>
        <v>3.9990265226712647</v>
      </c>
      <c r="AB89">
        <f t="shared" si="107"/>
        <v>30.075704779527982</v>
      </c>
      <c r="AC89">
        <v>-3.99205911181491E-2</v>
      </c>
      <c r="AD89">
        <v>4.4814360765982199E-2</v>
      </c>
      <c r="AE89">
        <v>3.3708926835394202</v>
      </c>
      <c r="AF89">
        <v>0</v>
      </c>
      <c r="AG89">
        <v>0</v>
      </c>
      <c r="AH89">
        <f t="shared" si="108"/>
        <v>1</v>
      </c>
      <c r="AI89">
        <f t="shared" si="109"/>
        <v>0</v>
      </c>
      <c r="AJ89">
        <f t="shared" si="110"/>
        <v>50684.321989521493</v>
      </c>
      <c r="AK89" t="s">
        <v>474</v>
      </c>
      <c r="AL89">
        <v>2.2280192307692301</v>
      </c>
      <c r="AM89">
        <v>1.4739500000000001</v>
      </c>
      <c r="AN89">
        <f t="shared" si="111"/>
        <v>-0.75406923076923005</v>
      </c>
      <c r="AO89">
        <f t="shared" si="112"/>
        <v>-0.51159756488973851</v>
      </c>
      <c r="AP89">
        <v>-0.88809761278348298</v>
      </c>
      <c r="AQ89" t="s">
        <v>253</v>
      </c>
      <c r="AR89">
        <v>0</v>
      </c>
      <c r="AS89">
        <v>0</v>
      </c>
      <c r="AT89" t="e">
        <f t="shared" si="113"/>
        <v>#DIV/0!</v>
      </c>
      <c r="AU89">
        <v>0.5</v>
      </c>
      <c r="AV89">
        <f t="shared" si="114"/>
        <v>0</v>
      </c>
      <c r="AW89">
        <f t="shared" si="115"/>
        <v>-2.0255646698444587</v>
      </c>
      <c r="AX89" t="e">
        <f t="shared" si="116"/>
        <v>#DIV/0!</v>
      </c>
      <c r="AY89" t="e">
        <f t="shared" si="117"/>
        <v>#DIV/0!</v>
      </c>
      <c r="AZ89" t="e">
        <f t="shared" si="118"/>
        <v>#DIV/0!</v>
      </c>
      <c r="BA89" t="e">
        <f t="shared" si="119"/>
        <v>#DIV/0!</v>
      </c>
      <c r="BB89" t="s">
        <v>253</v>
      </c>
      <c r="BC89">
        <v>0</v>
      </c>
      <c r="BD89">
        <f t="shared" si="120"/>
        <v>0</v>
      </c>
      <c r="BE89" t="e">
        <f t="shared" si="121"/>
        <v>#DIV/0!</v>
      </c>
      <c r="BF89">
        <f t="shared" si="122"/>
        <v>1</v>
      </c>
      <c r="BG89">
        <f t="shared" si="123"/>
        <v>0</v>
      </c>
      <c r="BH89">
        <f t="shared" si="124"/>
        <v>-1.9546613757153515</v>
      </c>
      <c r="BI89">
        <f t="shared" si="125"/>
        <v>0</v>
      </c>
      <c r="BJ89">
        <f t="shared" si="126"/>
        <v>0</v>
      </c>
      <c r="BK89">
        <f t="shared" si="127"/>
        <v>0</v>
      </c>
      <c r="BL89">
        <f t="shared" si="128"/>
        <v>0</v>
      </c>
      <c r="BM89">
        <v>0.87688892485721603</v>
      </c>
      <c r="BN89">
        <v>0.5</v>
      </c>
      <c r="BO89" t="s">
        <v>254</v>
      </c>
      <c r="BP89">
        <v>1672922454.0999999</v>
      </c>
      <c r="BQ89">
        <v>399.998548387097</v>
      </c>
      <c r="BR89">
        <v>399.70032258064498</v>
      </c>
      <c r="BS89">
        <v>16.047261290322599</v>
      </c>
      <c r="BT89">
        <v>15.9070322580645</v>
      </c>
      <c r="BU89">
        <v>500.009903225806</v>
      </c>
      <c r="BV89">
        <v>96.295296774193503</v>
      </c>
      <c r="BW89">
        <v>0.20002487096774199</v>
      </c>
      <c r="BX89">
        <v>28.309893548387102</v>
      </c>
      <c r="BY89">
        <v>27.970070967741901</v>
      </c>
      <c r="BZ89">
        <v>999.9</v>
      </c>
      <c r="CA89">
        <v>9997.4193548387102</v>
      </c>
      <c r="CB89">
        <v>0</v>
      </c>
      <c r="CC89">
        <v>314.01990322580701</v>
      </c>
      <c r="CD89">
        <v>0</v>
      </c>
      <c r="CE89">
        <v>0</v>
      </c>
      <c r="CF89">
        <v>0</v>
      </c>
      <c r="CG89">
        <v>0</v>
      </c>
      <c r="CH89">
        <v>2.2112096774193599</v>
      </c>
      <c r="CI89">
        <v>0</v>
      </c>
      <c r="CJ89">
        <v>-9.0533258064516104</v>
      </c>
      <c r="CK89">
        <v>-0.86288387096774199</v>
      </c>
      <c r="CL89">
        <v>38.336387096774203</v>
      </c>
      <c r="CM89">
        <v>43.515999999999998</v>
      </c>
      <c r="CN89">
        <v>40.673000000000002</v>
      </c>
      <c r="CO89">
        <v>41.993903225806498</v>
      </c>
      <c r="CP89">
        <v>39.052</v>
      </c>
      <c r="CQ89">
        <v>0</v>
      </c>
      <c r="CR89">
        <v>0</v>
      </c>
      <c r="CS89">
        <v>0</v>
      </c>
      <c r="CT89">
        <v>59.399999856948902</v>
      </c>
      <c r="CU89">
        <v>2.2280192307692301</v>
      </c>
      <c r="CV89">
        <v>-0.44697093318488501</v>
      </c>
      <c r="CW89">
        <v>-2.86880000492804</v>
      </c>
      <c r="CX89">
        <v>-9.0964307692307695</v>
      </c>
      <c r="CY89">
        <v>15</v>
      </c>
      <c r="CZ89">
        <v>1672917889.0999999</v>
      </c>
      <c r="DA89" t="s">
        <v>255</v>
      </c>
      <c r="DB89">
        <v>2</v>
      </c>
      <c r="DC89">
        <v>-4.1319999999999997</v>
      </c>
      <c r="DD89">
        <v>0.35599999999999998</v>
      </c>
      <c r="DE89">
        <v>399</v>
      </c>
      <c r="DF89">
        <v>15</v>
      </c>
      <c r="DG89">
        <v>1.68</v>
      </c>
      <c r="DH89">
        <v>0.3</v>
      </c>
      <c r="DI89">
        <v>0.195601037962264</v>
      </c>
      <c r="DJ89">
        <v>0.236030213391592</v>
      </c>
      <c r="DK89">
        <v>0.40249842363409799</v>
      </c>
      <c r="DL89">
        <v>1</v>
      </c>
      <c r="DM89">
        <v>1.863</v>
      </c>
      <c r="DN89">
        <v>0</v>
      </c>
      <c r="DO89">
        <v>0</v>
      </c>
      <c r="DP89">
        <v>0</v>
      </c>
      <c r="DQ89">
        <v>0.13644679245283001</v>
      </c>
      <c r="DR89">
        <v>2.6053275278180001E-2</v>
      </c>
      <c r="DS89">
        <v>1.01020632534048E-2</v>
      </c>
      <c r="DT89">
        <v>1</v>
      </c>
      <c r="DU89">
        <v>2</v>
      </c>
      <c r="DV89">
        <v>3</v>
      </c>
      <c r="DW89" t="s">
        <v>270</v>
      </c>
      <c r="DX89">
        <v>100</v>
      </c>
      <c r="DY89">
        <v>100</v>
      </c>
      <c r="DZ89">
        <v>-4.1319999999999997</v>
      </c>
      <c r="EA89">
        <v>0.35599999999999998</v>
      </c>
      <c r="EB89">
        <v>2</v>
      </c>
      <c r="EC89">
        <v>516.88800000000003</v>
      </c>
      <c r="ED89">
        <v>411.44200000000001</v>
      </c>
      <c r="EE89">
        <v>27.123699999999999</v>
      </c>
      <c r="EF89">
        <v>31.846900000000002</v>
      </c>
      <c r="EG89">
        <v>29.9999</v>
      </c>
      <c r="EH89">
        <v>31.996600000000001</v>
      </c>
      <c r="EI89">
        <v>32.023899999999998</v>
      </c>
      <c r="EJ89">
        <v>18.326899999999998</v>
      </c>
      <c r="EK89">
        <v>20.314499999999999</v>
      </c>
      <c r="EL89">
        <v>0</v>
      </c>
      <c r="EM89">
        <v>27.138100000000001</v>
      </c>
      <c r="EN89">
        <v>399.97199999999998</v>
      </c>
      <c r="EO89">
        <v>15.9848</v>
      </c>
      <c r="EP89">
        <v>100.21299999999999</v>
      </c>
      <c r="EQ89">
        <v>90.684200000000004</v>
      </c>
    </row>
    <row r="90" spans="1:147" x14ac:dyDescent="0.3">
      <c r="A90">
        <v>74</v>
      </c>
      <c r="B90">
        <v>1672922522.0999999</v>
      </c>
      <c r="C90">
        <v>4561.5</v>
      </c>
      <c r="D90" t="s">
        <v>475</v>
      </c>
      <c r="E90" t="s">
        <v>476</v>
      </c>
      <c r="F90">
        <v>1672922514.0999999</v>
      </c>
      <c r="G90">
        <f t="shared" si="86"/>
        <v>6.9440564469137693E-4</v>
      </c>
      <c r="H90">
        <f t="shared" si="87"/>
        <v>-3.9864958892159543</v>
      </c>
      <c r="I90">
        <f t="shared" si="88"/>
        <v>400.43864516129003</v>
      </c>
      <c r="J90">
        <f t="shared" si="89"/>
        <v>600.92316737378303</v>
      </c>
      <c r="K90">
        <f t="shared" si="90"/>
        <v>57.983943610180695</v>
      </c>
      <c r="L90">
        <f t="shared" si="91"/>
        <v>38.638902743329965</v>
      </c>
      <c r="M90">
        <f t="shared" si="92"/>
        <v>2.9159415136658803E-2</v>
      </c>
      <c r="N90">
        <f t="shared" si="93"/>
        <v>3.3780421941667926</v>
      </c>
      <c r="O90">
        <f t="shared" si="94"/>
        <v>2.9020299128299159E-2</v>
      </c>
      <c r="P90">
        <f t="shared" si="95"/>
        <v>1.815013050163446E-2</v>
      </c>
      <c r="Q90">
        <f t="shared" si="96"/>
        <v>0</v>
      </c>
      <c r="R90">
        <f t="shared" si="97"/>
        <v>28.172114456092274</v>
      </c>
      <c r="S90">
        <f t="shared" si="98"/>
        <v>27.991041935483899</v>
      </c>
      <c r="T90">
        <f t="shared" si="99"/>
        <v>3.7928583730691883</v>
      </c>
      <c r="U90">
        <f t="shared" si="100"/>
        <v>40.012780207079956</v>
      </c>
      <c r="V90">
        <f t="shared" si="101"/>
        <v>1.5478821137847247</v>
      </c>
      <c r="W90">
        <f t="shared" si="102"/>
        <v>3.8684692884970757</v>
      </c>
      <c r="X90">
        <f t="shared" si="103"/>
        <v>2.2449762592844635</v>
      </c>
      <c r="Y90">
        <f t="shared" si="104"/>
        <v>-30.623288930889721</v>
      </c>
      <c r="Z90">
        <f t="shared" si="105"/>
        <v>61.737666651681323</v>
      </c>
      <c r="AA90">
        <f t="shared" si="106"/>
        <v>3.9901635485325322</v>
      </c>
      <c r="AB90">
        <f t="shared" si="107"/>
        <v>35.10454126932413</v>
      </c>
      <c r="AC90">
        <v>-3.9899035074174603E-2</v>
      </c>
      <c r="AD90">
        <v>4.4790162218207599E-2</v>
      </c>
      <c r="AE90">
        <v>3.36944592905347</v>
      </c>
      <c r="AF90">
        <v>0</v>
      </c>
      <c r="AG90">
        <v>0</v>
      </c>
      <c r="AH90">
        <f t="shared" si="108"/>
        <v>1</v>
      </c>
      <c r="AI90">
        <f t="shared" si="109"/>
        <v>0</v>
      </c>
      <c r="AJ90">
        <f t="shared" si="110"/>
        <v>50654.599261574374</v>
      </c>
      <c r="AK90" t="s">
        <v>477</v>
      </c>
      <c r="AL90">
        <v>2.2856230769230801</v>
      </c>
      <c r="AM90">
        <v>2.0923500000000002</v>
      </c>
      <c r="AN90">
        <f t="shared" si="111"/>
        <v>-0.19327307692307993</v>
      </c>
      <c r="AO90">
        <f t="shared" si="112"/>
        <v>-9.2371293962807327E-2</v>
      </c>
      <c r="AP90">
        <v>-1.7478570471231401</v>
      </c>
      <c r="AQ90" t="s">
        <v>253</v>
      </c>
      <c r="AR90">
        <v>0</v>
      </c>
      <c r="AS90">
        <v>0</v>
      </c>
      <c r="AT90" t="e">
        <f t="shared" si="113"/>
        <v>#DIV/0!</v>
      </c>
      <c r="AU90">
        <v>0.5</v>
      </c>
      <c r="AV90">
        <f t="shared" si="114"/>
        <v>0</v>
      </c>
      <c r="AW90">
        <f t="shared" si="115"/>
        <v>-3.9864958892159543</v>
      </c>
      <c r="AX90" t="e">
        <f t="shared" si="116"/>
        <v>#DIV/0!</v>
      </c>
      <c r="AY90" t="e">
        <f t="shared" si="117"/>
        <v>#DIV/0!</v>
      </c>
      <c r="AZ90" t="e">
        <f t="shared" si="118"/>
        <v>#DIV/0!</v>
      </c>
      <c r="BA90" t="e">
        <f t="shared" si="119"/>
        <v>#DIV/0!</v>
      </c>
      <c r="BB90" t="s">
        <v>253</v>
      </c>
      <c r="BC90">
        <v>0</v>
      </c>
      <c r="BD90">
        <f t="shared" si="120"/>
        <v>0</v>
      </c>
      <c r="BE90" t="e">
        <f t="shared" si="121"/>
        <v>#DIV/0!</v>
      </c>
      <c r="BF90">
        <f t="shared" si="122"/>
        <v>1</v>
      </c>
      <c r="BG90">
        <f t="shared" si="123"/>
        <v>0</v>
      </c>
      <c r="BH90">
        <f t="shared" si="124"/>
        <v>-10.825874111957804</v>
      </c>
      <c r="BI90">
        <f t="shared" si="125"/>
        <v>0</v>
      </c>
      <c r="BJ90">
        <f t="shared" si="126"/>
        <v>0</v>
      </c>
      <c r="BK90">
        <f t="shared" si="127"/>
        <v>0</v>
      </c>
      <c r="BL90">
        <f t="shared" si="128"/>
        <v>0</v>
      </c>
      <c r="BM90">
        <v>0.87688892485721603</v>
      </c>
      <c r="BN90">
        <v>0.5</v>
      </c>
      <c r="BO90" t="s">
        <v>254</v>
      </c>
      <c r="BP90">
        <v>1672922514.0999999</v>
      </c>
      <c r="BQ90">
        <v>400.43864516129003</v>
      </c>
      <c r="BR90">
        <v>399.78829032258102</v>
      </c>
      <c r="BS90">
        <v>16.041651612903198</v>
      </c>
      <c r="BT90">
        <v>15.921825806451601</v>
      </c>
      <c r="BU90">
        <v>500.01632258064501</v>
      </c>
      <c r="BV90">
        <v>96.291458064516107</v>
      </c>
      <c r="BW90">
        <v>0.19998503225806499</v>
      </c>
      <c r="BX90">
        <v>28.330041935483901</v>
      </c>
      <c r="BY90">
        <v>27.991041935483899</v>
      </c>
      <c r="BZ90">
        <v>999.9</v>
      </c>
      <c r="CA90">
        <v>9992.4193548387102</v>
      </c>
      <c r="CB90">
        <v>0</v>
      </c>
      <c r="CC90">
        <v>314.02406451612899</v>
      </c>
      <c r="CD90">
        <v>0</v>
      </c>
      <c r="CE90">
        <v>0</v>
      </c>
      <c r="CF90">
        <v>0</v>
      </c>
      <c r="CG90">
        <v>0</v>
      </c>
      <c r="CH90">
        <v>2.2546225806451599</v>
      </c>
      <c r="CI90">
        <v>0</v>
      </c>
      <c r="CJ90">
        <v>-9.8966354838709698</v>
      </c>
      <c r="CK90">
        <v>-0.93094516129032301</v>
      </c>
      <c r="CL90">
        <v>38.1991935483871</v>
      </c>
      <c r="CM90">
        <v>43.378999999999998</v>
      </c>
      <c r="CN90">
        <v>40.54</v>
      </c>
      <c r="CO90">
        <v>41.860774193548401</v>
      </c>
      <c r="CP90">
        <v>38.936999999999998</v>
      </c>
      <c r="CQ90">
        <v>0</v>
      </c>
      <c r="CR90">
        <v>0</v>
      </c>
      <c r="CS90">
        <v>0</v>
      </c>
      <c r="CT90">
        <v>59.099999904632597</v>
      </c>
      <c r="CU90">
        <v>2.2856230769230801</v>
      </c>
      <c r="CV90">
        <v>-0.25112478673899702</v>
      </c>
      <c r="CW90">
        <v>-1.91897584659214E-2</v>
      </c>
      <c r="CX90">
        <v>-9.8974423076923106</v>
      </c>
      <c r="CY90">
        <v>15</v>
      </c>
      <c r="CZ90">
        <v>1672917889.0999999</v>
      </c>
      <c r="DA90" t="s">
        <v>255</v>
      </c>
      <c r="DB90">
        <v>2</v>
      </c>
      <c r="DC90">
        <v>-4.1319999999999997</v>
      </c>
      <c r="DD90">
        <v>0.35599999999999998</v>
      </c>
      <c r="DE90">
        <v>399</v>
      </c>
      <c r="DF90">
        <v>15</v>
      </c>
      <c r="DG90">
        <v>1.68</v>
      </c>
      <c r="DH90">
        <v>0.3</v>
      </c>
      <c r="DI90">
        <v>-0.76909276603773602</v>
      </c>
      <c r="DJ90">
        <v>13.150465540397001</v>
      </c>
      <c r="DK90">
        <v>2.0848998132246499</v>
      </c>
      <c r="DL90">
        <v>0</v>
      </c>
      <c r="DM90">
        <v>2.1011000000000002</v>
      </c>
      <c r="DN90">
        <v>0</v>
      </c>
      <c r="DO90">
        <v>0</v>
      </c>
      <c r="DP90">
        <v>0</v>
      </c>
      <c r="DQ90">
        <v>0.11747539433962299</v>
      </c>
      <c r="DR90">
        <v>2.1212349298501701E-2</v>
      </c>
      <c r="DS90">
        <v>1.3277392167983199E-2</v>
      </c>
      <c r="DT90">
        <v>1</v>
      </c>
      <c r="DU90">
        <v>1</v>
      </c>
      <c r="DV90">
        <v>3</v>
      </c>
      <c r="DW90" t="s">
        <v>256</v>
      </c>
      <c r="DX90">
        <v>100</v>
      </c>
      <c r="DY90">
        <v>100</v>
      </c>
      <c r="DZ90">
        <v>-4.1319999999999997</v>
      </c>
      <c r="EA90">
        <v>0.35599999999999998</v>
      </c>
      <c r="EB90">
        <v>2</v>
      </c>
      <c r="EC90">
        <v>516.92700000000002</v>
      </c>
      <c r="ED90">
        <v>411.90899999999999</v>
      </c>
      <c r="EE90">
        <v>27.103999999999999</v>
      </c>
      <c r="EF90">
        <v>31.8049</v>
      </c>
      <c r="EG90">
        <v>29.999700000000001</v>
      </c>
      <c r="EH90">
        <v>31.968599999999999</v>
      </c>
      <c r="EI90">
        <v>32.001600000000003</v>
      </c>
      <c r="EJ90">
        <v>18.284700000000001</v>
      </c>
      <c r="EK90">
        <v>19.196000000000002</v>
      </c>
      <c r="EL90">
        <v>0</v>
      </c>
      <c r="EM90">
        <v>27.111599999999999</v>
      </c>
      <c r="EN90">
        <v>400.08300000000003</v>
      </c>
      <c r="EO90">
        <v>15.9848</v>
      </c>
      <c r="EP90">
        <v>100.22199999999999</v>
      </c>
      <c r="EQ90">
        <v>90.694500000000005</v>
      </c>
    </row>
    <row r="91" spans="1:147" x14ac:dyDescent="0.3">
      <c r="A91">
        <v>75</v>
      </c>
      <c r="B91">
        <v>1672922582.0999999</v>
      </c>
      <c r="C91">
        <v>4621.5</v>
      </c>
      <c r="D91" t="s">
        <v>478</v>
      </c>
      <c r="E91" t="s">
        <v>479</v>
      </c>
      <c r="F91">
        <v>1672922574.0999999</v>
      </c>
      <c r="G91">
        <f t="shared" si="86"/>
        <v>6.6797569430482383E-4</v>
      </c>
      <c r="H91">
        <f t="shared" si="87"/>
        <v>-1.4578500317590062</v>
      </c>
      <c r="I91">
        <f t="shared" si="88"/>
        <v>400.02893548387101</v>
      </c>
      <c r="J91">
        <f t="shared" si="89"/>
        <v>466.78000372412367</v>
      </c>
      <c r="K91">
        <f t="shared" si="90"/>
        <v>45.03939536924873</v>
      </c>
      <c r="L91">
        <f t="shared" si="91"/>
        <v>38.598614423608005</v>
      </c>
      <c r="M91">
        <f t="shared" si="92"/>
        <v>2.8115615987217325E-2</v>
      </c>
      <c r="N91">
        <f t="shared" si="93"/>
        <v>3.3806343561453325</v>
      </c>
      <c r="O91">
        <f t="shared" si="94"/>
        <v>2.7986356244029977E-2</v>
      </c>
      <c r="P91">
        <f t="shared" si="95"/>
        <v>1.7503036446627512E-2</v>
      </c>
      <c r="Q91">
        <f t="shared" si="96"/>
        <v>0</v>
      </c>
      <c r="R91">
        <f t="shared" si="97"/>
        <v>28.179731692963145</v>
      </c>
      <c r="S91">
        <f t="shared" si="98"/>
        <v>27.981983870967699</v>
      </c>
      <c r="T91">
        <f t="shared" si="99"/>
        <v>3.7908558667719268</v>
      </c>
      <c r="U91">
        <f t="shared" si="100"/>
        <v>40.105629815339292</v>
      </c>
      <c r="V91">
        <f t="shared" si="101"/>
        <v>1.5516090225186141</v>
      </c>
      <c r="W91">
        <f t="shared" si="102"/>
        <v>3.8688060246473595</v>
      </c>
      <c r="X91">
        <f t="shared" si="103"/>
        <v>2.2392468442533127</v>
      </c>
      <c r="Y91">
        <f t="shared" si="104"/>
        <v>-29.457728118842731</v>
      </c>
      <c r="Z91">
        <f t="shared" si="105"/>
        <v>63.708732138793373</v>
      </c>
      <c r="AA91">
        <f t="shared" si="106"/>
        <v>4.1142432912366393</v>
      </c>
      <c r="AB91">
        <f t="shared" si="107"/>
        <v>38.365247311187282</v>
      </c>
      <c r="AC91">
        <v>-3.9937536317681502E-2</v>
      </c>
      <c r="AD91">
        <v>4.48333832369383E-2</v>
      </c>
      <c r="AE91">
        <v>3.37202979592172</v>
      </c>
      <c r="AF91">
        <v>0</v>
      </c>
      <c r="AG91">
        <v>0</v>
      </c>
      <c r="AH91">
        <f t="shared" si="108"/>
        <v>1</v>
      </c>
      <c r="AI91">
        <f t="shared" si="109"/>
        <v>0</v>
      </c>
      <c r="AJ91">
        <f t="shared" si="110"/>
        <v>50701.191157073103</v>
      </c>
      <c r="AK91" t="s">
        <v>480</v>
      </c>
      <c r="AL91">
        <v>2.28163076923077</v>
      </c>
      <c r="AM91">
        <v>1.5920000000000001</v>
      </c>
      <c r="AN91">
        <f t="shared" si="111"/>
        <v>-0.68963076923076994</v>
      </c>
      <c r="AO91">
        <f t="shared" si="112"/>
        <v>-0.43318515655199114</v>
      </c>
      <c r="AP91">
        <v>-0.63918627347624901</v>
      </c>
      <c r="AQ91" t="s">
        <v>253</v>
      </c>
      <c r="AR91">
        <v>0</v>
      </c>
      <c r="AS91">
        <v>0</v>
      </c>
      <c r="AT91" t="e">
        <f t="shared" si="113"/>
        <v>#DIV/0!</v>
      </c>
      <c r="AU91">
        <v>0.5</v>
      </c>
      <c r="AV91">
        <f t="shared" si="114"/>
        <v>0</v>
      </c>
      <c r="AW91">
        <f t="shared" si="115"/>
        <v>-1.4578500317590062</v>
      </c>
      <c r="AX91" t="e">
        <f t="shared" si="116"/>
        <v>#DIV/0!</v>
      </c>
      <c r="AY91" t="e">
        <f t="shared" si="117"/>
        <v>#DIV/0!</v>
      </c>
      <c r="AZ91" t="e">
        <f t="shared" si="118"/>
        <v>#DIV/0!</v>
      </c>
      <c r="BA91" t="e">
        <f t="shared" si="119"/>
        <v>#DIV/0!</v>
      </c>
      <c r="BB91" t="s">
        <v>253</v>
      </c>
      <c r="BC91">
        <v>0</v>
      </c>
      <c r="BD91">
        <f t="shared" si="120"/>
        <v>0</v>
      </c>
      <c r="BE91" t="e">
        <f t="shared" si="121"/>
        <v>#DIV/0!</v>
      </c>
      <c r="BF91">
        <f t="shared" si="122"/>
        <v>1</v>
      </c>
      <c r="BG91">
        <f t="shared" si="123"/>
        <v>0</v>
      </c>
      <c r="BH91">
        <f t="shared" si="124"/>
        <v>-2.3084816847365346</v>
      </c>
      <c r="BI91">
        <f t="shared" si="125"/>
        <v>0</v>
      </c>
      <c r="BJ91">
        <f t="shared" si="126"/>
        <v>0</v>
      </c>
      <c r="BK91">
        <f t="shared" si="127"/>
        <v>0</v>
      </c>
      <c r="BL91">
        <f t="shared" si="128"/>
        <v>0</v>
      </c>
      <c r="BM91">
        <v>0.87688892485721603</v>
      </c>
      <c r="BN91">
        <v>0.5</v>
      </c>
      <c r="BO91" t="s">
        <v>254</v>
      </c>
      <c r="BP91">
        <v>1672922574.0999999</v>
      </c>
      <c r="BQ91">
        <v>400.02893548387101</v>
      </c>
      <c r="BR91">
        <v>399.82012903225802</v>
      </c>
      <c r="BS91">
        <v>16.080590322580601</v>
      </c>
      <c r="BT91">
        <v>15.965329032258101</v>
      </c>
      <c r="BU91">
        <v>500.01299999999998</v>
      </c>
      <c r="BV91">
        <v>96.2895677419355</v>
      </c>
      <c r="BW91">
        <v>0.199988387096774</v>
      </c>
      <c r="BX91">
        <v>28.3315387096774</v>
      </c>
      <c r="BY91">
        <v>27.981983870967699</v>
      </c>
      <c r="BZ91">
        <v>999.9</v>
      </c>
      <c r="CA91">
        <v>10002.2580645161</v>
      </c>
      <c r="CB91">
        <v>0</v>
      </c>
      <c r="CC91">
        <v>314.00883870967698</v>
      </c>
      <c r="CD91">
        <v>0</v>
      </c>
      <c r="CE91">
        <v>0</v>
      </c>
      <c r="CF91">
        <v>0</v>
      </c>
      <c r="CG91">
        <v>0</v>
      </c>
      <c r="CH91">
        <v>2.2584258064516098</v>
      </c>
      <c r="CI91">
        <v>0</v>
      </c>
      <c r="CJ91">
        <v>-10.2838064516129</v>
      </c>
      <c r="CK91">
        <v>-1.0274516129032301</v>
      </c>
      <c r="CL91">
        <v>38.078258064516099</v>
      </c>
      <c r="CM91">
        <v>43.245935483871001</v>
      </c>
      <c r="CN91">
        <v>40.406999999999996</v>
      </c>
      <c r="CO91">
        <v>41.703258064516099</v>
      </c>
      <c r="CP91">
        <v>38.811999999999998</v>
      </c>
      <c r="CQ91">
        <v>0</v>
      </c>
      <c r="CR91">
        <v>0</v>
      </c>
      <c r="CS91">
        <v>0</v>
      </c>
      <c r="CT91">
        <v>59.599999904632597</v>
      </c>
      <c r="CU91">
        <v>2.28163076923077</v>
      </c>
      <c r="CV91">
        <v>0.96076581021736496</v>
      </c>
      <c r="CW91">
        <v>-2.4629640974309601</v>
      </c>
      <c r="CX91">
        <v>-10.343988461538499</v>
      </c>
      <c r="CY91">
        <v>15</v>
      </c>
      <c r="CZ91">
        <v>1672917889.0999999</v>
      </c>
      <c r="DA91" t="s">
        <v>255</v>
      </c>
      <c r="DB91">
        <v>2</v>
      </c>
      <c r="DC91">
        <v>-4.1319999999999997</v>
      </c>
      <c r="DD91">
        <v>0.35599999999999998</v>
      </c>
      <c r="DE91">
        <v>399</v>
      </c>
      <c r="DF91">
        <v>15</v>
      </c>
      <c r="DG91">
        <v>1.68</v>
      </c>
      <c r="DH91">
        <v>0.3</v>
      </c>
      <c r="DI91">
        <v>3.7943723396226398E-2</v>
      </c>
      <c r="DJ91">
        <v>1.4140995421384199</v>
      </c>
      <c r="DK91">
        <v>0.29216749005318599</v>
      </c>
      <c r="DL91">
        <v>0</v>
      </c>
      <c r="DM91">
        <v>2.6663000000000001</v>
      </c>
      <c r="DN91">
        <v>0</v>
      </c>
      <c r="DO91">
        <v>0</v>
      </c>
      <c r="DP91">
        <v>0</v>
      </c>
      <c r="DQ91">
        <v>0.117317471698113</v>
      </c>
      <c r="DR91">
        <v>-9.9754233188199901E-3</v>
      </c>
      <c r="DS91">
        <v>6.05161503035463E-3</v>
      </c>
      <c r="DT91">
        <v>1</v>
      </c>
      <c r="DU91">
        <v>1</v>
      </c>
      <c r="DV91">
        <v>3</v>
      </c>
      <c r="DW91" t="s">
        <v>256</v>
      </c>
      <c r="DX91">
        <v>100</v>
      </c>
      <c r="DY91">
        <v>100</v>
      </c>
      <c r="DZ91">
        <v>-4.1319999999999997</v>
      </c>
      <c r="EA91">
        <v>0.35599999999999998</v>
      </c>
      <c r="EB91">
        <v>2</v>
      </c>
      <c r="EC91">
        <v>516.64300000000003</v>
      </c>
      <c r="ED91">
        <v>412.79500000000002</v>
      </c>
      <c r="EE91">
        <v>27.145800000000001</v>
      </c>
      <c r="EF91">
        <v>31.7546</v>
      </c>
      <c r="EG91">
        <v>29.9999</v>
      </c>
      <c r="EH91">
        <v>31.932400000000001</v>
      </c>
      <c r="EI91">
        <v>31.9682</v>
      </c>
      <c r="EJ91">
        <v>18.2592</v>
      </c>
      <c r="EK91">
        <v>17.744299999999999</v>
      </c>
      <c r="EL91">
        <v>0</v>
      </c>
      <c r="EM91">
        <v>27.140799999999999</v>
      </c>
      <c r="EN91">
        <v>399.96300000000002</v>
      </c>
      <c r="EO91">
        <v>16.0396</v>
      </c>
      <c r="EP91">
        <v>100.232</v>
      </c>
      <c r="EQ91">
        <v>90.705200000000005</v>
      </c>
    </row>
    <row r="92" spans="1:147" x14ac:dyDescent="0.3">
      <c r="A92">
        <v>76</v>
      </c>
      <c r="B92">
        <v>1672922642.0999999</v>
      </c>
      <c r="C92">
        <v>4681.5</v>
      </c>
      <c r="D92" t="s">
        <v>481</v>
      </c>
      <c r="E92" t="s">
        <v>482</v>
      </c>
      <c r="F92">
        <v>1672922634.1161301</v>
      </c>
      <c r="G92">
        <f t="shared" si="86"/>
        <v>6.1779892883121791E-4</v>
      </c>
      <c r="H92">
        <f t="shared" si="87"/>
        <v>0.24082990595641074</v>
      </c>
      <c r="I92">
        <f t="shared" si="88"/>
        <v>400.04429032258099</v>
      </c>
      <c r="J92">
        <f t="shared" si="89"/>
        <v>370.51885119091747</v>
      </c>
      <c r="K92">
        <f t="shared" si="90"/>
        <v>35.750980332926211</v>
      </c>
      <c r="L92">
        <f t="shared" si="91"/>
        <v>38.599859385434151</v>
      </c>
      <c r="M92">
        <f t="shared" si="92"/>
        <v>2.6044584085874681E-2</v>
      </c>
      <c r="N92">
        <f t="shared" si="93"/>
        <v>3.3800984451084992</v>
      </c>
      <c r="O92">
        <f t="shared" si="94"/>
        <v>2.5933607779617483E-2</v>
      </c>
      <c r="P92">
        <f t="shared" si="95"/>
        <v>1.6218436092786372E-2</v>
      </c>
      <c r="Q92">
        <f t="shared" si="96"/>
        <v>0</v>
      </c>
      <c r="R92">
        <f t="shared" si="97"/>
        <v>28.191391614416929</v>
      </c>
      <c r="S92">
        <f t="shared" si="98"/>
        <v>27.9750032258065</v>
      </c>
      <c r="T92">
        <f t="shared" si="99"/>
        <v>3.7893132541468981</v>
      </c>
      <c r="U92">
        <f t="shared" si="100"/>
        <v>40.176370620494772</v>
      </c>
      <c r="V92">
        <f t="shared" si="101"/>
        <v>1.5543709231771947</v>
      </c>
      <c r="W92">
        <f t="shared" si="102"/>
        <v>3.8688684397596602</v>
      </c>
      <c r="X92">
        <f t="shared" si="103"/>
        <v>2.2349423309697034</v>
      </c>
      <c r="Y92">
        <f t="shared" si="104"/>
        <v>-27.24493276145671</v>
      </c>
      <c r="Z92">
        <f t="shared" si="105"/>
        <v>65.021254405895604</v>
      </c>
      <c r="AA92">
        <f t="shared" si="106"/>
        <v>4.199530199180705</v>
      </c>
      <c r="AB92">
        <f t="shared" si="107"/>
        <v>41.975851843619601</v>
      </c>
      <c r="AC92">
        <v>-3.9929575458501898E-2</v>
      </c>
      <c r="AD92">
        <v>4.48244464750997E-2</v>
      </c>
      <c r="AE92">
        <v>3.37149560005559</v>
      </c>
      <c r="AF92">
        <v>0</v>
      </c>
      <c r="AG92">
        <v>0</v>
      </c>
      <c r="AH92">
        <f t="shared" si="108"/>
        <v>1</v>
      </c>
      <c r="AI92">
        <f t="shared" si="109"/>
        <v>0</v>
      </c>
      <c r="AJ92">
        <f t="shared" si="110"/>
        <v>50691.439344192455</v>
      </c>
      <c r="AK92" t="s">
        <v>483</v>
      </c>
      <c r="AL92">
        <v>2.2725</v>
      </c>
      <c r="AM92">
        <v>1.42177</v>
      </c>
      <c r="AN92">
        <f t="shared" si="111"/>
        <v>-0.85072999999999999</v>
      </c>
      <c r="AO92">
        <f t="shared" si="112"/>
        <v>-0.59835979096478331</v>
      </c>
      <c r="AP92">
        <v>0.105590538654359</v>
      </c>
      <c r="AQ92" t="s">
        <v>253</v>
      </c>
      <c r="AR92">
        <v>0</v>
      </c>
      <c r="AS92">
        <v>0</v>
      </c>
      <c r="AT92" t="e">
        <f t="shared" si="113"/>
        <v>#DIV/0!</v>
      </c>
      <c r="AU92">
        <v>0.5</v>
      </c>
      <c r="AV92">
        <f t="shared" si="114"/>
        <v>0</v>
      </c>
      <c r="AW92">
        <f t="shared" si="115"/>
        <v>0.24082990595641074</v>
      </c>
      <c r="AX92" t="e">
        <f t="shared" si="116"/>
        <v>#DIV/0!</v>
      </c>
      <c r="AY92" t="e">
        <f t="shared" si="117"/>
        <v>#DIV/0!</v>
      </c>
      <c r="AZ92" t="e">
        <f t="shared" si="118"/>
        <v>#DIV/0!</v>
      </c>
      <c r="BA92" t="e">
        <f t="shared" si="119"/>
        <v>#DIV/0!</v>
      </c>
      <c r="BB92" t="s">
        <v>253</v>
      </c>
      <c r="BC92">
        <v>0</v>
      </c>
      <c r="BD92">
        <f t="shared" si="120"/>
        <v>0</v>
      </c>
      <c r="BE92" t="e">
        <f t="shared" si="121"/>
        <v>#DIV/0!</v>
      </c>
      <c r="BF92">
        <f t="shared" si="122"/>
        <v>1</v>
      </c>
      <c r="BG92">
        <f t="shared" si="123"/>
        <v>0</v>
      </c>
      <c r="BH92">
        <f t="shared" si="124"/>
        <v>-1.671235292043304</v>
      </c>
      <c r="BI92">
        <f t="shared" si="125"/>
        <v>0</v>
      </c>
      <c r="BJ92">
        <f t="shared" si="126"/>
        <v>0</v>
      </c>
      <c r="BK92">
        <f t="shared" si="127"/>
        <v>0</v>
      </c>
      <c r="BL92">
        <f t="shared" si="128"/>
        <v>0</v>
      </c>
      <c r="BM92">
        <v>0.87688892485721603</v>
      </c>
      <c r="BN92">
        <v>0.5</v>
      </c>
      <c r="BO92" t="s">
        <v>254</v>
      </c>
      <c r="BP92">
        <v>1672922634.1161301</v>
      </c>
      <c r="BQ92">
        <v>400.04429032258099</v>
      </c>
      <c r="BR92">
        <v>400.12987096774202</v>
      </c>
      <c r="BS92">
        <v>16.109312903225799</v>
      </c>
      <c r="BT92">
        <v>16.0027096774194</v>
      </c>
      <c r="BU92">
        <v>499.99796774193499</v>
      </c>
      <c r="BV92">
        <v>96.289006451612906</v>
      </c>
      <c r="BW92">
        <v>0.19995819354838701</v>
      </c>
      <c r="BX92">
        <v>28.331816129032301</v>
      </c>
      <c r="BY92">
        <v>27.9750032258065</v>
      </c>
      <c r="BZ92">
        <v>999.9</v>
      </c>
      <c r="CA92">
        <v>10000.322580645199</v>
      </c>
      <c r="CB92">
        <v>0</v>
      </c>
      <c r="CC92">
        <v>314.02032258064497</v>
      </c>
      <c r="CD92">
        <v>0</v>
      </c>
      <c r="CE92">
        <v>0</v>
      </c>
      <c r="CF92">
        <v>0</v>
      </c>
      <c r="CG92">
        <v>0</v>
      </c>
      <c r="CH92">
        <v>2.2662677419354802</v>
      </c>
      <c r="CI92">
        <v>0</v>
      </c>
      <c r="CJ92">
        <v>-10.9207838709677</v>
      </c>
      <c r="CK92">
        <v>-1.08098064516129</v>
      </c>
      <c r="CL92">
        <v>37.953258064516099</v>
      </c>
      <c r="CM92">
        <v>43.112806451612897</v>
      </c>
      <c r="CN92">
        <v>40.274000000000001</v>
      </c>
      <c r="CO92">
        <v>41.586387096774203</v>
      </c>
      <c r="CP92">
        <v>38.686999999999998</v>
      </c>
      <c r="CQ92">
        <v>0</v>
      </c>
      <c r="CR92">
        <v>0</v>
      </c>
      <c r="CS92">
        <v>0</v>
      </c>
      <c r="CT92">
        <v>59.399999856948902</v>
      </c>
      <c r="CU92">
        <v>2.2725</v>
      </c>
      <c r="CV92">
        <v>-6.3001700375566905E-2</v>
      </c>
      <c r="CW92">
        <v>1.0139008602234501</v>
      </c>
      <c r="CX92">
        <v>-10.898569230769199</v>
      </c>
      <c r="CY92">
        <v>15</v>
      </c>
      <c r="CZ92">
        <v>1672917889.0999999</v>
      </c>
      <c r="DA92" t="s">
        <v>255</v>
      </c>
      <c r="DB92">
        <v>2</v>
      </c>
      <c r="DC92">
        <v>-4.1319999999999997</v>
      </c>
      <c r="DD92">
        <v>0.35599999999999998</v>
      </c>
      <c r="DE92">
        <v>399</v>
      </c>
      <c r="DF92">
        <v>15</v>
      </c>
      <c r="DG92">
        <v>1.68</v>
      </c>
      <c r="DH92">
        <v>0.3</v>
      </c>
      <c r="DI92">
        <v>-4.55316545283019E-2</v>
      </c>
      <c r="DJ92">
        <v>-0.65390098984711797</v>
      </c>
      <c r="DK92">
        <v>0.32855894637308902</v>
      </c>
      <c r="DL92">
        <v>0</v>
      </c>
      <c r="DM92">
        <v>2.3334999999999999</v>
      </c>
      <c r="DN92">
        <v>0</v>
      </c>
      <c r="DO92">
        <v>0</v>
      </c>
      <c r="DP92">
        <v>0</v>
      </c>
      <c r="DQ92">
        <v>0.10442986037735801</v>
      </c>
      <c r="DR92">
        <v>1.4701535848395101E-2</v>
      </c>
      <c r="DS92">
        <v>8.6724729790196697E-3</v>
      </c>
      <c r="DT92">
        <v>1</v>
      </c>
      <c r="DU92">
        <v>1</v>
      </c>
      <c r="DV92">
        <v>3</v>
      </c>
      <c r="DW92" t="s">
        <v>256</v>
      </c>
      <c r="DX92">
        <v>100</v>
      </c>
      <c r="DY92">
        <v>100</v>
      </c>
      <c r="DZ92">
        <v>-4.1319999999999997</v>
      </c>
      <c r="EA92">
        <v>0.35599999999999998</v>
      </c>
      <c r="EB92">
        <v>2</v>
      </c>
      <c r="EC92">
        <v>516.72400000000005</v>
      </c>
      <c r="ED92">
        <v>413.06299999999999</v>
      </c>
      <c r="EE92">
        <v>27.1602</v>
      </c>
      <c r="EF92">
        <v>31.701699999999999</v>
      </c>
      <c r="EG92">
        <v>29.9998</v>
      </c>
      <c r="EH92">
        <v>31.8934</v>
      </c>
      <c r="EI92">
        <v>31.934799999999999</v>
      </c>
      <c r="EJ92">
        <v>18.201000000000001</v>
      </c>
      <c r="EK92">
        <v>16.919</v>
      </c>
      <c r="EL92">
        <v>0</v>
      </c>
      <c r="EM92">
        <v>27.180700000000002</v>
      </c>
      <c r="EN92">
        <v>399.47199999999998</v>
      </c>
      <c r="EO92">
        <v>16.021899999999999</v>
      </c>
      <c r="EP92">
        <v>100.24299999999999</v>
      </c>
      <c r="EQ92">
        <v>90.713999999999999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86718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19</v>
      </c>
    </row>
    <row r="12" spans="1:2" x14ac:dyDescent="0.3">
      <c r="A12" t="s">
        <v>21</v>
      </c>
      <c r="B12" t="s">
        <v>17</v>
      </c>
    </row>
    <row r="13" spans="1:2" x14ac:dyDescent="0.3">
      <c r="A13" t="s">
        <v>22</v>
      </c>
      <c r="B13" t="s">
        <v>23</v>
      </c>
    </row>
    <row r="14" spans="1:2" x14ac:dyDescent="0.3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Lea</cp:lastModifiedBy>
  <dcterms:created xsi:type="dcterms:W3CDTF">2023-01-05T13:45:16Z</dcterms:created>
  <dcterms:modified xsi:type="dcterms:W3CDTF">2023-01-12T10:08:05Z</dcterms:modified>
</cp:coreProperties>
</file>