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"/>
    </mc:Choice>
  </mc:AlternateContent>
  <xr:revisionPtr revIDLastSave="0" documentId="13_ncr:1_{985457E1-B39D-4B96-8287-B5CC297A1FD7}" xr6:coauthVersionLast="47" xr6:coauthVersionMax="47" xr10:uidLastSave="{00000000-0000-0000-0000-000000000000}"/>
  <bookViews>
    <workbookView xWindow="1920" yWindow="780" windowWidth="15060" windowHeight="121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J93" i="1"/>
  <c r="BI93" i="1"/>
  <c r="BH93" i="1"/>
  <c r="BG93" i="1"/>
  <c r="BF93" i="1"/>
  <c r="BE93" i="1"/>
  <c r="BD93" i="1"/>
  <c r="AY93" i="1" s="1"/>
  <c r="BA93" i="1"/>
  <c r="AT93" i="1"/>
  <c r="AN93" i="1"/>
  <c r="AO93" i="1" s="1"/>
  <c r="AJ93" i="1"/>
  <c r="AH93" i="1" s="1"/>
  <c r="W93" i="1"/>
  <c r="U93" i="1" s="1"/>
  <c r="V93" i="1"/>
  <c r="N93" i="1"/>
  <c r="G93" i="1"/>
  <c r="Y93" i="1" s="1"/>
  <c r="BL92" i="1"/>
  <c r="BK92" i="1"/>
  <c r="BJ92" i="1"/>
  <c r="BI92" i="1"/>
  <c r="BH92" i="1"/>
  <c r="BG92" i="1"/>
  <c r="BF92" i="1"/>
  <c r="BE92" i="1"/>
  <c r="BD92" i="1"/>
  <c r="BA92" i="1"/>
  <c r="AY92" i="1"/>
  <c r="AT92" i="1"/>
  <c r="AN92" i="1"/>
  <c r="AO92" i="1" s="1"/>
  <c r="AJ92" i="1"/>
  <c r="AH92" i="1" s="1"/>
  <c r="AI92" i="1"/>
  <c r="W92" i="1"/>
  <c r="V92" i="1"/>
  <c r="U92" i="1" s="1"/>
  <c r="N92" i="1"/>
  <c r="G92" i="1"/>
  <c r="BL91" i="1"/>
  <c r="BK91" i="1"/>
  <c r="BI91" i="1"/>
  <c r="BJ91" i="1" s="1"/>
  <c r="BH91" i="1"/>
  <c r="BG91" i="1"/>
  <c r="BF91" i="1"/>
  <c r="BE91" i="1"/>
  <c r="BD91" i="1"/>
  <c r="AY91" i="1" s="1"/>
  <c r="BA91" i="1"/>
  <c r="AT91" i="1"/>
  <c r="AO91" i="1"/>
  <c r="AN91" i="1"/>
  <c r="AJ91" i="1"/>
  <c r="AH91" i="1"/>
  <c r="I91" i="1" s="1"/>
  <c r="W91" i="1"/>
  <c r="V91" i="1"/>
  <c r="U91" i="1"/>
  <c r="N91" i="1"/>
  <c r="BL90" i="1"/>
  <c r="BK90" i="1"/>
  <c r="BI90" i="1"/>
  <c r="BH90" i="1"/>
  <c r="BG90" i="1"/>
  <c r="BF90" i="1"/>
  <c r="BE90" i="1"/>
  <c r="BD90" i="1"/>
  <c r="AY90" i="1" s="1"/>
  <c r="BA90" i="1"/>
  <c r="AT90" i="1"/>
  <c r="AN90" i="1"/>
  <c r="AO90" i="1" s="1"/>
  <c r="AJ90" i="1"/>
  <c r="AH90" i="1"/>
  <c r="W90" i="1"/>
  <c r="V90" i="1"/>
  <c r="U90" i="1"/>
  <c r="N90" i="1"/>
  <c r="L90" i="1"/>
  <c r="H90" i="1"/>
  <c r="AW90" i="1" s="1"/>
  <c r="BL89" i="1"/>
  <c r="BK89" i="1"/>
  <c r="BJ89" i="1"/>
  <c r="Q89" i="1" s="1"/>
  <c r="BI89" i="1"/>
  <c r="BH89" i="1"/>
  <c r="BG89" i="1"/>
  <c r="BF89" i="1"/>
  <c r="BE89" i="1"/>
  <c r="BD89" i="1"/>
  <c r="AY89" i="1" s="1"/>
  <c r="BA89" i="1"/>
  <c r="AV89" i="1"/>
  <c r="AT89" i="1"/>
  <c r="AN89" i="1"/>
  <c r="AO89" i="1" s="1"/>
  <c r="AJ89" i="1"/>
  <c r="AH89" i="1" s="1"/>
  <c r="W89" i="1"/>
  <c r="V89" i="1"/>
  <c r="U89" i="1" s="1"/>
  <c r="N89" i="1"/>
  <c r="BL88" i="1"/>
  <c r="BK88" i="1"/>
  <c r="BI88" i="1"/>
  <c r="BJ88" i="1" s="1"/>
  <c r="Q88" i="1" s="1"/>
  <c r="BH88" i="1"/>
  <c r="BG88" i="1"/>
  <c r="BF88" i="1"/>
  <c r="BE88" i="1"/>
  <c r="BD88" i="1"/>
  <c r="BA88" i="1"/>
  <c r="AY88" i="1"/>
  <c r="AV88" i="1"/>
  <c r="AT88" i="1"/>
  <c r="AO88" i="1"/>
  <c r="AN88" i="1"/>
  <c r="AJ88" i="1"/>
  <c r="AH88" i="1" s="1"/>
  <c r="W88" i="1"/>
  <c r="V88" i="1"/>
  <c r="U88" i="1" s="1"/>
  <c r="N88" i="1"/>
  <c r="BL87" i="1"/>
  <c r="Q87" i="1" s="1"/>
  <c r="BK87" i="1"/>
  <c r="BI87" i="1"/>
  <c r="BJ87" i="1" s="1"/>
  <c r="AV87" i="1" s="1"/>
  <c r="BH87" i="1"/>
  <c r="BG87" i="1"/>
  <c r="BF87" i="1"/>
  <c r="BE87" i="1"/>
  <c r="BD87" i="1"/>
  <c r="AY87" i="1" s="1"/>
  <c r="BA87" i="1"/>
  <c r="AX87" i="1"/>
  <c r="AT87" i="1"/>
  <c r="AO87" i="1"/>
  <c r="AN87" i="1"/>
  <c r="AJ87" i="1"/>
  <c r="AH87" i="1"/>
  <c r="W87" i="1"/>
  <c r="V87" i="1"/>
  <c r="U87" i="1"/>
  <c r="N87" i="1"/>
  <c r="BL86" i="1"/>
  <c r="BK86" i="1"/>
  <c r="BJ86" i="1" s="1"/>
  <c r="AV86" i="1" s="1"/>
  <c r="AX86" i="1" s="1"/>
  <c r="BI86" i="1"/>
  <c r="BH86" i="1"/>
  <c r="BG86" i="1"/>
  <c r="BF86" i="1"/>
  <c r="BE86" i="1"/>
  <c r="BD86" i="1"/>
  <c r="AY86" i="1" s="1"/>
  <c r="BA86" i="1"/>
  <c r="AT86" i="1"/>
  <c r="AO86" i="1"/>
  <c r="AN86" i="1"/>
  <c r="AJ86" i="1"/>
  <c r="AH86" i="1"/>
  <c r="AI86" i="1" s="1"/>
  <c r="W86" i="1"/>
  <c r="V86" i="1"/>
  <c r="U86" i="1"/>
  <c r="N86" i="1"/>
  <c r="L86" i="1"/>
  <c r="I86" i="1"/>
  <c r="H86" i="1"/>
  <c r="AW86" i="1" s="1"/>
  <c r="AZ86" i="1" s="1"/>
  <c r="BL85" i="1"/>
  <c r="BK85" i="1"/>
  <c r="BJ85" i="1"/>
  <c r="Q85" i="1" s="1"/>
  <c r="BI85" i="1"/>
  <c r="BH85" i="1"/>
  <c r="BG85" i="1"/>
  <c r="BF85" i="1"/>
  <c r="BE85" i="1"/>
  <c r="BD85" i="1"/>
  <c r="AY85" i="1" s="1"/>
  <c r="BA85" i="1"/>
  <c r="AV85" i="1"/>
  <c r="AT85" i="1"/>
  <c r="AX85" i="1" s="1"/>
  <c r="AN85" i="1"/>
  <c r="AO85" i="1" s="1"/>
  <c r="AJ85" i="1"/>
  <c r="AH85" i="1" s="1"/>
  <c r="W85" i="1"/>
  <c r="V85" i="1"/>
  <c r="U85" i="1" s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O84" i="1"/>
  <c r="AN84" i="1"/>
  <c r="AJ84" i="1"/>
  <c r="AH84" i="1" s="1"/>
  <c r="AI84" i="1"/>
  <c r="W84" i="1"/>
  <c r="V84" i="1"/>
  <c r="U84" i="1" s="1"/>
  <c r="N84" i="1"/>
  <c r="G84" i="1"/>
  <c r="BL83" i="1"/>
  <c r="BK83" i="1"/>
  <c r="BI83" i="1"/>
  <c r="BJ83" i="1" s="1"/>
  <c r="BH83" i="1"/>
  <c r="BG83" i="1"/>
  <c r="BF83" i="1"/>
  <c r="BE83" i="1"/>
  <c r="BD83" i="1"/>
  <c r="AY83" i="1" s="1"/>
  <c r="BA83" i="1"/>
  <c r="AT83" i="1"/>
  <c r="AO83" i="1"/>
  <c r="AN83" i="1"/>
  <c r="AJ83" i="1"/>
  <c r="AH83" i="1"/>
  <c r="I83" i="1" s="1"/>
  <c r="W83" i="1"/>
  <c r="V83" i="1"/>
  <c r="U83" i="1"/>
  <c r="N83" i="1"/>
  <c r="BL82" i="1"/>
  <c r="BK82" i="1"/>
  <c r="BI82" i="1"/>
  <c r="BH82" i="1"/>
  <c r="BG82" i="1"/>
  <c r="BF82" i="1"/>
  <c r="BE82" i="1"/>
  <c r="BD82" i="1"/>
  <c r="AY82" i="1" s="1"/>
  <c r="BA82" i="1"/>
  <c r="AT82" i="1"/>
  <c r="AN82" i="1"/>
  <c r="AO82" i="1" s="1"/>
  <c r="AJ82" i="1"/>
  <c r="AH82" i="1"/>
  <c r="W82" i="1"/>
  <c r="V82" i="1"/>
  <c r="U82" i="1"/>
  <c r="N82" i="1"/>
  <c r="L82" i="1"/>
  <c r="H82" i="1"/>
  <c r="AW82" i="1" s="1"/>
  <c r="BL81" i="1"/>
  <c r="BK81" i="1"/>
  <c r="BJ81" i="1"/>
  <c r="Q81" i="1" s="1"/>
  <c r="BI81" i="1"/>
  <c r="BH81" i="1"/>
  <c r="BG81" i="1"/>
  <c r="BF81" i="1"/>
  <c r="BE81" i="1"/>
  <c r="BD81" i="1"/>
  <c r="AY81" i="1" s="1"/>
  <c r="BA81" i="1"/>
  <c r="AV81" i="1"/>
  <c r="AT81" i="1"/>
  <c r="AN81" i="1"/>
  <c r="AO81" i="1" s="1"/>
  <c r="AJ81" i="1"/>
  <c r="AH81" i="1" s="1"/>
  <c r="W81" i="1"/>
  <c r="V81" i="1"/>
  <c r="U81" i="1" s="1"/>
  <c r="N81" i="1"/>
  <c r="BL80" i="1"/>
  <c r="BK80" i="1"/>
  <c r="BI80" i="1"/>
  <c r="BJ80" i="1" s="1"/>
  <c r="Q80" i="1" s="1"/>
  <c r="BH80" i="1"/>
  <c r="BG80" i="1"/>
  <c r="BF80" i="1"/>
  <c r="BE80" i="1"/>
  <c r="BD80" i="1"/>
  <c r="BA80" i="1"/>
  <c r="AY80" i="1"/>
  <c r="AV80" i="1"/>
  <c r="AT80" i="1"/>
  <c r="AO80" i="1"/>
  <c r="AN80" i="1"/>
  <c r="AJ80" i="1"/>
  <c r="AH80" i="1" s="1"/>
  <c r="W80" i="1"/>
  <c r="V80" i="1"/>
  <c r="U80" i="1" s="1"/>
  <c r="N80" i="1"/>
  <c r="BL79" i="1"/>
  <c r="BK79" i="1"/>
  <c r="BI79" i="1"/>
  <c r="BJ79" i="1" s="1"/>
  <c r="AV79" i="1" s="1"/>
  <c r="BH79" i="1"/>
  <c r="BG79" i="1"/>
  <c r="BF79" i="1"/>
  <c r="BE79" i="1"/>
  <c r="BD79" i="1"/>
  <c r="AY79" i="1" s="1"/>
  <c r="BA79" i="1"/>
  <c r="AX79" i="1"/>
  <c r="AT79" i="1"/>
  <c r="AO79" i="1"/>
  <c r="AN79" i="1"/>
  <c r="AJ79" i="1"/>
  <c r="AH79" i="1"/>
  <c r="W79" i="1"/>
  <c r="V79" i="1"/>
  <c r="U79" i="1"/>
  <c r="N79" i="1"/>
  <c r="BL78" i="1"/>
  <c r="BK78" i="1"/>
  <c r="BI78" i="1"/>
  <c r="BJ78" i="1" s="1"/>
  <c r="BH78" i="1"/>
  <c r="BG78" i="1"/>
  <c r="BF78" i="1"/>
  <c r="BE78" i="1"/>
  <c r="BD78" i="1"/>
  <c r="AY78" i="1" s="1"/>
  <c r="BA78" i="1"/>
  <c r="AT78" i="1"/>
  <c r="AO78" i="1"/>
  <c r="AN78" i="1"/>
  <c r="AJ78" i="1"/>
  <c r="AH78" i="1"/>
  <c r="AI78" i="1" s="1"/>
  <c r="W78" i="1"/>
  <c r="V78" i="1"/>
  <c r="U78" i="1"/>
  <c r="N78" i="1"/>
  <c r="L78" i="1"/>
  <c r="I78" i="1"/>
  <c r="H78" i="1"/>
  <c r="AW78" i="1" s="1"/>
  <c r="BL77" i="1"/>
  <c r="BK77" i="1"/>
  <c r="BJ77" i="1"/>
  <c r="Q77" i="1" s="1"/>
  <c r="BI77" i="1"/>
  <c r="BH77" i="1"/>
  <c r="BG77" i="1"/>
  <c r="BF77" i="1"/>
  <c r="BE77" i="1"/>
  <c r="BD77" i="1"/>
  <c r="AY77" i="1" s="1"/>
  <c r="BA77" i="1"/>
  <c r="AV77" i="1"/>
  <c r="AT77" i="1"/>
  <c r="AX77" i="1" s="1"/>
  <c r="AN77" i="1"/>
  <c r="AO77" i="1" s="1"/>
  <c r="AJ77" i="1"/>
  <c r="AH77" i="1" s="1"/>
  <c r="W77" i="1"/>
  <c r="V77" i="1"/>
  <c r="U77" i="1" s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O76" i="1"/>
  <c r="AN76" i="1"/>
  <c r="AJ76" i="1"/>
  <c r="AH76" i="1" s="1"/>
  <c r="AI76" i="1"/>
  <c r="W76" i="1"/>
  <c r="V76" i="1"/>
  <c r="U76" i="1" s="1"/>
  <c r="N76" i="1"/>
  <c r="G76" i="1"/>
  <c r="BL75" i="1"/>
  <c r="BK75" i="1"/>
  <c r="BI75" i="1"/>
  <c r="BJ75" i="1" s="1"/>
  <c r="BH75" i="1"/>
  <c r="BG75" i="1"/>
  <c r="BF75" i="1"/>
  <c r="BE75" i="1"/>
  <c r="BD75" i="1"/>
  <c r="AY75" i="1" s="1"/>
  <c r="BA75" i="1"/>
  <c r="AT75" i="1"/>
  <c r="AO75" i="1"/>
  <c r="AN75" i="1"/>
  <c r="AJ75" i="1"/>
  <c r="AH75" i="1"/>
  <c r="W75" i="1"/>
  <c r="V75" i="1"/>
  <c r="U75" i="1"/>
  <c r="N75" i="1"/>
  <c r="I75" i="1"/>
  <c r="BL74" i="1"/>
  <c r="BK74" i="1"/>
  <c r="BI74" i="1"/>
  <c r="BH74" i="1"/>
  <c r="BG74" i="1"/>
  <c r="BF74" i="1"/>
  <c r="BE74" i="1"/>
  <c r="BD74" i="1"/>
  <c r="AY74" i="1" s="1"/>
  <c r="BA74" i="1"/>
  <c r="AT74" i="1"/>
  <c r="AN74" i="1"/>
  <c r="AO74" i="1" s="1"/>
  <c r="AJ74" i="1"/>
  <c r="AH74" i="1"/>
  <c r="W74" i="1"/>
  <c r="V74" i="1"/>
  <c r="U74" i="1"/>
  <c r="N74" i="1"/>
  <c r="L74" i="1"/>
  <c r="H74" i="1"/>
  <c r="AW74" i="1" s="1"/>
  <c r="BL73" i="1"/>
  <c r="BK73" i="1"/>
  <c r="BJ73" i="1"/>
  <c r="Q73" i="1" s="1"/>
  <c r="BI73" i="1"/>
  <c r="BH73" i="1"/>
  <c r="BG73" i="1"/>
  <c r="BF73" i="1"/>
  <c r="BE73" i="1"/>
  <c r="BD73" i="1"/>
  <c r="AY73" i="1" s="1"/>
  <c r="BA73" i="1"/>
  <c r="AV73" i="1"/>
  <c r="AT73" i="1"/>
  <c r="AN73" i="1"/>
  <c r="AO73" i="1" s="1"/>
  <c r="AJ73" i="1"/>
  <c r="AH73" i="1" s="1"/>
  <c r="W73" i="1"/>
  <c r="V73" i="1"/>
  <c r="U73" i="1" s="1"/>
  <c r="N73" i="1"/>
  <c r="BL72" i="1"/>
  <c r="BK72" i="1"/>
  <c r="BI72" i="1"/>
  <c r="BJ72" i="1" s="1"/>
  <c r="Q72" i="1" s="1"/>
  <c r="BH72" i="1"/>
  <c r="BG72" i="1"/>
  <c r="BF72" i="1"/>
  <c r="BE72" i="1"/>
  <c r="BD72" i="1"/>
  <c r="BA72" i="1"/>
  <c r="AY72" i="1"/>
  <c r="AV72" i="1"/>
  <c r="AT72" i="1"/>
  <c r="AX72" i="1" s="1"/>
  <c r="AO72" i="1"/>
  <c r="AN72" i="1"/>
  <c r="AJ72" i="1"/>
  <c r="AH72" i="1" s="1"/>
  <c r="AI72" i="1"/>
  <c r="W72" i="1"/>
  <c r="V72" i="1"/>
  <c r="U72" i="1" s="1"/>
  <c r="N72" i="1"/>
  <c r="BL71" i="1"/>
  <c r="BK71" i="1"/>
  <c r="BI71" i="1"/>
  <c r="BJ71" i="1" s="1"/>
  <c r="AV71" i="1" s="1"/>
  <c r="BH71" i="1"/>
  <c r="BG71" i="1"/>
  <c r="BF71" i="1"/>
  <c r="BE71" i="1"/>
  <c r="BD71" i="1"/>
  <c r="AY71" i="1" s="1"/>
  <c r="BA71" i="1"/>
  <c r="AX71" i="1"/>
  <c r="AT71" i="1"/>
  <c r="AO71" i="1"/>
  <c r="AN71" i="1"/>
  <c r="AJ71" i="1"/>
  <c r="AH71" i="1"/>
  <c r="W71" i="1"/>
  <c r="V71" i="1"/>
  <c r="U71" i="1"/>
  <c r="N71" i="1"/>
  <c r="BL70" i="1"/>
  <c r="BK70" i="1"/>
  <c r="BI70" i="1"/>
  <c r="BJ70" i="1" s="1"/>
  <c r="BH70" i="1"/>
  <c r="BG70" i="1"/>
  <c r="BF70" i="1"/>
  <c r="BE70" i="1"/>
  <c r="BD70" i="1"/>
  <c r="AY70" i="1" s="1"/>
  <c r="BA70" i="1"/>
  <c r="AT70" i="1"/>
  <c r="AO70" i="1"/>
  <c r="AN70" i="1"/>
  <c r="AJ70" i="1"/>
  <c r="AH70" i="1"/>
  <c r="H70" i="1" s="1"/>
  <c r="AW70" i="1" s="1"/>
  <c r="W70" i="1"/>
  <c r="V70" i="1"/>
  <c r="U70" i="1"/>
  <c r="N70" i="1"/>
  <c r="L70" i="1"/>
  <c r="I70" i="1"/>
  <c r="BL69" i="1"/>
  <c r="BK69" i="1"/>
  <c r="BJ69" i="1"/>
  <c r="Q69" i="1" s="1"/>
  <c r="BI69" i="1"/>
  <c r="BH69" i="1"/>
  <c r="BG69" i="1"/>
  <c r="BF69" i="1"/>
  <c r="BE69" i="1"/>
  <c r="BD69" i="1"/>
  <c r="BA69" i="1"/>
  <c r="AY69" i="1"/>
  <c r="AV69" i="1"/>
  <c r="AT69" i="1"/>
  <c r="AN69" i="1"/>
  <c r="AO69" i="1" s="1"/>
  <c r="AJ69" i="1"/>
  <c r="AH69" i="1" s="1"/>
  <c r="AI69" i="1"/>
  <c r="W69" i="1"/>
  <c r="V69" i="1"/>
  <c r="U69" i="1" s="1"/>
  <c r="N69" i="1"/>
  <c r="BL68" i="1"/>
  <c r="BK68" i="1"/>
  <c r="BI68" i="1"/>
  <c r="BJ68" i="1" s="1"/>
  <c r="AV68" i="1" s="1"/>
  <c r="BH68" i="1"/>
  <c r="BG68" i="1"/>
  <c r="BF68" i="1"/>
  <c r="BE68" i="1"/>
  <c r="BD68" i="1"/>
  <c r="BA68" i="1"/>
  <c r="AY68" i="1"/>
  <c r="AX68" i="1"/>
  <c r="AT68" i="1"/>
  <c r="AO68" i="1"/>
  <c r="AN68" i="1"/>
  <c r="AJ68" i="1"/>
  <c r="AI68" i="1"/>
  <c r="AH68" i="1"/>
  <c r="W68" i="1"/>
  <c r="V68" i="1"/>
  <c r="U68" i="1" s="1"/>
  <c r="Q68" i="1"/>
  <c r="N68" i="1"/>
  <c r="I68" i="1"/>
  <c r="BL67" i="1"/>
  <c r="BK67" i="1"/>
  <c r="BI67" i="1"/>
  <c r="BH67" i="1"/>
  <c r="BG67" i="1"/>
  <c r="BF67" i="1"/>
  <c r="BE67" i="1"/>
  <c r="BD67" i="1"/>
  <c r="AY67" i="1" s="1"/>
  <c r="BA67" i="1"/>
  <c r="AT67" i="1"/>
  <c r="AN67" i="1"/>
  <c r="AO67" i="1" s="1"/>
  <c r="AJ67" i="1"/>
  <c r="AH67" i="1"/>
  <c r="AI67" i="1" s="1"/>
  <c r="W67" i="1"/>
  <c r="V67" i="1"/>
  <c r="U67" i="1"/>
  <c r="N67" i="1"/>
  <c r="L67" i="1"/>
  <c r="I67" i="1"/>
  <c r="H67" i="1"/>
  <c r="AW67" i="1" s="1"/>
  <c r="BL66" i="1"/>
  <c r="BK66" i="1"/>
  <c r="BJ66" i="1"/>
  <c r="Q66" i="1" s="1"/>
  <c r="BI66" i="1"/>
  <c r="BH66" i="1"/>
  <c r="BG66" i="1"/>
  <c r="BF66" i="1"/>
  <c r="BE66" i="1"/>
  <c r="BD66" i="1"/>
  <c r="BA66" i="1"/>
  <c r="AY66" i="1"/>
  <c r="AV66" i="1"/>
  <c r="AX66" i="1" s="1"/>
  <c r="AT66" i="1"/>
  <c r="AN66" i="1"/>
  <c r="AO66" i="1" s="1"/>
  <c r="AJ66" i="1"/>
  <c r="AH66" i="1" s="1"/>
  <c r="W66" i="1"/>
  <c r="U66" i="1" s="1"/>
  <c r="V66" i="1"/>
  <c r="N66" i="1"/>
  <c r="L66" i="1"/>
  <c r="BL65" i="1"/>
  <c r="BK65" i="1"/>
  <c r="BJ65" i="1"/>
  <c r="BI65" i="1"/>
  <c r="BH65" i="1"/>
  <c r="BG65" i="1"/>
  <c r="BF65" i="1"/>
  <c r="BE65" i="1"/>
  <c r="BD65" i="1"/>
  <c r="BA65" i="1"/>
  <c r="AY65" i="1"/>
  <c r="AT65" i="1"/>
  <c r="AN65" i="1"/>
  <c r="AO65" i="1" s="1"/>
  <c r="AJ65" i="1"/>
  <c r="AH65" i="1" s="1"/>
  <c r="AI65" i="1" s="1"/>
  <c r="W65" i="1"/>
  <c r="V65" i="1"/>
  <c r="N65" i="1"/>
  <c r="BL64" i="1"/>
  <c r="BK64" i="1"/>
  <c r="BI64" i="1"/>
  <c r="BJ64" i="1" s="1"/>
  <c r="AV64" i="1" s="1"/>
  <c r="BH64" i="1"/>
  <c r="BG64" i="1"/>
  <c r="BF64" i="1"/>
  <c r="BE64" i="1"/>
  <c r="BD64" i="1"/>
  <c r="AY64" i="1" s="1"/>
  <c r="BA64" i="1"/>
  <c r="AX64" i="1"/>
  <c r="AT64" i="1"/>
  <c r="AO64" i="1"/>
  <c r="AN64" i="1"/>
  <c r="AJ64" i="1"/>
  <c r="AH64" i="1"/>
  <c r="W64" i="1"/>
  <c r="V64" i="1"/>
  <c r="U64" i="1"/>
  <c r="Q64" i="1"/>
  <c r="N64" i="1"/>
  <c r="I64" i="1"/>
  <c r="BL63" i="1"/>
  <c r="BK63" i="1"/>
  <c r="BI63" i="1"/>
  <c r="BJ63" i="1" s="1"/>
  <c r="BH63" i="1"/>
  <c r="BG63" i="1"/>
  <c r="BF63" i="1"/>
  <c r="BE63" i="1"/>
  <c r="BD63" i="1"/>
  <c r="AY63" i="1" s="1"/>
  <c r="BA63" i="1"/>
  <c r="AT63" i="1"/>
  <c r="AN63" i="1"/>
  <c r="AO63" i="1" s="1"/>
  <c r="AJ63" i="1"/>
  <c r="AH63" i="1"/>
  <c r="W63" i="1"/>
  <c r="V63" i="1"/>
  <c r="U63" i="1"/>
  <c r="N63" i="1"/>
  <c r="BL62" i="1"/>
  <c r="BK62" i="1"/>
  <c r="BJ62" i="1" s="1"/>
  <c r="BI62" i="1"/>
  <c r="BH62" i="1"/>
  <c r="BG62" i="1"/>
  <c r="BF62" i="1"/>
  <c r="BE62" i="1"/>
  <c r="BD62" i="1"/>
  <c r="AY62" i="1" s="1"/>
  <c r="BA62" i="1"/>
  <c r="AT62" i="1"/>
  <c r="AN62" i="1"/>
  <c r="AO62" i="1" s="1"/>
  <c r="AJ62" i="1"/>
  <c r="AH62" i="1" s="1"/>
  <c r="W62" i="1"/>
  <c r="V62" i="1"/>
  <c r="N62" i="1"/>
  <c r="H62" i="1"/>
  <c r="AW62" i="1" s="1"/>
  <c r="G62" i="1"/>
  <c r="Y62" i="1" s="1"/>
  <c r="BL61" i="1"/>
  <c r="BK61" i="1"/>
  <c r="BI61" i="1"/>
  <c r="BJ61" i="1" s="1"/>
  <c r="Q61" i="1" s="1"/>
  <c r="BH61" i="1"/>
  <c r="BG61" i="1"/>
  <c r="BF61" i="1"/>
  <c r="BE61" i="1"/>
  <c r="BD61" i="1"/>
  <c r="BA61" i="1"/>
  <c r="AY61" i="1"/>
  <c r="AV61" i="1"/>
  <c r="AT61" i="1"/>
  <c r="AX61" i="1" s="1"/>
  <c r="AO61" i="1"/>
  <c r="AN61" i="1"/>
  <c r="AJ61" i="1"/>
  <c r="AH61" i="1" s="1"/>
  <c r="AI61" i="1"/>
  <c r="W61" i="1"/>
  <c r="V61" i="1"/>
  <c r="U61" i="1" s="1"/>
  <c r="N61" i="1"/>
  <c r="BL60" i="1"/>
  <c r="BK60" i="1"/>
  <c r="BI60" i="1"/>
  <c r="BJ60" i="1" s="1"/>
  <c r="AV60" i="1" s="1"/>
  <c r="BH60" i="1"/>
  <c r="BG60" i="1"/>
  <c r="BF60" i="1"/>
  <c r="BE60" i="1"/>
  <c r="BD60" i="1"/>
  <c r="BA60" i="1"/>
  <c r="AY60" i="1"/>
  <c r="AX60" i="1"/>
  <c r="AT60" i="1"/>
  <c r="AO60" i="1"/>
  <c r="AN60" i="1"/>
  <c r="AJ60" i="1"/>
  <c r="AI60" i="1"/>
  <c r="AH60" i="1"/>
  <c r="W60" i="1"/>
  <c r="V60" i="1"/>
  <c r="U60" i="1" s="1"/>
  <c r="Q60" i="1"/>
  <c r="N60" i="1"/>
  <c r="I60" i="1"/>
  <c r="BL59" i="1"/>
  <c r="BK59" i="1"/>
  <c r="BI59" i="1"/>
  <c r="BH59" i="1"/>
  <c r="BG59" i="1"/>
  <c r="BF59" i="1"/>
  <c r="BE59" i="1"/>
  <c r="BD59" i="1"/>
  <c r="AY59" i="1" s="1"/>
  <c r="BA59" i="1"/>
  <c r="AT59" i="1"/>
  <c r="AN59" i="1"/>
  <c r="AO59" i="1" s="1"/>
  <c r="AJ59" i="1"/>
  <c r="AH59" i="1"/>
  <c r="AI59" i="1" s="1"/>
  <c r="W59" i="1"/>
  <c r="V59" i="1"/>
  <c r="U59" i="1"/>
  <c r="N59" i="1"/>
  <c r="L59" i="1"/>
  <c r="I59" i="1"/>
  <c r="H59" i="1"/>
  <c r="AW59" i="1" s="1"/>
  <c r="BL58" i="1"/>
  <c r="BK58" i="1"/>
  <c r="BJ58" i="1"/>
  <c r="Q58" i="1" s="1"/>
  <c r="BI58" i="1"/>
  <c r="BH58" i="1"/>
  <c r="BG58" i="1"/>
  <c r="BF58" i="1"/>
  <c r="BE58" i="1"/>
  <c r="BD58" i="1"/>
  <c r="BA58" i="1"/>
  <c r="AY58" i="1"/>
  <c r="AV58" i="1"/>
  <c r="AX58" i="1" s="1"/>
  <c r="AT58" i="1"/>
  <c r="AN58" i="1"/>
  <c r="AO58" i="1" s="1"/>
  <c r="AJ58" i="1"/>
  <c r="AH58" i="1" s="1"/>
  <c r="AI58" i="1"/>
  <c r="W58" i="1"/>
  <c r="V58" i="1"/>
  <c r="U58" i="1"/>
  <c r="N58" i="1"/>
  <c r="H58" i="1"/>
  <c r="AW58" i="1" s="1"/>
  <c r="AZ58" i="1" s="1"/>
  <c r="BL57" i="1"/>
  <c r="BK57" i="1"/>
  <c r="BJ57" i="1"/>
  <c r="AV57" i="1" s="1"/>
  <c r="BI57" i="1"/>
  <c r="BH57" i="1"/>
  <c r="BG57" i="1"/>
  <c r="BF57" i="1"/>
  <c r="BE57" i="1"/>
  <c r="BD57" i="1"/>
  <c r="AY57" i="1" s="1"/>
  <c r="BA57" i="1"/>
  <c r="AZ57" i="1"/>
  <c r="AT57" i="1"/>
  <c r="AO57" i="1"/>
  <c r="AN57" i="1"/>
  <c r="AJ57" i="1"/>
  <c r="AH57" i="1" s="1"/>
  <c r="L57" i="1" s="1"/>
  <c r="AI57" i="1"/>
  <c r="W57" i="1"/>
  <c r="V57" i="1"/>
  <c r="Q57" i="1"/>
  <c r="N57" i="1"/>
  <c r="I57" i="1"/>
  <c r="H57" i="1"/>
  <c r="AW57" i="1" s="1"/>
  <c r="G57" i="1"/>
  <c r="BL56" i="1"/>
  <c r="BK56" i="1"/>
  <c r="BI56" i="1"/>
  <c r="BJ56" i="1" s="1"/>
  <c r="BH56" i="1"/>
  <c r="BG56" i="1"/>
  <c r="BF56" i="1"/>
  <c r="BE56" i="1"/>
  <c r="BD56" i="1"/>
  <c r="AY56" i="1" s="1"/>
  <c r="BA56" i="1"/>
  <c r="AT56" i="1"/>
  <c r="AO56" i="1"/>
  <c r="AN56" i="1"/>
  <c r="AJ56" i="1"/>
  <c r="AH56" i="1"/>
  <c r="I56" i="1" s="1"/>
  <c r="W56" i="1"/>
  <c r="V56" i="1"/>
  <c r="U56" i="1" s="1"/>
  <c r="N56" i="1"/>
  <c r="BL55" i="1"/>
  <c r="BK55" i="1"/>
  <c r="BJ55" i="1"/>
  <c r="BI55" i="1"/>
  <c r="BH55" i="1"/>
  <c r="BG55" i="1"/>
  <c r="BF55" i="1"/>
  <c r="BE55" i="1"/>
  <c r="BD55" i="1"/>
  <c r="BA55" i="1"/>
  <c r="AY55" i="1"/>
  <c r="AT55" i="1"/>
  <c r="AO55" i="1"/>
  <c r="AN55" i="1"/>
  <c r="AJ55" i="1"/>
  <c r="AH55" i="1"/>
  <c r="H55" i="1" s="1"/>
  <c r="AW55" i="1" s="1"/>
  <c r="W55" i="1"/>
  <c r="U55" i="1" s="1"/>
  <c r="V55" i="1"/>
  <c r="N55" i="1"/>
  <c r="BL54" i="1"/>
  <c r="BK54" i="1"/>
  <c r="BJ54" i="1"/>
  <c r="AV54" i="1" s="1"/>
  <c r="BI54" i="1"/>
  <c r="BH54" i="1"/>
  <c r="BG54" i="1"/>
  <c r="BF54" i="1"/>
  <c r="BE54" i="1"/>
  <c r="BD54" i="1"/>
  <c r="AY54" i="1" s="1"/>
  <c r="BA54" i="1"/>
  <c r="AT54" i="1"/>
  <c r="AN54" i="1"/>
  <c r="AO54" i="1" s="1"/>
  <c r="AJ54" i="1"/>
  <c r="AH54" i="1" s="1"/>
  <c r="AI54" i="1" s="1"/>
  <c r="W54" i="1"/>
  <c r="V54" i="1"/>
  <c r="Q54" i="1"/>
  <c r="N54" i="1"/>
  <c r="L54" i="1"/>
  <c r="I54" i="1"/>
  <c r="H54" i="1"/>
  <c r="AW54" i="1" s="1"/>
  <c r="AZ54" i="1" s="1"/>
  <c r="G54" i="1"/>
  <c r="Y54" i="1" s="1"/>
  <c r="BL53" i="1"/>
  <c r="BK53" i="1"/>
  <c r="BJ53" i="1"/>
  <c r="BI53" i="1"/>
  <c r="BH53" i="1"/>
  <c r="BG53" i="1"/>
  <c r="BF53" i="1"/>
  <c r="BE53" i="1"/>
  <c r="BD53" i="1"/>
  <c r="BA53" i="1"/>
  <c r="AY53" i="1"/>
  <c r="AT53" i="1"/>
  <c r="AO53" i="1"/>
  <c r="AN53" i="1"/>
  <c r="AJ53" i="1"/>
  <c r="AH53" i="1" s="1"/>
  <c r="W53" i="1"/>
  <c r="V53" i="1"/>
  <c r="U53" i="1"/>
  <c r="N53" i="1"/>
  <c r="L53" i="1"/>
  <c r="G53" i="1"/>
  <c r="BL52" i="1"/>
  <c r="BK52" i="1"/>
  <c r="BI52" i="1"/>
  <c r="BJ52" i="1" s="1"/>
  <c r="AV52" i="1" s="1"/>
  <c r="BH52" i="1"/>
  <c r="BG52" i="1"/>
  <c r="BF52" i="1"/>
  <c r="BE52" i="1"/>
  <c r="BD52" i="1"/>
  <c r="AY52" i="1" s="1"/>
  <c r="BA52" i="1"/>
  <c r="AX52" i="1"/>
  <c r="AT52" i="1"/>
  <c r="AO52" i="1"/>
  <c r="AN52" i="1"/>
  <c r="AJ52" i="1"/>
  <c r="AI52" i="1"/>
  <c r="AH52" i="1"/>
  <c r="I52" i="1" s="1"/>
  <c r="W52" i="1"/>
  <c r="V52" i="1"/>
  <c r="U52" i="1"/>
  <c r="Q52" i="1"/>
  <c r="N52" i="1"/>
  <c r="BL51" i="1"/>
  <c r="BK51" i="1"/>
  <c r="BJ51" i="1" s="1"/>
  <c r="BI51" i="1"/>
  <c r="BH51" i="1"/>
  <c r="BG51" i="1"/>
  <c r="BF51" i="1"/>
  <c r="BE51" i="1"/>
  <c r="BD51" i="1"/>
  <c r="AY51" i="1" s="1"/>
  <c r="BA51" i="1"/>
  <c r="AT51" i="1"/>
  <c r="AN51" i="1"/>
  <c r="AO51" i="1" s="1"/>
  <c r="AJ51" i="1"/>
  <c r="AH51" i="1"/>
  <c r="W51" i="1"/>
  <c r="V51" i="1"/>
  <c r="U51" i="1"/>
  <c r="N51" i="1"/>
  <c r="L51" i="1"/>
  <c r="I51" i="1"/>
  <c r="H51" i="1"/>
  <c r="AW51" i="1" s="1"/>
  <c r="BL50" i="1"/>
  <c r="BK50" i="1"/>
  <c r="BJ50" i="1"/>
  <c r="Q50" i="1" s="1"/>
  <c r="BI50" i="1"/>
  <c r="BH50" i="1"/>
  <c r="BG50" i="1"/>
  <c r="BF50" i="1"/>
  <c r="BE50" i="1"/>
  <c r="BD50" i="1"/>
  <c r="BA50" i="1"/>
  <c r="AY50" i="1"/>
  <c r="AV50" i="1"/>
  <c r="AX50" i="1" s="1"/>
  <c r="AT50" i="1"/>
  <c r="AN50" i="1"/>
  <c r="AO50" i="1" s="1"/>
  <c r="AJ50" i="1"/>
  <c r="AH50" i="1" s="1"/>
  <c r="W50" i="1"/>
  <c r="V50" i="1"/>
  <c r="U50" i="1" s="1"/>
  <c r="N50" i="1"/>
  <c r="L50" i="1"/>
  <c r="H50" i="1"/>
  <c r="AW50" i="1" s="1"/>
  <c r="AZ50" i="1" s="1"/>
  <c r="BL49" i="1"/>
  <c r="BK49" i="1"/>
  <c r="BI49" i="1"/>
  <c r="BJ49" i="1" s="1"/>
  <c r="Q49" i="1" s="1"/>
  <c r="BH49" i="1"/>
  <c r="BG49" i="1"/>
  <c r="BF49" i="1"/>
  <c r="BE49" i="1"/>
  <c r="BD49" i="1"/>
  <c r="BA49" i="1"/>
  <c r="AY49" i="1"/>
  <c r="AV49" i="1"/>
  <c r="AT49" i="1"/>
  <c r="AX49" i="1" s="1"/>
  <c r="AO49" i="1"/>
  <c r="AN49" i="1"/>
  <c r="AJ49" i="1"/>
  <c r="AH49" i="1" s="1"/>
  <c r="AI49" i="1"/>
  <c r="W49" i="1"/>
  <c r="V49" i="1"/>
  <c r="U49" i="1" s="1"/>
  <c r="N49" i="1"/>
  <c r="G49" i="1"/>
  <c r="BL48" i="1"/>
  <c r="Q48" i="1" s="1"/>
  <c r="BK48" i="1"/>
  <c r="BI48" i="1"/>
  <c r="BJ48" i="1" s="1"/>
  <c r="AV48" i="1" s="1"/>
  <c r="BH48" i="1"/>
  <c r="BG48" i="1"/>
  <c r="BF48" i="1"/>
  <c r="BE48" i="1"/>
  <c r="BD48" i="1"/>
  <c r="BA48" i="1"/>
  <c r="AY48" i="1"/>
  <c r="AT48" i="1"/>
  <c r="AX48" i="1" s="1"/>
  <c r="AO48" i="1"/>
  <c r="AN48" i="1"/>
  <c r="AJ48" i="1"/>
  <c r="AI48" i="1"/>
  <c r="AH48" i="1"/>
  <c r="W48" i="1"/>
  <c r="V48" i="1"/>
  <c r="U48" i="1" s="1"/>
  <c r="N48" i="1"/>
  <c r="BL47" i="1"/>
  <c r="BK47" i="1"/>
  <c r="BI47" i="1"/>
  <c r="BJ47" i="1" s="1"/>
  <c r="AV47" i="1" s="1"/>
  <c r="AX47" i="1" s="1"/>
  <c r="BH47" i="1"/>
  <c r="BG47" i="1"/>
  <c r="BF47" i="1"/>
  <c r="BE47" i="1"/>
  <c r="BD47" i="1"/>
  <c r="AY47" i="1" s="1"/>
  <c r="BA47" i="1"/>
  <c r="AT47" i="1"/>
  <c r="AN47" i="1"/>
  <c r="AO47" i="1" s="1"/>
  <c r="AJ47" i="1"/>
  <c r="AH47" i="1"/>
  <c r="W47" i="1"/>
  <c r="V47" i="1"/>
  <c r="U47" i="1"/>
  <c r="N47" i="1"/>
  <c r="L47" i="1"/>
  <c r="I47" i="1"/>
  <c r="H47" i="1"/>
  <c r="AW47" i="1" s="1"/>
  <c r="AZ47" i="1" s="1"/>
  <c r="BL46" i="1"/>
  <c r="BK46" i="1"/>
  <c r="BJ46" i="1"/>
  <c r="Q46" i="1" s="1"/>
  <c r="BI46" i="1"/>
  <c r="BH46" i="1"/>
  <c r="BG46" i="1"/>
  <c r="BF46" i="1"/>
  <c r="BE46" i="1"/>
  <c r="BD46" i="1"/>
  <c r="AY46" i="1" s="1"/>
  <c r="BA46" i="1"/>
  <c r="AT46" i="1"/>
  <c r="AN46" i="1"/>
  <c r="AO46" i="1" s="1"/>
  <c r="AJ46" i="1"/>
  <c r="AH46" i="1" s="1"/>
  <c r="W46" i="1"/>
  <c r="V46" i="1"/>
  <c r="U46" i="1" s="1"/>
  <c r="N46" i="1"/>
  <c r="G46" i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O45" i="1"/>
  <c r="AN45" i="1"/>
  <c r="AJ45" i="1"/>
  <c r="AH45" i="1" s="1"/>
  <c r="AI45" i="1"/>
  <c r="W45" i="1"/>
  <c r="V45" i="1"/>
  <c r="N45" i="1"/>
  <c r="BL44" i="1"/>
  <c r="BK44" i="1"/>
  <c r="BI44" i="1"/>
  <c r="BJ44" i="1" s="1"/>
  <c r="BH44" i="1"/>
  <c r="BG44" i="1"/>
  <c r="BF44" i="1"/>
  <c r="BE44" i="1"/>
  <c r="BD44" i="1"/>
  <c r="AY44" i="1" s="1"/>
  <c r="BA44" i="1"/>
  <c r="AT44" i="1"/>
  <c r="AO44" i="1"/>
  <c r="AN44" i="1"/>
  <c r="AJ44" i="1"/>
  <c r="AI44" i="1"/>
  <c r="AH44" i="1"/>
  <c r="W44" i="1"/>
  <c r="V44" i="1"/>
  <c r="U44" i="1" s="1"/>
  <c r="N44" i="1"/>
  <c r="I44" i="1"/>
  <c r="BL43" i="1"/>
  <c r="Q43" i="1" s="1"/>
  <c r="BK43" i="1"/>
  <c r="BJ43" i="1" s="1"/>
  <c r="AV43" i="1" s="1"/>
  <c r="BI43" i="1"/>
  <c r="BH43" i="1"/>
  <c r="BG43" i="1"/>
  <c r="BF43" i="1"/>
  <c r="BE43" i="1"/>
  <c r="BD43" i="1"/>
  <c r="AY43" i="1" s="1"/>
  <c r="BA43" i="1"/>
  <c r="AX43" i="1"/>
  <c r="AT43" i="1"/>
  <c r="AN43" i="1"/>
  <c r="AO43" i="1" s="1"/>
  <c r="AJ43" i="1"/>
  <c r="AH43" i="1"/>
  <c r="I43" i="1" s="1"/>
  <c r="W43" i="1"/>
  <c r="V43" i="1"/>
  <c r="U43" i="1"/>
  <c r="N43" i="1"/>
  <c r="H43" i="1"/>
  <c r="AW43" i="1" s="1"/>
  <c r="AZ43" i="1" s="1"/>
  <c r="BL42" i="1"/>
  <c r="BK42" i="1"/>
  <c r="BJ42" i="1"/>
  <c r="Q42" i="1" s="1"/>
  <c r="BI42" i="1"/>
  <c r="BH42" i="1"/>
  <c r="BG42" i="1"/>
  <c r="BF42" i="1"/>
  <c r="BE42" i="1"/>
  <c r="BD42" i="1"/>
  <c r="BA42" i="1"/>
  <c r="AY42" i="1"/>
  <c r="AV42" i="1"/>
  <c r="AX42" i="1" s="1"/>
  <c r="AT42" i="1"/>
  <c r="AN42" i="1"/>
  <c r="AO42" i="1" s="1"/>
  <c r="AJ42" i="1"/>
  <c r="AH42" i="1" s="1"/>
  <c r="W42" i="1"/>
  <c r="V42" i="1"/>
  <c r="U42" i="1"/>
  <c r="N42" i="1"/>
  <c r="BL41" i="1"/>
  <c r="BK41" i="1"/>
  <c r="BI41" i="1"/>
  <c r="BJ41" i="1" s="1"/>
  <c r="BH41" i="1"/>
  <c r="BG41" i="1"/>
  <c r="BF41" i="1"/>
  <c r="BE41" i="1"/>
  <c r="BD41" i="1"/>
  <c r="AY41" i="1" s="1"/>
  <c r="BA41" i="1"/>
  <c r="AT41" i="1"/>
  <c r="AN41" i="1"/>
  <c r="AO41" i="1" s="1"/>
  <c r="AJ41" i="1"/>
  <c r="AH41" i="1"/>
  <c r="L41" i="1" s="1"/>
  <c r="Y41" i="1"/>
  <c r="W41" i="1"/>
  <c r="U41" i="1" s="1"/>
  <c r="V41" i="1"/>
  <c r="N41" i="1"/>
  <c r="G41" i="1"/>
  <c r="BL40" i="1"/>
  <c r="BK40" i="1"/>
  <c r="BI40" i="1"/>
  <c r="BH40" i="1"/>
  <c r="BG40" i="1"/>
  <c r="BF40" i="1"/>
  <c r="BE40" i="1"/>
  <c r="BD40" i="1"/>
  <c r="BA40" i="1"/>
  <c r="AY40" i="1"/>
  <c r="AT40" i="1"/>
  <c r="AN40" i="1"/>
  <c r="AO40" i="1" s="1"/>
  <c r="AJ40" i="1"/>
  <c r="AI40" i="1"/>
  <c r="AH40" i="1"/>
  <c r="G40" i="1" s="1"/>
  <c r="Y40" i="1" s="1"/>
  <c r="W40" i="1"/>
  <c r="V40" i="1"/>
  <c r="U40" i="1" s="1"/>
  <c r="N40" i="1"/>
  <c r="L40" i="1"/>
  <c r="H40" i="1"/>
  <c r="AW40" i="1" s="1"/>
  <c r="BL39" i="1"/>
  <c r="BK39" i="1"/>
  <c r="BJ39" i="1"/>
  <c r="BI39" i="1"/>
  <c r="BH39" i="1"/>
  <c r="BG39" i="1"/>
  <c r="BF39" i="1"/>
  <c r="BE39" i="1"/>
  <c r="BD39" i="1"/>
  <c r="AY39" i="1" s="1"/>
  <c r="BA39" i="1"/>
  <c r="AT39" i="1"/>
  <c r="AN39" i="1"/>
  <c r="AO39" i="1" s="1"/>
  <c r="AJ39" i="1"/>
  <c r="AH39" i="1" s="1"/>
  <c r="W39" i="1"/>
  <c r="V39" i="1"/>
  <c r="U39" i="1" s="1"/>
  <c r="N39" i="1"/>
  <c r="BL38" i="1"/>
  <c r="BK38" i="1"/>
  <c r="BJ38" i="1" s="1"/>
  <c r="BI38" i="1"/>
  <c r="BH38" i="1"/>
  <c r="BG38" i="1"/>
  <c r="BF38" i="1"/>
  <c r="BE38" i="1"/>
  <c r="BD38" i="1"/>
  <c r="AY38" i="1" s="1"/>
  <c r="BA38" i="1"/>
  <c r="AT38" i="1"/>
  <c r="AN38" i="1"/>
  <c r="AO38" i="1" s="1"/>
  <c r="AJ38" i="1"/>
  <c r="AH38" i="1" s="1"/>
  <c r="I38" i="1" s="1"/>
  <c r="W38" i="1"/>
  <c r="U38" i="1" s="1"/>
  <c r="V38" i="1"/>
  <c r="N38" i="1"/>
  <c r="H38" i="1"/>
  <c r="AW38" i="1" s="1"/>
  <c r="G38" i="1"/>
  <c r="BL37" i="1"/>
  <c r="BK37" i="1"/>
  <c r="BJ37" i="1"/>
  <c r="Q37" i="1" s="1"/>
  <c r="BI37" i="1"/>
  <c r="BH37" i="1"/>
  <c r="BG37" i="1"/>
  <c r="BF37" i="1"/>
  <c r="BE37" i="1"/>
  <c r="BD37" i="1"/>
  <c r="AY37" i="1" s="1"/>
  <c r="BA37" i="1"/>
  <c r="AV37" i="1"/>
  <c r="AT37" i="1"/>
  <c r="AN37" i="1"/>
  <c r="AO37" i="1" s="1"/>
  <c r="AJ37" i="1"/>
  <c r="AH37" i="1"/>
  <c r="I37" i="1" s="1"/>
  <c r="W37" i="1"/>
  <c r="V37" i="1"/>
  <c r="U37" i="1"/>
  <c r="N37" i="1"/>
  <c r="L37" i="1"/>
  <c r="BL36" i="1"/>
  <c r="BK36" i="1"/>
  <c r="BJ36" i="1"/>
  <c r="BI36" i="1"/>
  <c r="BH36" i="1"/>
  <c r="BG36" i="1"/>
  <c r="BF36" i="1"/>
  <c r="BE36" i="1"/>
  <c r="BD36" i="1"/>
  <c r="BA36" i="1"/>
  <c r="AY36" i="1"/>
  <c r="AT36" i="1"/>
  <c r="AN36" i="1"/>
  <c r="AO36" i="1" s="1"/>
  <c r="AJ36" i="1"/>
  <c r="AH36" i="1"/>
  <c r="W36" i="1"/>
  <c r="U36" i="1" s="1"/>
  <c r="V36" i="1"/>
  <c r="N36" i="1"/>
  <c r="G36" i="1"/>
  <c r="BL35" i="1"/>
  <c r="Q35" i="1" s="1"/>
  <c r="BK35" i="1"/>
  <c r="BI35" i="1"/>
  <c r="BJ35" i="1" s="1"/>
  <c r="AV35" i="1" s="1"/>
  <c r="BH35" i="1"/>
  <c r="BG35" i="1"/>
  <c r="BF35" i="1"/>
  <c r="BE35" i="1"/>
  <c r="BD35" i="1"/>
  <c r="AY35" i="1" s="1"/>
  <c r="BA35" i="1"/>
  <c r="AT35" i="1"/>
  <c r="AN35" i="1"/>
  <c r="AO35" i="1" s="1"/>
  <c r="AJ35" i="1"/>
  <c r="AH35" i="1"/>
  <c r="G35" i="1" s="1"/>
  <c r="Y35" i="1" s="1"/>
  <c r="W35" i="1"/>
  <c r="V35" i="1"/>
  <c r="U35" i="1"/>
  <c r="N35" i="1"/>
  <c r="I35" i="1"/>
  <c r="H35" i="1"/>
  <c r="AW35" i="1" s="1"/>
  <c r="BL34" i="1"/>
  <c r="BK34" i="1"/>
  <c r="BI34" i="1"/>
  <c r="BJ34" i="1" s="1"/>
  <c r="Q34" i="1" s="1"/>
  <c r="BH34" i="1"/>
  <c r="BG34" i="1"/>
  <c r="BF34" i="1"/>
  <c r="BE34" i="1"/>
  <c r="BD34" i="1"/>
  <c r="BA34" i="1"/>
  <c r="AY34" i="1"/>
  <c r="AV34" i="1"/>
  <c r="AX34" i="1" s="1"/>
  <c r="AT34" i="1"/>
  <c r="AN34" i="1"/>
  <c r="AO34" i="1" s="1"/>
  <c r="AJ34" i="1"/>
  <c r="AH34" i="1"/>
  <c r="W34" i="1"/>
  <c r="V34" i="1"/>
  <c r="U34" i="1" s="1"/>
  <c r="N34" i="1"/>
  <c r="BL33" i="1"/>
  <c r="BK33" i="1"/>
  <c r="BI33" i="1"/>
  <c r="BJ33" i="1" s="1"/>
  <c r="AV33" i="1" s="1"/>
  <c r="AX33" i="1" s="1"/>
  <c r="BH33" i="1"/>
  <c r="BG33" i="1"/>
  <c r="BF33" i="1"/>
  <c r="BE33" i="1"/>
  <c r="BD33" i="1"/>
  <c r="AY33" i="1" s="1"/>
  <c r="BA33" i="1"/>
  <c r="AT33" i="1"/>
  <c r="AO33" i="1"/>
  <c r="AN33" i="1"/>
  <c r="AJ33" i="1"/>
  <c r="AH33" i="1" s="1"/>
  <c r="AI33" i="1" s="1"/>
  <c r="W33" i="1"/>
  <c r="V33" i="1"/>
  <c r="N33" i="1"/>
  <c r="BL32" i="1"/>
  <c r="Q32" i="1" s="1"/>
  <c r="BK32" i="1"/>
  <c r="BI32" i="1"/>
  <c r="BJ32" i="1" s="1"/>
  <c r="BH32" i="1"/>
  <c r="BG32" i="1"/>
  <c r="BF32" i="1"/>
  <c r="BE32" i="1"/>
  <c r="BD32" i="1"/>
  <c r="BA32" i="1"/>
  <c r="AY32" i="1"/>
  <c r="AV32" i="1"/>
  <c r="AT32" i="1"/>
  <c r="AX32" i="1" s="1"/>
  <c r="AO32" i="1"/>
  <c r="AN32" i="1"/>
  <c r="AJ32" i="1"/>
  <c r="AH32" i="1" s="1"/>
  <c r="AI32" i="1"/>
  <c r="W32" i="1"/>
  <c r="V32" i="1"/>
  <c r="U32" i="1" s="1"/>
  <c r="N32" i="1"/>
  <c r="L32" i="1"/>
  <c r="I32" i="1"/>
  <c r="BL31" i="1"/>
  <c r="BK31" i="1"/>
  <c r="BI31" i="1"/>
  <c r="BJ31" i="1" s="1"/>
  <c r="BH31" i="1"/>
  <c r="BG31" i="1"/>
  <c r="BF31" i="1"/>
  <c r="BE31" i="1"/>
  <c r="BD31" i="1"/>
  <c r="AY31" i="1" s="1"/>
  <c r="BA31" i="1"/>
  <c r="AT31" i="1"/>
  <c r="AO31" i="1"/>
  <c r="AN31" i="1"/>
  <c r="AJ31" i="1"/>
  <c r="AH31" i="1" s="1"/>
  <c r="W31" i="1"/>
  <c r="V31" i="1"/>
  <c r="U31" i="1"/>
  <c r="N31" i="1"/>
  <c r="L31" i="1"/>
  <c r="BL30" i="1"/>
  <c r="BK30" i="1"/>
  <c r="BJ30" i="1" s="1"/>
  <c r="BI30" i="1"/>
  <c r="BH30" i="1"/>
  <c r="BG30" i="1"/>
  <c r="BF30" i="1"/>
  <c r="BE30" i="1"/>
  <c r="BD30" i="1"/>
  <c r="AY30" i="1" s="1"/>
  <c r="BA30" i="1"/>
  <c r="AT30" i="1"/>
  <c r="AN30" i="1"/>
  <c r="AO30" i="1" s="1"/>
  <c r="AJ30" i="1"/>
  <c r="AH30" i="1"/>
  <c r="AI30" i="1" s="1"/>
  <c r="W30" i="1"/>
  <c r="V30" i="1"/>
  <c r="U30" i="1"/>
  <c r="N30" i="1"/>
  <c r="G30" i="1"/>
  <c r="Y30" i="1" s="1"/>
  <c r="BL29" i="1"/>
  <c r="BK29" i="1"/>
  <c r="BJ29" i="1"/>
  <c r="Q29" i="1" s="1"/>
  <c r="BI29" i="1"/>
  <c r="BH29" i="1"/>
  <c r="BG29" i="1"/>
  <c r="BF29" i="1"/>
  <c r="BE29" i="1"/>
  <c r="BD29" i="1"/>
  <c r="AY29" i="1" s="1"/>
  <c r="BA29" i="1"/>
  <c r="AV29" i="1"/>
  <c r="AX29" i="1" s="1"/>
  <c r="AT29" i="1"/>
  <c r="AN29" i="1"/>
  <c r="AO29" i="1" s="1"/>
  <c r="AJ29" i="1"/>
  <c r="AH29" i="1" s="1"/>
  <c r="W29" i="1"/>
  <c r="V29" i="1"/>
  <c r="U29" i="1"/>
  <c r="N29" i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/>
  <c r="W28" i="1"/>
  <c r="V28" i="1"/>
  <c r="U28" i="1" s="1"/>
  <c r="N28" i="1"/>
  <c r="G28" i="1"/>
  <c r="BL27" i="1"/>
  <c r="BK27" i="1"/>
  <c r="BI27" i="1"/>
  <c r="BJ27" i="1" s="1"/>
  <c r="AV27" i="1" s="1"/>
  <c r="BH27" i="1"/>
  <c r="BG27" i="1"/>
  <c r="BF27" i="1"/>
  <c r="BE27" i="1"/>
  <c r="BD27" i="1"/>
  <c r="AY27" i="1" s="1"/>
  <c r="BA27" i="1"/>
  <c r="AT27" i="1"/>
  <c r="AO27" i="1"/>
  <c r="AN27" i="1"/>
  <c r="AJ27" i="1"/>
  <c r="AH27" i="1"/>
  <c r="G27" i="1" s="1"/>
  <c r="R27" i="1" s="1"/>
  <c r="S27" i="1" s="1"/>
  <c r="W27" i="1"/>
  <c r="V27" i="1"/>
  <c r="U27" i="1"/>
  <c r="Q27" i="1"/>
  <c r="N27" i="1"/>
  <c r="I27" i="1"/>
  <c r="BL26" i="1"/>
  <c r="BK26" i="1"/>
  <c r="BJ26" i="1" s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/>
  <c r="W26" i="1"/>
  <c r="V26" i="1"/>
  <c r="U26" i="1"/>
  <c r="N26" i="1"/>
  <c r="L26" i="1"/>
  <c r="BL25" i="1"/>
  <c r="BK25" i="1"/>
  <c r="BJ25" i="1"/>
  <c r="Q25" i="1" s="1"/>
  <c r="BI25" i="1"/>
  <c r="BH25" i="1"/>
  <c r="BG25" i="1"/>
  <c r="BF25" i="1"/>
  <c r="BE25" i="1"/>
  <c r="BD25" i="1"/>
  <c r="AY25" i="1" s="1"/>
  <c r="BA25" i="1"/>
  <c r="AV25" i="1"/>
  <c r="AT25" i="1"/>
  <c r="AX25" i="1" s="1"/>
  <c r="AN25" i="1"/>
  <c r="AO25" i="1" s="1"/>
  <c r="AJ25" i="1"/>
  <c r="AH25" i="1" s="1"/>
  <c r="W25" i="1"/>
  <c r="U25" i="1" s="1"/>
  <c r="V25" i="1"/>
  <c r="N25" i="1"/>
  <c r="H25" i="1"/>
  <c r="AW25" i="1" s="1"/>
  <c r="AZ25" i="1" s="1"/>
  <c r="G25" i="1"/>
  <c r="Y25" i="1" s="1"/>
  <c r="BL24" i="1"/>
  <c r="BK24" i="1"/>
  <c r="BI24" i="1"/>
  <c r="BJ24" i="1" s="1"/>
  <c r="Q24" i="1" s="1"/>
  <c r="BH24" i="1"/>
  <c r="BG24" i="1"/>
  <c r="BF24" i="1"/>
  <c r="BE24" i="1"/>
  <c r="BD24" i="1"/>
  <c r="BA24" i="1"/>
  <c r="AY24" i="1"/>
  <c r="AT24" i="1"/>
  <c r="AN24" i="1"/>
  <c r="AO24" i="1" s="1"/>
  <c r="AJ24" i="1"/>
  <c r="AI24" i="1"/>
  <c r="AH24" i="1"/>
  <c r="H24" i="1" s="1"/>
  <c r="AW24" i="1" s="1"/>
  <c r="W24" i="1"/>
  <c r="V24" i="1"/>
  <c r="U24" i="1" s="1"/>
  <c r="N24" i="1"/>
  <c r="BL23" i="1"/>
  <c r="BK23" i="1"/>
  <c r="BI23" i="1"/>
  <c r="BJ23" i="1" s="1"/>
  <c r="AV23" i="1" s="1"/>
  <c r="BH23" i="1"/>
  <c r="BG23" i="1"/>
  <c r="BF23" i="1"/>
  <c r="BE23" i="1"/>
  <c r="BD23" i="1"/>
  <c r="BA23" i="1"/>
  <c r="AY23" i="1"/>
  <c r="AX23" i="1"/>
  <c r="AT23" i="1"/>
  <c r="AO23" i="1"/>
  <c r="AN23" i="1"/>
  <c r="AJ23" i="1"/>
  <c r="AH23" i="1"/>
  <c r="AI23" i="1" s="1"/>
  <c r="W23" i="1"/>
  <c r="V23" i="1"/>
  <c r="U23" i="1"/>
  <c r="N23" i="1"/>
  <c r="BL22" i="1"/>
  <c r="BK22" i="1"/>
  <c r="BI22" i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/>
  <c r="AI22" i="1" s="1"/>
  <c r="W22" i="1"/>
  <c r="V22" i="1"/>
  <c r="U22" i="1"/>
  <c r="N22" i="1"/>
  <c r="L22" i="1"/>
  <c r="I22" i="1"/>
  <c r="H22" i="1"/>
  <c r="AW22" i="1" s="1"/>
  <c r="BL21" i="1"/>
  <c r="BK21" i="1"/>
  <c r="BJ21" i="1"/>
  <c r="Q21" i="1" s="1"/>
  <c r="BI21" i="1"/>
  <c r="BH21" i="1"/>
  <c r="BG21" i="1"/>
  <c r="BF21" i="1"/>
  <c r="BE21" i="1"/>
  <c r="BD21" i="1"/>
  <c r="BA21" i="1"/>
  <c r="AY21" i="1"/>
  <c r="AV21" i="1"/>
  <c r="AT21" i="1"/>
  <c r="AN21" i="1"/>
  <c r="AO21" i="1" s="1"/>
  <c r="AJ21" i="1"/>
  <c r="AH21" i="1" s="1"/>
  <c r="L21" i="1" s="1"/>
  <c r="W21" i="1"/>
  <c r="V21" i="1"/>
  <c r="U21" i="1" s="1"/>
  <c r="N21" i="1"/>
  <c r="G21" i="1"/>
  <c r="Y21" i="1" s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O20" i="1"/>
  <c r="AN20" i="1"/>
  <c r="AJ20" i="1"/>
  <c r="AH20" i="1" s="1"/>
  <c r="AI20" i="1"/>
  <c r="W20" i="1"/>
  <c r="V20" i="1"/>
  <c r="U20" i="1" s="1"/>
  <c r="N20" i="1"/>
  <c r="G20" i="1"/>
  <c r="Y20" i="1" s="1"/>
  <c r="BL19" i="1"/>
  <c r="Q19" i="1" s="1"/>
  <c r="BK19" i="1"/>
  <c r="BI19" i="1"/>
  <c r="BJ19" i="1" s="1"/>
  <c r="AV19" i="1" s="1"/>
  <c r="BH19" i="1"/>
  <c r="BG19" i="1"/>
  <c r="BF19" i="1"/>
  <c r="BE19" i="1"/>
  <c r="BD19" i="1"/>
  <c r="AY19" i="1" s="1"/>
  <c r="BA19" i="1"/>
  <c r="AT19" i="1"/>
  <c r="AX19" i="1" s="1"/>
  <c r="AO19" i="1"/>
  <c r="AN19" i="1"/>
  <c r="AJ19" i="1"/>
  <c r="AH19" i="1"/>
  <c r="W19" i="1"/>
  <c r="V19" i="1"/>
  <c r="U19" i="1"/>
  <c r="N19" i="1"/>
  <c r="BL18" i="1"/>
  <c r="BK18" i="1"/>
  <c r="BJ18" i="1" s="1"/>
  <c r="BI18" i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/>
  <c r="W18" i="1"/>
  <c r="V18" i="1"/>
  <c r="U18" i="1"/>
  <c r="N18" i="1"/>
  <c r="BL17" i="1"/>
  <c r="BK17" i="1"/>
  <c r="BJ17" i="1"/>
  <c r="Q17" i="1" s="1"/>
  <c r="BI17" i="1"/>
  <c r="BH17" i="1"/>
  <c r="BG17" i="1"/>
  <c r="BF17" i="1"/>
  <c r="BE17" i="1"/>
  <c r="BD17" i="1"/>
  <c r="AY17" i="1" s="1"/>
  <c r="BA17" i="1"/>
  <c r="AV17" i="1"/>
  <c r="AT17" i="1"/>
  <c r="AN17" i="1"/>
  <c r="AO17" i="1" s="1"/>
  <c r="AJ17" i="1"/>
  <c r="AH17" i="1" s="1"/>
  <c r="H17" i="1" s="1"/>
  <c r="AW17" i="1" s="1"/>
  <c r="AZ17" i="1" s="1"/>
  <c r="W17" i="1"/>
  <c r="U17" i="1" s="1"/>
  <c r="V17" i="1"/>
  <c r="N17" i="1"/>
  <c r="G17" i="1"/>
  <c r="Y17" i="1" s="1"/>
  <c r="Y27" i="1" l="1"/>
  <c r="Q28" i="1"/>
  <c r="AV28" i="1"/>
  <c r="AX28" i="1" s="1"/>
  <c r="R35" i="1"/>
  <c r="S35" i="1" s="1"/>
  <c r="AV20" i="1"/>
  <c r="Q20" i="1"/>
  <c r="AX17" i="1"/>
  <c r="I18" i="1"/>
  <c r="G18" i="1"/>
  <c r="AI18" i="1"/>
  <c r="AX24" i="1"/>
  <c r="AV31" i="1"/>
  <c r="AX31" i="1" s="1"/>
  <c r="Q31" i="1"/>
  <c r="AI39" i="1"/>
  <c r="L39" i="1"/>
  <c r="I39" i="1"/>
  <c r="H39" i="1"/>
  <c r="AW39" i="1" s="1"/>
  <c r="AZ39" i="1" s="1"/>
  <c r="G39" i="1"/>
  <c r="L20" i="1"/>
  <c r="I20" i="1"/>
  <c r="H20" i="1"/>
  <c r="AW20" i="1" s="1"/>
  <c r="I23" i="1"/>
  <c r="R21" i="1"/>
  <c r="S21" i="1" s="1"/>
  <c r="Z21" i="1" s="1"/>
  <c r="R25" i="1"/>
  <c r="S25" i="1" s="1"/>
  <c r="Q26" i="1"/>
  <c r="AV26" i="1"/>
  <c r="AX26" i="1" s="1"/>
  <c r="AX27" i="1"/>
  <c r="I29" i="1"/>
  <c r="AI29" i="1"/>
  <c r="H29" i="1"/>
  <c r="AW29" i="1" s="1"/>
  <c r="AZ29" i="1" s="1"/>
  <c r="G29" i="1"/>
  <c r="I34" i="1"/>
  <c r="G34" i="1"/>
  <c r="L34" i="1"/>
  <c r="H34" i="1"/>
  <c r="AW34" i="1" s="1"/>
  <c r="AZ34" i="1" s="1"/>
  <c r="AV36" i="1"/>
  <c r="AX36" i="1" s="1"/>
  <c r="Q36" i="1"/>
  <c r="AV38" i="1"/>
  <c r="Q38" i="1"/>
  <c r="AZ55" i="1"/>
  <c r="Y36" i="1"/>
  <c r="AI34" i="1"/>
  <c r="Y38" i="1"/>
  <c r="T27" i="1"/>
  <c r="X27" i="1" s="1"/>
  <c r="AA27" i="1"/>
  <c r="H18" i="1"/>
  <c r="AW18" i="1" s="1"/>
  <c r="Q18" i="1"/>
  <c r="AV18" i="1"/>
  <c r="AX18" i="1" s="1"/>
  <c r="AX20" i="1"/>
  <c r="I21" i="1"/>
  <c r="H21" i="1"/>
  <c r="AW21" i="1" s="1"/>
  <c r="AZ21" i="1" s="1"/>
  <c r="AI21" i="1"/>
  <c r="Q23" i="1"/>
  <c r="Y28" i="1"/>
  <c r="L28" i="1"/>
  <c r="AI28" i="1"/>
  <c r="I28" i="1"/>
  <c r="L29" i="1"/>
  <c r="Q33" i="1"/>
  <c r="AZ38" i="1"/>
  <c r="AX44" i="1"/>
  <c r="R64" i="1"/>
  <c r="S64" i="1" s="1"/>
  <c r="R17" i="1"/>
  <c r="S17" i="1" s="1"/>
  <c r="O17" i="1" s="1"/>
  <c r="M17" i="1" s="1"/>
  <c r="P17" i="1" s="1"/>
  <c r="J17" i="1" s="1"/>
  <c r="K17" i="1" s="1"/>
  <c r="H23" i="1"/>
  <c r="AW23" i="1" s="1"/>
  <c r="AZ23" i="1" s="1"/>
  <c r="G23" i="1"/>
  <c r="L23" i="1"/>
  <c r="L17" i="1"/>
  <c r="I17" i="1"/>
  <c r="AI17" i="1"/>
  <c r="L18" i="1"/>
  <c r="I26" i="1"/>
  <c r="G26" i="1"/>
  <c r="AI26" i="1"/>
  <c r="H26" i="1"/>
  <c r="AW26" i="1" s="1"/>
  <c r="AZ26" i="1" s="1"/>
  <c r="Z27" i="1"/>
  <c r="H28" i="1"/>
  <c r="AW28" i="1" s="1"/>
  <c r="AZ28" i="1" s="1"/>
  <c r="AV30" i="1"/>
  <c r="AX30" i="1" s="1"/>
  <c r="Q30" i="1"/>
  <c r="H31" i="1"/>
  <c r="AW31" i="1" s="1"/>
  <c r="AZ31" i="1" s="1"/>
  <c r="G31" i="1"/>
  <c r="AI31" i="1"/>
  <c r="I31" i="1"/>
  <c r="L36" i="1"/>
  <c r="I36" i="1"/>
  <c r="AI36" i="1"/>
  <c r="H36" i="1"/>
  <c r="AW36" i="1" s="1"/>
  <c r="AV24" i="1"/>
  <c r="AZ24" i="1" s="1"/>
  <c r="L33" i="1"/>
  <c r="H33" i="1"/>
  <c r="AW33" i="1" s="1"/>
  <c r="AZ33" i="1" s="1"/>
  <c r="G33" i="1"/>
  <c r="I33" i="1"/>
  <c r="G19" i="1"/>
  <c r="AI19" i="1"/>
  <c r="L19" i="1"/>
  <c r="H19" i="1"/>
  <c r="AW19" i="1" s="1"/>
  <c r="AZ19" i="1" s="1"/>
  <c r="I19" i="1"/>
  <c r="AX21" i="1"/>
  <c r="BJ22" i="1"/>
  <c r="L25" i="1"/>
  <c r="I25" i="1"/>
  <c r="AI25" i="1"/>
  <c r="O27" i="1"/>
  <c r="M27" i="1" s="1"/>
  <c r="P27" i="1" s="1"/>
  <c r="Y46" i="1"/>
  <c r="G22" i="1"/>
  <c r="I24" i="1"/>
  <c r="H27" i="1"/>
  <c r="AW27" i="1" s="1"/>
  <c r="AZ27" i="1" s="1"/>
  <c r="R34" i="1"/>
  <c r="S34" i="1" s="1"/>
  <c r="AV56" i="1"/>
  <c r="AX56" i="1" s="1"/>
  <c r="Q56" i="1"/>
  <c r="R57" i="1"/>
  <c r="S57" i="1" s="1"/>
  <c r="I42" i="1"/>
  <c r="AI42" i="1"/>
  <c r="L42" i="1"/>
  <c r="L24" i="1"/>
  <c r="H30" i="1"/>
  <c r="AW30" i="1" s="1"/>
  <c r="AZ30" i="1" s="1"/>
  <c r="H32" i="1"/>
  <c r="AW32" i="1" s="1"/>
  <c r="AZ32" i="1" s="1"/>
  <c r="G32" i="1"/>
  <c r="R32" i="1" s="1"/>
  <c r="S32" i="1" s="1"/>
  <c r="AZ35" i="1"/>
  <c r="O35" i="1"/>
  <c r="M35" i="1" s="1"/>
  <c r="P35" i="1" s="1"/>
  <c r="J35" i="1" s="1"/>
  <c r="K35" i="1" s="1"/>
  <c r="AV41" i="1"/>
  <c r="Q41" i="1"/>
  <c r="I63" i="1"/>
  <c r="G63" i="1"/>
  <c r="AI63" i="1"/>
  <c r="H63" i="1"/>
  <c r="AW63" i="1" s="1"/>
  <c r="L63" i="1"/>
  <c r="Q45" i="1"/>
  <c r="AV45" i="1"/>
  <c r="L27" i="1"/>
  <c r="I30" i="1"/>
  <c r="U33" i="1"/>
  <c r="AX37" i="1"/>
  <c r="AI38" i="1"/>
  <c r="L38" i="1"/>
  <c r="AX41" i="1"/>
  <c r="I46" i="1"/>
  <c r="AI46" i="1"/>
  <c r="L46" i="1"/>
  <c r="H46" i="1"/>
  <c r="AW46" i="1" s="1"/>
  <c r="G48" i="1"/>
  <c r="R48" i="1" s="1"/>
  <c r="S48" i="1" s="1"/>
  <c r="L48" i="1"/>
  <c r="H48" i="1"/>
  <c r="AW48" i="1" s="1"/>
  <c r="AZ48" i="1" s="1"/>
  <c r="I48" i="1"/>
  <c r="Y49" i="1"/>
  <c r="Q62" i="1"/>
  <c r="AV62" i="1"/>
  <c r="AZ62" i="1" s="1"/>
  <c r="Y76" i="1"/>
  <c r="AV39" i="1"/>
  <c r="AX39" i="1" s="1"/>
  <c r="Q39" i="1"/>
  <c r="AV55" i="1"/>
  <c r="AX55" i="1" s="1"/>
  <c r="Q55" i="1"/>
  <c r="G24" i="1"/>
  <c r="R24" i="1" s="1"/>
  <c r="S24" i="1" s="1"/>
  <c r="AI27" i="1"/>
  <c r="L30" i="1"/>
  <c r="G42" i="1"/>
  <c r="AV44" i="1"/>
  <c r="Q44" i="1"/>
  <c r="R49" i="1"/>
  <c r="S49" i="1" s="1"/>
  <c r="Z49" i="1" s="1"/>
  <c r="Q53" i="1"/>
  <c r="AV53" i="1"/>
  <c r="R54" i="1"/>
  <c r="S54" i="1" s="1"/>
  <c r="L55" i="1"/>
  <c r="I55" i="1"/>
  <c r="AI43" i="1"/>
  <c r="G43" i="1"/>
  <c r="R43" i="1" s="1"/>
  <c r="S43" i="1" s="1"/>
  <c r="L43" i="1"/>
  <c r="L81" i="1"/>
  <c r="I81" i="1"/>
  <c r="AI81" i="1"/>
  <c r="G81" i="1"/>
  <c r="H81" i="1"/>
  <c r="AW81" i="1" s="1"/>
  <c r="AZ81" i="1" s="1"/>
  <c r="Z34" i="1"/>
  <c r="AX35" i="1"/>
  <c r="AX38" i="1"/>
  <c r="H42" i="1"/>
  <c r="AW42" i="1" s="1"/>
  <c r="AZ42" i="1" s="1"/>
  <c r="H45" i="1"/>
  <c r="AW45" i="1" s="1"/>
  <c r="AZ45" i="1" s="1"/>
  <c r="L45" i="1"/>
  <c r="I45" i="1"/>
  <c r="G45" i="1"/>
  <c r="AV51" i="1"/>
  <c r="AX51" i="1" s="1"/>
  <c r="Q51" i="1"/>
  <c r="Y53" i="1"/>
  <c r="G55" i="1"/>
  <c r="AI55" i="1"/>
  <c r="H41" i="1"/>
  <c r="AW41" i="1" s="1"/>
  <c r="AZ41" i="1" s="1"/>
  <c r="AV46" i="1"/>
  <c r="AX46" i="1" s="1"/>
  <c r="H53" i="1"/>
  <c r="AW53" i="1" s="1"/>
  <c r="AZ53" i="1" s="1"/>
  <c r="I53" i="1"/>
  <c r="AI53" i="1"/>
  <c r="I58" i="1"/>
  <c r="L58" i="1"/>
  <c r="G58" i="1"/>
  <c r="Q63" i="1"/>
  <c r="AV63" i="1"/>
  <c r="AX63" i="1" s="1"/>
  <c r="I85" i="1"/>
  <c r="H85" i="1"/>
  <c r="AW85" i="1" s="1"/>
  <c r="AZ85" i="1" s="1"/>
  <c r="AI85" i="1"/>
  <c r="G85" i="1"/>
  <c r="L85" i="1"/>
  <c r="H87" i="1"/>
  <c r="AW87" i="1" s="1"/>
  <c r="AZ87" i="1" s="1"/>
  <c r="G87" i="1"/>
  <c r="L87" i="1"/>
  <c r="AI87" i="1"/>
  <c r="I87" i="1"/>
  <c r="L35" i="1"/>
  <c r="AI37" i="1"/>
  <c r="I40" i="1"/>
  <c r="I41" i="1"/>
  <c r="H44" i="1"/>
  <c r="AW44" i="1" s="1"/>
  <c r="AZ44" i="1" s="1"/>
  <c r="G44" i="1"/>
  <c r="L44" i="1"/>
  <c r="U45" i="1"/>
  <c r="AX45" i="1"/>
  <c r="AI51" i="1"/>
  <c r="G51" i="1"/>
  <c r="U54" i="1"/>
  <c r="AX57" i="1"/>
  <c r="H71" i="1"/>
  <c r="AW71" i="1" s="1"/>
  <c r="AZ71" i="1" s="1"/>
  <c r="G71" i="1"/>
  <c r="L71" i="1"/>
  <c r="AI71" i="1"/>
  <c r="I71" i="1"/>
  <c r="G37" i="1"/>
  <c r="R46" i="1"/>
  <c r="S46" i="1" s="1"/>
  <c r="I50" i="1"/>
  <c r="AI50" i="1"/>
  <c r="G56" i="1"/>
  <c r="H56" i="1"/>
  <c r="AW56" i="1" s="1"/>
  <c r="AZ56" i="1" s="1"/>
  <c r="AI56" i="1"/>
  <c r="L56" i="1"/>
  <c r="Y57" i="1"/>
  <c r="AX65" i="1"/>
  <c r="AV70" i="1"/>
  <c r="AX70" i="1" s="1"/>
  <c r="Q70" i="1"/>
  <c r="AV75" i="1"/>
  <c r="Q75" i="1"/>
  <c r="Y84" i="1"/>
  <c r="Q93" i="1"/>
  <c r="AV93" i="1"/>
  <c r="AI35" i="1"/>
  <c r="H37" i="1"/>
  <c r="AW37" i="1" s="1"/>
  <c r="AZ37" i="1" s="1"/>
  <c r="AI41" i="1"/>
  <c r="Q47" i="1"/>
  <c r="G47" i="1"/>
  <c r="AI47" i="1"/>
  <c r="L49" i="1"/>
  <c r="I49" i="1"/>
  <c r="H49" i="1"/>
  <c r="AW49" i="1" s="1"/>
  <c r="AZ49" i="1" s="1"/>
  <c r="AX53" i="1"/>
  <c r="BJ40" i="1"/>
  <c r="G50" i="1"/>
  <c r="R50" i="1" s="1"/>
  <c r="S50" i="1" s="1"/>
  <c r="H52" i="1"/>
  <c r="AW52" i="1" s="1"/>
  <c r="AZ52" i="1" s="1"/>
  <c r="G52" i="1"/>
  <c r="R52" i="1" s="1"/>
  <c r="S52" i="1" s="1"/>
  <c r="L52" i="1"/>
  <c r="H61" i="1"/>
  <c r="AW61" i="1" s="1"/>
  <c r="AZ61" i="1" s="1"/>
  <c r="G61" i="1"/>
  <c r="L61" i="1"/>
  <c r="I61" i="1"/>
  <c r="I66" i="1"/>
  <c r="H66" i="1"/>
  <c r="AW66" i="1" s="1"/>
  <c r="AZ66" i="1" s="1"/>
  <c r="AI66" i="1"/>
  <c r="G66" i="1"/>
  <c r="R66" i="1" s="1"/>
  <c r="S66" i="1" s="1"/>
  <c r="I77" i="1"/>
  <c r="H77" i="1"/>
  <c r="AW77" i="1" s="1"/>
  <c r="AZ77" i="1" s="1"/>
  <c r="AI77" i="1"/>
  <c r="G77" i="1"/>
  <c r="L77" i="1"/>
  <c r="BJ59" i="1"/>
  <c r="L62" i="1"/>
  <c r="I62" i="1"/>
  <c r="AI62" i="1"/>
  <c r="U65" i="1"/>
  <c r="AV65" i="1"/>
  <c r="Q65" i="1"/>
  <c r="BJ67" i="1"/>
  <c r="AX69" i="1"/>
  <c r="AV78" i="1"/>
  <c r="AX78" i="1" s="1"/>
  <c r="Q78" i="1"/>
  <c r="H79" i="1"/>
  <c r="AW79" i="1" s="1"/>
  <c r="AZ79" i="1" s="1"/>
  <c r="G79" i="1"/>
  <c r="L79" i="1"/>
  <c r="AI79" i="1"/>
  <c r="AX83" i="1"/>
  <c r="AV92" i="1"/>
  <c r="Q92" i="1"/>
  <c r="AX54" i="1"/>
  <c r="H60" i="1"/>
  <c r="AW60" i="1" s="1"/>
  <c r="AZ60" i="1" s="1"/>
  <c r="G60" i="1"/>
  <c r="L60" i="1"/>
  <c r="G65" i="1"/>
  <c r="H68" i="1"/>
  <c r="AW68" i="1" s="1"/>
  <c r="AZ68" i="1" s="1"/>
  <c r="G68" i="1"/>
  <c r="R68" i="1" s="1"/>
  <c r="S68" i="1" s="1"/>
  <c r="L68" i="1"/>
  <c r="AX75" i="1"/>
  <c r="I79" i="1"/>
  <c r="AX84" i="1"/>
  <c r="AV84" i="1"/>
  <c r="Q84" i="1"/>
  <c r="R87" i="1"/>
  <c r="S87" i="1" s="1"/>
  <c r="Z87" i="1" s="1"/>
  <c r="U57" i="1"/>
  <c r="R58" i="1"/>
  <c r="S58" i="1" s="1"/>
  <c r="Z58" i="1" s="1"/>
  <c r="U62" i="1"/>
  <c r="G64" i="1"/>
  <c r="AI64" i="1"/>
  <c r="L64" i="1"/>
  <c r="H64" i="1"/>
  <c r="AW64" i="1" s="1"/>
  <c r="AZ64" i="1" s="1"/>
  <c r="L65" i="1"/>
  <c r="I65" i="1"/>
  <c r="H65" i="1"/>
  <c r="AW65" i="1" s="1"/>
  <c r="AZ65" i="1" s="1"/>
  <c r="L73" i="1"/>
  <c r="I73" i="1"/>
  <c r="AI73" i="1"/>
  <c r="G73" i="1"/>
  <c r="H73" i="1"/>
  <c r="AW73" i="1" s="1"/>
  <c r="AZ73" i="1" s="1"/>
  <c r="AZ78" i="1"/>
  <c r="AV91" i="1"/>
  <c r="AX91" i="1" s="1"/>
  <c r="Q91" i="1"/>
  <c r="AX93" i="1"/>
  <c r="H69" i="1"/>
  <c r="AW69" i="1" s="1"/>
  <c r="AZ69" i="1" s="1"/>
  <c r="G69" i="1"/>
  <c r="L69" i="1"/>
  <c r="I69" i="1"/>
  <c r="AZ70" i="1"/>
  <c r="AV76" i="1"/>
  <c r="AX76" i="1" s="1"/>
  <c r="Q76" i="1"/>
  <c r="R69" i="1"/>
  <c r="S69" i="1" s="1"/>
  <c r="Z69" i="1" s="1"/>
  <c r="AV83" i="1"/>
  <c r="Q83" i="1"/>
  <c r="L89" i="1"/>
  <c r="I89" i="1"/>
  <c r="AI89" i="1"/>
  <c r="G89" i="1"/>
  <c r="R89" i="1" s="1"/>
  <c r="S89" i="1" s="1"/>
  <c r="H89" i="1"/>
  <c r="AW89" i="1" s="1"/>
  <c r="AZ89" i="1" s="1"/>
  <c r="Y92" i="1"/>
  <c r="G59" i="1"/>
  <c r="G67" i="1"/>
  <c r="Q71" i="1"/>
  <c r="H72" i="1"/>
  <c r="AW72" i="1" s="1"/>
  <c r="AZ72" i="1" s="1"/>
  <c r="G72" i="1"/>
  <c r="L72" i="1"/>
  <c r="I72" i="1"/>
  <c r="BJ74" i="1"/>
  <c r="Q79" i="1"/>
  <c r="H80" i="1"/>
  <c r="AW80" i="1" s="1"/>
  <c r="AZ80" i="1" s="1"/>
  <c r="G80" i="1"/>
  <c r="L80" i="1"/>
  <c r="I80" i="1"/>
  <c r="BJ82" i="1"/>
  <c r="H88" i="1"/>
  <c r="AW88" i="1" s="1"/>
  <c r="AZ88" i="1" s="1"/>
  <c r="G88" i="1"/>
  <c r="L88" i="1"/>
  <c r="I88" i="1"/>
  <c r="BJ90" i="1"/>
  <c r="AX92" i="1"/>
  <c r="I93" i="1"/>
  <c r="H93" i="1"/>
  <c r="AW93" i="1" s="1"/>
  <c r="AZ93" i="1" s="1"/>
  <c r="AI93" i="1"/>
  <c r="AX80" i="1"/>
  <c r="AX88" i="1"/>
  <c r="AX73" i="1"/>
  <c r="I74" i="1"/>
  <c r="G74" i="1"/>
  <c r="AI74" i="1"/>
  <c r="AX81" i="1"/>
  <c r="I82" i="1"/>
  <c r="G82" i="1"/>
  <c r="AI82" i="1"/>
  <c r="AX89" i="1"/>
  <c r="I90" i="1"/>
  <c r="G90" i="1"/>
  <c r="AI90" i="1"/>
  <c r="AI70" i="1"/>
  <c r="G70" i="1"/>
  <c r="R73" i="1"/>
  <c r="S73" i="1" s="1"/>
  <c r="G75" i="1"/>
  <c r="AI75" i="1"/>
  <c r="L75" i="1"/>
  <c r="H75" i="1"/>
  <c r="AW75" i="1" s="1"/>
  <c r="AZ75" i="1" s="1"/>
  <c r="L76" i="1"/>
  <c r="I76" i="1"/>
  <c r="H76" i="1"/>
  <c r="AW76" i="1" s="1"/>
  <c r="R77" i="1"/>
  <c r="S77" i="1" s="1"/>
  <c r="G83" i="1"/>
  <c r="AI83" i="1"/>
  <c r="L83" i="1"/>
  <c r="H83" i="1"/>
  <c r="AW83" i="1" s="1"/>
  <c r="AZ83" i="1" s="1"/>
  <c r="L84" i="1"/>
  <c r="I84" i="1"/>
  <c r="H84" i="1"/>
  <c r="AW84" i="1" s="1"/>
  <c r="AZ84" i="1" s="1"/>
  <c r="Q86" i="1"/>
  <c r="G91" i="1"/>
  <c r="AI91" i="1"/>
  <c r="L91" i="1"/>
  <c r="H91" i="1"/>
  <c r="AW91" i="1" s="1"/>
  <c r="L92" i="1"/>
  <c r="I92" i="1"/>
  <c r="H92" i="1"/>
  <c r="AW92" i="1" s="1"/>
  <c r="AZ92" i="1" s="1"/>
  <c r="AI80" i="1"/>
  <c r="AI88" i="1"/>
  <c r="L93" i="1"/>
  <c r="G78" i="1"/>
  <c r="G86" i="1"/>
  <c r="O21" i="1" l="1"/>
  <c r="M21" i="1" s="1"/>
  <c r="P21" i="1" s="1"/>
  <c r="J21" i="1" s="1"/>
  <c r="K21" i="1" s="1"/>
  <c r="AB27" i="1"/>
  <c r="T32" i="1"/>
  <c r="X32" i="1" s="1"/>
  <c r="AA32" i="1"/>
  <c r="Z32" i="1"/>
  <c r="T50" i="1"/>
  <c r="X50" i="1" s="1"/>
  <c r="AA50" i="1"/>
  <c r="Z50" i="1"/>
  <c r="T48" i="1"/>
  <c r="X48" i="1" s="1"/>
  <c r="AA48" i="1"/>
  <c r="Z48" i="1"/>
  <c r="AA43" i="1"/>
  <c r="Z43" i="1"/>
  <c r="T43" i="1"/>
  <c r="X43" i="1" s="1"/>
  <c r="T24" i="1"/>
  <c r="X24" i="1" s="1"/>
  <c r="Z24" i="1"/>
  <c r="AA24" i="1"/>
  <c r="AA68" i="1"/>
  <c r="T68" i="1"/>
  <c r="X68" i="1" s="1"/>
  <c r="Z68" i="1"/>
  <c r="T89" i="1"/>
  <c r="X89" i="1" s="1"/>
  <c r="AA89" i="1"/>
  <c r="Z89" i="1"/>
  <c r="T73" i="1"/>
  <c r="X73" i="1" s="1"/>
  <c r="AA73" i="1"/>
  <c r="Y60" i="1"/>
  <c r="AA52" i="1"/>
  <c r="T52" i="1"/>
  <c r="X52" i="1" s="1"/>
  <c r="Z52" i="1"/>
  <c r="Y33" i="1"/>
  <c r="O61" i="1"/>
  <c r="M61" i="1" s="1"/>
  <c r="P61" i="1" s="1"/>
  <c r="J61" i="1" s="1"/>
  <c r="K61" i="1" s="1"/>
  <c r="Y61" i="1"/>
  <c r="R55" i="1"/>
  <c r="S55" i="1" s="1"/>
  <c r="T57" i="1"/>
  <c r="X57" i="1" s="1"/>
  <c r="AA57" i="1"/>
  <c r="AZ91" i="1"/>
  <c r="O75" i="1"/>
  <c r="M75" i="1" s="1"/>
  <c r="P75" i="1" s="1"/>
  <c r="J75" i="1" s="1"/>
  <c r="K75" i="1" s="1"/>
  <c r="Y75" i="1"/>
  <c r="Q90" i="1"/>
  <c r="AV90" i="1"/>
  <c r="Y80" i="1"/>
  <c r="R80" i="1"/>
  <c r="S80" i="1" s="1"/>
  <c r="R71" i="1"/>
  <c r="S71" i="1" s="1"/>
  <c r="R76" i="1"/>
  <c r="S76" i="1" s="1"/>
  <c r="O64" i="1"/>
  <c r="M64" i="1" s="1"/>
  <c r="P64" i="1" s="1"/>
  <c r="J64" i="1" s="1"/>
  <c r="K64" i="1" s="1"/>
  <c r="Y64" i="1"/>
  <c r="R93" i="1"/>
  <c r="S93" i="1" s="1"/>
  <c r="R61" i="1"/>
  <c r="S61" i="1" s="1"/>
  <c r="AZ51" i="1"/>
  <c r="AA34" i="1"/>
  <c r="T34" i="1"/>
  <c r="X34" i="1" s="1"/>
  <c r="R36" i="1"/>
  <c r="S36" i="1" s="1"/>
  <c r="AA21" i="1"/>
  <c r="AB21" i="1" s="1"/>
  <c r="T21" i="1"/>
  <c r="X21" i="1" s="1"/>
  <c r="Y39" i="1"/>
  <c r="J27" i="1"/>
  <c r="K27" i="1" s="1"/>
  <c r="Y91" i="1"/>
  <c r="Y70" i="1"/>
  <c r="Y88" i="1"/>
  <c r="R88" i="1"/>
  <c r="S88" i="1" s="1"/>
  <c r="Q74" i="1"/>
  <c r="AV74" i="1"/>
  <c r="Y66" i="1"/>
  <c r="O66" i="1"/>
  <c r="M66" i="1" s="1"/>
  <c r="P66" i="1" s="1"/>
  <c r="J66" i="1" s="1"/>
  <c r="K66" i="1" s="1"/>
  <c r="R47" i="1"/>
  <c r="S47" i="1" s="1"/>
  <c r="R60" i="1"/>
  <c r="S60" i="1" s="1"/>
  <c r="O60" i="1" s="1"/>
  <c r="M60" i="1" s="1"/>
  <c r="P60" i="1" s="1"/>
  <c r="J60" i="1" s="1"/>
  <c r="K60" i="1" s="1"/>
  <c r="Y58" i="1"/>
  <c r="O58" i="1"/>
  <c r="M58" i="1" s="1"/>
  <c r="P58" i="1" s="1"/>
  <c r="J58" i="1" s="1"/>
  <c r="K58" i="1" s="1"/>
  <c r="R62" i="1"/>
  <c r="S62" i="1" s="1"/>
  <c r="AZ46" i="1"/>
  <c r="Y22" i="1"/>
  <c r="Y31" i="1"/>
  <c r="Y26" i="1"/>
  <c r="AZ20" i="1"/>
  <c r="Y74" i="1"/>
  <c r="Z73" i="1"/>
  <c r="R92" i="1"/>
  <c r="S92" i="1" s="1"/>
  <c r="R65" i="1"/>
  <c r="S65" i="1" s="1"/>
  <c r="R75" i="1"/>
  <c r="S75" i="1" s="1"/>
  <c r="O57" i="1"/>
  <c r="M57" i="1" s="1"/>
  <c r="P57" i="1" s="1"/>
  <c r="J57" i="1" s="1"/>
  <c r="K57" i="1" s="1"/>
  <c r="Z46" i="1"/>
  <c r="AA46" i="1"/>
  <c r="AB46" i="1" s="1"/>
  <c r="T46" i="1"/>
  <c r="X46" i="1" s="1"/>
  <c r="R51" i="1"/>
  <c r="S51" i="1" s="1"/>
  <c r="O54" i="1"/>
  <c r="M54" i="1" s="1"/>
  <c r="P54" i="1" s="1"/>
  <c r="J54" i="1" s="1"/>
  <c r="K54" i="1" s="1"/>
  <c r="T54" i="1"/>
  <c r="X54" i="1" s="1"/>
  <c r="AA54" i="1"/>
  <c r="Z54" i="1"/>
  <c r="R44" i="1"/>
  <c r="S44" i="1" s="1"/>
  <c r="O44" i="1" s="1"/>
  <c r="M44" i="1" s="1"/>
  <c r="P44" i="1" s="1"/>
  <c r="J44" i="1" s="1"/>
  <c r="K44" i="1" s="1"/>
  <c r="AX62" i="1"/>
  <c r="R56" i="1"/>
  <c r="S56" i="1" s="1"/>
  <c r="Y23" i="1"/>
  <c r="R33" i="1"/>
  <c r="S33" i="1" s="1"/>
  <c r="O33" i="1" s="1"/>
  <c r="M33" i="1" s="1"/>
  <c r="P33" i="1" s="1"/>
  <c r="J33" i="1" s="1"/>
  <c r="K33" i="1" s="1"/>
  <c r="R18" i="1"/>
  <c r="S18" i="1" s="1"/>
  <c r="Y34" i="1"/>
  <c r="O34" i="1"/>
  <c r="M34" i="1" s="1"/>
  <c r="P34" i="1" s="1"/>
  <c r="J34" i="1" s="1"/>
  <c r="K34" i="1" s="1"/>
  <c r="Y18" i="1"/>
  <c r="T35" i="1"/>
  <c r="X35" i="1" s="1"/>
  <c r="AA35" i="1"/>
  <c r="Z35" i="1"/>
  <c r="AA66" i="1"/>
  <c r="T66" i="1"/>
  <c r="X66" i="1" s="1"/>
  <c r="Y56" i="1"/>
  <c r="T49" i="1"/>
  <c r="X49" i="1" s="1"/>
  <c r="AA49" i="1"/>
  <c r="AB49" i="1" s="1"/>
  <c r="R45" i="1"/>
  <c r="S45" i="1" s="1"/>
  <c r="Z66" i="1"/>
  <c r="Y59" i="1"/>
  <c r="Y86" i="1"/>
  <c r="Y82" i="1"/>
  <c r="Q82" i="1"/>
  <c r="AV82" i="1"/>
  <c r="T69" i="1"/>
  <c r="X69" i="1" s="1"/>
  <c r="AA69" i="1"/>
  <c r="Y73" i="1"/>
  <c r="O73" i="1"/>
  <c r="M73" i="1" s="1"/>
  <c r="P73" i="1" s="1"/>
  <c r="J73" i="1" s="1"/>
  <c r="K73" i="1" s="1"/>
  <c r="AA87" i="1"/>
  <c r="T87" i="1"/>
  <c r="X87" i="1" s="1"/>
  <c r="O68" i="1"/>
  <c r="M68" i="1" s="1"/>
  <c r="P68" i="1" s="1"/>
  <c r="J68" i="1" s="1"/>
  <c r="K68" i="1" s="1"/>
  <c r="Y68" i="1"/>
  <c r="Y79" i="1"/>
  <c r="O52" i="1"/>
  <c r="M52" i="1" s="1"/>
  <c r="P52" i="1" s="1"/>
  <c r="J52" i="1" s="1"/>
  <c r="K52" i="1" s="1"/>
  <c r="Y52" i="1"/>
  <c r="Y37" i="1"/>
  <c r="Y44" i="1"/>
  <c r="R39" i="1"/>
  <c r="S39" i="1" s="1"/>
  <c r="O39" i="1" s="1"/>
  <c r="M39" i="1" s="1"/>
  <c r="P39" i="1" s="1"/>
  <c r="J39" i="1" s="1"/>
  <c r="K39" i="1" s="1"/>
  <c r="O49" i="1"/>
  <c r="M49" i="1" s="1"/>
  <c r="P49" i="1" s="1"/>
  <c r="J49" i="1" s="1"/>
  <c r="K49" i="1" s="1"/>
  <c r="AZ63" i="1"/>
  <c r="O46" i="1"/>
  <c r="M46" i="1" s="1"/>
  <c r="P46" i="1" s="1"/>
  <c r="J46" i="1" s="1"/>
  <c r="K46" i="1" s="1"/>
  <c r="Y19" i="1"/>
  <c r="AZ36" i="1"/>
  <c r="R30" i="1"/>
  <c r="S30" i="1" s="1"/>
  <c r="R23" i="1"/>
  <c r="S23" i="1" s="1"/>
  <c r="AZ18" i="1"/>
  <c r="R26" i="1"/>
  <c r="S26" i="1" s="1"/>
  <c r="O26" i="1" s="1"/>
  <c r="M26" i="1" s="1"/>
  <c r="P26" i="1" s="1"/>
  <c r="J26" i="1" s="1"/>
  <c r="K26" i="1" s="1"/>
  <c r="R31" i="1"/>
  <c r="S31" i="1" s="1"/>
  <c r="AA77" i="1"/>
  <c r="T77" i="1"/>
  <c r="X77" i="1" s="1"/>
  <c r="Y67" i="1"/>
  <c r="R91" i="1"/>
  <c r="S91" i="1" s="1"/>
  <c r="O91" i="1" s="1"/>
  <c r="M91" i="1" s="1"/>
  <c r="P91" i="1" s="1"/>
  <c r="J91" i="1" s="1"/>
  <c r="K91" i="1" s="1"/>
  <c r="AV40" i="1"/>
  <c r="Q40" i="1"/>
  <c r="O71" i="1"/>
  <c r="M71" i="1" s="1"/>
  <c r="P71" i="1" s="1"/>
  <c r="J71" i="1" s="1"/>
  <c r="K71" i="1" s="1"/>
  <c r="Y71" i="1"/>
  <c r="Y85" i="1"/>
  <c r="Y55" i="1"/>
  <c r="O55" i="1"/>
  <c r="M55" i="1" s="1"/>
  <c r="P55" i="1" s="1"/>
  <c r="J55" i="1" s="1"/>
  <c r="K55" i="1" s="1"/>
  <c r="Y81" i="1"/>
  <c r="O24" i="1"/>
  <c r="M24" i="1" s="1"/>
  <c r="P24" i="1" s="1"/>
  <c r="J24" i="1" s="1"/>
  <c r="K24" i="1" s="1"/>
  <c r="Y24" i="1"/>
  <c r="T64" i="1"/>
  <c r="X64" i="1" s="1"/>
  <c r="AA64" i="1"/>
  <c r="AB64" i="1" s="1"/>
  <c r="Z64" i="1"/>
  <c r="R20" i="1"/>
  <c r="S20" i="1" s="1"/>
  <c r="T58" i="1"/>
  <c r="X58" i="1" s="1"/>
  <c r="AA58" i="1"/>
  <c r="AV59" i="1"/>
  <c r="Q59" i="1"/>
  <c r="Y78" i="1"/>
  <c r="R86" i="1"/>
  <c r="S86" i="1" s="1"/>
  <c r="Y83" i="1"/>
  <c r="Y90" i="1"/>
  <c r="Y72" i="1"/>
  <c r="R72" i="1"/>
  <c r="S72" i="1" s="1"/>
  <c r="Y89" i="1"/>
  <c r="O89" i="1"/>
  <c r="M89" i="1" s="1"/>
  <c r="P89" i="1" s="1"/>
  <c r="J89" i="1" s="1"/>
  <c r="K89" i="1" s="1"/>
  <c r="O69" i="1"/>
  <c r="M69" i="1" s="1"/>
  <c r="P69" i="1" s="1"/>
  <c r="J69" i="1" s="1"/>
  <c r="K69" i="1" s="1"/>
  <c r="Y69" i="1"/>
  <c r="R84" i="1"/>
  <c r="S84" i="1" s="1"/>
  <c r="Y77" i="1"/>
  <c r="O77" i="1"/>
  <c r="M77" i="1" s="1"/>
  <c r="P77" i="1" s="1"/>
  <c r="J77" i="1" s="1"/>
  <c r="K77" i="1" s="1"/>
  <c r="R70" i="1"/>
  <c r="S70" i="1" s="1"/>
  <c r="Y51" i="1"/>
  <c r="O87" i="1"/>
  <c r="M87" i="1" s="1"/>
  <c r="P87" i="1" s="1"/>
  <c r="J87" i="1" s="1"/>
  <c r="K87" i="1" s="1"/>
  <c r="Y87" i="1"/>
  <c r="R63" i="1"/>
  <c r="S63" i="1" s="1"/>
  <c r="Y45" i="1"/>
  <c r="O45" i="1"/>
  <c r="M45" i="1" s="1"/>
  <c r="P45" i="1" s="1"/>
  <c r="J45" i="1" s="1"/>
  <c r="K45" i="1" s="1"/>
  <c r="O43" i="1"/>
  <c r="M43" i="1" s="1"/>
  <c r="P43" i="1" s="1"/>
  <c r="J43" i="1" s="1"/>
  <c r="K43" i="1" s="1"/>
  <c r="Y43" i="1"/>
  <c r="Y42" i="1"/>
  <c r="R42" i="1"/>
  <c r="S42" i="1" s="1"/>
  <c r="O42" i="1" s="1"/>
  <c r="M42" i="1" s="1"/>
  <c r="P42" i="1" s="1"/>
  <c r="J42" i="1" s="1"/>
  <c r="K42" i="1" s="1"/>
  <c r="AV22" i="1"/>
  <c r="Q22" i="1"/>
  <c r="T17" i="1"/>
  <c r="X17" i="1" s="1"/>
  <c r="Z17" i="1"/>
  <c r="AA17" i="1"/>
  <c r="R38" i="1"/>
  <c r="S38" i="1" s="1"/>
  <c r="T25" i="1"/>
  <c r="X25" i="1" s="1"/>
  <c r="Z25" i="1"/>
  <c r="AA25" i="1"/>
  <c r="AB25" i="1" s="1"/>
  <c r="O25" i="1"/>
  <c r="M25" i="1" s="1"/>
  <c r="P25" i="1" s="1"/>
  <c r="J25" i="1" s="1"/>
  <c r="K25" i="1" s="1"/>
  <c r="AZ76" i="1"/>
  <c r="R79" i="1"/>
  <c r="S79" i="1" s="1"/>
  <c r="O79" i="1" s="1"/>
  <c r="M79" i="1" s="1"/>
  <c r="P79" i="1" s="1"/>
  <c r="J79" i="1" s="1"/>
  <c r="K79" i="1" s="1"/>
  <c r="R83" i="1"/>
  <c r="S83" i="1" s="1"/>
  <c r="O83" i="1" s="1"/>
  <c r="M83" i="1" s="1"/>
  <c r="P83" i="1" s="1"/>
  <c r="J83" i="1" s="1"/>
  <c r="K83" i="1" s="1"/>
  <c r="AV67" i="1"/>
  <c r="Q67" i="1"/>
  <c r="O47" i="1"/>
  <c r="M47" i="1" s="1"/>
  <c r="P47" i="1" s="1"/>
  <c r="J47" i="1" s="1"/>
  <c r="K47" i="1" s="1"/>
  <c r="Y47" i="1"/>
  <c r="O48" i="1"/>
  <c r="M48" i="1" s="1"/>
  <c r="P48" i="1" s="1"/>
  <c r="J48" i="1" s="1"/>
  <c r="K48" i="1" s="1"/>
  <c r="Y48" i="1"/>
  <c r="R41" i="1"/>
  <c r="S41" i="1" s="1"/>
  <c r="R85" i="1"/>
  <c r="S85" i="1" s="1"/>
  <c r="O85" i="1" s="1"/>
  <c r="M85" i="1" s="1"/>
  <c r="P85" i="1" s="1"/>
  <c r="J85" i="1" s="1"/>
  <c r="K85" i="1" s="1"/>
  <c r="R81" i="1"/>
  <c r="S81" i="1" s="1"/>
  <c r="O81" i="1" s="1"/>
  <c r="M81" i="1" s="1"/>
  <c r="P81" i="1" s="1"/>
  <c r="J81" i="1" s="1"/>
  <c r="K81" i="1" s="1"/>
  <c r="Y65" i="1"/>
  <c r="Z77" i="1"/>
  <c r="R78" i="1"/>
  <c r="S78" i="1" s="1"/>
  <c r="O78" i="1" s="1"/>
  <c r="M78" i="1" s="1"/>
  <c r="P78" i="1" s="1"/>
  <c r="J78" i="1" s="1"/>
  <c r="K78" i="1" s="1"/>
  <c r="Y50" i="1"/>
  <c r="O50" i="1"/>
  <c r="M50" i="1" s="1"/>
  <c r="P50" i="1" s="1"/>
  <c r="J50" i="1" s="1"/>
  <c r="K50" i="1" s="1"/>
  <c r="Z57" i="1"/>
  <c r="R53" i="1"/>
  <c r="S53" i="1" s="1"/>
  <c r="Y63" i="1"/>
  <c r="O63" i="1"/>
  <c r="M63" i="1" s="1"/>
  <c r="P63" i="1" s="1"/>
  <c r="J63" i="1" s="1"/>
  <c r="K63" i="1" s="1"/>
  <c r="O32" i="1"/>
  <c r="M32" i="1" s="1"/>
  <c r="P32" i="1" s="1"/>
  <c r="J32" i="1" s="1"/>
  <c r="K32" i="1" s="1"/>
  <c r="Y32" i="1"/>
  <c r="R37" i="1"/>
  <c r="S37" i="1" s="1"/>
  <c r="O37" i="1" s="1"/>
  <c r="M37" i="1" s="1"/>
  <c r="P37" i="1" s="1"/>
  <c r="J37" i="1" s="1"/>
  <c r="K37" i="1" s="1"/>
  <c r="Y29" i="1"/>
  <c r="R29" i="1"/>
  <c r="S29" i="1" s="1"/>
  <c r="R19" i="1"/>
  <c r="S19" i="1" s="1"/>
  <c r="O19" i="1" s="1"/>
  <c r="M19" i="1" s="1"/>
  <c r="P19" i="1" s="1"/>
  <c r="J19" i="1" s="1"/>
  <c r="K19" i="1" s="1"/>
  <c r="R28" i="1"/>
  <c r="S28" i="1" s="1"/>
  <c r="AB54" i="1" l="1"/>
  <c r="AB68" i="1"/>
  <c r="AB48" i="1"/>
  <c r="AB66" i="1"/>
  <c r="AB73" i="1"/>
  <c r="AB24" i="1"/>
  <c r="T20" i="1"/>
  <c r="X20" i="1" s="1"/>
  <c r="AA20" i="1"/>
  <c r="Z20" i="1"/>
  <c r="O20" i="1"/>
  <c r="M20" i="1" s="1"/>
  <c r="P20" i="1" s="1"/>
  <c r="J20" i="1" s="1"/>
  <c r="K20" i="1" s="1"/>
  <c r="AX22" i="1"/>
  <c r="AZ22" i="1"/>
  <c r="T72" i="1"/>
  <c r="X72" i="1" s="1"/>
  <c r="AA72" i="1"/>
  <c r="AB72" i="1" s="1"/>
  <c r="Z72" i="1"/>
  <c r="T91" i="1"/>
  <c r="X91" i="1" s="1"/>
  <c r="AA91" i="1"/>
  <c r="Z91" i="1"/>
  <c r="AA44" i="1"/>
  <c r="T44" i="1"/>
  <c r="X44" i="1" s="1"/>
  <c r="Z44" i="1"/>
  <c r="T88" i="1"/>
  <c r="X88" i="1" s="1"/>
  <c r="AA88" i="1"/>
  <c r="Z88" i="1"/>
  <c r="T41" i="1"/>
  <c r="X41" i="1" s="1"/>
  <c r="AA41" i="1"/>
  <c r="O41" i="1"/>
  <c r="M41" i="1" s="1"/>
  <c r="P41" i="1" s="1"/>
  <c r="J41" i="1" s="1"/>
  <c r="K41" i="1" s="1"/>
  <c r="Z41" i="1"/>
  <c r="T83" i="1"/>
  <c r="X83" i="1" s="1"/>
  <c r="AA83" i="1"/>
  <c r="AB83" i="1" s="1"/>
  <c r="Z83" i="1"/>
  <c r="AA63" i="1"/>
  <c r="T63" i="1"/>
  <c r="X63" i="1" s="1"/>
  <c r="Z63" i="1"/>
  <c r="Z26" i="1"/>
  <c r="AA26" i="1"/>
  <c r="T26" i="1"/>
  <c r="X26" i="1" s="1"/>
  <c r="AB35" i="1"/>
  <c r="T33" i="1"/>
  <c r="X33" i="1" s="1"/>
  <c r="AA33" i="1"/>
  <c r="AB33" i="1" s="1"/>
  <c r="Z33" i="1"/>
  <c r="AA60" i="1"/>
  <c r="T60" i="1"/>
  <c r="X60" i="1" s="1"/>
  <c r="Z60" i="1"/>
  <c r="T61" i="1"/>
  <c r="X61" i="1" s="1"/>
  <c r="AA61" i="1"/>
  <c r="AB61" i="1" s="1"/>
  <c r="Z61" i="1"/>
  <c r="AA71" i="1"/>
  <c r="T71" i="1"/>
  <c r="X71" i="1" s="1"/>
  <c r="Z71" i="1"/>
  <c r="AB50" i="1"/>
  <c r="T53" i="1"/>
  <c r="X53" i="1" s="1"/>
  <c r="AA53" i="1"/>
  <c r="Z53" i="1"/>
  <c r="O53" i="1"/>
  <c r="M53" i="1" s="1"/>
  <c r="P53" i="1" s="1"/>
  <c r="J53" i="1" s="1"/>
  <c r="K53" i="1" s="1"/>
  <c r="T39" i="1"/>
  <c r="X39" i="1" s="1"/>
  <c r="AA39" i="1"/>
  <c r="Z39" i="1"/>
  <c r="AA56" i="1"/>
  <c r="T56" i="1"/>
  <c r="X56" i="1" s="1"/>
  <c r="Z56" i="1"/>
  <c r="T76" i="1"/>
  <c r="X76" i="1" s="1"/>
  <c r="AA76" i="1"/>
  <c r="Z76" i="1"/>
  <c r="O76" i="1"/>
  <c r="M76" i="1" s="1"/>
  <c r="P76" i="1" s="1"/>
  <c r="J76" i="1" s="1"/>
  <c r="K76" i="1" s="1"/>
  <c r="AA70" i="1"/>
  <c r="T70" i="1"/>
  <c r="X70" i="1" s="1"/>
  <c r="Z70" i="1"/>
  <c r="AX40" i="1"/>
  <c r="AZ40" i="1"/>
  <c r="AB34" i="1"/>
  <c r="AA37" i="1"/>
  <c r="Z37" i="1"/>
  <c r="T37" i="1"/>
  <c r="X37" i="1" s="1"/>
  <c r="AX67" i="1"/>
  <c r="AZ67" i="1"/>
  <c r="R82" i="1"/>
  <c r="S82" i="1" s="1"/>
  <c r="T28" i="1"/>
  <c r="X28" i="1" s="1"/>
  <c r="AA28" i="1"/>
  <c r="Z28" i="1"/>
  <c r="O28" i="1"/>
  <c r="M28" i="1" s="1"/>
  <c r="P28" i="1" s="1"/>
  <c r="J28" i="1" s="1"/>
  <c r="K28" i="1" s="1"/>
  <c r="T38" i="1"/>
  <c r="X38" i="1" s="1"/>
  <c r="AA38" i="1"/>
  <c r="Z38" i="1"/>
  <c r="O38" i="1"/>
  <c r="M38" i="1" s="1"/>
  <c r="P38" i="1" s="1"/>
  <c r="J38" i="1" s="1"/>
  <c r="K38" i="1" s="1"/>
  <c r="T42" i="1"/>
  <c r="X42" i="1" s="1"/>
  <c r="Z42" i="1"/>
  <c r="AA42" i="1"/>
  <c r="AB42" i="1" s="1"/>
  <c r="T84" i="1"/>
  <c r="X84" i="1" s="1"/>
  <c r="AA84" i="1"/>
  <c r="Z84" i="1"/>
  <c r="O84" i="1"/>
  <c r="M84" i="1" s="1"/>
  <c r="P84" i="1" s="1"/>
  <c r="J84" i="1" s="1"/>
  <c r="K84" i="1" s="1"/>
  <c r="O72" i="1"/>
  <c r="M72" i="1" s="1"/>
  <c r="P72" i="1" s="1"/>
  <c r="J72" i="1" s="1"/>
  <c r="K72" i="1" s="1"/>
  <c r="AB87" i="1"/>
  <c r="O88" i="1"/>
  <c r="M88" i="1" s="1"/>
  <c r="P88" i="1" s="1"/>
  <c r="J88" i="1" s="1"/>
  <c r="K88" i="1" s="1"/>
  <c r="T80" i="1"/>
  <c r="X80" i="1" s="1"/>
  <c r="AA80" i="1"/>
  <c r="AB80" i="1" s="1"/>
  <c r="Z80" i="1"/>
  <c r="AB57" i="1"/>
  <c r="AB89" i="1"/>
  <c r="AA29" i="1"/>
  <c r="AB29" i="1" s="1"/>
  <c r="T29" i="1"/>
  <c r="X29" i="1" s="1"/>
  <c r="Z29" i="1"/>
  <c r="AX74" i="1"/>
  <c r="AZ74" i="1"/>
  <c r="T81" i="1"/>
  <c r="X81" i="1" s="1"/>
  <c r="AA81" i="1"/>
  <c r="Z81" i="1"/>
  <c r="AA31" i="1"/>
  <c r="AB31" i="1" s="1"/>
  <c r="Z31" i="1"/>
  <c r="T31" i="1"/>
  <c r="X31" i="1" s="1"/>
  <c r="AA51" i="1"/>
  <c r="Z51" i="1"/>
  <c r="T51" i="1"/>
  <c r="X51" i="1" s="1"/>
  <c r="Z18" i="1"/>
  <c r="AA18" i="1"/>
  <c r="AB18" i="1" s="1"/>
  <c r="T18" i="1"/>
  <c r="X18" i="1" s="1"/>
  <c r="T92" i="1"/>
  <c r="X92" i="1" s="1"/>
  <c r="AA92" i="1"/>
  <c r="O92" i="1"/>
  <c r="M92" i="1" s="1"/>
  <c r="P92" i="1" s="1"/>
  <c r="J92" i="1" s="1"/>
  <c r="K92" i="1" s="1"/>
  <c r="Z92" i="1"/>
  <c r="O31" i="1"/>
  <c r="M31" i="1" s="1"/>
  <c r="P31" i="1" s="1"/>
  <c r="J31" i="1" s="1"/>
  <c r="K31" i="1" s="1"/>
  <c r="AA78" i="1"/>
  <c r="T78" i="1"/>
  <c r="X78" i="1" s="1"/>
  <c r="Z78" i="1"/>
  <c r="R59" i="1"/>
  <c r="S59" i="1" s="1"/>
  <c r="O18" i="1"/>
  <c r="M18" i="1" s="1"/>
  <c r="P18" i="1" s="1"/>
  <c r="J18" i="1" s="1"/>
  <c r="K18" i="1" s="1"/>
  <c r="AA47" i="1"/>
  <c r="T47" i="1"/>
  <c r="X47" i="1" s="1"/>
  <c r="Z47" i="1"/>
  <c r="Z93" i="1"/>
  <c r="AA93" i="1"/>
  <c r="AB93" i="1" s="1"/>
  <c r="T93" i="1"/>
  <c r="X93" i="1" s="1"/>
  <c r="O93" i="1"/>
  <c r="M93" i="1" s="1"/>
  <c r="P93" i="1" s="1"/>
  <c r="J93" i="1" s="1"/>
  <c r="K93" i="1" s="1"/>
  <c r="R40" i="1"/>
  <c r="S40" i="1" s="1"/>
  <c r="R67" i="1"/>
  <c r="S67" i="1" s="1"/>
  <c r="R74" i="1"/>
  <c r="S74" i="1" s="1"/>
  <c r="AA86" i="1"/>
  <c r="T86" i="1"/>
  <c r="X86" i="1" s="1"/>
  <c r="Z86" i="1"/>
  <c r="T45" i="1"/>
  <c r="X45" i="1" s="1"/>
  <c r="AA45" i="1"/>
  <c r="Z45" i="1"/>
  <c r="T19" i="1"/>
  <c r="X19" i="1" s="1"/>
  <c r="AA19" i="1"/>
  <c r="AB19" i="1" s="1"/>
  <c r="Z19" i="1"/>
  <c r="AA79" i="1"/>
  <c r="T79" i="1"/>
  <c r="X79" i="1" s="1"/>
  <c r="Z79" i="1"/>
  <c r="AB17" i="1"/>
  <c r="AX59" i="1"/>
  <c r="AZ59" i="1"/>
  <c r="AA23" i="1"/>
  <c r="AB23" i="1" s="1"/>
  <c r="T23" i="1"/>
  <c r="X23" i="1" s="1"/>
  <c r="Z23" i="1"/>
  <c r="O86" i="1"/>
  <c r="M86" i="1" s="1"/>
  <c r="P86" i="1" s="1"/>
  <c r="J86" i="1" s="1"/>
  <c r="K86" i="1" s="1"/>
  <c r="O23" i="1"/>
  <c r="M23" i="1" s="1"/>
  <c r="P23" i="1" s="1"/>
  <c r="J23" i="1" s="1"/>
  <c r="K23" i="1" s="1"/>
  <c r="T75" i="1"/>
  <c r="X75" i="1" s="1"/>
  <c r="AA75" i="1"/>
  <c r="Z75" i="1"/>
  <c r="O70" i="1"/>
  <c r="M70" i="1" s="1"/>
  <c r="P70" i="1" s="1"/>
  <c r="J70" i="1" s="1"/>
  <c r="K70" i="1" s="1"/>
  <c r="T36" i="1"/>
  <c r="X36" i="1" s="1"/>
  <c r="AA36" i="1"/>
  <c r="O36" i="1"/>
  <c r="M36" i="1" s="1"/>
  <c r="P36" i="1" s="1"/>
  <c r="J36" i="1" s="1"/>
  <c r="K36" i="1" s="1"/>
  <c r="Z36" i="1"/>
  <c r="O80" i="1"/>
  <c r="M80" i="1" s="1"/>
  <c r="P80" i="1" s="1"/>
  <c r="J80" i="1" s="1"/>
  <c r="K80" i="1" s="1"/>
  <c r="AB52" i="1"/>
  <c r="AB43" i="1"/>
  <c r="AB32" i="1"/>
  <c r="T65" i="1"/>
  <c r="X65" i="1" s="1"/>
  <c r="AA65" i="1"/>
  <c r="Z65" i="1"/>
  <c r="R90" i="1"/>
  <c r="S90" i="1" s="1"/>
  <c r="R22" i="1"/>
  <c r="S22" i="1" s="1"/>
  <c r="AX82" i="1"/>
  <c r="AZ82" i="1"/>
  <c r="AA85" i="1"/>
  <c r="T85" i="1"/>
  <c r="X85" i="1" s="1"/>
  <c r="Z85" i="1"/>
  <c r="O29" i="1"/>
  <c r="M29" i="1" s="1"/>
  <c r="P29" i="1" s="1"/>
  <c r="J29" i="1" s="1"/>
  <c r="K29" i="1" s="1"/>
  <c r="O65" i="1"/>
  <c r="M65" i="1" s="1"/>
  <c r="P65" i="1" s="1"/>
  <c r="J65" i="1" s="1"/>
  <c r="K65" i="1" s="1"/>
  <c r="O51" i="1"/>
  <c r="M51" i="1" s="1"/>
  <c r="P51" i="1" s="1"/>
  <c r="J51" i="1" s="1"/>
  <c r="K51" i="1" s="1"/>
  <c r="AB58" i="1"/>
  <c r="AB77" i="1"/>
  <c r="AA30" i="1"/>
  <c r="T30" i="1"/>
  <c r="X30" i="1" s="1"/>
  <c r="Z30" i="1"/>
  <c r="O30" i="1"/>
  <c r="M30" i="1" s="1"/>
  <c r="P30" i="1" s="1"/>
  <c r="J30" i="1" s="1"/>
  <c r="K30" i="1" s="1"/>
  <c r="AB69" i="1"/>
  <c r="O56" i="1"/>
  <c r="M56" i="1" s="1"/>
  <c r="P56" i="1" s="1"/>
  <c r="J56" i="1" s="1"/>
  <c r="K56" i="1" s="1"/>
  <c r="T62" i="1"/>
  <c r="X62" i="1" s="1"/>
  <c r="Z62" i="1"/>
  <c r="AA62" i="1"/>
  <c r="O62" i="1"/>
  <c r="M62" i="1" s="1"/>
  <c r="P62" i="1" s="1"/>
  <c r="J62" i="1" s="1"/>
  <c r="K62" i="1" s="1"/>
  <c r="AX90" i="1"/>
  <c r="AZ90" i="1"/>
  <c r="AA55" i="1"/>
  <c r="T55" i="1"/>
  <c r="X55" i="1" s="1"/>
  <c r="Z55" i="1"/>
  <c r="AB76" i="1" l="1"/>
  <c r="AB26" i="1"/>
  <c r="AB79" i="1"/>
  <c r="AB62" i="1"/>
  <c r="AA22" i="1"/>
  <c r="T22" i="1"/>
  <c r="X22" i="1" s="1"/>
  <c r="Z22" i="1"/>
  <c r="O22" i="1"/>
  <c r="M22" i="1" s="1"/>
  <c r="P22" i="1" s="1"/>
  <c r="J22" i="1" s="1"/>
  <c r="K22" i="1" s="1"/>
  <c r="AB75" i="1"/>
  <c r="AB78" i="1"/>
  <c r="AB81" i="1"/>
  <c r="AB38" i="1"/>
  <c r="AB55" i="1"/>
  <c r="AB45" i="1"/>
  <c r="AA67" i="1"/>
  <c r="Z67" i="1"/>
  <c r="T67" i="1"/>
  <c r="X67" i="1" s="1"/>
  <c r="O67" i="1"/>
  <c r="M67" i="1" s="1"/>
  <c r="P67" i="1" s="1"/>
  <c r="J67" i="1" s="1"/>
  <c r="K67" i="1" s="1"/>
  <c r="AB84" i="1"/>
  <c r="AB56" i="1"/>
  <c r="AB44" i="1"/>
  <c r="AA90" i="1"/>
  <c r="T90" i="1"/>
  <c r="X90" i="1" s="1"/>
  <c r="Z90" i="1"/>
  <c r="O90" i="1"/>
  <c r="M90" i="1" s="1"/>
  <c r="P90" i="1" s="1"/>
  <c r="J90" i="1" s="1"/>
  <c r="K90" i="1" s="1"/>
  <c r="T40" i="1"/>
  <c r="X40" i="1" s="1"/>
  <c r="AA40" i="1"/>
  <c r="O40" i="1"/>
  <c r="M40" i="1" s="1"/>
  <c r="P40" i="1" s="1"/>
  <c r="J40" i="1" s="1"/>
  <c r="K40" i="1" s="1"/>
  <c r="Z40" i="1"/>
  <c r="AB47" i="1"/>
  <c r="AB70" i="1"/>
  <c r="AB60" i="1"/>
  <c r="AB41" i="1"/>
  <c r="AB53" i="1"/>
  <c r="AB51" i="1"/>
  <c r="AB39" i="1"/>
  <c r="AB91" i="1"/>
  <c r="AA82" i="1"/>
  <c r="T82" i="1"/>
  <c r="X82" i="1" s="1"/>
  <c r="Z82" i="1"/>
  <c r="O82" i="1"/>
  <c r="M82" i="1" s="1"/>
  <c r="P82" i="1" s="1"/>
  <c r="J82" i="1" s="1"/>
  <c r="K82" i="1" s="1"/>
  <c r="AB30" i="1"/>
  <c r="AB85" i="1"/>
  <c r="AB65" i="1"/>
  <c r="AB36" i="1"/>
  <c r="AB92" i="1"/>
  <c r="AB28" i="1"/>
  <c r="AB37" i="1"/>
  <c r="AB71" i="1"/>
  <c r="AB63" i="1"/>
  <c r="AB20" i="1"/>
  <c r="AA74" i="1"/>
  <c r="T74" i="1"/>
  <c r="X74" i="1" s="1"/>
  <c r="Z74" i="1"/>
  <c r="O74" i="1"/>
  <c r="M74" i="1" s="1"/>
  <c r="P74" i="1" s="1"/>
  <c r="J74" i="1" s="1"/>
  <c r="K74" i="1" s="1"/>
  <c r="AB86" i="1"/>
  <c r="AA59" i="1"/>
  <c r="AB59" i="1" s="1"/>
  <c r="Z59" i="1"/>
  <c r="T59" i="1"/>
  <c r="X59" i="1" s="1"/>
  <c r="O59" i="1"/>
  <c r="M59" i="1" s="1"/>
  <c r="P59" i="1" s="1"/>
  <c r="J59" i="1" s="1"/>
  <c r="K59" i="1" s="1"/>
  <c r="AB88" i="1"/>
  <c r="AB74" i="1" l="1"/>
  <c r="AB40" i="1"/>
  <c r="AB67" i="1"/>
  <c r="AB82" i="1"/>
  <c r="AB90" i="1"/>
  <c r="AB22" i="1"/>
</calcChain>
</file>

<file path=xl/sharedStrings.xml><?xml version="1.0" encoding="utf-8"?>
<sst xmlns="http://schemas.openxmlformats.org/spreadsheetml/2006/main" count="1086" uniqueCount="487">
  <si>
    <t>File opened</t>
  </si>
  <si>
    <t>2023-01-05 13:49:20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</si>
  <si>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</si>
  <si>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</si>
  <si>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</si>
  <si>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</si>
  <si>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</si>
  <si>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</si>
  <si>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</si>
  <si>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</si>
  <si>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</si>
  <si>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</si>
  <si>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</si>
  <si>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{"co2bspanconc1": "2500", "co2bspan2b": "0.287104", "ssb_ref": "34260.8", "co2azero": "0.956047", "co2aspan2b": "0.285496", "h2obspanconc1": "12.27", "h2oaspan2a": "0.0688822", "h2oaspan1": "1.00238", "tbzero": "0.305447", "h2oaspanconc2": "0", "h2obspanconc2": "0", "co2bspan2": "-0.0282607", "co2aspan2a": "0.288024", "oxygen": "21", "flowbzero": "0.28845", "h2obspan1": "0.998622", "h2obzero": "1.10204", "chamberpressurezero": "2.51199", "flowmeterzero": "0.987779", "h2oaspan2b": "0.0690461", "h2oaspanconc1": "12.27", "co2bzero": "0.956083", "h2obspan2b": "0.0691233", "ssa_ref": "34202.9", "h2oaspan2": "0", "flowazero": "0.31195", "co2aspanconc1": "2500", "co2bspan1": "0.999307", "co2aspan2": "-0.0280352", "h2oazero": "1.09778", "tazero": "0.200024", "co2bspanconc2": "301.5", "h2obspan2a": "0.0692186", "co2aspanconc2": "301.5", "h2obspan2": "0", "co2bspan2a": "0.289677", "co2aspan1": "0.999297"}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</si>
  <si>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</si>
  <si>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</si>
  <si>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</si>
  <si>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</si>
  <si>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</si>
  <si>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</si>
  <si>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</si>
  <si>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</si>
  <si>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</si>
  <si>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</si>
  <si>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13:49:20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</si>
  <si>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</si>
  <si>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</si>
  <si>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</si>
  <si>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</si>
  <si>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</si>
  <si>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</si>
  <si>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</si>
  <si>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</si>
  <si>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</si>
  <si>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</si>
  <si>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</si>
  <si>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</si>
  <si>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</si>
  <si>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</si>
  <si>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</si>
  <si>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</si>
  <si>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</si>
  <si>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</si>
  <si>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</si>
  <si>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</si>
  <si>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</si>
  <si>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</si>
  <si>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</si>
  <si>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</si>
  <si>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</si>
  <si>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</si>
  <si>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</si>
  <si>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</si>
  <si>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</si>
  <si>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</si>
  <si>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</si>
  <si>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</si>
  <si>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</si>
  <si>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</si>
  <si>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</si>
  <si>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</si>
  <si>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</si>
  <si>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</si>
  <si>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</si>
  <si>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</si>
  <si>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</si>
  <si>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</si>
  <si>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</si>
  <si>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</si>
  <si>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</si>
  <si>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3.21083 83.9047 387.127 627.539 870.703 1067.81 1253.45 1432.42</t>
  </si>
  <si>
    <t>Fs_true</t>
  </si>
  <si>
    <t>0.3572 100.903 401.896 601.131 800.531 1001.69 1199.96 1401.42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</si>
  <si>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</si>
  <si>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</si>
  <si>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</si>
  <si>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</si>
  <si>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</si>
  <si>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</si>
  <si>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</si>
  <si>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</si>
  <si>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</si>
  <si>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</si>
  <si>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</si>
  <si>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</si>
  <si>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</si>
  <si>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</si>
  <si>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</si>
  <si>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</si>
  <si>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</si>
  <si>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</si>
  <si>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</si>
  <si>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</si>
  <si>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</si>
  <si>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</si>
  <si>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</si>
  <si>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</si>
  <si>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</si>
  <si>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</si>
  <si>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</si>
  <si>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</si>
  <si>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</si>
  <si>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</si>
  <si>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</si>
  <si>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</si>
  <si>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</si>
  <si>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</si>
  <si>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</si>
  <si>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</si>
  <si>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</si>
  <si>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</si>
  <si>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</si>
  <si>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</si>
  <si>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</si>
  <si>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</si>
  <si>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</si>
  <si>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</si>
  <si>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</si>
  <si>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</si>
  <si>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</si>
  <si>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</si>
  <si>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</si>
  <si>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</si>
  <si>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</si>
  <si>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</si>
  <si>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</si>
  <si>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</si>
  <si>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</si>
  <si>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</si>
  <si>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</si>
  <si>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</si>
  <si>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</si>
  <si>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</si>
  <si>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</si>
  <si>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</si>
  <si>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</si>
  <si>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</si>
  <si>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</si>
  <si>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</si>
  <si>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</si>
  <si>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</si>
  <si>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</si>
  <si>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</si>
  <si>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</si>
  <si>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</si>
  <si>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</si>
  <si>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</si>
  <si>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</si>
  <si>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</si>
  <si>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</si>
  <si>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</si>
  <si>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</si>
  <si>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</si>
  <si>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</si>
  <si>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</si>
  <si>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</si>
  <si>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</si>
  <si>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</si>
  <si>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</si>
  <si>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</si>
  <si>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</si>
  <si>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</si>
  <si>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</si>
  <si>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</si>
  <si>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</si>
  <si>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</si>
  <si>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</si>
  <si>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</si>
  <si>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</si>
  <si>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</si>
  <si>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</si>
  <si>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</si>
  <si>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</si>
  <si>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</si>
  <si>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</si>
  <si>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</si>
  <si>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</si>
  <si>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</si>
  <si>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</si>
  <si>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</si>
  <si>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</si>
  <si>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</si>
  <si>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</si>
  <si>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</si>
  <si>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</si>
  <si>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</si>
  <si>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</si>
  <si>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</si>
  <si>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</si>
  <si>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</si>
  <si>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</si>
  <si>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</si>
  <si>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</si>
  <si>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</si>
  <si>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</si>
  <si>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</si>
  <si>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</si>
  <si>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</si>
  <si>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</si>
  <si>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</si>
  <si>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</si>
  <si>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</si>
  <si>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</si>
  <si>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</si>
  <si>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</si>
  <si>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</si>
  <si>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</si>
  <si>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</si>
  <si>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</si>
  <si>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</si>
  <si>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</si>
  <si>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</si>
  <si>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</si>
  <si>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</si>
  <si>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</si>
  <si>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</si>
  <si>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</si>
  <si>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</si>
  <si>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</si>
  <si>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</si>
  <si>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</si>
  <si>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</si>
  <si>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</si>
  <si>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</si>
  <si>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</si>
  <si>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</si>
  <si>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</si>
  <si>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</si>
  <si>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</si>
  <si>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</si>
  <si>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</si>
  <si>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</si>
  <si>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</si>
  <si>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</si>
  <si>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</si>
  <si>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</si>
  <si>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</si>
  <si>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</si>
  <si>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</si>
  <si>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</si>
  <si>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</si>
  <si>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</si>
  <si>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</si>
  <si>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</si>
  <si>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</si>
  <si>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</si>
  <si>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</si>
  <si>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</si>
  <si>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</si>
  <si>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20230105 13:51:15</t>
  </si>
  <si>
    <t>13:51:15</t>
  </si>
  <si>
    <t>MPF-5928-20230105-13_44_03</t>
  </si>
  <si>
    <t>MPF-5929-20230105-13_51_16</t>
  </si>
  <si>
    <t>-</t>
  </si>
  <si>
    <t>0: Broadleaf</t>
  </si>
  <si>
    <t>13:50:08</t>
  </si>
  <si>
    <t>1/3</t>
  </si>
  <si>
    <t>20230105 13:52:15</t>
  </si>
  <si>
    <t>13:52:15</t>
  </si>
  <si>
    <t>MPF-5930-20230105-13_52_16</t>
  </si>
  <si>
    <t>2/3</t>
  </si>
  <si>
    <t>20230105 13:53:15</t>
  </si>
  <si>
    <t>13:53:15</t>
  </si>
  <si>
    <t>MPF-5931-20230105-13_53_16</t>
  </si>
  <si>
    <t>20230105 13:54:15</t>
  </si>
  <si>
    <t>13:54:15</t>
  </si>
  <si>
    <t>MPF-5932-20230105-13_54_16</t>
  </si>
  <si>
    <t>20230105 13:55:15</t>
  </si>
  <si>
    <t>13:55:15</t>
  </si>
  <si>
    <t>MPF-5933-20230105-13_55_16</t>
  </si>
  <si>
    <t>20230105 13:56:15</t>
  </si>
  <si>
    <t>13:56:15</t>
  </si>
  <si>
    <t>MPF-5934-20230105-13_56_16</t>
  </si>
  <si>
    <t>20230105 13:57:15</t>
  </si>
  <si>
    <t>13:57:15</t>
  </si>
  <si>
    <t>MPF-5935-20230105-13_57_16</t>
  </si>
  <si>
    <t>20230105 13:58:15</t>
  </si>
  <si>
    <t>13:58:15</t>
  </si>
  <si>
    <t>MPF-5936-20230105-13_58_16</t>
  </si>
  <si>
    <t>20230105 13:59:15</t>
  </si>
  <si>
    <t>13:59:15</t>
  </si>
  <si>
    <t>MPF-5937-20230105-13_59_16</t>
  </si>
  <si>
    <t>20230105 14:00:15</t>
  </si>
  <si>
    <t>14:00:15</t>
  </si>
  <si>
    <t>MPF-5938-20230105-14_00_16</t>
  </si>
  <si>
    <t>20230105 14:01:15</t>
  </si>
  <si>
    <t>14:01:15</t>
  </si>
  <si>
    <t>MPF-5939-20230105-14_01_16</t>
  </si>
  <si>
    <t>20230105 14:02:15</t>
  </si>
  <si>
    <t>14:02:15</t>
  </si>
  <si>
    <t>MPF-5940-20230105-14_02_16</t>
  </si>
  <si>
    <t>20230105 14:03:15</t>
  </si>
  <si>
    <t>14:03:15</t>
  </si>
  <si>
    <t>MPF-5941-20230105-14_03_16</t>
  </si>
  <si>
    <t>20230105 14:04:15</t>
  </si>
  <si>
    <t>14:04:15</t>
  </si>
  <si>
    <t>MPF-5942-20230105-14_04_16</t>
  </si>
  <si>
    <t>20230105 14:05:15</t>
  </si>
  <si>
    <t>14:05:15</t>
  </si>
  <si>
    <t>MPF-5943-20230105-14_05_16</t>
  </si>
  <si>
    <t>20230105 14:06:15</t>
  </si>
  <si>
    <t>14:06:15</t>
  </si>
  <si>
    <t>MPF-5944-20230105-14_06_16</t>
  </si>
  <si>
    <t>20230105 14:07:15</t>
  </si>
  <si>
    <t>14:07:15</t>
  </si>
  <si>
    <t>MPF-5945-20230105-14_07_16</t>
  </si>
  <si>
    <t>20230105 14:08:15</t>
  </si>
  <si>
    <t>14:08:15</t>
  </si>
  <si>
    <t>MPF-5946-20230105-14_08_16</t>
  </si>
  <si>
    <t>20230105 14:09:15</t>
  </si>
  <si>
    <t>14:09:15</t>
  </si>
  <si>
    <t>MPF-5947-20230105-14_09_17</t>
  </si>
  <si>
    <t>20230105 14:11:15</t>
  </si>
  <si>
    <t>14:11:15</t>
  </si>
  <si>
    <t>MPF-5948-20230105-14_11_16</t>
  </si>
  <si>
    <t>20230105 14:12:15</t>
  </si>
  <si>
    <t>14:12:15</t>
  </si>
  <si>
    <t>MPF-5949-20230105-14_12_16</t>
  </si>
  <si>
    <t>20230105 14:13:15</t>
  </si>
  <si>
    <t>14:13:15</t>
  </si>
  <si>
    <t>MPF-5950-20230105-14_13_16</t>
  </si>
  <si>
    <t>20230105 14:14:15</t>
  </si>
  <si>
    <t>14:14:15</t>
  </si>
  <si>
    <t>MPF-5951-20230105-14_14_16</t>
  </si>
  <si>
    <t>20230105 14:15:15</t>
  </si>
  <si>
    <t>14:15:15</t>
  </si>
  <si>
    <t>MPF-5952-20230105-14_15_16</t>
  </si>
  <si>
    <t>20230105 14:16:15</t>
  </si>
  <si>
    <t>14:16:15</t>
  </si>
  <si>
    <t>MPF-5953-20230105-14_16_17</t>
  </si>
  <si>
    <t>20230105 14:17:15</t>
  </si>
  <si>
    <t>14:17:15</t>
  </si>
  <si>
    <t>MPF-5954-20230105-14_17_16</t>
  </si>
  <si>
    <t>20230105 14:18:15</t>
  </si>
  <si>
    <t>14:18:15</t>
  </si>
  <si>
    <t>MPF-5955-20230105-14_18_17</t>
  </si>
  <si>
    <t>20230105 14:19:15</t>
  </si>
  <si>
    <t>14:19:15</t>
  </si>
  <si>
    <t>MPF-5956-20230105-14_19_17</t>
  </si>
  <si>
    <t>20230105 14:20:15</t>
  </si>
  <si>
    <t>14:20:15</t>
  </si>
  <si>
    <t>MPF-5957-20230105-14_20_16</t>
  </si>
  <si>
    <t>20230105 14:21:15</t>
  </si>
  <si>
    <t>14:21:15</t>
  </si>
  <si>
    <t>MPF-5958-20230105-14_21_17</t>
  </si>
  <si>
    <t>20230105 14:22:15</t>
  </si>
  <si>
    <t>14:22:15</t>
  </si>
  <si>
    <t>MPF-5959-20230105-14_22_17</t>
  </si>
  <si>
    <t>20230105 14:23:15</t>
  </si>
  <si>
    <t>14:23:15</t>
  </si>
  <si>
    <t>MPF-5960-20230105-14_23_17</t>
  </si>
  <si>
    <t>20230105 14:24:15</t>
  </si>
  <si>
    <t>14:24:15</t>
  </si>
  <si>
    <t>MPF-5961-20230105-14_24_17</t>
  </si>
  <si>
    <t>20230105 14:25:15</t>
  </si>
  <si>
    <t>14:25:15</t>
  </si>
  <si>
    <t>MPF-5962-20230105-14_25_17</t>
  </si>
  <si>
    <t>20230105 14:26:15</t>
  </si>
  <si>
    <t>14:26:15</t>
  </si>
  <si>
    <t>MPF-5963-20230105-14_26_17</t>
  </si>
  <si>
    <t>20230105 14:27:15</t>
  </si>
  <si>
    <t>14:27:15</t>
  </si>
  <si>
    <t>MPF-5964-20230105-14_27_17</t>
  </si>
  <si>
    <t>20230105 14:28:15</t>
  </si>
  <si>
    <t>14:28:15</t>
  </si>
  <si>
    <t>MPF-5965-20230105-14_28_17</t>
  </si>
  <si>
    <t>20230105 14:29:16</t>
  </si>
  <si>
    <t>14:29:16</t>
  </si>
  <si>
    <t>MPF-5966-20230105-14_29_17</t>
  </si>
  <si>
    <t>20230105 14:31:15</t>
  </si>
  <si>
    <t>14:31:15</t>
  </si>
  <si>
    <t>MPF-5967-20230105-14_31_17</t>
  </si>
  <si>
    <t>0/3</t>
  </si>
  <si>
    <t>20230105 14:32:15</t>
  </si>
  <si>
    <t>14:32:15</t>
  </si>
  <si>
    <t>MPF-5968-20230105-14_32_17</t>
  </si>
  <si>
    <t>20230105 14:33:15</t>
  </si>
  <si>
    <t>14:33:15</t>
  </si>
  <si>
    <t>MPF-5969-20230105-14_33_17</t>
  </si>
  <si>
    <t>20230105 14:34:15</t>
  </si>
  <si>
    <t>14:34:15</t>
  </si>
  <si>
    <t>MPF-5970-20230105-14_34_17</t>
  </si>
  <si>
    <t>20230105 14:35:15</t>
  </si>
  <si>
    <t>14:35:15</t>
  </si>
  <si>
    <t>MPF-5971-20230105-14_35_17</t>
  </si>
  <si>
    <t>20230105 14:36:15</t>
  </si>
  <si>
    <t>14:36:15</t>
  </si>
  <si>
    <t>MPF-5972-20230105-14_36_17</t>
  </si>
  <si>
    <t>20230105 14:37:15</t>
  </si>
  <si>
    <t>14:37:15</t>
  </si>
  <si>
    <t>MPF-5973-20230105-14_37_17</t>
  </si>
  <si>
    <t>20230105 14:38:15</t>
  </si>
  <si>
    <t>14:38:15</t>
  </si>
  <si>
    <t>MPF-5974-20230105-14_38_17</t>
  </si>
  <si>
    <t>20230105 14:39:15</t>
  </si>
  <si>
    <t>14:39:15</t>
  </si>
  <si>
    <t>MPF-5975-20230105-14_39_17</t>
  </si>
  <si>
    <t>20230105 14:40:15</t>
  </si>
  <si>
    <t>14:40:15</t>
  </si>
  <si>
    <t>MPF-5976-20230105-14_40_17</t>
  </si>
  <si>
    <t>20230105 14:41:15</t>
  </si>
  <si>
    <t>14:41:15</t>
  </si>
  <si>
    <t>MPF-5977-20230105-14_41_17</t>
  </si>
  <si>
    <t>20230105 14:42:15</t>
  </si>
  <si>
    <t>14:42:15</t>
  </si>
  <si>
    <t>MPF-5978-20230105-14_42_17</t>
  </si>
  <si>
    <t>20230105 14:43:15</t>
  </si>
  <si>
    <t>14:43:15</t>
  </si>
  <si>
    <t>MPF-5979-20230105-14_43_17</t>
  </si>
  <si>
    <t>20230105 14:44:15</t>
  </si>
  <si>
    <t>14:44:15</t>
  </si>
  <si>
    <t>MPF-5980-20230105-14_44_17</t>
  </si>
  <si>
    <t>20230105 14:45:15</t>
  </si>
  <si>
    <t>14:45:15</t>
  </si>
  <si>
    <t>MPF-5981-20230105-14_45_17</t>
  </si>
  <si>
    <t>20230105 14:46:15</t>
  </si>
  <si>
    <t>14:46:15</t>
  </si>
  <si>
    <t>MPF-5982-20230105-14_46_17</t>
  </si>
  <si>
    <t>20230105 14:47:16</t>
  </si>
  <si>
    <t>14:47:16</t>
  </si>
  <si>
    <t>MPF-5983-20230105-14_47_17</t>
  </si>
  <si>
    <t>20230105 14:48:16</t>
  </si>
  <si>
    <t>14:48:16</t>
  </si>
  <si>
    <t>MPF-5984-20230105-14_48_17</t>
  </si>
  <si>
    <t>20230105 14:49:16</t>
  </si>
  <si>
    <t>14:49:16</t>
  </si>
  <si>
    <t>MPF-5985-20230105-14_49_17</t>
  </si>
  <si>
    <t>20230105 14:51:15</t>
  </si>
  <si>
    <t>14:51:15</t>
  </si>
  <si>
    <t>MPF-5986-20230105-14_51_17</t>
  </si>
  <si>
    <t>20230105 14:52:15</t>
  </si>
  <si>
    <t>14:52:15</t>
  </si>
  <si>
    <t>MPF-5987-20230105-14_52_17</t>
  </si>
  <si>
    <t>20230105 14:53:15</t>
  </si>
  <si>
    <t>14:53:15</t>
  </si>
  <si>
    <t>MPF-5988-20230105-14_53_17</t>
  </si>
  <si>
    <t>20230105 14:54:15</t>
  </si>
  <si>
    <t>14:54:15</t>
  </si>
  <si>
    <t>MPF-5989-20230105-14_54_17</t>
  </si>
  <si>
    <t>20230105 14:55:15</t>
  </si>
  <si>
    <t>14:55:15</t>
  </si>
  <si>
    <t>MPF-5990-20230105-14_55_17</t>
  </si>
  <si>
    <t>20230105 14:56:15</t>
  </si>
  <si>
    <t>14:56:15</t>
  </si>
  <si>
    <t>MPF-5991-20230105-14_56_17</t>
  </si>
  <si>
    <t>20230105 14:57:15</t>
  </si>
  <si>
    <t>14:57:15</t>
  </si>
  <si>
    <t>MPF-5992-20230105-14_57_17</t>
  </si>
  <si>
    <t>20230105 14:58:15</t>
  </si>
  <si>
    <t>14:58:15</t>
  </si>
  <si>
    <t>MPF-5993-20230105-14_58_17</t>
  </si>
  <si>
    <t>20230105 14:59:15</t>
  </si>
  <si>
    <t>14:59:15</t>
  </si>
  <si>
    <t>MPF-5994-20230105-14_59_17</t>
  </si>
  <si>
    <t>20230105 15:00:15</t>
  </si>
  <si>
    <t>15:00:15</t>
  </si>
  <si>
    <t>MPF-5995-20230105-15_00_17</t>
  </si>
  <si>
    <t>20230105 15:01:15</t>
  </si>
  <si>
    <t>15:01:15</t>
  </si>
  <si>
    <t>MPF-5996-20230105-15_01_17</t>
  </si>
  <si>
    <t>20230105 15:02:15</t>
  </si>
  <si>
    <t>15:02:15</t>
  </si>
  <si>
    <t>MPF-5997-20230105-15_02_17</t>
  </si>
  <si>
    <t>20230105 15:03:15</t>
  </si>
  <si>
    <t>15:03:15</t>
  </si>
  <si>
    <t>MPF-5998-20230105-15_03_17</t>
  </si>
  <si>
    <t>20230105 15:04:15</t>
  </si>
  <si>
    <t>15:04:15</t>
  </si>
  <si>
    <t>MPF-5999-20230105-15_04_17</t>
  </si>
  <si>
    <t>20230105 15:05:15</t>
  </si>
  <si>
    <t>15:05:15</t>
  </si>
  <si>
    <t>MPF-6000-20230105-15_05_17</t>
  </si>
  <si>
    <t>20230105 15:06:15</t>
  </si>
  <si>
    <t>15:06:15</t>
  </si>
  <si>
    <t>MPF-6001-20230105-15_06_17</t>
  </si>
  <si>
    <t>20230105 15:07:15</t>
  </si>
  <si>
    <t>15:07:15</t>
  </si>
  <si>
    <t>MPF-6002-20230105-15_07_17</t>
  </si>
  <si>
    <t>20230105 15:08:15</t>
  </si>
  <si>
    <t>15:08:15</t>
  </si>
  <si>
    <t>MPF-6003-20230105-15_08_17</t>
  </si>
  <si>
    <t>20230105 15:09:15</t>
  </si>
  <si>
    <t>15:09:15</t>
  </si>
  <si>
    <t>MPF-6004-20230105-15_09_17</t>
  </si>
  <si>
    <t>20230105 15:10:15</t>
  </si>
  <si>
    <t>15:10:15</t>
  </si>
  <si>
    <t>MPF-6005-20230105-15_10_17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</si>
</sst>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topLeftCell="BG68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1672923075.2</v>
      </c>
      <c r="C17">
        <v>0</v>
      </c>
      <c r="D17" t="s">
        <v>249</v>
      </c>
      <c r="E17" t="s">
        <v>250</v>
      </c>
      <c r="F17">
        <v>1672923067.2</v>
      </c>
      <c r="G17">
        <f t="shared" ref="G17:G48" si="0">BU17*AH17*(BS17-BT17)/(100*BM17*(1000-AH17*BS17))</f>
        <v>6.6911764470669521E-3</v>
      </c>
      <c r="H17">
        <f t="shared" ref="H17:H48" si="1">BU17*AH17*(BR17-BQ17*(1000-AH17*BT17)/(1000-AH17*BS17))/(100*BM17)</f>
        <v>10.504486627293705</v>
      </c>
      <c r="I17">
        <f t="shared" ref="I17:I48" si="2">BQ17 - IF(AH17&gt;1, H17*BM17*100/(AJ17*CA17), 0)</f>
        <v>399.75770967741897</v>
      </c>
      <c r="J17">
        <f t="shared" ref="J17:J48" si="3">((P17-G17/2)*I17-H17)/(P17+G17/2)</f>
        <v>324.82592380804431</v>
      </c>
      <c r="K17">
        <f t="shared" ref="K17:K48" si="4">J17*(BV17+BW17)/1000</f>
        <v>31.340888764632734</v>
      </c>
      <c r="L17">
        <f t="shared" ref="L17:L48" si="5">(BQ17 - IF(AH17&gt;1, H17*BM17*100/(AJ17*CA17), 0))*(BV17+BW17)/1000</f>
        <v>38.570695851259089</v>
      </c>
      <c r="M17">
        <f t="shared" ref="M17:M48" si="6">2/((1/O17-1/N17)+SIGN(O17)*SQRT((1/O17-1/N17)*(1/O17-1/N17) + 4*BN17/((BN17+1)*(BN17+1))*(2*1/O17*1/N17-1/N17*1/N17)))</f>
        <v>0.28718241918936288</v>
      </c>
      <c r="N17">
        <f t="shared" ref="N17:N48" si="7">AE17+AD17*BM17+AC17*BM17*BM17</f>
        <v>3.3807777231492495</v>
      </c>
      <c r="O17">
        <f t="shared" ref="O17:O48" si="8">G17*(1000-(1000*0.61365*EXP(17.502*S17/(240.97+S17))/(BV17+BW17)+BS17)/2)/(1000*0.61365*EXP(17.502*S17/(240.97+S17))/(BV17+BW17)-BS17)</f>
        <v>0.27428542209907641</v>
      </c>
      <c r="P17">
        <f t="shared" ref="P17:P48" si="9">1/((BN17+1)/(M17/1.6)+1/(N17/1.37)) + BN17/((BN17+1)/(M17/1.6) + BN17/(N17/1.37))</f>
        <v>0.17253886249269051</v>
      </c>
      <c r="Q17">
        <f t="shared" ref="Q17:Q48" si="10">(BJ17*BL17)</f>
        <v>161.84693080095178</v>
      </c>
      <c r="R17">
        <f t="shared" ref="R17:R48" si="11">(BX17+(Q17+2*0.95*0.0000000567*(((BX17+$B$7)+273)^4-(BX17+273)^4)-44100*G17)/(1.84*29.3*N17+8*0.95*0.0000000567*(BX17+273)^3))</f>
        <v>27.535559962408676</v>
      </c>
      <c r="S17">
        <f t="shared" ref="S17:S48" si="12">($C$7*BY17+$D$7*BZ17+$E$7*R17)</f>
        <v>28.2618677419355</v>
      </c>
      <c r="T17">
        <f t="shared" ref="T17:T48" si="13">0.61365*EXP(17.502*S17/(240.97+S17))</f>
        <v>3.8531589038263401</v>
      </c>
      <c r="U17">
        <f t="shared" ref="U17:U48" si="14">(V17/W17*100)</f>
        <v>40.723001379256281</v>
      </c>
      <c r="V17">
        <f t="shared" ref="V17:V48" si="15">BS17*(BV17+BW17)/1000</f>
        <v>1.5655025990829163</v>
      </c>
      <c r="W17">
        <f t="shared" ref="W17:W48" si="16">0.61365*EXP(17.502*BX17/(240.97+BX17))</f>
        <v>3.8442711638645606</v>
      </c>
      <c r="X17">
        <f t="shared" ref="X17:X48" si="17">(T17-BS17*(BV17+BW17)/1000)</f>
        <v>2.2876563047434235</v>
      </c>
      <c r="Y17">
        <f t="shared" ref="Y17:Y48" si="18">(-G17*44100)</f>
        <v>-295.08088131565256</v>
      </c>
      <c r="Z17">
        <f t="shared" ref="Z17:Z48" si="19">2*29.3*N17*0.92*(BX17-S17)</f>
        <v>-7.232960448027935</v>
      </c>
      <c r="AA17">
        <f t="shared" ref="AA17:AA48" si="20">2*0.95*0.0000000567*(((BX17+$B$7)+273)^4-(S17+273)^4)</f>
        <v>-0.46747389145593138</v>
      </c>
      <c r="AB17">
        <f t="shared" ref="AB17:AB48" si="21">Q17+AA17+Y17+Z17</f>
        <v>-140.93438485418466</v>
      </c>
      <c r="AC17">
        <v>-3.99460605174441E-2</v>
      </c>
      <c r="AD17">
        <v>4.4842952397932803E-2</v>
      </c>
      <c r="AE17">
        <v>3.3726017545548599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50729.887057328211</v>
      </c>
      <c r="AK17" t="s">
        <v>251</v>
      </c>
      <c r="AL17">
        <v>2.2725</v>
      </c>
      <c r="AM17">
        <v>1.42177</v>
      </c>
      <c r="AN17">
        <f t="shared" ref="AN17:AN48" si="25">AM17-AL17</f>
        <v>-0.85072999999999999</v>
      </c>
      <c r="AO17">
        <f t="shared" ref="AO17:AO48" si="26">AN17/AM17</f>
        <v>-0.59835979096478331</v>
      </c>
      <c r="AP17">
        <v>0.105590538654359</v>
      </c>
      <c r="AQ17" t="s">
        <v>252</v>
      </c>
      <c r="AR17">
        <v>2.2451192307692298</v>
      </c>
      <c r="AS17">
        <v>1.7299</v>
      </c>
      <c r="AT17">
        <f t="shared" ref="AT17:AT48" si="27">1-AR17/AS17</f>
        <v>-0.29783179997065146</v>
      </c>
      <c r="AU17">
        <v>0.5</v>
      </c>
      <c r="AV17">
        <f t="shared" ref="AV17:AV48" si="28">BJ17</f>
        <v>841.20002709673042</v>
      </c>
      <c r="AW17">
        <f t="shared" ref="AW17:AW48" si="29">H17</f>
        <v>10.504486627293705</v>
      </c>
      <c r="AX17">
        <f t="shared" ref="AX17:AX48" si="30">AT17*AU17*AV17</f>
        <v>-125.26805910279</v>
      </c>
      <c r="AY17">
        <f t="shared" ref="AY17:AY48" si="31">BD17/AS17</f>
        <v>1</v>
      </c>
      <c r="AZ17">
        <f t="shared" ref="AZ17:AZ48" si="32">(AW17-AP17)/AV17</f>
        <v>1.2361977833654499E-2</v>
      </c>
      <c r="BA17">
        <f t="shared" ref="BA17:BA48" si="33">(AM17-AS17)/AS17</f>
        <v>-0.17812012255043644</v>
      </c>
      <c r="BB17" t="s">
        <v>253</v>
      </c>
      <c r="BC17">
        <v>0</v>
      </c>
      <c r="BD17">
        <f t="shared" ref="BD17:BD48" si="34">AS17-BC17</f>
        <v>1.7299</v>
      </c>
      <c r="BE17">
        <f t="shared" ref="BE17:BE48" si="35">(AS17-AR17)/(AS17-BC17)</f>
        <v>-0.2978317999706514</v>
      </c>
      <c r="BF17">
        <f t="shared" ref="BF17:BF48" si="36">(AM17-AS17)/(AM17-BC17)</f>
        <v>-0.21672281733332396</v>
      </c>
      <c r="BG17">
        <f t="shared" ref="BG17:BG48" si="37">(AS17-AR17)/(AS17-AL17)</f>
        <v>0.94953783776120504</v>
      </c>
      <c r="BH17">
        <f t="shared" ref="BH17:BH48" si="38">(AM17-AS17)/(AM17-AL17)</f>
        <v>0.3621948209185053</v>
      </c>
      <c r="BI17">
        <f t="shared" ref="BI17:BI48" si="39">$B$11*CB17+$C$11*CC17+$F$11*CD17</f>
        <v>1000</v>
      </c>
      <c r="BJ17">
        <f t="shared" ref="BJ17:BJ48" si="40">BI17*BK17</f>
        <v>841.20002709673042</v>
      </c>
      <c r="BK17">
        <f t="shared" ref="BK17:BK48" si="41">($B$11*$D$9+$C$11*$D$9+$F$11*((CQ17+CI17)/MAX(CQ17+CI17+CR17, 0.1)*$I$9+CR17/MAX(CQ17+CI17+CR17, 0.1)*$J$9))/($B$11+$C$11+$F$11)</f>
        <v>0.84120002709673047</v>
      </c>
      <c r="BL17">
        <f t="shared" ref="BL17:BL48" si="42">($B$11*$K$9+$C$11*$K$9+$F$11*((CQ17+CI17)/MAX(CQ17+CI17+CR17, 0.1)*$P$9+CR17/MAX(CQ17+CI17+CR17, 0.1)*$Q$9))/($B$11+$C$11+$F$11)</f>
        <v>0.19240005419346098</v>
      </c>
      <c r="BM17">
        <v>0.89352191060444042</v>
      </c>
      <c r="BN17">
        <v>0.5</v>
      </c>
      <c r="BO17" t="s">
        <v>254</v>
      </c>
      <c r="BP17">
        <v>1672923067.2</v>
      </c>
      <c r="BQ17">
        <v>399.75770967741897</v>
      </c>
      <c r="BR17">
        <v>402.11290322580601</v>
      </c>
      <c r="BS17">
        <v>16.225316129032301</v>
      </c>
      <c r="BT17">
        <v>15.048980645161301</v>
      </c>
      <c r="BU17">
        <v>500.00245161290297</v>
      </c>
      <c r="BV17">
        <v>96.285277419354799</v>
      </c>
      <c r="BW17">
        <v>0.19990577419354799</v>
      </c>
      <c r="BX17">
        <v>28.222183870967701</v>
      </c>
      <c r="BY17">
        <v>28.2618677419355</v>
      </c>
      <c r="BZ17">
        <v>999.9</v>
      </c>
      <c r="CA17">
        <v>10004.8387096774</v>
      </c>
      <c r="CB17">
        <v>0</v>
      </c>
      <c r="CC17">
        <v>313.948483870968</v>
      </c>
      <c r="CD17">
        <v>1000</v>
      </c>
      <c r="CE17">
        <v>0.96000254838709698</v>
      </c>
      <c r="CF17">
        <v>3.9997309677419303E-2</v>
      </c>
      <c r="CG17">
        <v>0</v>
      </c>
      <c r="CH17">
        <v>2.2665161290322602</v>
      </c>
      <c r="CI17">
        <v>0</v>
      </c>
      <c r="CJ17">
        <v>789.68012903225804</v>
      </c>
      <c r="CK17">
        <v>9334.3309677419402</v>
      </c>
      <c r="CL17">
        <v>37.900967741935503</v>
      </c>
      <c r="CM17">
        <v>42.4491935483871</v>
      </c>
      <c r="CN17">
        <v>39.586387096774203</v>
      </c>
      <c r="CO17">
        <v>41.002000000000002</v>
      </c>
      <c r="CP17">
        <v>38.286000000000001</v>
      </c>
      <c r="CQ17">
        <v>960.00064516128998</v>
      </c>
      <c r="CR17">
        <v>40.000967741935497</v>
      </c>
      <c r="CS17">
        <v>0</v>
      </c>
      <c r="CT17">
        <v>432.39999985694902</v>
      </c>
      <c r="CU17">
        <v>2.2451192307692298</v>
      </c>
      <c r="CV17">
        <v>-0.6931863357743</v>
      </c>
      <c r="CW17">
        <v>-96.270940241177499</v>
      </c>
      <c r="CX17">
        <v>788.96673076923105</v>
      </c>
      <c r="CY17">
        <v>15</v>
      </c>
      <c r="CZ17">
        <v>1672923008.7</v>
      </c>
      <c r="DA17" t="s">
        <v>255</v>
      </c>
      <c r="DB17">
        <v>3</v>
      </c>
      <c r="DC17">
        <v>-4.1289999999999996</v>
      </c>
      <c r="DD17">
        <v>0.35299999999999998</v>
      </c>
      <c r="DE17">
        <v>400</v>
      </c>
      <c r="DF17">
        <v>15</v>
      </c>
      <c r="DG17">
        <v>1.71</v>
      </c>
      <c r="DH17">
        <v>0.19</v>
      </c>
      <c r="DI17">
        <v>-2.3888449056603802</v>
      </c>
      <c r="DJ17">
        <v>0.31105853894545699</v>
      </c>
      <c r="DK17">
        <v>0.28610373262370697</v>
      </c>
      <c r="DL17">
        <v>1</v>
      </c>
      <c r="DM17">
        <v>2.2004000000000001</v>
      </c>
      <c r="DN17">
        <v>0</v>
      </c>
      <c r="DO17">
        <v>0</v>
      </c>
      <c r="DP17">
        <v>0</v>
      </c>
      <c r="DQ17">
        <v>1.15783226415094</v>
      </c>
      <c r="DR17">
        <v>0.199348330914348</v>
      </c>
      <c r="DS17">
        <v>2.8225098468435302E-2</v>
      </c>
      <c r="DT17">
        <v>0</v>
      </c>
      <c r="DU17">
        <v>1</v>
      </c>
      <c r="DV17">
        <v>3</v>
      </c>
      <c r="DW17" t="s">
        <v>256</v>
      </c>
      <c r="DX17">
        <v>100</v>
      </c>
      <c r="DY17">
        <v>100</v>
      </c>
      <c r="DZ17">
        <v>-4.1289999999999996</v>
      </c>
      <c r="EA17">
        <v>0.35299999999999998</v>
      </c>
      <c r="EB17">
        <v>2</v>
      </c>
      <c r="EC17">
        <v>516.56899999999996</v>
      </c>
      <c r="ED17">
        <v>411.62799999999999</v>
      </c>
      <c r="EE17">
        <v>22.011099999999999</v>
      </c>
      <c r="EF17">
        <v>31.444099999999999</v>
      </c>
      <c r="EG17">
        <v>29.9971</v>
      </c>
      <c r="EH17">
        <v>31.644100000000002</v>
      </c>
      <c r="EI17">
        <v>31.6891</v>
      </c>
      <c r="EJ17">
        <v>18.258299999999998</v>
      </c>
      <c r="EK17">
        <v>28.2653</v>
      </c>
      <c r="EL17">
        <v>0</v>
      </c>
      <c r="EM17">
        <v>22.014199999999999</v>
      </c>
      <c r="EN17">
        <v>402.33</v>
      </c>
      <c r="EO17">
        <v>14.7281</v>
      </c>
      <c r="EP17">
        <v>100.286</v>
      </c>
      <c r="EQ17">
        <v>90.776399999999995</v>
      </c>
    </row>
    <row r="18" spans="1:147" x14ac:dyDescent="0.3">
      <c r="A18">
        <v>2</v>
      </c>
      <c r="B18">
        <v>1672923135.2</v>
      </c>
      <c r="C18">
        <v>60</v>
      </c>
      <c r="D18" t="s">
        <v>257</v>
      </c>
      <c r="E18" t="s">
        <v>258</v>
      </c>
      <c r="F18">
        <v>1672923127.2</v>
      </c>
      <c r="G18">
        <f t="shared" si="0"/>
        <v>7.0535488484562018E-3</v>
      </c>
      <c r="H18">
        <f t="shared" si="1"/>
        <v>12.622013086355272</v>
      </c>
      <c r="I18">
        <f t="shared" si="2"/>
        <v>399.89738709677403</v>
      </c>
      <c r="J18">
        <f t="shared" si="3"/>
        <v>319.30802914842963</v>
      </c>
      <c r="K18">
        <f t="shared" si="4"/>
        <v>30.808063435438239</v>
      </c>
      <c r="L18">
        <f t="shared" si="5"/>
        <v>38.58363381027435</v>
      </c>
      <c r="M18">
        <f t="shared" si="6"/>
        <v>0.31422373563453043</v>
      </c>
      <c r="N18">
        <f t="shared" si="7"/>
        <v>3.3780936706634366</v>
      </c>
      <c r="O18">
        <f t="shared" si="8"/>
        <v>0.29884188208606904</v>
      </c>
      <c r="P18">
        <f t="shared" si="9"/>
        <v>0.18809541036238778</v>
      </c>
      <c r="Q18">
        <f t="shared" si="10"/>
        <v>161.84640010870129</v>
      </c>
      <c r="R18">
        <f t="shared" si="11"/>
        <v>26.729603998719607</v>
      </c>
      <c r="S18">
        <f t="shared" si="12"/>
        <v>27.607293548387101</v>
      </c>
      <c r="T18">
        <f t="shared" si="13"/>
        <v>3.7088255128053431</v>
      </c>
      <c r="U18">
        <f t="shared" si="14"/>
        <v>40.507529269192801</v>
      </c>
      <c r="V18">
        <f t="shared" si="15"/>
        <v>1.4929108860584948</v>
      </c>
      <c r="W18">
        <f t="shared" si="16"/>
        <v>3.6855145524609876</v>
      </c>
      <c r="X18">
        <f t="shared" si="17"/>
        <v>2.2159146267468484</v>
      </c>
      <c r="Y18">
        <f t="shared" si="18"/>
        <v>-311.06150421691848</v>
      </c>
      <c r="Z18">
        <f t="shared" si="19"/>
        <v>-19.631925444697846</v>
      </c>
      <c r="AA18">
        <f t="shared" si="20"/>
        <v>-1.2611517440671407</v>
      </c>
      <c r="AB18">
        <f t="shared" si="21"/>
        <v>-170.1081812969822</v>
      </c>
      <c r="AC18">
        <v>-3.9906185473638799E-2</v>
      </c>
      <c r="AD18">
        <v>4.4798189168015597E-2</v>
      </c>
      <c r="AE18">
        <v>3.3699258635022802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50803.171404211069</v>
      </c>
      <c r="AK18" t="s">
        <v>251</v>
      </c>
      <c r="AL18">
        <v>2.2725</v>
      </c>
      <c r="AM18">
        <v>1.42177</v>
      </c>
      <c r="AN18">
        <f t="shared" si="25"/>
        <v>-0.85072999999999999</v>
      </c>
      <c r="AO18">
        <f t="shared" si="26"/>
        <v>-0.59835979096478331</v>
      </c>
      <c r="AP18">
        <v>0.105590538654359</v>
      </c>
      <c r="AQ18" t="s">
        <v>259</v>
      </c>
      <c r="AR18">
        <v>2.2825115384615402</v>
      </c>
      <c r="AS18">
        <v>1.508</v>
      </c>
      <c r="AT18">
        <f t="shared" si="27"/>
        <v>-0.51360181595592858</v>
      </c>
      <c r="AU18">
        <v>0.5</v>
      </c>
      <c r="AV18">
        <f t="shared" si="28"/>
        <v>841.19996318710525</v>
      </c>
      <c r="AW18">
        <f t="shared" si="29"/>
        <v>12.622013086355272</v>
      </c>
      <c r="AX18">
        <f t="shared" si="30"/>
        <v>-216.02091433747876</v>
      </c>
      <c r="AY18">
        <f t="shared" si="31"/>
        <v>1</v>
      </c>
      <c r="AZ18">
        <f t="shared" si="32"/>
        <v>1.4879247617034104E-2</v>
      </c>
      <c r="BA18">
        <f t="shared" si="33"/>
        <v>-5.7181697612732112E-2</v>
      </c>
      <c r="BB18" t="s">
        <v>253</v>
      </c>
      <c r="BC18">
        <v>0</v>
      </c>
      <c r="BD18">
        <f t="shared" si="34"/>
        <v>1.508</v>
      </c>
      <c r="BE18">
        <f t="shared" si="35"/>
        <v>-0.51360181595592846</v>
      </c>
      <c r="BF18">
        <f t="shared" si="36"/>
        <v>-6.0649753476300687E-2</v>
      </c>
      <c r="BG18">
        <f t="shared" si="37"/>
        <v>1.0130955375559716</v>
      </c>
      <c r="BH18">
        <f t="shared" si="38"/>
        <v>0.10136000846331977</v>
      </c>
      <c r="BI18">
        <f t="shared" si="39"/>
        <v>1000.00029032258</v>
      </c>
      <c r="BJ18">
        <f t="shared" si="40"/>
        <v>841.19996318710525</v>
      </c>
      <c r="BK18">
        <f t="shared" si="41"/>
        <v>0.84119971896783252</v>
      </c>
      <c r="BL18">
        <f t="shared" si="42"/>
        <v>0.19239943793566519</v>
      </c>
      <c r="BM18">
        <v>0.89352191060444042</v>
      </c>
      <c r="BN18">
        <v>0.5</v>
      </c>
      <c r="BO18" t="s">
        <v>254</v>
      </c>
      <c r="BP18">
        <v>1672923127.2</v>
      </c>
      <c r="BQ18">
        <v>399.89738709677403</v>
      </c>
      <c r="BR18">
        <v>402.65690322580701</v>
      </c>
      <c r="BS18">
        <v>15.4731709677419</v>
      </c>
      <c r="BT18">
        <v>14.232248387096799</v>
      </c>
      <c r="BU18">
        <v>500.02964516128998</v>
      </c>
      <c r="BV18">
        <v>96.283848387096796</v>
      </c>
      <c r="BW18">
        <v>0.19998735483871</v>
      </c>
      <c r="BX18">
        <v>27.499496774193499</v>
      </c>
      <c r="BY18">
        <v>27.607293548387101</v>
      </c>
      <c r="BZ18">
        <v>999.9</v>
      </c>
      <c r="CA18">
        <v>9995</v>
      </c>
      <c r="CB18">
        <v>0</v>
      </c>
      <c r="CC18">
        <v>314.055935483871</v>
      </c>
      <c r="CD18">
        <v>1000.00029032258</v>
      </c>
      <c r="CE18">
        <v>0.96000822580645195</v>
      </c>
      <c r="CF18">
        <v>3.9992045161290297E-2</v>
      </c>
      <c r="CG18">
        <v>0</v>
      </c>
      <c r="CH18">
        <v>2.2561258064516099</v>
      </c>
      <c r="CI18">
        <v>0</v>
      </c>
      <c r="CJ18">
        <v>744.90480645161301</v>
      </c>
      <c r="CK18">
        <v>9334.3564516129009</v>
      </c>
      <c r="CL18">
        <v>38.443258064516101</v>
      </c>
      <c r="CM18">
        <v>42.5</v>
      </c>
      <c r="CN18">
        <v>39.840451612903202</v>
      </c>
      <c r="CO18">
        <v>41.061999999999998</v>
      </c>
      <c r="CP18">
        <v>38.677</v>
      </c>
      <c r="CQ18">
        <v>960.00967741935494</v>
      </c>
      <c r="CR18">
        <v>39.990645161290303</v>
      </c>
      <c r="CS18">
        <v>0</v>
      </c>
      <c r="CT18">
        <v>59.099999904632597</v>
      </c>
      <c r="CU18">
        <v>2.2825115384615402</v>
      </c>
      <c r="CV18">
        <v>0.15524442780501599</v>
      </c>
      <c r="CW18">
        <v>-53.967658118312599</v>
      </c>
      <c r="CX18">
        <v>744.59123076923095</v>
      </c>
      <c r="CY18">
        <v>15</v>
      </c>
      <c r="CZ18">
        <v>1672923008.7</v>
      </c>
      <c r="DA18" t="s">
        <v>255</v>
      </c>
      <c r="DB18">
        <v>3</v>
      </c>
      <c r="DC18">
        <v>-4.1289999999999996</v>
      </c>
      <c r="DD18">
        <v>0.35299999999999998</v>
      </c>
      <c r="DE18">
        <v>400</v>
      </c>
      <c r="DF18">
        <v>15</v>
      </c>
      <c r="DG18">
        <v>1.71</v>
      </c>
      <c r="DH18">
        <v>0.19</v>
      </c>
      <c r="DI18">
        <v>-2.5220091132075502</v>
      </c>
      <c r="DJ18">
        <v>-8.6601915819939701E-2</v>
      </c>
      <c r="DK18">
        <v>0.96159610876919799</v>
      </c>
      <c r="DL18">
        <v>1</v>
      </c>
      <c r="DM18">
        <v>2.2174</v>
      </c>
      <c r="DN18">
        <v>0</v>
      </c>
      <c r="DO18">
        <v>0</v>
      </c>
      <c r="DP18">
        <v>0</v>
      </c>
      <c r="DQ18">
        <v>1.2400643396226401</v>
      </c>
      <c r="DR18">
        <v>-3.7520077406861599E-3</v>
      </c>
      <c r="DS18">
        <v>2.3340438429329799E-2</v>
      </c>
      <c r="DT18">
        <v>1</v>
      </c>
      <c r="DU18">
        <v>2</v>
      </c>
      <c r="DV18">
        <v>3</v>
      </c>
      <c r="DW18" t="s">
        <v>260</v>
      </c>
      <c r="DX18">
        <v>100</v>
      </c>
      <c r="DY18">
        <v>100</v>
      </c>
      <c r="DZ18">
        <v>-4.1289999999999996</v>
      </c>
      <c r="EA18">
        <v>0.35299999999999998</v>
      </c>
      <c r="EB18">
        <v>2</v>
      </c>
      <c r="EC18">
        <v>516.67399999999998</v>
      </c>
      <c r="ED18">
        <v>409.70400000000001</v>
      </c>
      <c r="EE18">
        <v>23.398499999999999</v>
      </c>
      <c r="EF18">
        <v>31.491</v>
      </c>
      <c r="EG18">
        <v>29.999500000000001</v>
      </c>
      <c r="EH18">
        <v>31.641400000000001</v>
      </c>
      <c r="EI18">
        <v>31.678100000000001</v>
      </c>
      <c r="EJ18">
        <v>18.261199999999999</v>
      </c>
      <c r="EK18">
        <v>32.671799999999998</v>
      </c>
      <c r="EL18">
        <v>0</v>
      </c>
      <c r="EM18">
        <v>23.467600000000001</v>
      </c>
      <c r="EN18">
        <v>402.59800000000001</v>
      </c>
      <c r="EO18">
        <v>14.158899999999999</v>
      </c>
      <c r="EP18">
        <v>100.294</v>
      </c>
      <c r="EQ18">
        <v>90.789500000000004</v>
      </c>
    </row>
    <row r="19" spans="1:147" x14ac:dyDescent="0.3">
      <c r="A19">
        <v>3</v>
      </c>
      <c r="B19">
        <v>1672923195.2</v>
      </c>
      <c r="C19">
        <v>120</v>
      </c>
      <c r="D19" t="s">
        <v>261</v>
      </c>
      <c r="E19" t="s">
        <v>262</v>
      </c>
      <c r="F19">
        <v>1672923187.2</v>
      </c>
      <c r="G19">
        <f t="shared" si="0"/>
        <v>6.7967911348692138E-3</v>
      </c>
      <c r="H19">
        <f t="shared" si="1"/>
        <v>18.475152470888691</v>
      </c>
      <c r="I19">
        <f t="shared" si="2"/>
        <v>399.23874193548397</v>
      </c>
      <c r="J19">
        <f t="shared" si="3"/>
        <v>282.72545491382243</v>
      </c>
      <c r="K19">
        <f t="shared" si="4"/>
        <v>27.277442043024994</v>
      </c>
      <c r="L19">
        <f t="shared" si="5"/>
        <v>38.518681127579491</v>
      </c>
      <c r="M19">
        <f t="shared" si="6"/>
        <v>0.29745787257484424</v>
      </c>
      <c r="N19">
        <f t="shared" si="7"/>
        <v>3.3770856425648317</v>
      </c>
      <c r="O19">
        <f t="shared" si="8"/>
        <v>0.28363095626555512</v>
      </c>
      <c r="P19">
        <f t="shared" si="9"/>
        <v>0.17845807208876341</v>
      </c>
      <c r="Q19">
        <f t="shared" si="10"/>
        <v>161.84336100189805</v>
      </c>
      <c r="R19">
        <f t="shared" si="11"/>
        <v>26.826088880855075</v>
      </c>
      <c r="S19">
        <f t="shared" si="12"/>
        <v>27.667580645161301</v>
      </c>
      <c r="T19">
        <f t="shared" si="13"/>
        <v>3.7219185627779354</v>
      </c>
      <c r="U19">
        <f t="shared" si="14"/>
        <v>39.854800337813018</v>
      </c>
      <c r="V19">
        <f t="shared" si="15"/>
        <v>1.4721461904000004</v>
      </c>
      <c r="W19">
        <f t="shared" si="16"/>
        <v>3.6937738438580836</v>
      </c>
      <c r="X19">
        <f t="shared" si="17"/>
        <v>2.2497723723779348</v>
      </c>
      <c r="Y19">
        <f t="shared" si="18"/>
        <v>-299.73848904773234</v>
      </c>
      <c r="Z19">
        <f t="shared" si="19"/>
        <v>-23.636205417951892</v>
      </c>
      <c r="AA19">
        <f t="shared" si="20"/>
        <v>-1.5195864339080012</v>
      </c>
      <c r="AB19">
        <f t="shared" si="21"/>
        <v>-163.05091989769417</v>
      </c>
      <c r="AC19">
        <v>-3.9891213304982999E-2</v>
      </c>
      <c r="AD19">
        <v>4.4781381597065503E-2</v>
      </c>
      <c r="AE19">
        <v>3.36892089983554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50778.346228635783</v>
      </c>
      <c r="AK19" t="s">
        <v>251</v>
      </c>
      <c r="AL19">
        <v>2.2725</v>
      </c>
      <c r="AM19">
        <v>1.42177</v>
      </c>
      <c r="AN19">
        <f t="shared" si="25"/>
        <v>-0.85072999999999999</v>
      </c>
      <c r="AO19">
        <f t="shared" si="26"/>
        <v>-0.59835979096478331</v>
      </c>
      <c r="AP19">
        <v>0.105590538654359</v>
      </c>
      <c r="AQ19" t="s">
        <v>263</v>
      </c>
      <c r="AR19">
        <v>2.2766500000000001</v>
      </c>
      <c r="AS19">
        <v>1.7264999999999999</v>
      </c>
      <c r="AT19">
        <f t="shared" si="27"/>
        <v>-0.31865044888502769</v>
      </c>
      <c r="AU19">
        <v>0.5</v>
      </c>
      <c r="AV19">
        <f t="shared" si="28"/>
        <v>841.18407263275458</v>
      </c>
      <c r="AW19">
        <f t="shared" si="29"/>
        <v>18.475152470888691</v>
      </c>
      <c r="AX19">
        <f t="shared" si="30"/>
        <v>-134.02184116968149</v>
      </c>
      <c r="AY19">
        <f t="shared" si="31"/>
        <v>1</v>
      </c>
      <c r="AZ19">
        <f t="shared" si="32"/>
        <v>2.1837743402274505E-2</v>
      </c>
      <c r="BA19">
        <f t="shared" si="33"/>
        <v>-0.17650159281783953</v>
      </c>
      <c r="BB19" t="s">
        <v>253</v>
      </c>
      <c r="BC19">
        <v>0</v>
      </c>
      <c r="BD19">
        <f t="shared" si="34"/>
        <v>1.7264999999999999</v>
      </c>
      <c r="BE19">
        <f t="shared" si="35"/>
        <v>-0.31865044888502758</v>
      </c>
      <c r="BF19">
        <f t="shared" si="36"/>
        <v>-0.21433143194750201</v>
      </c>
      <c r="BG19">
        <f t="shared" si="37"/>
        <v>1.0076007326007328</v>
      </c>
      <c r="BH19">
        <f t="shared" si="38"/>
        <v>0.35819825326484306</v>
      </c>
      <c r="BI19">
        <f t="shared" si="39"/>
        <v>999.98138709677403</v>
      </c>
      <c r="BJ19">
        <f t="shared" si="40"/>
        <v>841.18407263275458</v>
      </c>
      <c r="BK19">
        <f t="shared" si="41"/>
        <v>0.84119972980191915</v>
      </c>
      <c r="BL19">
        <f t="shared" si="42"/>
        <v>0.19239945960383853</v>
      </c>
      <c r="BM19">
        <v>0.89352191060443997</v>
      </c>
      <c r="BN19">
        <v>0.5</v>
      </c>
      <c r="BO19" t="s">
        <v>254</v>
      </c>
      <c r="BP19">
        <v>1672923187.2</v>
      </c>
      <c r="BQ19">
        <v>399.23874193548397</v>
      </c>
      <c r="BR19">
        <v>403.02503225806498</v>
      </c>
      <c r="BS19">
        <v>15.2585129032258</v>
      </c>
      <c r="BT19">
        <v>14.0625</v>
      </c>
      <c r="BU19">
        <v>500.02935483870999</v>
      </c>
      <c r="BV19">
        <v>96.280351612903203</v>
      </c>
      <c r="BW19">
        <v>0.19996725806451601</v>
      </c>
      <c r="BX19">
        <v>27.537758064516101</v>
      </c>
      <c r="BY19">
        <v>27.667580645161301</v>
      </c>
      <c r="BZ19">
        <v>999.9</v>
      </c>
      <c r="CA19">
        <v>9991.6129032258104</v>
      </c>
      <c r="CB19">
        <v>0</v>
      </c>
      <c r="CC19">
        <v>313.909290322581</v>
      </c>
      <c r="CD19">
        <v>999.98138709677403</v>
      </c>
      <c r="CE19">
        <v>0.96001161290322601</v>
      </c>
      <c r="CF19">
        <v>3.99887548387097E-2</v>
      </c>
      <c r="CG19">
        <v>0</v>
      </c>
      <c r="CH19">
        <v>2.3026838709677402</v>
      </c>
      <c r="CI19">
        <v>0</v>
      </c>
      <c r="CJ19">
        <v>705.032838709678</v>
      </c>
      <c r="CK19">
        <v>9334.1861290322595</v>
      </c>
      <c r="CL19">
        <v>38.878935483870997</v>
      </c>
      <c r="CM19">
        <v>42.570129032258002</v>
      </c>
      <c r="CN19">
        <v>40.156999999999996</v>
      </c>
      <c r="CO19">
        <v>41.161000000000001</v>
      </c>
      <c r="CP19">
        <v>38.997967741935497</v>
      </c>
      <c r="CQ19">
        <v>959.99290322580703</v>
      </c>
      <c r="CR19">
        <v>39.990322580645199</v>
      </c>
      <c r="CS19">
        <v>0</v>
      </c>
      <c r="CT19">
        <v>59.599999904632597</v>
      </c>
      <c r="CU19">
        <v>2.2766500000000001</v>
      </c>
      <c r="CV19">
        <v>-0.34522050169248097</v>
      </c>
      <c r="CW19">
        <v>-21.2601367307613</v>
      </c>
      <c r="CX19">
        <v>704.79642307692302</v>
      </c>
      <c r="CY19">
        <v>15</v>
      </c>
      <c r="CZ19">
        <v>1672923008.7</v>
      </c>
      <c r="DA19" t="s">
        <v>255</v>
      </c>
      <c r="DB19">
        <v>3</v>
      </c>
      <c r="DC19">
        <v>-4.1289999999999996</v>
      </c>
      <c r="DD19">
        <v>0.35299999999999998</v>
      </c>
      <c r="DE19">
        <v>400</v>
      </c>
      <c r="DF19">
        <v>15</v>
      </c>
      <c r="DG19">
        <v>1.71</v>
      </c>
      <c r="DH19">
        <v>0.19</v>
      </c>
      <c r="DI19">
        <v>-2.7873553641509399</v>
      </c>
      <c r="DJ19">
        <v>-8.2894751233671098</v>
      </c>
      <c r="DK19">
        <v>1.8211436626780699</v>
      </c>
      <c r="DL19">
        <v>0</v>
      </c>
      <c r="DM19">
        <v>2.2065999999999999</v>
      </c>
      <c r="DN19">
        <v>0</v>
      </c>
      <c r="DO19">
        <v>0</v>
      </c>
      <c r="DP19">
        <v>0</v>
      </c>
      <c r="DQ19">
        <v>1.2007001886792501</v>
      </c>
      <c r="DR19">
        <v>-3.8922883405899097E-2</v>
      </c>
      <c r="DS19">
        <v>1.7566367574877902E-2</v>
      </c>
      <c r="DT19">
        <v>1</v>
      </c>
      <c r="DU19">
        <v>1</v>
      </c>
      <c r="DV19">
        <v>3</v>
      </c>
      <c r="DW19" t="s">
        <v>256</v>
      </c>
      <c r="DX19">
        <v>100</v>
      </c>
      <c r="DY19">
        <v>100</v>
      </c>
      <c r="DZ19">
        <v>-4.1289999999999996</v>
      </c>
      <c r="EA19">
        <v>0.35299999999999998</v>
      </c>
      <c r="EB19">
        <v>2</v>
      </c>
      <c r="EC19">
        <v>517.12400000000002</v>
      </c>
      <c r="ED19">
        <v>409.33499999999998</v>
      </c>
      <c r="EE19">
        <v>26.0944</v>
      </c>
      <c r="EF19">
        <v>31.513100000000001</v>
      </c>
      <c r="EG19">
        <v>30.000399999999999</v>
      </c>
      <c r="EH19">
        <v>31.649699999999999</v>
      </c>
      <c r="EI19">
        <v>31.678100000000001</v>
      </c>
      <c r="EJ19">
        <v>18.168800000000001</v>
      </c>
      <c r="EK19">
        <v>33.831400000000002</v>
      </c>
      <c r="EL19">
        <v>0</v>
      </c>
      <c r="EM19">
        <v>26.212</v>
      </c>
      <c r="EN19">
        <v>402.07100000000003</v>
      </c>
      <c r="EO19">
        <v>14.0755</v>
      </c>
      <c r="EP19">
        <v>100.288</v>
      </c>
      <c r="EQ19">
        <v>90.789100000000005</v>
      </c>
    </row>
    <row r="20" spans="1:147" x14ac:dyDescent="0.3">
      <c r="A20">
        <v>4</v>
      </c>
      <c r="B20">
        <v>1672923255.2</v>
      </c>
      <c r="C20">
        <v>180</v>
      </c>
      <c r="D20" t="s">
        <v>264</v>
      </c>
      <c r="E20" t="s">
        <v>265</v>
      </c>
      <c r="F20">
        <v>1672923247.2</v>
      </c>
      <c r="G20">
        <f t="shared" si="0"/>
        <v>6.2626457981597621E-3</v>
      </c>
      <c r="H20">
        <f t="shared" si="1"/>
        <v>11.452788424499701</v>
      </c>
      <c r="I20">
        <f t="shared" si="2"/>
        <v>400.007838709677</v>
      </c>
      <c r="J20">
        <f t="shared" si="3"/>
        <v>314.94524294879693</v>
      </c>
      <c r="K20">
        <f t="shared" si="4"/>
        <v>30.386031761044556</v>
      </c>
      <c r="L20">
        <f t="shared" si="5"/>
        <v>38.592901984790764</v>
      </c>
      <c r="M20">
        <f t="shared" si="6"/>
        <v>0.26719332722893735</v>
      </c>
      <c r="N20">
        <f t="shared" si="7"/>
        <v>3.3786473553751715</v>
      </c>
      <c r="O20">
        <f t="shared" si="8"/>
        <v>0.25598483141976397</v>
      </c>
      <c r="P20">
        <f t="shared" si="9"/>
        <v>0.16095837727963261</v>
      </c>
      <c r="Q20">
        <f t="shared" si="10"/>
        <v>161.84763989757067</v>
      </c>
      <c r="R20">
        <f t="shared" si="11"/>
        <v>27.303631687069856</v>
      </c>
      <c r="S20">
        <f t="shared" si="12"/>
        <v>27.975148387096802</v>
      </c>
      <c r="T20">
        <f t="shared" si="13"/>
        <v>3.7893453269287058</v>
      </c>
      <c r="U20">
        <f t="shared" si="14"/>
        <v>39.603939111412913</v>
      </c>
      <c r="V20">
        <f t="shared" si="15"/>
        <v>1.493585131104731</v>
      </c>
      <c r="W20">
        <f t="shared" si="16"/>
        <v>3.7713044828773494</v>
      </c>
      <c r="X20">
        <f t="shared" si="17"/>
        <v>2.2957601958239748</v>
      </c>
      <c r="Y20">
        <f t="shared" si="18"/>
        <v>-276.1826796988455</v>
      </c>
      <c r="Z20">
        <f t="shared" si="19"/>
        <v>-14.903953299349498</v>
      </c>
      <c r="AA20">
        <f t="shared" si="20"/>
        <v>-0.96091424565687944</v>
      </c>
      <c r="AB20">
        <f t="shared" si="21"/>
        <v>-130.19990734628121</v>
      </c>
      <c r="AC20">
        <v>-3.9914410098349597E-2</v>
      </c>
      <c r="AD20">
        <v>4.48074220297702E-2</v>
      </c>
      <c r="AE20">
        <v>3.37047786483717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50746.632757770705</v>
      </c>
      <c r="AK20" t="s">
        <v>251</v>
      </c>
      <c r="AL20">
        <v>2.2725</v>
      </c>
      <c r="AM20">
        <v>1.42177</v>
      </c>
      <c r="AN20">
        <f t="shared" si="25"/>
        <v>-0.85072999999999999</v>
      </c>
      <c r="AO20">
        <f t="shared" si="26"/>
        <v>-0.59835979096478331</v>
      </c>
      <c r="AP20">
        <v>0.105590538654359</v>
      </c>
      <c r="AQ20" t="s">
        <v>266</v>
      </c>
      <c r="AR20">
        <v>2.2941076923076902</v>
      </c>
      <c r="AS20">
        <v>2.0948500000000001</v>
      </c>
      <c r="AT20">
        <f t="shared" si="27"/>
        <v>-9.5117880663384113E-2</v>
      </c>
      <c r="AU20">
        <v>0.5</v>
      </c>
      <c r="AV20">
        <f t="shared" si="28"/>
        <v>841.2033030581357</v>
      </c>
      <c r="AW20">
        <f t="shared" si="29"/>
        <v>11.452788424499701</v>
      </c>
      <c r="AX20">
        <f t="shared" si="30"/>
        <v>-40.006737696964144</v>
      </c>
      <c r="AY20">
        <f t="shared" si="31"/>
        <v>1</v>
      </c>
      <c r="AZ20">
        <f t="shared" si="32"/>
        <v>1.3489245518406072E-2</v>
      </c>
      <c r="BA20">
        <f t="shared" si="33"/>
        <v>-0.32130224121058792</v>
      </c>
      <c r="BB20" t="s">
        <v>253</v>
      </c>
      <c r="BC20">
        <v>0</v>
      </c>
      <c r="BD20">
        <f t="shared" si="34"/>
        <v>2.0948500000000001</v>
      </c>
      <c r="BE20">
        <f t="shared" si="35"/>
        <v>-9.5117880663384044E-2</v>
      </c>
      <c r="BF20">
        <f t="shared" si="36"/>
        <v>-0.47340990455558923</v>
      </c>
      <c r="BG20">
        <f t="shared" si="37"/>
        <v>1.1216306912901224</v>
      </c>
      <c r="BH20">
        <f t="shared" si="38"/>
        <v>0.79117934009615287</v>
      </c>
      <c r="BI20">
        <f t="shared" si="39"/>
        <v>1000.0038387096801</v>
      </c>
      <c r="BJ20">
        <f t="shared" si="40"/>
        <v>841.2033030581357</v>
      </c>
      <c r="BK20">
        <f t="shared" si="41"/>
        <v>0.84120007393526908</v>
      </c>
      <c r="BL20">
        <f t="shared" si="42"/>
        <v>0.19240014787053844</v>
      </c>
      <c r="BM20">
        <v>0.89352191060443997</v>
      </c>
      <c r="BN20">
        <v>0.5</v>
      </c>
      <c r="BO20" t="s">
        <v>254</v>
      </c>
      <c r="BP20">
        <v>1672923247.2</v>
      </c>
      <c r="BQ20">
        <v>400.007838709677</v>
      </c>
      <c r="BR20">
        <v>402.50212903225798</v>
      </c>
      <c r="BS20">
        <v>15.480716129032301</v>
      </c>
      <c r="BT20">
        <v>14.3789</v>
      </c>
      <c r="BU20">
        <v>500.00938709677399</v>
      </c>
      <c r="BV20">
        <v>96.280387096774206</v>
      </c>
      <c r="BW20">
        <v>0.199977161290323</v>
      </c>
      <c r="BX20">
        <v>27.8933258064516</v>
      </c>
      <c r="BY20">
        <v>27.975148387096802</v>
      </c>
      <c r="BZ20">
        <v>999.9</v>
      </c>
      <c r="CA20">
        <v>9997.4193548387102</v>
      </c>
      <c r="CB20">
        <v>0</v>
      </c>
      <c r="CC20">
        <v>313.84816129032299</v>
      </c>
      <c r="CD20">
        <v>1000.0038387096801</v>
      </c>
      <c r="CE20">
        <v>0.95999706451612898</v>
      </c>
      <c r="CF20">
        <v>4.0003167741935498E-2</v>
      </c>
      <c r="CG20">
        <v>0</v>
      </c>
      <c r="CH20">
        <v>2.2951709677419401</v>
      </c>
      <c r="CI20">
        <v>0</v>
      </c>
      <c r="CJ20">
        <v>692.15945161290301</v>
      </c>
      <c r="CK20">
        <v>9334.3525806451598</v>
      </c>
      <c r="CL20">
        <v>39.2296774193548</v>
      </c>
      <c r="CM20">
        <v>42.75</v>
      </c>
      <c r="CN20">
        <v>40.455290322580602</v>
      </c>
      <c r="CO20">
        <v>41.308</v>
      </c>
      <c r="CP20">
        <v>39.295999999999999</v>
      </c>
      <c r="CQ20">
        <v>960.00032258064505</v>
      </c>
      <c r="CR20">
        <v>40.002580645161302</v>
      </c>
      <c r="CS20">
        <v>0</v>
      </c>
      <c r="CT20">
        <v>59.399999856948902</v>
      </c>
      <c r="CU20">
        <v>2.2941076923076902</v>
      </c>
      <c r="CV20">
        <v>-0.573593157681486</v>
      </c>
      <c r="CW20">
        <v>-3.2223589732007398</v>
      </c>
      <c r="CX20">
        <v>692.11661538461499</v>
      </c>
      <c r="CY20">
        <v>15</v>
      </c>
      <c r="CZ20">
        <v>1672923008.7</v>
      </c>
      <c r="DA20" t="s">
        <v>255</v>
      </c>
      <c r="DB20">
        <v>3</v>
      </c>
      <c r="DC20">
        <v>-4.1289999999999996</v>
      </c>
      <c r="DD20">
        <v>0.35299999999999998</v>
      </c>
      <c r="DE20">
        <v>400</v>
      </c>
      <c r="DF20">
        <v>15</v>
      </c>
      <c r="DG20">
        <v>1.71</v>
      </c>
      <c r="DH20">
        <v>0.19</v>
      </c>
      <c r="DI20">
        <v>-2.7418190566037701</v>
      </c>
      <c r="DJ20">
        <v>-0.19594266086002801</v>
      </c>
      <c r="DK20">
        <v>0.956002674101048</v>
      </c>
      <c r="DL20">
        <v>1</v>
      </c>
      <c r="DM20">
        <v>1.9684999999999999</v>
      </c>
      <c r="DN20">
        <v>0</v>
      </c>
      <c r="DO20">
        <v>0</v>
      </c>
      <c r="DP20">
        <v>0</v>
      </c>
      <c r="DQ20">
        <v>1.10154150943396</v>
      </c>
      <c r="DR20">
        <v>-1.3950846637640299E-2</v>
      </c>
      <c r="DS20">
        <v>9.4499963853894395E-3</v>
      </c>
      <c r="DT20">
        <v>1</v>
      </c>
      <c r="DU20">
        <v>2</v>
      </c>
      <c r="DV20">
        <v>3</v>
      </c>
      <c r="DW20" t="s">
        <v>260</v>
      </c>
      <c r="DX20">
        <v>100</v>
      </c>
      <c r="DY20">
        <v>100</v>
      </c>
      <c r="DZ20">
        <v>-4.1289999999999996</v>
      </c>
      <c r="EA20">
        <v>0.35299999999999998</v>
      </c>
      <c r="EB20">
        <v>2</v>
      </c>
      <c r="EC20">
        <v>517.25300000000004</v>
      </c>
      <c r="ED20">
        <v>408.84399999999999</v>
      </c>
      <c r="EE20">
        <v>26.796500000000002</v>
      </c>
      <c r="EF20">
        <v>31.504799999999999</v>
      </c>
      <c r="EG20">
        <v>30.000299999999999</v>
      </c>
      <c r="EH20">
        <v>31.649699999999999</v>
      </c>
      <c r="EI20">
        <v>31.678100000000001</v>
      </c>
      <c r="EJ20">
        <v>18.311900000000001</v>
      </c>
      <c r="EK20">
        <v>32.163400000000003</v>
      </c>
      <c r="EL20">
        <v>0</v>
      </c>
      <c r="EM20">
        <v>26.781199999999998</v>
      </c>
      <c r="EN20">
        <v>403.21800000000002</v>
      </c>
      <c r="EO20">
        <v>14.5044</v>
      </c>
      <c r="EP20">
        <v>100.28100000000001</v>
      </c>
      <c r="EQ20">
        <v>90.790300000000002</v>
      </c>
    </row>
    <row r="21" spans="1:147" x14ac:dyDescent="0.3">
      <c r="A21">
        <v>5</v>
      </c>
      <c r="B21">
        <v>1672923315.2</v>
      </c>
      <c r="C21">
        <v>240</v>
      </c>
      <c r="D21" t="s">
        <v>267</v>
      </c>
      <c r="E21" t="s">
        <v>268</v>
      </c>
      <c r="F21">
        <v>1672923307.2</v>
      </c>
      <c r="G21">
        <f t="shared" si="0"/>
        <v>5.9891017302043451E-3</v>
      </c>
      <c r="H21">
        <f t="shared" si="1"/>
        <v>14.086206421540098</v>
      </c>
      <c r="I21">
        <f t="shared" si="2"/>
        <v>400.135516129032</v>
      </c>
      <c r="J21">
        <f t="shared" si="3"/>
        <v>294.80629537878684</v>
      </c>
      <c r="K21">
        <f t="shared" si="4"/>
        <v>28.442937330609215</v>
      </c>
      <c r="L21">
        <f t="shared" si="5"/>
        <v>38.605109820962014</v>
      </c>
      <c r="M21">
        <f t="shared" si="6"/>
        <v>0.2543574171208402</v>
      </c>
      <c r="N21">
        <f t="shared" si="7"/>
        <v>3.3790721933218459</v>
      </c>
      <c r="O21">
        <f t="shared" si="8"/>
        <v>0.24417912806751715</v>
      </c>
      <c r="P21">
        <f t="shared" si="9"/>
        <v>0.1534924962819387</v>
      </c>
      <c r="Q21">
        <f t="shared" si="10"/>
        <v>161.84372465339399</v>
      </c>
      <c r="R21">
        <f t="shared" si="11"/>
        <v>27.549346599397548</v>
      </c>
      <c r="S21">
        <f t="shared" si="12"/>
        <v>28.1240870967742</v>
      </c>
      <c r="T21">
        <f t="shared" si="13"/>
        <v>3.8223777653159803</v>
      </c>
      <c r="U21">
        <f t="shared" si="14"/>
        <v>39.915021010482462</v>
      </c>
      <c r="V21">
        <f t="shared" si="15"/>
        <v>1.521499080147056</v>
      </c>
      <c r="W21">
        <f t="shared" si="16"/>
        <v>3.8118458706246976</v>
      </c>
      <c r="X21">
        <f t="shared" si="17"/>
        <v>2.3008786851689242</v>
      </c>
      <c r="Y21">
        <f t="shared" si="18"/>
        <v>-264.11938630201161</v>
      </c>
      <c r="Z21">
        <f t="shared" si="19"/>
        <v>-8.6285142131817985</v>
      </c>
      <c r="AA21">
        <f t="shared" si="20"/>
        <v>-0.55716493589455385</v>
      </c>
      <c r="AB21">
        <f t="shared" si="21"/>
        <v>-111.46134079769396</v>
      </c>
      <c r="AC21">
        <v>-3.9920721166317903E-2</v>
      </c>
      <c r="AD21">
        <v>4.4814506756444501E-2</v>
      </c>
      <c r="AE21">
        <v>3.37090141106464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50723.405958435964</v>
      </c>
      <c r="AK21" t="s">
        <v>251</v>
      </c>
      <c r="AL21">
        <v>2.2725</v>
      </c>
      <c r="AM21">
        <v>1.42177</v>
      </c>
      <c r="AN21">
        <f t="shared" si="25"/>
        <v>-0.85072999999999999</v>
      </c>
      <c r="AO21">
        <f t="shared" si="26"/>
        <v>-0.59835979096478331</v>
      </c>
      <c r="AP21">
        <v>0.105590538654359</v>
      </c>
      <c r="AQ21" t="s">
        <v>269</v>
      </c>
      <c r="AR21">
        <v>2.29002307692308</v>
      </c>
      <c r="AS21">
        <v>1.2163999999999999</v>
      </c>
      <c r="AT21">
        <f t="shared" si="27"/>
        <v>-0.88262337793742196</v>
      </c>
      <c r="AU21">
        <v>0.5</v>
      </c>
      <c r="AV21">
        <f t="shared" si="28"/>
        <v>841.18553283860274</v>
      </c>
      <c r="AW21">
        <f t="shared" si="29"/>
        <v>14.086206421540098</v>
      </c>
      <c r="AX21">
        <f t="shared" si="30"/>
        <v>-371.22500823304887</v>
      </c>
      <c r="AY21">
        <f t="shared" si="31"/>
        <v>1</v>
      </c>
      <c r="AZ21">
        <f t="shared" si="32"/>
        <v>1.6620133534284383E-2</v>
      </c>
      <c r="BA21">
        <f t="shared" si="33"/>
        <v>0.16883426504439333</v>
      </c>
      <c r="BB21" t="s">
        <v>253</v>
      </c>
      <c r="BC21">
        <v>0</v>
      </c>
      <c r="BD21">
        <f t="shared" si="34"/>
        <v>1.2163999999999999</v>
      </c>
      <c r="BE21">
        <f t="shared" si="35"/>
        <v>-0.88262337793742207</v>
      </c>
      <c r="BF21">
        <f t="shared" si="36"/>
        <v>0.14444671079007157</v>
      </c>
      <c r="BG21">
        <f t="shared" si="37"/>
        <v>1.016592251607878</v>
      </c>
      <c r="BH21">
        <f t="shared" si="38"/>
        <v>-0.24140444089193994</v>
      </c>
      <c r="BI21">
        <f t="shared" si="39"/>
        <v>999.98306451612905</v>
      </c>
      <c r="BJ21">
        <f t="shared" si="40"/>
        <v>841.18553283860274</v>
      </c>
      <c r="BK21">
        <f t="shared" si="41"/>
        <v>0.84119977896389164</v>
      </c>
      <c r="BL21">
        <f t="shared" si="42"/>
        <v>0.19239955792778327</v>
      </c>
      <c r="BM21">
        <v>0.89352191060443997</v>
      </c>
      <c r="BN21">
        <v>0.5</v>
      </c>
      <c r="BO21" t="s">
        <v>254</v>
      </c>
      <c r="BP21">
        <v>1672923307.2</v>
      </c>
      <c r="BQ21">
        <v>400.135516129032</v>
      </c>
      <c r="BR21">
        <v>403.08090322580603</v>
      </c>
      <c r="BS21">
        <v>15.770083870967699</v>
      </c>
      <c r="BT21">
        <v>14.7167322580645</v>
      </c>
      <c r="BU21">
        <v>500.023129032258</v>
      </c>
      <c r="BV21">
        <v>96.280077419354797</v>
      </c>
      <c r="BW21">
        <v>0.200010612903226</v>
      </c>
      <c r="BX21">
        <v>28.0767225806452</v>
      </c>
      <c r="BY21">
        <v>28.1240870967742</v>
      </c>
      <c r="BZ21">
        <v>999.9</v>
      </c>
      <c r="CA21">
        <v>9999.0322580645206</v>
      </c>
      <c r="CB21">
        <v>0</v>
      </c>
      <c r="CC21">
        <v>313.87722580645197</v>
      </c>
      <c r="CD21">
        <v>999.98306451612905</v>
      </c>
      <c r="CE21">
        <v>0.96000667741935497</v>
      </c>
      <c r="CF21">
        <v>3.9993590322580597E-2</v>
      </c>
      <c r="CG21">
        <v>0</v>
      </c>
      <c r="CH21">
        <v>2.3284032258064502</v>
      </c>
      <c r="CI21">
        <v>0</v>
      </c>
      <c r="CJ21">
        <v>690.61270967741905</v>
      </c>
      <c r="CK21">
        <v>9334.1890322580693</v>
      </c>
      <c r="CL21">
        <v>39.533999999999999</v>
      </c>
      <c r="CM21">
        <v>42.933</v>
      </c>
      <c r="CN21">
        <v>40.747935483870997</v>
      </c>
      <c r="CO21">
        <v>41.447161290322597</v>
      </c>
      <c r="CP21">
        <v>39.580290322580602</v>
      </c>
      <c r="CQ21">
        <v>959.99064516128999</v>
      </c>
      <c r="CR21">
        <v>39.991935483871003</v>
      </c>
      <c r="CS21">
        <v>0</v>
      </c>
      <c r="CT21">
        <v>59.199999809265101</v>
      </c>
      <c r="CU21">
        <v>2.29002307692308</v>
      </c>
      <c r="CV21">
        <v>-0.79438632903472395</v>
      </c>
      <c r="CW21">
        <v>4.3908717932225398</v>
      </c>
      <c r="CX21">
        <v>690.62980769230796</v>
      </c>
      <c r="CY21">
        <v>15</v>
      </c>
      <c r="CZ21">
        <v>1672923008.7</v>
      </c>
      <c r="DA21" t="s">
        <v>255</v>
      </c>
      <c r="DB21">
        <v>3</v>
      </c>
      <c r="DC21">
        <v>-4.1289999999999996</v>
      </c>
      <c r="DD21">
        <v>0.35299999999999998</v>
      </c>
      <c r="DE21">
        <v>400</v>
      </c>
      <c r="DF21">
        <v>15</v>
      </c>
      <c r="DG21">
        <v>1.71</v>
      </c>
      <c r="DH21">
        <v>0.19</v>
      </c>
      <c r="DI21">
        <v>-3.1323567924528302</v>
      </c>
      <c r="DJ21">
        <v>0.93717610062904999</v>
      </c>
      <c r="DK21">
        <v>0.39941627387114298</v>
      </c>
      <c r="DL21">
        <v>0</v>
      </c>
      <c r="DM21">
        <v>2.3933</v>
      </c>
      <c r="DN21">
        <v>0</v>
      </c>
      <c r="DO21">
        <v>0</v>
      </c>
      <c r="DP21">
        <v>0</v>
      </c>
      <c r="DQ21">
        <v>1.0575771698113201</v>
      </c>
      <c r="DR21">
        <v>-4.5053701015967298E-2</v>
      </c>
      <c r="DS21">
        <v>6.2319028189429396E-3</v>
      </c>
      <c r="DT21">
        <v>1</v>
      </c>
      <c r="DU21">
        <v>1</v>
      </c>
      <c r="DV21">
        <v>3</v>
      </c>
      <c r="DW21" t="s">
        <v>256</v>
      </c>
      <c r="DX21">
        <v>100</v>
      </c>
      <c r="DY21">
        <v>100</v>
      </c>
      <c r="DZ21">
        <v>-4.1289999999999996</v>
      </c>
      <c r="EA21">
        <v>0.35299999999999998</v>
      </c>
      <c r="EB21">
        <v>2</v>
      </c>
      <c r="EC21">
        <v>516.82399999999996</v>
      </c>
      <c r="ED21">
        <v>409.19299999999998</v>
      </c>
      <c r="EE21">
        <v>25.686</v>
      </c>
      <c r="EF21">
        <v>31.491</v>
      </c>
      <c r="EG21">
        <v>30</v>
      </c>
      <c r="EH21">
        <v>31.644100000000002</v>
      </c>
      <c r="EI21">
        <v>31.6753</v>
      </c>
      <c r="EJ21">
        <v>18.3218</v>
      </c>
      <c r="EK21">
        <v>31.434000000000001</v>
      </c>
      <c r="EL21">
        <v>0</v>
      </c>
      <c r="EM21">
        <v>25.599799999999998</v>
      </c>
      <c r="EN21">
        <v>402.59399999999999</v>
      </c>
      <c r="EO21">
        <v>14.681699999999999</v>
      </c>
      <c r="EP21">
        <v>100.279</v>
      </c>
      <c r="EQ21">
        <v>90.7898</v>
      </c>
    </row>
    <row r="22" spans="1:147" x14ac:dyDescent="0.3">
      <c r="A22">
        <v>6</v>
      </c>
      <c r="B22">
        <v>1672923375.2</v>
      </c>
      <c r="C22">
        <v>300</v>
      </c>
      <c r="D22" t="s">
        <v>270</v>
      </c>
      <c r="E22" t="s">
        <v>271</v>
      </c>
      <c r="F22">
        <v>1672923367.2</v>
      </c>
      <c r="G22">
        <f t="shared" si="0"/>
        <v>5.9986497601193425E-3</v>
      </c>
      <c r="H22">
        <f t="shared" si="1"/>
        <v>13.261164892851506</v>
      </c>
      <c r="I22">
        <f t="shared" si="2"/>
        <v>400.10241935483901</v>
      </c>
      <c r="J22">
        <f t="shared" si="3"/>
        <v>301.12948959399239</v>
      </c>
      <c r="K22">
        <f t="shared" si="4"/>
        <v>29.052192842096161</v>
      </c>
      <c r="L22">
        <f t="shared" si="5"/>
        <v>38.600844637827564</v>
      </c>
      <c r="M22">
        <f t="shared" si="6"/>
        <v>0.25735757482552246</v>
      </c>
      <c r="N22">
        <f t="shared" si="7"/>
        <v>3.3779999036748412</v>
      </c>
      <c r="O22">
        <f t="shared" si="8"/>
        <v>0.24693988690864258</v>
      </c>
      <c r="P22">
        <f t="shared" si="9"/>
        <v>0.15523827819565636</v>
      </c>
      <c r="Q22">
        <f t="shared" si="10"/>
        <v>161.84525622997182</v>
      </c>
      <c r="R22">
        <f t="shared" si="11"/>
        <v>27.450065339546793</v>
      </c>
      <c r="S22">
        <f t="shared" si="12"/>
        <v>28.0237451612903</v>
      </c>
      <c r="T22">
        <f t="shared" si="13"/>
        <v>3.8000959025789203</v>
      </c>
      <c r="U22">
        <f t="shared" si="14"/>
        <v>40.130714659888675</v>
      </c>
      <c r="V22">
        <f t="shared" si="15"/>
        <v>1.5211032839849419</v>
      </c>
      <c r="W22">
        <f t="shared" si="16"/>
        <v>3.7903717810072055</v>
      </c>
      <c r="X22">
        <f t="shared" si="17"/>
        <v>2.2789926185939784</v>
      </c>
      <c r="Y22">
        <f t="shared" si="18"/>
        <v>-264.54045442126301</v>
      </c>
      <c r="Z22">
        <f t="shared" si="19"/>
        <v>-8.0042361523961407</v>
      </c>
      <c r="AA22">
        <f t="shared" si="20"/>
        <v>-0.51650985949215966</v>
      </c>
      <c r="AB22">
        <f t="shared" si="21"/>
        <v>-111.21594420317948</v>
      </c>
      <c r="AC22">
        <v>-3.9904792681437901E-2</v>
      </c>
      <c r="AD22">
        <v>4.4796625636754898E-2</v>
      </c>
      <c r="AE22">
        <v>3.3698323815837301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50720.263847094226</v>
      </c>
      <c r="AK22" t="s">
        <v>251</v>
      </c>
      <c r="AL22">
        <v>2.2725</v>
      </c>
      <c r="AM22">
        <v>1.42177</v>
      </c>
      <c r="AN22">
        <f t="shared" si="25"/>
        <v>-0.85072999999999999</v>
      </c>
      <c r="AO22">
        <f t="shared" si="26"/>
        <v>-0.59835979096478331</v>
      </c>
      <c r="AP22">
        <v>0.105590538654359</v>
      </c>
      <c r="AQ22" t="s">
        <v>272</v>
      </c>
      <c r="AR22">
        <v>2.33476923076923</v>
      </c>
      <c r="AS22">
        <v>1.7423999999999999</v>
      </c>
      <c r="AT22">
        <f t="shared" si="27"/>
        <v>-0.33997315815497586</v>
      </c>
      <c r="AU22">
        <v>0.5</v>
      </c>
      <c r="AV22">
        <f t="shared" si="28"/>
        <v>841.18878483896594</v>
      </c>
      <c r="AW22">
        <f t="shared" si="29"/>
        <v>13.261164892851506</v>
      </c>
      <c r="AX22">
        <f t="shared" si="30"/>
        <v>-142.99080389312488</v>
      </c>
      <c r="AY22">
        <f t="shared" si="31"/>
        <v>1</v>
      </c>
      <c r="AZ22">
        <f t="shared" si="32"/>
        <v>1.5639265039316473E-2</v>
      </c>
      <c r="BA22">
        <f t="shared" si="33"/>
        <v>-0.18401629935720842</v>
      </c>
      <c r="BB22" t="s">
        <v>253</v>
      </c>
      <c r="BC22">
        <v>0</v>
      </c>
      <c r="BD22">
        <f t="shared" si="34"/>
        <v>1.7423999999999999</v>
      </c>
      <c r="BE22">
        <f t="shared" si="35"/>
        <v>-0.33997315815497597</v>
      </c>
      <c r="BF22">
        <f t="shared" si="36"/>
        <v>-0.22551467536943387</v>
      </c>
      <c r="BG22">
        <f t="shared" si="37"/>
        <v>1.1174669510832487</v>
      </c>
      <c r="BH22">
        <f t="shared" si="38"/>
        <v>0.37688808435108667</v>
      </c>
      <c r="BI22">
        <f t="shared" si="39"/>
        <v>999.986290322581</v>
      </c>
      <c r="BJ22">
        <f t="shared" si="40"/>
        <v>841.18878483896594</v>
      </c>
      <c r="BK22">
        <f t="shared" si="41"/>
        <v>0.84120031742396262</v>
      </c>
      <c r="BL22">
        <f t="shared" si="42"/>
        <v>0.19240063484792522</v>
      </c>
      <c r="BM22">
        <v>0.89352191060443997</v>
      </c>
      <c r="BN22">
        <v>0.5</v>
      </c>
      <c r="BO22" t="s">
        <v>254</v>
      </c>
      <c r="BP22">
        <v>1672923367.2</v>
      </c>
      <c r="BQ22">
        <v>400.10241935483901</v>
      </c>
      <c r="BR22">
        <v>402.90103225806502</v>
      </c>
      <c r="BS22">
        <v>15.7664193548387</v>
      </c>
      <c r="BT22">
        <v>14.711380645161301</v>
      </c>
      <c r="BU22">
        <v>500.02129032258102</v>
      </c>
      <c r="BV22">
        <v>96.277380645161301</v>
      </c>
      <c r="BW22">
        <v>0.20002806451612901</v>
      </c>
      <c r="BX22">
        <v>27.9797935483871</v>
      </c>
      <c r="BY22">
        <v>28.0237451612903</v>
      </c>
      <c r="BZ22">
        <v>999.9</v>
      </c>
      <c r="CA22">
        <v>9995.3225806451592</v>
      </c>
      <c r="CB22">
        <v>0</v>
      </c>
      <c r="CC22">
        <v>313.88454838709703</v>
      </c>
      <c r="CD22">
        <v>999.986290322581</v>
      </c>
      <c r="CE22">
        <v>0.95998796774193595</v>
      </c>
      <c r="CF22">
        <v>4.0012312903225801E-2</v>
      </c>
      <c r="CG22">
        <v>0</v>
      </c>
      <c r="CH22">
        <v>2.32375806451613</v>
      </c>
      <c r="CI22">
        <v>0</v>
      </c>
      <c r="CJ22">
        <v>694.14396774193597</v>
      </c>
      <c r="CK22">
        <v>9334.1567741935505</v>
      </c>
      <c r="CL22">
        <v>39.838419354838699</v>
      </c>
      <c r="CM22">
        <v>43.131</v>
      </c>
      <c r="CN22">
        <v>41.03</v>
      </c>
      <c r="CO22">
        <v>41.631</v>
      </c>
      <c r="CP22">
        <v>39.8546774193548</v>
      </c>
      <c r="CQ22">
        <v>959.97548387096799</v>
      </c>
      <c r="CR22">
        <v>40.01</v>
      </c>
      <c r="CS22">
        <v>0</v>
      </c>
      <c r="CT22">
        <v>59.599999904632597</v>
      </c>
      <c r="CU22">
        <v>2.33476923076923</v>
      </c>
      <c r="CV22">
        <v>-0.328464962458275</v>
      </c>
      <c r="CW22">
        <v>7.6260854537232001</v>
      </c>
      <c r="CX22">
        <v>694.25411538461503</v>
      </c>
      <c r="CY22">
        <v>15</v>
      </c>
      <c r="CZ22">
        <v>1672923008.7</v>
      </c>
      <c r="DA22" t="s">
        <v>255</v>
      </c>
      <c r="DB22">
        <v>3</v>
      </c>
      <c r="DC22">
        <v>-4.1289999999999996</v>
      </c>
      <c r="DD22">
        <v>0.35299999999999998</v>
      </c>
      <c r="DE22">
        <v>400</v>
      </c>
      <c r="DF22">
        <v>15</v>
      </c>
      <c r="DG22">
        <v>1.71</v>
      </c>
      <c r="DH22">
        <v>0.19</v>
      </c>
      <c r="DI22">
        <v>-3.0991256603773598</v>
      </c>
      <c r="DJ22">
        <v>2.90568911465882</v>
      </c>
      <c r="DK22">
        <v>0.42302319028500501</v>
      </c>
      <c r="DL22">
        <v>0</v>
      </c>
      <c r="DM22">
        <v>2.2896999999999998</v>
      </c>
      <c r="DN22">
        <v>0</v>
      </c>
      <c r="DO22">
        <v>0</v>
      </c>
      <c r="DP22">
        <v>0</v>
      </c>
      <c r="DQ22">
        <v>1.0607577358490601</v>
      </c>
      <c r="DR22">
        <v>-8.4852056119982103E-2</v>
      </c>
      <c r="DS22">
        <v>1.50673795647781E-2</v>
      </c>
      <c r="DT22">
        <v>1</v>
      </c>
      <c r="DU22">
        <v>1</v>
      </c>
      <c r="DV22">
        <v>3</v>
      </c>
      <c r="DW22" t="s">
        <v>256</v>
      </c>
      <c r="DX22">
        <v>100</v>
      </c>
      <c r="DY22">
        <v>100</v>
      </c>
      <c r="DZ22">
        <v>-4.1289999999999996</v>
      </c>
      <c r="EA22">
        <v>0.35299999999999998</v>
      </c>
      <c r="EB22">
        <v>2</v>
      </c>
      <c r="EC22">
        <v>516.92999999999995</v>
      </c>
      <c r="ED22">
        <v>409.31700000000001</v>
      </c>
      <c r="EE22">
        <v>24.798300000000001</v>
      </c>
      <c r="EF22">
        <v>31.488199999999999</v>
      </c>
      <c r="EG22">
        <v>30</v>
      </c>
      <c r="EH22">
        <v>31.641400000000001</v>
      </c>
      <c r="EI22">
        <v>31.6753</v>
      </c>
      <c r="EJ22">
        <v>18.398700000000002</v>
      </c>
      <c r="EK22">
        <v>33.197699999999998</v>
      </c>
      <c r="EL22">
        <v>0</v>
      </c>
      <c r="EM22">
        <v>24.810099999999998</v>
      </c>
      <c r="EN22">
        <v>403.04399999999998</v>
      </c>
      <c r="EO22">
        <v>14.6495</v>
      </c>
      <c r="EP22">
        <v>100.28</v>
      </c>
      <c r="EQ22">
        <v>90.789299999999997</v>
      </c>
    </row>
    <row r="23" spans="1:147" x14ac:dyDescent="0.3">
      <c r="A23">
        <v>7</v>
      </c>
      <c r="B23">
        <v>1672923435.2</v>
      </c>
      <c r="C23">
        <v>360</v>
      </c>
      <c r="D23" t="s">
        <v>273</v>
      </c>
      <c r="E23" t="s">
        <v>274</v>
      </c>
      <c r="F23">
        <v>1672923427.2</v>
      </c>
      <c r="G23">
        <f t="shared" si="0"/>
        <v>6.0054874167942054E-3</v>
      </c>
      <c r="H23">
        <f t="shared" si="1"/>
        <v>13.160570351228358</v>
      </c>
      <c r="I23">
        <f t="shared" si="2"/>
        <v>399.94351612903199</v>
      </c>
      <c r="J23">
        <f t="shared" si="3"/>
        <v>302.26230291616827</v>
      </c>
      <c r="K23">
        <f t="shared" si="4"/>
        <v>29.161058920930344</v>
      </c>
      <c r="L23">
        <f t="shared" si="5"/>
        <v>38.584951965106278</v>
      </c>
      <c r="M23">
        <f t="shared" si="6"/>
        <v>0.25920724263473754</v>
      </c>
      <c r="N23">
        <f t="shared" si="7"/>
        <v>3.3785253709282426</v>
      </c>
      <c r="O23">
        <f t="shared" si="8"/>
        <v>0.24864414583771044</v>
      </c>
      <c r="P23">
        <f t="shared" si="9"/>
        <v>0.15631577407922037</v>
      </c>
      <c r="Q23">
        <f t="shared" si="10"/>
        <v>161.84613670393239</v>
      </c>
      <c r="R23">
        <f t="shared" si="11"/>
        <v>27.351244736723444</v>
      </c>
      <c r="S23">
        <f t="shared" si="12"/>
        <v>27.939667741935502</v>
      </c>
      <c r="T23">
        <f t="shared" si="13"/>
        <v>3.7815130685197746</v>
      </c>
      <c r="U23">
        <f t="shared" si="14"/>
        <v>40.205188369818288</v>
      </c>
      <c r="V23">
        <f t="shared" si="15"/>
        <v>1.5153006563857092</v>
      </c>
      <c r="W23">
        <f t="shared" si="16"/>
        <v>3.7689181864976247</v>
      </c>
      <c r="X23">
        <f t="shared" si="17"/>
        <v>2.2662124121340654</v>
      </c>
      <c r="Y23">
        <f t="shared" si="18"/>
        <v>-264.84199508062443</v>
      </c>
      <c r="Z23">
        <f t="shared" si="19"/>
        <v>-10.416820345654171</v>
      </c>
      <c r="AA23">
        <f t="shared" si="20"/>
        <v>-0.67148096731834461</v>
      </c>
      <c r="AB23">
        <f t="shared" si="21"/>
        <v>-114.08415968966455</v>
      </c>
      <c r="AC23">
        <v>-3.9912598051221E-2</v>
      </c>
      <c r="AD23">
        <v>4.4805387848124302E-2</v>
      </c>
      <c r="AE23">
        <v>3.3703562512713798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50746.158544420752</v>
      </c>
      <c r="AK23" t="s">
        <v>251</v>
      </c>
      <c r="AL23">
        <v>2.2725</v>
      </c>
      <c r="AM23">
        <v>1.42177</v>
      </c>
      <c r="AN23">
        <f t="shared" si="25"/>
        <v>-0.85072999999999999</v>
      </c>
      <c r="AO23">
        <f t="shared" si="26"/>
        <v>-0.59835979096478331</v>
      </c>
      <c r="AP23">
        <v>0.105590538654359</v>
      </c>
      <c r="AQ23" t="s">
        <v>275</v>
      </c>
      <c r="AR23">
        <v>2.3481115384615401</v>
      </c>
      <c r="AS23">
        <v>1.754</v>
      </c>
      <c r="AT23">
        <f t="shared" si="27"/>
        <v>-0.33871809490395677</v>
      </c>
      <c r="AU23">
        <v>0.5</v>
      </c>
      <c r="AV23">
        <f t="shared" si="28"/>
        <v>841.19317494178267</v>
      </c>
      <c r="AW23">
        <f t="shared" si="29"/>
        <v>13.160570351228358</v>
      </c>
      <c r="AX23">
        <f t="shared" si="30"/>
        <v>-142.46367483124573</v>
      </c>
      <c r="AY23">
        <f t="shared" si="31"/>
        <v>1</v>
      </c>
      <c r="AZ23">
        <f t="shared" si="32"/>
        <v>1.5519597877714009E-2</v>
      </c>
      <c r="BA23">
        <f t="shared" si="33"/>
        <v>-0.18941277080957813</v>
      </c>
      <c r="BB23" t="s">
        <v>253</v>
      </c>
      <c r="BC23">
        <v>0</v>
      </c>
      <c r="BD23">
        <f t="shared" si="34"/>
        <v>1.754</v>
      </c>
      <c r="BE23">
        <f t="shared" si="35"/>
        <v>-0.33871809490395671</v>
      </c>
      <c r="BF23">
        <f t="shared" si="36"/>
        <v>-0.23367351962694391</v>
      </c>
      <c r="BG23">
        <f t="shared" si="37"/>
        <v>1.1458274608708585</v>
      </c>
      <c r="BH23">
        <f t="shared" si="38"/>
        <v>0.3905234328165223</v>
      </c>
      <c r="BI23">
        <f t="shared" si="39"/>
        <v>999.99148387096795</v>
      </c>
      <c r="BJ23">
        <f t="shared" si="40"/>
        <v>841.19317494178267</v>
      </c>
      <c r="BK23">
        <f t="shared" si="41"/>
        <v>0.84120033871240896</v>
      </c>
      <c r="BL23">
        <f t="shared" si="42"/>
        <v>0.19240067742481795</v>
      </c>
      <c r="BM23">
        <v>0.89352191060443997</v>
      </c>
      <c r="BN23">
        <v>0.5</v>
      </c>
      <c r="BO23" t="s">
        <v>254</v>
      </c>
      <c r="BP23">
        <v>1672923427.2</v>
      </c>
      <c r="BQ23">
        <v>399.94351612903199</v>
      </c>
      <c r="BR23">
        <v>402.724516129032</v>
      </c>
      <c r="BS23">
        <v>15.7065032258065</v>
      </c>
      <c r="BT23">
        <v>14.650180645161299</v>
      </c>
      <c r="BU23">
        <v>500.01325806451598</v>
      </c>
      <c r="BV23">
        <v>96.2760161290323</v>
      </c>
      <c r="BW23">
        <v>0.19998712903225799</v>
      </c>
      <c r="BX23">
        <v>27.8824774193548</v>
      </c>
      <c r="BY23">
        <v>27.939667741935502</v>
      </c>
      <c r="BZ23">
        <v>999.9</v>
      </c>
      <c r="CA23">
        <v>9997.4193548387102</v>
      </c>
      <c r="CB23">
        <v>0</v>
      </c>
      <c r="CC23">
        <v>313.98693548387098</v>
      </c>
      <c r="CD23">
        <v>999.99148387096795</v>
      </c>
      <c r="CE23">
        <v>0.95999022580645199</v>
      </c>
      <c r="CF23">
        <v>4.0010009677419398E-2</v>
      </c>
      <c r="CG23">
        <v>0</v>
      </c>
      <c r="CH23">
        <v>2.3324548387096802</v>
      </c>
      <c r="CI23">
        <v>0</v>
      </c>
      <c r="CJ23">
        <v>697.92670967741901</v>
      </c>
      <c r="CK23">
        <v>9334.2138709677401</v>
      </c>
      <c r="CL23">
        <v>40.096548387096803</v>
      </c>
      <c r="CM23">
        <v>43.342483870967698</v>
      </c>
      <c r="CN23">
        <v>41.283999999999999</v>
      </c>
      <c r="CO23">
        <v>41.826225806451603</v>
      </c>
      <c r="CP23">
        <v>40.064032258064501</v>
      </c>
      <c r="CQ23">
        <v>959.98096774193505</v>
      </c>
      <c r="CR23">
        <v>40.010967741935502</v>
      </c>
      <c r="CS23">
        <v>0</v>
      </c>
      <c r="CT23">
        <v>59.399999856948902</v>
      </c>
      <c r="CU23">
        <v>2.3481115384615401</v>
      </c>
      <c r="CV23">
        <v>0.100755556921206</v>
      </c>
      <c r="CW23">
        <v>6.7672136927461803</v>
      </c>
      <c r="CX23">
        <v>697.93757692307702</v>
      </c>
      <c r="CY23">
        <v>15</v>
      </c>
      <c r="CZ23">
        <v>1672923008.7</v>
      </c>
      <c r="DA23" t="s">
        <v>255</v>
      </c>
      <c r="DB23">
        <v>3</v>
      </c>
      <c r="DC23">
        <v>-4.1289999999999996</v>
      </c>
      <c r="DD23">
        <v>0.35299999999999998</v>
      </c>
      <c r="DE23">
        <v>400</v>
      </c>
      <c r="DF23">
        <v>15</v>
      </c>
      <c r="DG23">
        <v>1.71</v>
      </c>
      <c r="DH23">
        <v>0.19</v>
      </c>
      <c r="DI23">
        <v>-2.8843250943396201</v>
      </c>
      <c r="DJ23">
        <v>1.6152177068220499</v>
      </c>
      <c r="DK23">
        <v>0.79237329172799498</v>
      </c>
      <c r="DL23">
        <v>0</v>
      </c>
      <c r="DM23">
        <v>2.4062000000000001</v>
      </c>
      <c r="DN23">
        <v>0</v>
      </c>
      <c r="DO23">
        <v>0</v>
      </c>
      <c r="DP23">
        <v>0</v>
      </c>
      <c r="DQ23">
        <v>1.0543179245283001</v>
      </c>
      <c r="DR23">
        <v>3.9520948234154397E-2</v>
      </c>
      <c r="DS23">
        <v>1.7995091506683901E-2</v>
      </c>
      <c r="DT23">
        <v>1</v>
      </c>
      <c r="DU23">
        <v>1</v>
      </c>
      <c r="DV23">
        <v>3</v>
      </c>
      <c r="DW23" t="s">
        <v>256</v>
      </c>
      <c r="DX23">
        <v>100</v>
      </c>
      <c r="DY23">
        <v>100</v>
      </c>
      <c r="DZ23">
        <v>-4.1289999999999996</v>
      </c>
      <c r="EA23">
        <v>0.35299999999999998</v>
      </c>
      <c r="EB23">
        <v>2</v>
      </c>
      <c r="EC23">
        <v>516.58900000000006</v>
      </c>
      <c r="ED23">
        <v>409.21199999999999</v>
      </c>
      <c r="EE23">
        <v>24.969899999999999</v>
      </c>
      <c r="EF23">
        <v>31.496600000000001</v>
      </c>
      <c r="EG23">
        <v>30.0002</v>
      </c>
      <c r="EH23">
        <v>31.646899999999999</v>
      </c>
      <c r="EI23">
        <v>31.678100000000001</v>
      </c>
      <c r="EJ23">
        <v>18.434200000000001</v>
      </c>
      <c r="EK23">
        <v>34.048400000000001</v>
      </c>
      <c r="EL23">
        <v>0</v>
      </c>
      <c r="EM23">
        <v>25.003399999999999</v>
      </c>
      <c r="EN23">
        <v>403.40100000000001</v>
      </c>
      <c r="EO23">
        <v>14.5755</v>
      </c>
      <c r="EP23">
        <v>100.279</v>
      </c>
      <c r="EQ23">
        <v>90.787599999999998</v>
      </c>
    </row>
    <row r="24" spans="1:147" x14ac:dyDescent="0.3">
      <c r="A24">
        <v>8</v>
      </c>
      <c r="B24">
        <v>1672923495.2</v>
      </c>
      <c r="C24">
        <v>420</v>
      </c>
      <c r="D24" t="s">
        <v>276</v>
      </c>
      <c r="E24" t="s">
        <v>277</v>
      </c>
      <c r="F24">
        <v>1672923487.2</v>
      </c>
      <c r="G24">
        <f t="shared" si="0"/>
        <v>6.0599543314691579E-3</v>
      </c>
      <c r="H24">
        <f t="shared" si="1"/>
        <v>13.217775961385193</v>
      </c>
      <c r="I24">
        <f t="shared" si="2"/>
        <v>400.15535483871002</v>
      </c>
      <c r="J24">
        <f t="shared" si="3"/>
        <v>302.54486462263975</v>
      </c>
      <c r="K24">
        <f t="shared" si="4"/>
        <v>29.188537382296754</v>
      </c>
      <c r="L24">
        <f t="shared" si="5"/>
        <v>38.605677700079816</v>
      </c>
      <c r="M24">
        <f t="shared" si="6"/>
        <v>0.26075518735686243</v>
      </c>
      <c r="N24">
        <f t="shared" si="7"/>
        <v>3.3846159950625503</v>
      </c>
      <c r="O24">
        <f t="shared" si="8"/>
        <v>0.25008673309300755</v>
      </c>
      <c r="P24">
        <f t="shared" si="9"/>
        <v>0.15722635494133694</v>
      </c>
      <c r="Q24">
        <f t="shared" si="10"/>
        <v>161.84469052319349</v>
      </c>
      <c r="R24">
        <f t="shared" si="11"/>
        <v>27.348108847288621</v>
      </c>
      <c r="S24">
        <f t="shared" si="12"/>
        <v>27.954058064516101</v>
      </c>
      <c r="T24">
        <f t="shared" si="13"/>
        <v>3.7846879898667809</v>
      </c>
      <c r="U24">
        <f t="shared" si="14"/>
        <v>40.073776919161624</v>
      </c>
      <c r="V24">
        <f t="shared" si="15"/>
        <v>1.5110828718319198</v>
      </c>
      <c r="W24">
        <f t="shared" si="16"/>
        <v>3.7707523173573949</v>
      </c>
      <c r="X24">
        <f t="shared" si="17"/>
        <v>2.2736051180348609</v>
      </c>
      <c r="Y24">
        <f t="shared" si="18"/>
        <v>-267.24398601778984</v>
      </c>
      <c r="Z24">
        <f t="shared" si="19"/>
        <v>-11.53984561480533</v>
      </c>
      <c r="AA24">
        <f t="shared" si="20"/>
        <v>-0.74261808257530515</v>
      </c>
      <c r="AB24">
        <f t="shared" si="21"/>
        <v>-117.68175919197699</v>
      </c>
      <c r="AC24">
        <v>-4.0003105743759197E-2</v>
      </c>
      <c r="AD24">
        <v>4.4906990661907703E-2</v>
      </c>
      <c r="AE24">
        <v>3.3764283507241002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50855.109644338139</v>
      </c>
      <c r="AK24" t="s">
        <v>251</v>
      </c>
      <c r="AL24">
        <v>2.2725</v>
      </c>
      <c r="AM24">
        <v>1.42177</v>
      </c>
      <c r="AN24">
        <f t="shared" si="25"/>
        <v>-0.85072999999999999</v>
      </c>
      <c r="AO24">
        <f t="shared" si="26"/>
        <v>-0.59835979096478331</v>
      </c>
      <c r="AP24">
        <v>0.105590538654359</v>
      </c>
      <c r="AQ24" t="s">
        <v>278</v>
      </c>
      <c r="AR24">
        <v>2.26388846153846</v>
      </c>
      <c r="AS24">
        <v>2.1389900000000002</v>
      </c>
      <c r="AT24">
        <f t="shared" si="27"/>
        <v>-5.8391325596875099E-2</v>
      </c>
      <c r="AU24">
        <v>0.5</v>
      </c>
      <c r="AV24">
        <f t="shared" si="28"/>
        <v>841.1856584124555</v>
      </c>
      <c r="AW24">
        <f t="shared" si="29"/>
        <v>13.217775961385193</v>
      </c>
      <c r="AX24">
        <f t="shared" si="30"/>
        <v>-24.558972833891723</v>
      </c>
      <c r="AY24">
        <f t="shared" si="31"/>
        <v>1</v>
      </c>
      <c r="AZ24">
        <f t="shared" si="32"/>
        <v>1.558774248181676E-2</v>
      </c>
      <c r="BA24">
        <f t="shared" si="33"/>
        <v>-0.33530778545014239</v>
      </c>
      <c r="BB24" t="s">
        <v>253</v>
      </c>
      <c r="BC24">
        <v>0</v>
      </c>
      <c r="BD24">
        <f t="shared" si="34"/>
        <v>2.1389900000000002</v>
      </c>
      <c r="BE24">
        <f t="shared" si="35"/>
        <v>-5.8391325596875085E-2</v>
      </c>
      <c r="BF24">
        <f t="shared" si="36"/>
        <v>-0.5044557136527007</v>
      </c>
      <c r="BG24">
        <f t="shared" si="37"/>
        <v>0.93549892546221292</v>
      </c>
      <c r="BH24">
        <f t="shared" si="38"/>
        <v>0.8430641919292845</v>
      </c>
      <c r="BI24">
        <f t="shared" si="39"/>
        <v>999.98254838709704</v>
      </c>
      <c r="BJ24">
        <f t="shared" si="40"/>
        <v>841.1856584124555</v>
      </c>
      <c r="BK24">
        <f t="shared" si="41"/>
        <v>0.84120033871514055</v>
      </c>
      <c r="BL24">
        <f t="shared" si="42"/>
        <v>0.19240067743028114</v>
      </c>
      <c r="BM24">
        <v>0.89352191060443997</v>
      </c>
      <c r="BN24">
        <v>0.5</v>
      </c>
      <c r="BO24" t="s">
        <v>254</v>
      </c>
      <c r="BP24">
        <v>1672923487.2</v>
      </c>
      <c r="BQ24">
        <v>400.15535483871002</v>
      </c>
      <c r="BR24">
        <v>402.95067741935497</v>
      </c>
      <c r="BS24">
        <v>15.6626677419355</v>
      </c>
      <c r="BT24">
        <v>14.5967258064516</v>
      </c>
      <c r="BU24">
        <v>500.01722580645202</v>
      </c>
      <c r="BV24">
        <v>96.276880645161299</v>
      </c>
      <c r="BW24">
        <v>0.199843290322581</v>
      </c>
      <c r="BX24">
        <v>27.890816129032299</v>
      </c>
      <c r="BY24">
        <v>27.954058064516101</v>
      </c>
      <c r="BZ24">
        <v>999.9</v>
      </c>
      <c r="CA24">
        <v>10020</v>
      </c>
      <c r="CB24">
        <v>0</v>
      </c>
      <c r="CC24">
        <v>313.89848387096799</v>
      </c>
      <c r="CD24">
        <v>999.98254838709704</v>
      </c>
      <c r="CE24">
        <v>0.959992806451613</v>
      </c>
      <c r="CF24">
        <v>4.0007377419354798E-2</v>
      </c>
      <c r="CG24">
        <v>0</v>
      </c>
      <c r="CH24">
        <v>2.2605580645161298</v>
      </c>
      <c r="CI24">
        <v>0</v>
      </c>
      <c r="CJ24">
        <v>698.88422580645204</v>
      </c>
      <c r="CK24">
        <v>9334.1287096774195</v>
      </c>
      <c r="CL24">
        <v>40.328258064516099</v>
      </c>
      <c r="CM24">
        <v>43.558</v>
      </c>
      <c r="CN24">
        <v>41.527999999999999</v>
      </c>
      <c r="CO24">
        <v>42.003999999999998</v>
      </c>
      <c r="CP24">
        <v>40.293999999999997</v>
      </c>
      <c r="CQ24">
        <v>959.97322580645198</v>
      </c>
      <c r="CR24">
        <v>40.010645161290299</v>
      </c>
      <c r="CS24">
        <v>0</v>
      </c>
      <c r="CT24">
        <v>59.399999856948902</v>
      </c>
      <c r="CU24">
        <v>2.26388846153846</v>
      </c>
      <c r="CV24">
        <v>-0.35719317080546198</v>
      </c>
      <c r="CW24">
        <v>5.8076581263612503</v>
      </c>
      <c r="CX24">
        <v>698.93276923076905</v>
      </c>
      <c r="CY24">
        <v>15</v>
      </c>
      <c r="CZ24">
        <v>1672923008.7</v>
      </c>
      <c r="DA24" t="s">
        <v>255</v>
      </c>
      <c r="DB24">
        <v>3</v>
      </c>
      <c r="DC24">
        <v>-4.1289999999999996</v>
      </c>
      <c r="DD24">
        <v>0.35299999999999998</v>
      </c>
      <c r="DE24">
        <v>400</v>
      </c>
      <c r="DF24">
        <v>15</v>
      </c>
      <c r="DG24">
        <v>1.71</v>
      </c>
      <c r="DH24">
        <v>0.19</v>
      </c>
      <c r="DI24">
        <v>-3.05055569056604</v>
      </c>
      <c r="DJ24">
        <v>-0.16756382583410501</v>
      </c>
      <c r="DK24">
        <v>1.48366598209727</v>
      </c>
      <c r="DL24">
        <v>1</v>
      </c>
      <c r="DM24">
        <v>2.1208</v>
      </c>
      <c r="DN24">
        <v>0</v>
      </c>
      <c r="DO24">
        <v>0</v>
      </c>
      <c r="DP24">
        <v>0</v>
      </c>
      <c r="DQ24">
        <v>1.05194452830189</v>
      </c>
      <c r="DR24">
        <v>0.10811049830672401</v>
      </c>
      <c r="DS24">
        <v>2.1468949633421899E-2</v>
      </c>
      <c r="DT24">
        <v>0</v>
      </c>
      <c r="DU24">
        <v>1</v>
      </c>
      <c r="DV24">
        <v>3</v>
      </c>
      <c r="DW24" t="s">
        <v>256</v>
      </c>
      <c r="DX24">
        <v>100</v>
      </c>
      <c r="DY24">
        <v>100</v>
      </c>
      <c r="DZ24">
        <v>-4.1289999999999996</v>
      </c>
      <c r="EA24">
        <v>0.35299999999999998</v>
      </c>
      <c r="EB24">
        <v>2</v>
      </c>
      <c r="EC24">
        <v>516.54700000000003</v>
      </c>
      <c r="ED24">
        <v>409.02300000000002</v>
      </c>
      <c r="EE24">
        <v>25.275700000000001</v>
      </c>
      <c r="EF24">
        <v>31.513100000000001</v>
      </c>
      <c r="EG24">
        <v>30.0001</v>
      </c>
      <c r="EH24">
        <v>31.657900000000001</v>
      </c>
      <c r="EI24">
        <v>31.686299999999999</v>
      </c>
      <c r="EJ24">
        <v>18.443100000000001</v>
      </c>
      <c r="EK24">
        <v>34.622500000000002</v>
      </c>
      <c r="EL24">
        <v>0</v>
      </c>
      <c r="EM24">
        <v>25.295500000000001</v>
      </c>
      <c r="EN24">
        <v>403.25299999999999</v>
      </c>
      <c r="EO24">
        <v>14.5749</v>
      </c>
      <c r="EP24">
        <v>100.274</v>
      </c>
      <c r="EQ24">
        <v>90.786699999999996</v>
      </c>
    </row>
    <row r="25" spans="1:147" x14ac:dyDescent="0.3">
      <c r="A25">
        <v>9</v>
      </c>
      <c r="B25">
        <v>1672923555.2</v>
      </c>
      <c r="C25">
        <v>480</v>
      </c>
      <c r="D25" t="s">
        <v>279</v>
      </c>
      <c r="E25" t="s">
        <v>280</v>
      </c>
      <c r="F25">
        <v>1672923547.2</v>
      </c>
      <c r="G25">
        <f t="shared" si="0"/>
        <v>5.8887055949684306E-3</v>
      </c>
      <c r="H25">
        <f t="shared" si="1"/>
        <v>14.197816194107073</v>
      </c>
      <c r="I25">
        <f t="shared" si="2"/>
        <v>399.88916129032299</v>
      </c>
      <c r="J25">
        <f t="shared" si="3"/>
        <v>293.1869864409212</v>
      </c>
      <c r="K25">
        <f t="shared" si="4"/>
        <v>28.28561982425251</v>
      </c>
      <c r="L25">
        <f t="shared" si="5"/>
        <v>38.579859650000259</v>
      </c>
      <c r="M25">
        <f t="shared" si="6"/>
        <v>0.25211039829802384</v>
      </c>
      <c r="N25">
        <f t="shared" si="7"/>
        <v>3.3805748107221034</v>
      </c>
      <c r="O25">
        <f t="shared" si="8"/>
        <v>0.2421116007686947</v>
      </c>
      <c r="P25">
        <f t="shared" si="9"/>
        <v>0.15218506006525123</v>
      </c>
      <c r="Q25">
        <f t="shared" si="10"/>
        <v>161.84693438586004</v>
      </c>
      <c r="R25">
        <f t="shared" si="11"/>
        <v>27.432432052964934</v>
      </c>
      <c r="S25">
        <f t="shared" si="12"/>
        <v>27.994448387096799</v>
      </c>
      <c r="T25">
        <f t="shared" si="13"/>
        <v>3.7936116911224858</v>
      </c>
      <c r="U25">
        <f t="shared" si="14"/>
        <v>39.980218864764744</v>
      </c>
      <c r="V25">
        <f t="shared" si="15"/>
        <v>1.5116037858836548</v>
      </c>
      <c r="W25">
        <f t="shared" si="16"/>
        <v>3.7808792167865226</v>
      </c>
      <c r="X25">
        <f t="shared" si="17"/>
        <v>2.2820079052388307</v>
      </c>
      <c r="Y25">
        <f t="shared" si="18"/>
        <v>-259.69191673810781</v>
      </c>
      <c r="Z25">
        <f t="shared" si="19"/>
        <v>-10.507798983145296</v>
      </c>
      <c r="AA25">
        <f t="shared" si="20"/>
        <v>-0.67730313337328774</v>
      </c>
      <c r="AB25">
        <f t="shared" si="21"/>
        <v>-109.03008446876636</v>
      </c>
      <c r="AC25">
        <v>-3.99430455352398E-2</v>
      </c>
      <c r="AD25">
        <v>4.4839567816281498E-2</v>
      </c>
      <c r="AE25">
        <v>3.3723994592198498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50774.130135888561</v>
      </c>
      <c r="AK25" t="s">
        <v>251</v>
      </c>
      <c r="AL25">
        <v>2.2725</v>
      </c>
      <c r="AM25">
        <v>1.42177</v>
      </c>
      <c r="AN25">
        <f t="shared" si="25"/>
        <v>-0.85072999999999999</v>
      </c>
      <c r="AO25">
        <f t="shared" si="26"/>
        <v>-0.59835979096478331</v>
      </c>
      <c r="AP25">
        <v>0.105590538654359</v>
      </c>
      <c r="AQ25" t="s">
        <v>281</v>
      </c>
      <c r="AR25">
        <v>2.32642307692308</v>
      </c>
      <c r="AS25">
        <v>1.3764000000000001</v>
      </c>
      <c r="AT25">
        <f t="shared" si="27"/>
        <v>-0.69022310151342636</v>
      </c>
      <c r="AU25">
        <v>0.5</v>
      </c>
      <c r="AV25">
        <f t="shared" si="28"/>
        <v>841.20027251612623</v>
      </c>
      <c r="AW25">
        <f t="shared" si="29"/>
        <v>14.197816194107073</v>
      </c>
      <c r="AX25">
        <f t="shared" si="30"/>
        <v>-290.30793054501004</v>
      </c>
      <c r="AY25">
        <f t="shared" si="31"/>
        <v>1</v>
      </c>
      <c r="AZ25">
        <f t="shared" si="32"/>
        <v>1.6752521505136054E-2</v>
      </c>
      <c r="BA25">
        <f t="shared" si="33"/>
        <v>3.2962801511188543E-2</v>
      </c>
      <c r="BB25" t="s">
        <v>253</v>
      </c>
      <c r="BC25">
        <v>0</v>
      </c>
      <c r="BD25">
        <f t="shared" si="34"/>
        <v>1.3764000000000001</v>
      </c>
      <c r="BE25">
        <f t="shared" si="35"/>
        <v>-0.69022310151342625</v>
      </c>
      <c r="BF25">
        <f t="shared" si="36"/>
        <v>3.1910927927864499E-2</v>
      </c>
      <c r="BG25">
        <f t="shared" si="37"/>
        <v>1.060175289502377</v>
      </c>
      <c r="BH25">
        <f t="shared" si="38"/>
        <v>-5.3330668954897457E-2</v>
      </c>
      <c r="BI25">
        <f t="shared" si="39"/>
        <v>1000.00032258064</v>
      </c>
      <c r="BJ25">
        <f t="shared" si="40"/>
        <v>841.20027251612623</v>
      </c>
      <c r="BK25">
        <f t="shared" si="41"/>
        <v>0.84120000116129146</v>
      </c>
      <c r="BL25">
        <f t="shared" si="42"/>
        <v>0.19240000232258289</v>
      </c>
      <c r="BM25">
        <v>0.89352191060443997</v>
      </c>
      <c r="BN25">
        <v>0.5</v>
      </c>
      <c r="BO25" t="s">
        <v>254</v>
      </c>
      <c r="BP25">
        <v>1672923547.2</v>
      </c>
      <c r="BQ25">
        <v>399.88916129032299</v>
      </c>
      <c r="BR25">
        <v>402.84709677419301</v>
      </c>
      <c r="BS25">
        <v>15.6681225806452</v>
      </c>
      <c r="BT25">
        <v>14.6323064516129</v>
      </c>
      <c r="BU25">
        <v>500.01603225806502</v>
      </c>
      <c r="BV25">
        <v>96.276458064516106</v>
      </c>
      <c r="BW25">
        <v>0.19992435483870999</v>
      </c>
      <c r="BX25">
        <v>27.936793548387101</v>
      </c>
      <c r="BY25">
        <v>27.994448387096799</v>
      </c>
      <c r="BZ25">
        <v>999.9</v>
      </c>
      <c r="CA25">
        <v>10005</v>
      </c>
      <c r="CB25">
        <v>0</v>
      </c>
      <c r="CC25">
        <v>313.89848387096799</v>
      </c>
      <c r="CD25">
        <v>1000.00032258064</v>
      </c>
      <c r="CE25">
        <v>0.95999699999999999</v>
      </c>
      <c r="CF25">
        <v>4.00031E-2</v>
      </c>
      <c r="CG25">
        <v>0</v>
      </c>
      <c r="CH25">
        <v>2.3222419354838699</v>
      </c>
      <c r="CI25">
        <v>0</v>
      </c>
      <c r="CJ25">
        <v>697.67635483871004</v>
      </c>
      <c r="CK25">
        <v>9334.3151612903202</v>
      </c>
      <c r="CL25">
        <v>40.552</v>
      </c>
      <c r="CM25">
        <v>43.75</v>
      </c>
      <c r="CN25">
        <v>41.751967741935502</v>
      </c>
      <c r="CO25">
        <v>42.186999999999998</v>
      </c>
      <c r="CP25">
        <v>40.491870967741903</v>
      </c>
      <c r="CQ25">
        <v>959.99903225806395</v>
      </c>
      <c r="CR25">
        <v>40</v>
      </c>
      <c r="CS25">
        <v>0</v>
      </c>
      <c r="CT25">
        <v>59.399999856948902</v>
      </c>
      <c r="CU25">
        <v>2.32642307692308</v>
      </c>
      <c r="CV25">
        <v>0.22884787036000001</v>
      </c>
      <c r="CW25">
        <v>-0.54817094064178495</v>
      </c>
      <c r="CX25">
        <v>697.67653846153803</v>
      </c>
      <c r="CY25">
        <v>15</v>
      </c>
      <c r="CZ25">
        <v>1672923008.7</v>
      </c>
      <c r="DA25" t="s">
        <v>255</v>
      </c>
      <c r="DB25">
        <v>3</v>
      </c>
      <c r="DC25">
        <v>-4.1289999999999996</v>
      </c>
      <c r="DD25">
        <v>0.35299999999999998</v>
      </c>
      <c r="DE25">
        <v>400</v>
      </c>
      <c r="DF25">
        <v>15</v>
      </c>
      <c r="DG25">
        <v>1.71</v>
      </c>
      <c r="DH25">
        <v>0.19</v>
      </c>
      <c r="DI25">
        <v>-2.8789837735849102</v>
      </c>
      <c r="DJ25">
        <v>-1.3988085147557101</v>
      </c>
      <c r="DK25">
        <v>0.42706420918951499</v>
      </c>
      <c r="DL25">
        <v>0</v>
      </c>
      <c r="DM25">
        <v>2.5436000000000001</v>
      </c>
      <c r="DN25">
        <v>0</v>
      </c>
      <c r="DO25">
        <v>0</v>
      </c>
      <c r="DP25">
        <v>0</v>
      </c>
      <c r="DQ25">
        <v>1.04174433962264</v>
      </c>
      <c r="DR25">
        <v>-4.6835510401544503E-2</v>
      </c>
      <c r="DS25">
        <v>1.1531416890707699E-2</v>
      </c>
      <c r="DT25">
        <v>1</v>
      </c>
      <c r="DU25">
        <v>1</v>
      </c>
      <c r="DV25">
        <v>3</v>
      </c>
      <c r="DW25" t="s">
        <v>256</v>
      </c>
      <c r="DX25">
        <v>100</v>
      </c>
      <c r="DY25">
        <v>100</v>
      </c>
      <c r="DZ25">
        <v>-4.1289999999999996</v>
      </c>
      <c r="EA25">
        <v>0.35299999999999998</v>
      </c>
      <c r="EB25">
        <v>2</v>
      </c>
      <c r="EC25">
        <v>516.76199999999994</v>
      </c>
      <c r="ED25">
        <v>408.37900000000002</v>
      </c>
      <c r="EE25">
        <v>25.306899999999999</v>
      </c>
      <c r="EF25">
        <v>31.526900000000001</v>
      </c>
      <c r="EG25">
        <v>30.000599999999999</v>
      </c>
      <c r="EH25">
        <v>31.669</v>
      </c>
      <c r="EI25">
        <v>31.7</v>
      </c>
      <c r="EJ25">
        <v>18.4634</v>
      </c>
      <c r="EK25">
        <v>34.896700000000003</v>
      </c>
      <c r="EL25">
        <v>0</v>
      </c>
      <c r="EM25">
        <v>25.305099999999999</v>
      </c>
      <c r="EN25">
        <v>403.28300000000002</v>
      </c>
      <c r="EO25">
        <v>14.573399999999999</v>
      </c>
      <c r="EP25">
        <v>100.27</v>
      </c>
      <c r="EQ25">
        <v>90.784999999999997</v>
      </c>
    </row>
    <row r="26" spans="1:147" x14ac:dyDescent="0.3">
      <c r="A26">
        <v>10</v>
      </c>
      <c r="B26">
        <v>1672923615.2</v>
      </c>
      <c r="C26">
        <v>540</v>
      </c>
      <c r="D26" t="s">
        <v>282</v>
      </c>
      <c r="E26" t="s">
        <v>283</v>
      </c>
      <c r="F26">
        <v>1672923607.2</v>
      </c>
      <c r="G26">
        <f t="shared" si="0"/>
        <v>5.6748515971938619E-3</v>
      </c>
      <c r="H26">
        <f t="shared" si="1"/>
        <v>13.694182272367751</v>
      </c>
      <c r="I26">
        <f t="shared" si="2"/>
        <v>399.69419354838698</v>
      </c>
      <c r="J26">
        <f t="shared" si="3"/>
        <v>293.10406115703472</v>
      </c>
      <c r="K26">
        <f t="shared" si="4"/>
        <v>28.277642534613257</v>
      </c>
      <c r="L26">
        <f t="shared" si="5"/>
        <v>38.561081288690779</v>
      </c>
      <c r="M26">
        <f t="shared" si="6"/>
        <v>0.24308859345526251</v>
      </c>
      <c r="N26">
        <f t="shared" si="7"/>
        <v>3.3799700475087451</v>
      </c>
      <c r="O26">
        <f t="shared" si="8"/>
        <v>0.23377679988082162</v>
      </c>
      <c r="P26">
        <f t="shared" si="9"/>
        <v>0.14691740747628862</v>
      </c>
      <c r="Q26">
        <f t="shared" si="10"/>
        <v>161.84874125008943</v>
      </c>
      <c r="R26">
        <f t="shared" si="11"/>
        <v>27.495130813495585</v>
      </c>
      <c r="S26">
        <f t="shared" si="12"/>
        <v>28.011383870967698</v>
      </c>
      <c r="T26">
        <f t="shared" si="13"/>
        <v>3.7973588183357574</v>
      </c>
      <c r="U26">
        <f t="shared" si="14"/>
        <v>40.16817681410577</v>
      </c>
      <c r="V26">
        <f t="shared" si="15"/>
        <v>1.5199639249127221</v>
      </c>
      <c r="W26">
        <f t="shared" si="16"/>
        <v>3.7840002844713623</v>
      </c>
      <c r="X26">
        <f t="shared" si="17"/>
        <v>2.2773948934230352</v>
      </c>
      <c r="Y26">
        <f t="shared" si="18"/>
        <v>-250.2609554362493</v>
      </c>
      <c r="Z26">
        <f t="shared" si="19"/>
        <v>-11.01378661365314</v>
      </c>
      <c r="AA26">
        <f t="shared" si="20"/>
        <v>-0.71015470062125197</v>
      </c>
      <c r="AB26">
        <f t="shared" si="21"/>
        <v>-100.13615550043426</v>
      </c>
      <c r="AC26">
        <v>-3.9934060081660699E-2</v>
      </c>
      <c r="AD26">
        <v>4.4829480857470003E-2</v>
      </c>
      <c r="AE26">
        <v>3.3717965351061499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50760.791059625772</v>
      </c>
      <c r="AK26" t="s">
        <v>251</v>
      </c>
      <c r="AL26">
        <v>2.2725</v>
      </c>
      <c r="AM26">
        <v>1.42177</v>
      </c>
      <c r="AN26">
        <f t="shared" si="25"/>
        <v>-0.85072999999999999</v>
      </c>
      <c r="AO26">
        <f t="shared" si="26"/>
        <v>-0.59835979096478331</v>
      </c>
      <c r="AP26">
        <v>0.105590538654359</v>
      </c>
      <c r="AQ26" t="s">
        <v>284</v>
      </c>
      <c r="AR26">
        <v>2.3045461538461498</v>
      </c>
      <c r="AS26">
        <v>1.6632</v>
      </c>
      <c r="AT26">
        <f t="shared" si="27"/>
        <v>-0.38560976060975816</v>
      </c>
      <c r="AU26">
        <v>0.5</v>
      </c>
      <c r="AV26">
        <f t="shared" si="28"/>
        <v>841.20961292904087</v>
      </c>
      <c r="AW26">
        <f t="shared" si="29"/>
        <v>13.694182272367751</v>
      </c>
      <c r="AX26">
        <f t="shared" si="30"/>
        <v>-162.18931873209738</v>
      </c>
      <c r="AY26">
        <f t="shared" si="31"/>
        <v>1</v>
      </c>
      <c r="AZ26">
        <f t="shared" si="32"/>
        <v>1.6153633440301209E-2</v>
      </c>
      <c r="BA26">
        <f t="shared" si="33"/>
        <v>-0.14515993265993268</v>
      </c>
      <c r="BB26" t="s">
        <v>253</v>
      </c>
      <c r="BC26">
        <v>0</v>
      </c>
      <c r="BD26">
        <f t="shared" si="34"/>
        <v>1.6632</v>
      </c>
      <c r="BE26">
        <f t="shared" si="35"/>
        <v>-0.38560976060975816</v>
      </c>
      <c r="BF26">
        <f t="shared" si="36"/>
        <v>-0.16980946285264145</v>
      </c>
      <c r="BG26">
        <f t="shared" si="37"/>
        <v>1.0525950333926635</v>
      </c>
      <c r="BH26">
        <f t="shared" si="38"/>
        <v>0.2837915672422508</v>
      </c>
      <c r="BI26">
        <f t="shared" si="39"/>
        <v>1000.01141935484</v>
      </c>
      <c r="BJ26">
        <f t="shared" si="40"/>
        <v>841.20961292904087</v>
      </c>
      <c r="BK26">
        <f t="shared" si="41"/>
        <v>0.84120000696766994</v>
      </c>
      <c r="BL26">
        <f t="shared" si="42"/>
        <v>0.19240001393534001</v>
      </c>
      <c r="BM26">
        <v>0.89352191060443997</v>
      </c>
      <c r="BN26">
        <v>0.5</v>
      </c>
      <c r="BO26" t="s">
        <v>254</v>
      </c>
      <c r="BP26">
        <v>1672923607.2</v>
      </c>
      <c r="BQ26">
        <v>399.69419354838698</v>
      </c>
      <c r="BR26">
        <v>402.54664516128997</v>
      </c>
      <c r="BS26">
        <v>15.754764516129001</v>
      </c>
      <c r="BT26">
        <v>14.7566548387097</v>
      </c>
      <c r="BU26">
        <v>500.017</v>
      </c>
      <c r="BV26">
        <v>96.276529032258097</v>
      </c>
      <c r="BW26">
        <v>0.199932</v>
      </c>
      <c r="BX26">
        <v>27.9509419354839</v>
      </c>
      <c r="BY26">
        <v>28.011383870967698</v>
      </c>
      <c r="BZ26">
        <v>999.9</v>
      </c>
      <c r="CA26">
        <v>10002.7419354839</v>
      </c>
      <c r="CB26">
        <v>0</v>
      </c>
      <c r="CC26">
        <v>313.91380645161303</v>
      </c>
      <c r="CD26">
        <v>1000.01141935484</v>
      </c>
      <c r="CE26">
        <v>0.95999893548387105</v>
      </c>
      <c r="CF26">
        <v>4.0001125806451598E-2</v>
      </c>
      <c r="CG26">
        <v>0</v>
      </c>
      <c r="CH26">
        <v>2.2998419354838702</v>
      </c>
      <c r="CI26">
        <v>0</v>
      </c>
      <c r="CJ26">
        <v>694.669451612903</v>
      </c>
      <c r="CK26">
        <v>9334.4280645161307</v>
      </c>
      <c r="CL26">
        <v>40.753999999999998</v>
      </c>
      <c r="CM26">
        <v>43.953258064516099</v>
      </c>
      <c r="CN26">
        <v>41.961387096774203</v>
      </c>
      <c r="CO26">
        <v>42.375</v>
      </c>
      <c r="CP26">
        <v>40.686999999999998</v>
      </c>
      <c r="CQ26">
        <v>960.00967741935494</v>
      </c>
      <c r="CR26">
        <v>40.000645161290301</v>
      </c>
      <c r="CS26">
        <v>0</v>
      </c>
      <c r="CT26">
        <v>59.399999856948902</v>
      </c>
      <c r="CU26">
        <v>2.3045461538461498</v>
      </c>
      <c r="CV26">
        <v>-0.42293333326585097</v>
      </c>
      <c r="CW26">
        <v>-1.5275555331683599</v>
      </c>
      <c r="CX26">
        <v>694.66057692307697</v>
      </c>
      <c r="CY26">
        <v>15</v>
      </c>
      <c r="CZ26">
        <v>1672923008.7</v>
      </c>
      <c r="DA26" t="s">
        <v>255</v>
      </c>
      <c r="DB26">
        <v>3</v>
      </c>
      <c r="DC26">
        <v>-4.1289999999999996</v>
      </c>
      <c r="DD26">
        <v>0.35299999999999998</v>
      </c>
      <c r="DE26">
        <v>400</v>
      </c>
      <c r="DF26">
        <v>15</v>
      </c>
      <c r="DG26">
        <v>1.71</v>
      </c>
      <c r="DH26">
        <v>0.19</v>
      </c>
      <c r="DI26">
        <v>-3.0268456603773601</v>
      </c>
      <c r="DJ26">
        <v>-0.257503512335928</v>
      </c>
      <c r="DK26">
        <v>1.2567653380330299</v>
      </c>
      <c r="DL26">
        <v>1</v>
      </c>
      <c r="DM26">
        <v>2.0992000000000002</v>
      </c>
      <c r="DN26">
        <v>0</v>
      </c>
      <c r="DO26">
        <v>0</v>
      </c>
      <c r="DP26">
        <v>0</v>
      </c>
      <c r="DQ26">
        <v>0.99526907547169796</v>
      </c>
      <c r="DR26">
        <v>1.54196129656491E-2</v>
      </c>
      <c r="DS26">
        <v>8.3364615923721703E-3</v>
      </c>
      <c r="DT26">
        <v>1</v>
      </c>
      <c r="DU26">
        <v>2</v>
      </c>
      <c r="DV26">
        <v>3</v>
      </c>
      <c r="DW26" t="s">
        <v>260</v>
      </c>
      <c r="DX26">
        <v>100</v>
      </c>
      <c r="DY26">
        <v>100</v>
      </c>
      <c r="DZ26">
        <v>-4.1289999999999996</v>
      </c>
      <c r="EA26">
        <v>0.35299999999999998</v>
      </c>
      <c r="EB26">
        <v>2</v>
      </c>
      <c r="EC26">
        <v>516.89200000000005</v>
      </c>
      <c r="ED26">
        <v>408.84100000000001</v>
      </c>
      <c r="EE26">
        <v>25.013500000000001</v>
      </c>
      <c r="EF26">
        <v>31.543500000000002</v>
      </c>
      <c r="EG26">
        <v>30.0001</v>
      </c>
      <c r="EH26">
        <v>31.685500000000001</v>
      </c>
      <c r="EI26">
        <v>31.713799999999999</v>
      </c>
      <c r="EJ26">
        <v>18.4739</v>
      </c>
      <c r="EK26">
        <v>34.340299999999999</v>
      </c>
      <c r="EL26">
        <v>0</v>
      </c>
      <c r="EM26">
        <v>25.014399999999998</v>
      </c>
      <c r="EN26">
        <v>403.11799999999999</v>
      </c>
      <c r="EO26">
        <v>14.6859</v>
      </c>
      <c r="EP26">
        <v>100.27</v>
      </c>
      <c r="EQ26">
        <v>90.781300000000002</v>
      </c>
    </row>
    <row r="27" spans="1:147" x14ac:dyDescent="0.3">
      <c r="A27">
        <v>11</v>
      </c>
      <c r="B27">
        <v>1672923675.2</v>
      </c>
      <c r="C27">
        <v>600</v>
      </c>
      <c r="D27" t="s">
        <v>285</v>
      </c>
      <c r="E27" t="s">
        <v>286</v>
      </c>
      <c r="F27">
        <v>1672923667.20645</v>
      </c>
      <c r="G27">
        <f t="shared" si="0"/>
        <v>5.8334140747554495E-3</v>
      </c>
      <c r="H27">
        <f t="shared" si="1"/>
        <v>5.7913887041599947</v>
      </c>
      <c r="I27">
        <f t="shared" si="2"/>
        <v>400.05329032258101</v>
      </c>
      <c r="J27">
        <f t="shared" si="3"/>
        <v>347.37015479449917</v>
      </c>
      <c r="K27">
        <f t="shared" si="4"/>
        <v>33.513450600759583</v>
      </c>
      <c r="L27">
        <f t="shared" si="5"/>
        <v>38.59619485971298</v>
      </c>
      <c r="M27">
        <f t="shared" si="6"/>
        <v>0.25061295129773337</v>
      </c>
      <c r="N27">
        <f t="shared" si="7"/>
        <v>3.378397258307523</v>
      </c>
      <c r="O27">
        <f t="shared" si="8"/>
        <v>0.24072397624536573</v>
      </c>
      <c r="P27">
        <f t="shared" si="9"/>
        <v>0.15130845661578116</v>
      </c>
      <c r="Q27">
        <f t="shared" si="10"/>
        <v>161.84724332733035</v>
      </c>
      <c r="R27">
        <f t="shared" si="11"/>
        <v>27.442920453806988</v>
      </c>
      <c r="S27">
        <f t="shared" si="12"/>
        <v>27.980129032258102</v>
      </c>
      <c r="T27">
        <f t="shared" si="13"/>
        <v>3.7904459231934617</v>
      </c>
      <c r="U27">
        <f t="shared" si="14"/>
        <v>40.122581390550373</v>
      </c>
      <c r="V27">
        <f t="shared" si="15"/>
        <v>1.516828517230189</v>
      </c>
      <c r="W27">
        <f t="shared" si="16"/>
        <v>3.7804858627252504</v>
      </c>
      <c r="X27">
        <f t="shared" si="17"/>
        <v>2.2736174059632726</v>
      </c>
      <c r="Y27">
        <f t="shared" si="18"/>
        <v>-257.25356069671534</v>
      </c>
      <c r="Z27">
        <f t="shared" si="19"/>
        <v>-8.2178657157247539</v>
      </c>
      <c r="AA27">
        <f t="shared" si="20"/>
        <v>-0.52999936193085562</v>
      </c>
      <c r="AB27">
        <f t="shared" si="21"/>
        <v>-104.15418244704061</v>
      </c>
      <c r="AC27">
        <v>-3.9910695000786402E-2</v>
      </c>
      <c r="AD27">
        <v>4.4803251507295097E-2</v>
      </c>
      <c r="AE27">
        <v>3.3702285281579201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50735.014537532596</v>
      </c>
      <c r="AK27" t="s">
        <v>251</v>
      </c>
      <c r="AL27">
        <v>2.2725</v>
      </c>
      <c r="AM27">
        <v>1.42177</v>
      </c>
      <c r="AN27">
        <f t="shared" si="25"/>
        <v>-0.85072999999999999</v>
      </c>
      <c r="AO27">
        <f t="shared" si="26"/>
        <v>-0.59835979096478331</v>
      </c>
      <c r="AP27">
        <v>0.105590538654359</v>
      </c>
      <c r="AQ27" t="s">
        <v>287</v>
      </c>
      <c r="AR27">
        <v>2.2671423076923101</v>
      </c>
      <c r="AS27">
        <v>1.7918400000000001</v>
      </c>
      <c r="AT27">
        <f t="shared" si="27"/>
        <v>-0.26525934664496265</v>
      </c>
      <c r="AU27">
        <v>0.5</v>
      </c>
      <c r="AV27">
        <f t="shared" si="28"/>
        <v>841.20165483870892</v>
      </c>
      <c r="AW27">
        <f t="shared" si="29"/>
        <v>5.7913887041599947</v>
      </c>
      <c r="AX27">
        <f t="shared" si="30"/>
        <v>-111.56830067958866</v>
      </c>
      <c r="AY27">
        <f t="shared" si="31"/>
        <v>1</v>
      </c>
      <c r="AZ27">
        <f t="shared" si="32"/>
        <v>6.7591381124848414E-3</v>
      </c>
      <c r="BA27">
        <f t="shared" si="33"/>
        <v>-0.20653071702830617</v>
      </c>
      <c r="BB27" t="s">
        <v>253</v>
      </c>
      <c r="BC27">
        <v>0</v>
      </c>
      <c r="BD27">
        <f t="shared" si="34"/>
        <v>1.7918400000000001</v>
      </c>
      <c r="BE27">
        <f t="shared" si="35"/>
        <v>-0.2652593466449627</v>
      </c>
      <c r="BF27">
        <f t="shared" si="36"/>
        <v>-0.26028823227385589</v>
      </c>
      <c r="BG27">
        <f t="shared" si="37"/>
        <v>0.98885346750782277</v>
      </c>
      <c r="BH27">
        <f t="shared" si="38"/>
        <v>0.43500287987963293</v>
      </c>
      <c r="BI27">
        <f t="shared" si="39"/>
        <v>1000.0019354838701</v>
      </c>
      <c r="BJ27">
        <f t="shared" si="40"/>
        <v>841.20165483870892</v>
      </c>
      <c r="BK27">
        <f t="shared" si="41"/>
        <v>0.84120002670962568</v>
      </c>
      <c r="BL27">
        <f t="shared" si="42"/>
        <v>0.19240005341925148</v>
      </c>
      <c r="BM27">
        <v>0.89352191060443997</v>
      </c>
      <c r="BN27">
        <v>0.5</v>
      </c>
      <c r="BO27" t="s">
        <v>254</v>
      </c>
      <c r="BP27">
        <v>1672923667.20645</v>
      </c>
      <c r="BQ27">
        <v>400.05329032258101</v>
      </c>
      <c r="BR27">
        <v>401.50522580645202</v>
      </c>
      <c r="BS27">
        <v>15.7220741935484</v>
      </c>
      <c r="BT27">
        <v>14.696041935483899</v>
      </c>
      <c r="BU27">
        <v>500.01696774193601</v>
      </c>
      <c r="BV27">
        <v>96.277638709677404</v>
      </c>
      <c r="BW27">
        <v>0.199995129032258</v>
      </c>
      <c r="BX27">
        <v>27.935009677419298</v>
      </c>
      <c r="BY27">
        <v>27.980129032258102</v>
      </c>
      <c r="BZ27">
        <v>999.9</v>
      </c>
      <c r="CA27">
        <v>9996.77419354839</v>
      </c>
      <c r="CB27">
        <v>0</v>
      </c>
      <c r="CC27">
        <v>313.94167741935502</v>
      </c>
      <c r="CD27">
        <v>1000.0019354838701</v>
      </c>
      <c r="CE27">
        <v>0.96000054838709703</v>
      </c>
      <c r="CF27">
        <v>3.9999480645161303E-2</v>
      </c>
      <c r="CG27">
        <v>0</v>
      </c>
      <c r="CH27">
        <v>2.27861612903226</v>
      </c>
      <c r="CI27">
        <v>0</v>
      </c>
      <c r="CJ27">
        <v>691.37125806451604</v>
      </c>
      <c r="CK27">
        <v>9334.3393548387103</v>
      </c>
      <c r="CL27">
        <v>40.947161290322597</v>
      </c>
      <c r="CM27">
        <v>44.131</v>
      </c>
      <c r="CN27">
        <v>42.174999999999997</v>
      </c>
      <c r="CO27">
        <v>42.545999999999999</v>
      </c>
      <c r="CP27">
        <v>40.870935483871001</v>
      </c>
      <c r="CQ27">
        <v>960.00096774193503</v>
      </c>
      <c r="CR27">
        <v>40.000967741935497</v>
      </c>
      <c r="CS27">
        <v>0</v>
      </c>
      <c r="CT27">
        <v>59.399999856948902</v>
      </c>
      <c r="CU27">
        <v>2.2671423076923101</v>
      </c>
      <c r="CV27">
        <v>0.69194187185660905</v>
      </c>
      <c r="CW27">
        <v>2.7989743599125698</v>
      </c>
      <c r="CX27">
        <v>691.347692307692</v>
      </c>
      <c r="CY27">
        <v>15</v>
      </c>
      <c r="CZ27">
        <v>1672923008.7</v>
      </c>
      <c r="DA27" t="s">
        <v>255</v>
      </c>
      <c r="DB27">
        <v>3</v>
      </c>
      <c r="DC27">
        <v>-4.1289999999999996</v>
      </c>
      <c r="DD27">
        <v>0.35299999999999998</v>
      </c>
      <c r="DE27">
        <v>400</v>
      </c>
      <c r="DF27">
        <v>15</v>
      </c>
      <c r="DG27">
        <v>1.71</v>
      </c>
      <c r="DH27">
        <v>0.19</v>
      </c>
      <c r="DI27">
        <v>-2.26525660377358</v>
      </c>
      <c r="DJ27">
        <v>9.1304172846150493</v>
      </c>
      <c r="DK27">
        <v>4.4890549140391398</v>
      </c>
      <c r="DL27">
        <v>0</v>
      </c>
      <c r="DM27">
        <v>2.3839000000000001</v>
      </c>
      <c r="DN27">
        <v>0</v>
      </c>
      <c r="DO27">
        <v>0</v>
      </c>
      <c r="DP27">
        <v>0</v>
      </c>
      <c r="DQ27">
        <v>1.0317626415094301</v>
      </c>
      <c r="DR27">
        <v>-5.6931651794854599E-2</v>
      </c>
      <c r="DS27">
        <v>8.4553881784837793E-3</v>
      </c>
      <c r="DT27">
        <v>1</v>
      </c>
      <c r="DU27">
        <v>1</v>
      </c>
      <c r="DV27">
        <v>3</v>
      </c>
      <c r="DW27" t="s">
        <v>256</v>
      </c>
      <c r="DX27">
        <v>100</v>
      </c>
      <c r="DY27">
        <v>100</v>
      </c>
      <c r="DZ27">
        <v>-4.1289999999999996</v>
      </c>
      <c r="EA27">
        <v>0.35299999999999998</v>
      </c>
      <c r="EB27">
        <v>2</v>
      </c>
      <c r="EC27">
        <v>516.53</v>
      </c>
      <c r="ED27">
        <v>408.48099999999999</v>
      </c>
      <c r="EE27">
        <v>25.005800000000001</v>
      </c>
      <c r="EF27">
        <v>31.5684</v>
      </c>
      <c r="EG27">
        <v>30.0002</v>
      </c>
      <c r="EH27">
        <v>31.704799999999999</v>
      </c>
      <c r="EI27">
        <v>31.7331</v>
      </c>
      <c r="EJ27">
        <v>18.555299999999999</v>
      </c>
      <c r="EK27">
        <v>35.181899999999999</v>
      </c>
      <c r="EL27">
        <v>0</v>
      </c>
      <c r="EM27">
        <v>25.007200000000001</v>
      </c>
      <c r="EN27">
        <v>405.69099999999997</v>
      </c>
      <c r="EO27">
        <v>14.6676</v>
      </c>
      <c r="EP27">
        <v>100.26300000000001</v>
      </c>
      <c r="EQ27">
        <v>90.776200000000003</v>
      </c>
    </row>
    <row r="28" spans="1:147" x14ac:dyDescent="0.3">
      <c r="A28">
        <v>12</v>
      </c>
      <c r="B28">
        <v>1672923735.2</v>
      </c>
      <c r="C28">
        <v>660</v>
      </c>
      <c r="D28" t="s">
        <v>288</v>
      </c>
      <c r="E28" t="s">
        <v>289</v>
      </c>
      <c r="F28">
        <v>1672923727.2</v>
      </c>
      <c r="G28">
        <f t="shared" si="0"/>
        <v>5.8365017332616589E-3</v>
      </c>
      <c r="H28">
        <f t="shared" si="1"/>
        <v>17.450758199991135</v>
      </c>
      <c r="I28">
        <f t="shared" si="2"/>
        <v>400.24716129032299</v>
      </c>
      <c r="J28">
        <f t="shared" si="3"/>
        <v>271.88657757569496</v>
      </c>
      <c r="K28">
        <f t="shared" si="4"/>
        <v>26.231382524256237</v>
      </c>
      <c r="L28">
        <f t="shared" si="5"/>
        <v>38.615500940391762</v>
      </c>
      <c r="M28">
        <f t="shared" si="6"/>
        <v>0.25047649956115636</v>
      </c>
      <c r="N28">
        <f t="shared" si="7"/>
        <v>3.3803895372556858</v>
      </c>
      <c r="O28">
        <f t="shared" si="8"/>
        <v>0.24060363706536167</v>
      </c>
      <c r="P28">
        <f t="shared" si="9"/>
        <v>0.1512318852420152</v>
      </c>
      <c r="Q28">
        <f t="shared" si="10"/>
        <v>161.84916095584248</v>
      </c>
      <c r="R28">
        <f t="shared" si="11"/>
        <v>27.446853776928275</v>
      </c>
      <c r="S28">
        <f t="shared" si="12"/>
        <v>27.989158064516101</v>
      </c>
      <c r="T28">
        <f t="shared" si="13"/>
        <v>3.7924418214065692</v>
      </c>
      <c r="U28">
        <f t="shared" si="14"/>
        <v>40.102827375946546</v>
      </c>
      <c r="V28">
        <f t="shared" si="15"/>
        <v>1.5164665538451645</v>
      </c>
      <c r="W28">
        <f t="shared" si="16"/>
        <v>3.7814454817086856</v>
      </c>
      <c r="X28">
        <f t="shared" si="17"/>
        <v>2.2759752675614049</v>
      </c>
      <c r="Y28">
        <f t="shared" si="18"/>
        <v>-257.38972643683917</v>
      </c>
      <c r="Z28">
        <f t="shared" si="19"/>
        <v>-9.0751414420169922</v>
      </c>
      <c r="AA28">
        <f t="shared" si="20"/>
        <v>-0.58498218389192669</v>
      </c>
      <c r="AB28">
        <f t="shared" si="21"/>
        <v>-105.2006891069056</v>
      </c>
      <c r="AC28">
        <v>-3.9940292707627098E-2</v>
      </c>
      <c r="AD28">
        <v>4.4836477526125303E-2</v>
      </c>
      <c r="AE28">
        <v>3.3722147491890202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50770.398907490096</v>
      </c>
      <c r="AK28" t="s">
        <v>251</v>
      </c>
      <c r="AL28">
        <v>2.2725</v>
      </c>
      <c r="AM28">
        <v>1.42177</v>
      </c>
      <c r="AN28">
        <f t="shared" si="25"/>
        <v>-0.85072999999999999</v>
      </c>
      <c r="AO28">
        <f t="shared" si="26"/>
        <v>-0.59835979096478331</v>
      </c>
      <c r="AP28">
        <v>0.105590538654359</v>
      </c>
      <c r="AQ28" t="s">
        <v>290</v>
      </c>
      <c r="AR28">
        <v>2.3111192307692301</v>
      </c>
      <c r="AS28">
        <v>2.0007999999999999</v>
      </c>
      <c r="AT28">
        <f t="shared" si="27"/>
        <v>-0.1550975763540734</v>
      </c>
      <c r="AU28">
        <v>0.5</v>
      </c>
      <c r="AV28">
        <f t="shared" si="28"/>
        <v>841.21176050321651</v>
      </c>
      <c r="AW28">
        <f t="shared" si="29"/>
        <v>17.450758199991135</v>
      </c>
      <c r="AX28">
        <f t="shared" si="30"/>
        <v>-65.234952627296067</v>
      </c>
      <c r="AY28">
        <f t="shared" si="31"/>
        <v>1</v>
      </c>
      <c r="AZ28">
        <f t="shared" si="32"/>
        <v>2.0619264346662038E-2</v>
      </c>
      <c r="BA28">
        <f t="shared" si="33"/>
        <v>-0.28939924030387842</v>
      </c>
      <c r="BB28" t="s">
        <v>253</v>
      </c>
      <c r="BC28">
        <v>0</v>
      </c>
      <c r="BD28">
        <f t="shared" si="34"/>
        <v>2.0007999999999999</v>
      </c>
      <c r="BE28">
        <f t="shared" si="35"/>
        <v>-0.15509757635407348</v>
      </c>
      <c r="BF28">
        <f t="shared" si="36"/>
        <v>-0.40725996469189807</v>
      </c>
      <c r="BG28">
        <f t="shared" si="37"/>
        <v>1.1421392372809354</v>
      </c>
      <c r="BH28">
        <f t="shared" si="38"/>
        <v>0.68062722602940995</v>
      </c>
      <c r="BI28">
        <f t="shared" si="39"/>
        <v>1000.01396774194</v>
      </c>
      <c r="BJ28">
        <f t="shared" si="40"/>
        <v>841.21176050321651</v>
      </c>
      <c r="BK28">
        <f t="shared" si="41"/>
        <v>0.84120001083854523</v>
      </c>
      <c r="BL28">
        <f t="shared" si="42"/>
        <v>0.19240002167709069</v>
      </c>
      <c r="BM28">
        <v>0.89352191060443997</v>
      </c>
      <c r="BN28">
        <v>0.5</v>
      </c>
      <c r="BO28" t="s">
        <v>254</v>
      </c>
      <c r="BP28">
        <v>1672923727.2</v>
      </c>
      <c r="BQ28">
        <v>400.24716129032299</v>
      </c>
      <c r="BR28">
        <v>403.78300000000002</v>
      </c>
      <c r="BS28">
        <v>15.718077419354801</v>
      </c>
      <c r="BT28">
        <v>14.6915064516129</v>
      </c>
      <c r="BU28">
        <v>500.02112903225799</v>
      </c>
      <c r="BV28">
        <v>96.279135483871002</v>
      </c>
      <c r="BW28">
        <v>0.200002096774194</v>
      </c>
      <c r="BX28">
        <v>27.939361290322601</v>
      </c>
      <c r="BY28">
        <v>27.989158064516101</v>
      </c>
      <c r="BZ28">
        <v>999.9</v>
      </c>
      <c r="CA28">
        <v>10004.032258064501</v>
      </c>
      <c r="CB28">
        <v>0</v>
      </c>
      <c r="CC28">
        <v>313.90335483871002</v>
      </c>
      <c r="CD28">
        <v>1000.01396774194</v>
      </c>
      <c r="CE28">
        <v>0.96000312903225804</v>
      </c>
      <c r="CF28">
        <v>3.9996848387096801E-2</v>
      </c>
      <c r="CG28">
        <v>0</v>
      </c>
      <c r="CH28">
        <v>2.31823225806452</v>
      </c>
      <c r="CI28">
        <v>0</v>
      </c>
      <c r="CJ28">
        <v>687.53441935483897</v>
      </c>
      <c r="CK28">
        <v>9334.4596774193597</v>
      </c>
      <c r="CL28">
        <v>41.133000000000003</v>
      </c>
      <c r="CM28">
        <v>44.338419354838699</v>
      </c>
      <c r="CN28">
        <v>42.362806451612897</v>
      </c>
      <c r="CO28">
        <v>42.705290322580602</v>
      </c>
      <c r="CP28">
        <v>41.042000000000002</v>
      </c>
      <c r="CQ28">
        <v>960.01419354838697</v>
      </c>
      <c r="CR28">
        <v>40.000967741935497</v>
      </c>
      <c r="CS28">
        <v>0</v>
      </c>
      <c r="CT28">
        <v>59.199999809265101</v>
      </c>
      <c r="CU28">
        <v>2.3111192307692301</v>
      </c>
      <c r="CV28">
        <v>-0.74393504779028796</v>
      </c>
      <c r="CW28">
        <v>-0.62129913407920301</v>
      </c>
      <c r="CX28">
        <v>687.50996153846097</v>
      </c>
      <c r="CY28">
        <v>15</v>
      </c>
      <c r="CZ28">
        <v>1672923008.7</v>
      </c>
      <c r="DA28" t="s">
        <v>255</v>
      </c>
      <c r="DB28">
        <v>3</v>
      </c>
      <c r="DC28">
        <v>-4.1289999999999996</v>
      </c>
      <c r="DD28">
        <v>0.35299999999999998</v>
      </c>
      <c r="DE28">
        <v>400</v>
      </c>
      <c r="DF28">
        <v>15</v>
      </c>
      <c r="DG28">
        <v>1.71</v>
      </c>
      <c r="DH28">
        <v>0.19</v>
      </c>
      <c r="DI28">
        <v>-2.4420198830188702</v>
      </c>
      <c r="DJ28">
        <v>-9.2323513052714397</v>
      </c>
      <c r="DK28">
        <v>2.60115795822185</v>
      </c>
      <c r="DL28">
        <v>0</v>
      </c>
      <c r="DM28">
        <v>2.1983999999999999</v>
      </c>
      <c r="DN28">
        <v>0</v>
      </c>
      <c r="DO28">
        <v>0</v>
      </c>
      <c r="DP28">
        <v>0</v>
      </c>
      <c r="DQ28">
        <v>1.03380773584906</v>
      </c>
      <c r="DR28">
        <v>-7.3602709240441599E-2</v>
      </c>
      <c r="DS28">
        <v>1.00877101842E-2</v>
      </c>
      <c r="DT28">
        <v>1</v>
      </c>
      <c r="DU28">
        <v>1</v>
      </c>
      <c r="DV28">
        <v>3</v>
      </c>
      <c r="DW28" t="s">
        <v>256</v>
      </c>
      <c r="DX28">
        <v>100</v>
      </c>
      <c r="DY28">
        <v>100</v>
      </c>
      <c r="DZ28">
        <v>-4.1289999999999996</v>
      </c>
      <c r="EA28">
        <v>0.35299999999999998</v>
      </c>
      <c r="EB28">
        <v>2</v>
      </c>
      <c r="EC28">
        <v>517.24</v>
      </c>
      <c r="ED28">
        <v>408.15800000000002</v>
      </c>
      <c r="EE28">
        <v>24.956600000000002</v>
      </c>
      <c r="EF28">
        <v>31.601700000000001</v>
      </c>
      <c r="EG28">
        <v>30.0002</v>
      </c>
      <c r="EH28">
        <v>31.729700000000001</v>
      </c>
      <c r="EI28">
        <v>31.757899999999999</v>
      </c>
      <c r="EJ28">
        <v>18.429400000000001</v>
      </c>
      <c r="EK28">
        <v>35.454599999999999</v>
      </c>
      <c r="EL28">
        <v>0</v>
      </c>
      <c r="EM28">
        <v>24.959199999999999</v>
      </c>
      <c r="EN28">
        <v>402.72</v>
      </c>
      <c r="EO28">
        <v>14.6561</v>
      </c>
      <c r="EP28">
        <v>100.261</v>
      </c>
      <c r="EQ28">
        <v>90.7727</v>
      </c>
    </row>
    <row r="29" spans="1:147" x14ac:dyDescent="0.3">
      <c r="A29">
        <v>13</v>
      </c>
      <c r="B29">
        <v>1672923795.2</v>
      </c>
      <c r="C29">
        <v>720</v>
      </c>
      <c r="D29" t="s">
        <v>291</v>
      </c>
      <c r="E29" t="s">
        <v>292</v>
      </c>
      <c r="F29">
        <v>1672923787.2</v>
      </c>
      <c r="G29">
        <f t="shared" si="0"/>
        <v>5.8769406936305113E-3</v>
      </c>
      <c r="H29">
        <f t="shared" si="1"/>
        <v>13.89424735476787</v>
      </c>
      <c r="I29">
        <f t="shared" si="2"/>
        <v>400.03038709677401</v>
      </c>
      <c r="J29">
        <f t="shared" si="3"/>
        <v>295.29835905669711</v>
      </c>
      <c r="K29">
        <f t="shared" si="4"/>
        <v>28.491114535294805</v>
      </c>
      <c r="L29">
        <f t="shared" si="5"/>
        <v>38.595919099517339</v>
      </c>
      <c r="M29">
        <f t="shared" si="6"/>
        <v>0.25210207460865702</v>
      </c>
      <c r="N29">
        <f t="shared" si="7"/>
        <v>3.3762762963280006</v>
      </c>
      <c r="O29">
        <f t="shared" si="8"/>
        <v>0.24209173762854941</v>
      </c>
      <c r="P29">
        <f t="shared" si="9"/>
        <v>0.15217360491223772</v>
      </c>
      <c r="Q29">
        <f t="shared" si="10"/>
        <v>161.84575517959084</v>
      </c>
      <c r="R29">
        <f t="shared" si="11"/>
        <v>27.441399247500151</v>
      </c>
      <c r="S29">
        <f t="shared" si="12"/>
        <v>27.994651612903201</v>
      </c>
      <c r="T29">
        <f t="shared" si="13"/>
        <v>3.7936566375185512</v>
      </c>
      <c r="U29">
        <f t="shared" si="14"/>
        <v>40.078420645490652</v>
      </c>
      <c r="V29">
        <f t="shared" si="15"/>
        <v>1.515926315581668</v>
      </c>
      <c r="W29">
        <f t="shared" si="16"/>
        <v>3.7824003320655541</v>
      </c>
      <c r="X29">
        <f t="shared" si="17"/>
        <v>2.2777303219368834</v>
      </c>
      <c r="Y29">
        <f t="shared" si="18"/>
        <v>-259.17308458910554</v>
      </c>
      <c r="Z29">
        <f t="shared" si="19"/>
        <v>-9.2760661865960543</v>
      </c>
      <c r="AA29">
        <f t="shared" si="20"/>
        <v>-0.59869151885647687</v>
      </c>
      <c r="AB29">
        <f t="shared" si="21"/>
        <v>-107.20208711496723</v>
      </c>
      <c r="AC29">
        <v>-3.98791934796702E-2</v>
      </c>
      <c r="AD29">
        <v>4.47678882901573E-2</v>
      </c>
      <c r="AE29">
        <v>3.3681140137590599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50695.238600204721</v>
      </c>
      <c r="AK29" t="s">
        <v>251</v>
      </c>
      <c r="AL29">
        <v>2.2725</v>
      </c>
      <c r="AM29">
        <v>1.42177</v>
      </c>
      <c r="AN29">
        <f t="shared" si="25"/>
        <v>-0.85072999999999999</v>
      </c>
      <c r="AO29">
        <f t="shared" si="26"/>
        <v>-0.59835979096478331</v>
      </c>
      <c r="AP29">
        <v>0.105590538654359</v>
      </c>
      <c r="AQ29" t="s">
        <v>293</v>
      </c>
      <c r="AR29">
        <v>2.3233884615384599</v>
      </c>
      <c r="AS29">
        <v>1.5644</v>
      </c>
      <c r="AT29">
        <f t="shared" si="27"/>
        <v>-0.48516265759298127</v>
      </c>
      <c r="AU29">
        <v>0.5</v>
      </c>
      <c r="AV29">
        <f t="shared" si="28"/>
        <v>841.19664839984387</v>
      </c>
      <c r="AW29">
        <f t="shared" si="29"/>
        <v>13.89424735476787</v>
      </c>
      <c r="AX29">
        <f t="shared" si="30"/>
        <v>-204.05860074798846</v>
      </c>
      <c r="AY29">
        <f t="shared" si="31"/>
        <v>1</v>
      </c>
      <c r="AZ29">
        <f t="shared" si="32"/>
        <v>1.6391716303604888E-2</v>
      </c>
      <c r="BA29">
        <f t="shared" si="33"/>
        <v>-9.1172334441319378E-2</v>
      </c>
      <c r="BB29" t="s">
        <v>253</v>
      </c>
      <c r="BC29">
        <v>0</v>
      </c>
      <c r="BD29">
        <f t="shared" si="34"/>
        <v>1.5644</v>
      </c>
      <c r="BE29">
        <f t="shared" si="35"/>
        <v>-0.48516265759298127</v>
      </c>
      <c r="BF29">
        <f t="shared" si="36"/>
        <v>-0.10031861693522864</v>
      </c>
      <c r="BG29">
        <f t="shared" si="37"/>
        <v>1.0718662075108882</v>
      </c>
      <c r="BH29">
        <f t="shared" si="38"/>
        <v>0.16765601307112718</v>
      </c>
      <c r="BI29">
        <f t="shared" si="39"/>
        <v>999.99635483870998</v>
      </c>
      <c r="BJ29">
        <f t="shared" si="40"/>
        <v>841.19664839984387</v>
      </c>
      <c r="BK29">
        <f t="shared" si="41"/>
        <v>0.84119971470848109</v>
      </c>
      <c r="BL29">
        <f t="shared" si="42"/>
        <v>0.19239942941696209</v>
      </c>
      <c r="BM29">
        <v>0.89352191060443997</v>
      </c>
      <c r="BN29">
        <v>0.5</v>
      </c>
      <c r="BO29" t="s">
        <v>254</v>
      </c>
      <c r="BP29">
        <v>1672923787.2</v>
      </c>
      <c r="BQ29">
        <v>400.03038709677401</v>
      </c>
      <c r="BR29">
        <v>402.933290322581</v>
      </c>
      <c r="BS29">
        <v>15.711935483871001</v>
      </c>
      <c r="BT29">
        <v>14.6782677419355</v>
      </c>
      <c r="BU29">
        <v>500.03196774193498</v>
      </c>
      <c r="BV29">
        <v>96.282425806451599</v>
      </c>
      <c r="BW29">
        <v>0.20004238709677399</v>
      </c>
      <c r="BX29">
        <v>27.9436903225807</v>
      </c>
      <c r="BY29">
        <v>27.994651612903201</v>
      </c>
      <c r="BZ29">
        <v>999.9</v>
      </c>
      <c r="CA29">
        <v>9988.3870967741896</v>
      </c>
      <c r="CB29">
        <v>0</v>
      </c>
      <c r="CC29">
        <v>313.89638709677399</v>
      </c>
      <c r="CD29">
        <v>999.99635483870998</v>
      </c>
      <c r="CE29">
        <v>0.96000506451612899</v>
      </c>
      <c r="CF29">
        <v>3.9994874193548399E-2</v>
      </c>
      <c r="CG29">
        <v>0</v>
      </c>
      <c r="CH29">
        <v>2.31228387096774</v>
      </c>
      <c r="CI29">
        <v>0</v>
      </c>
      <c r="CJ29">
        <v>684.47851612903196</v>
      </c>
      <c r="CK29">
        <v>9334.29225806451</v>
      </c>
      <c r="CL29">
        <v>41.311999999999998</v>
      </c>
      <c r="CM29">
        <v>44.5</v>
      </c>
      <c r="CN29">
        <v>42.55</v>
      </c>
      <c r="CO29">
        <v>42.875</v>
      </c>
      <c r="CP29">
        <v>41.186999999999998</v>
      </c>
      <c r="CQ29">
        <v>960.00548387096796</v>
      </c>
      <c r="CR29">
        <v>39.990322580645199</v>
      </c>
      <c r="CS29">
        <v>0</v>
      </c>
      <c r="CT29">
        <v>59.599999904632597</v>
      </c>
      <c r="CU29">
        <v>2.3233884615384599</v>
      </c>
      <c r="CV29">
        <v>0.25553162471292501</v>
      </c>
      <c r="CW29">
        <v>-2.2505641124678299</v>
      </c>
      <c r="CX29">
        <v>684.43673076923096</v>
      </c>
      <c r="CY29">
        <v>15</v>
      </c>
      <c r="CZ29">
        <v>1672923008.7</v>
      </c>
      <c r="DA29" t="s">
        <v>255</v>
      </c>
      <c r="DB29">
        <v>3</v>
      </c>
      <c r="DC29">
        <v>-4.1289999999999996</v>
      </c>
      <c r="DD29">
        <v>0.35299999999999998</v>
      </c>
      <c r="DE29">
        <v>400</v>
      </c>
      <c r="DF29">
        <v>15</v>
      </c>
      <c r="DG29">
        <v>1.71</v>
      </c>
      <c r="DH29">
        <v>0.19</v>
      </c>
      <c r="DI29">
        <v>-3.0859283018867898</v>
      </c>
      <c r="DJ29">
        <v>-0.222500048379208</v>
      </c>
      <c r="DK29">
        <v>0.76376293876137902</v>
      </c>
      <c r="DL29">
        <v>1</v>
      </c>
      <c r="DM29">
        <v>2.2121</v>
      </c>
      <c r="DN29">
        <v>0</v>
      </c>
      <c r="DO29">
        <v>0</v>
      </c>
      <c r="DP29">
        <v>0</v>
      </c>
      <c r="DQ29">
        <v>1.0369558490566</v>
      </c>
      <c r="DR29">
        <v>-1.8523754233197801E-2</v>
      </c>
      <c r="DS29">
        <v>9.7124060781184698E-3</v>
      </c>
      <c r="DT29">
        <v>1</v>
      </c>
      <c r="DU29">
        <v>2</v>
      </c>
      <c r="DV29">
        <v>3</v>
      </c>
      <c r="DW29" t="s">
        <v>260</v>
      </c>
      <c r="DX29">
        <v>100</v>
      </c>
      <c r="DY29">
        <v>100</v>
      </c>
      <c r="DZ29">
        <v>-4.1289999999999996</v>
      </c>
      <c r="EA29">
        <v>0.35299999999999998</v>
      </c>
      <c r="EB29">
        <v>2</v>
      </c>
      <c r="EC29">
        <v>516.94299999999998</v>
      </c>
      <c r="ED29">
        <v>408.08100000000002</v>
      </c>
      <c r="EE29">
        <v>24.946200000000001</v>
      </c>
      <c r="EF29">
        <v>31.632200000000001</v>
      </c>
      <c r="EG29">
        <v>30.000399999999999</v>
      </c>
      <c r="EH29">
        <v>31.757300000000001</v>
      </c>
      <c r="EI29">
        <v>31.782699999999998</v>
      </c>
      <c r="EJ29">
        <v>18.456700000000001</v>
      </c>
      <c r="EK29">
        <v>35.7318</v>
      </c>
      <c r="EL29">
        <v>0</v>
      </c>
      <c r="EM29">
        <v>24.944199999999999</v>
      </c>
      <c r="EN29">
        <v>402.84</v>
      </c>
      <c r="EO29">
        <v>14.6495</v>
      </c>
      <c r="EP29">
        <v>100.254</v>
      </c>
      <c r="EQ29">
        <v>90.767099999999999</v>
      </c>
    </row>
    <row r="30" spans="1:147" x14ac:dyDescent="0.3">
      <c r="A30">
        <v>14</v>
      </c>
      <c r="B30">
        <v>1672923855.2</v>
      </c>
      <c r="C30">
        <v>780</v>
      </c>
      <c r="D30" t="s">
        <v>294</v>
      </c>
      <c r="E30" t="s">
        <v>295</v>
      </c>
      <c r="F30">
        <v>1672923847.2</v>
      </c>
      <c r="G30">
        <f t="shared" si="0"/>
        <v>5.8216351660342596E-3</v>
      </c>
      <c r="H30">
        <f t="shared" si="1"/>
        <v>14.527944962981454</v>
      </c>
      <c r="I30">
        <f t="shared" si="2"/>
        <v>400.26145161290299</v>
      </c>
      <c r="J30">
        <f t="shared" si="3"/>
        <v>290.58621630352064</v>
      </c>
      <c r="K30">
        <f t="shared" si="4"/>
        <v>28.036636722328062</v>
      </c>
      <c r="L30">
        <f t="shared" si="5"/>
        <v>38.618435022744364</v>
      </c>
      <c r="M30">
        <f t="shared" si="6"/>
        <v>0.24973279767104459</v>
      </c>
      <c r="N30">
        <f t="shared" si="7"/>
        <v>3.3808029750559414</v>
      </c>
      <c r="O30">
        <f t="shared" si="8"/>
        <v>0.2399183902987376</v>
      </c>
      <c r="P30">
        <f t="shared" si="9"/>
        <v>0.15079864160112821</v>
      </c>
      <c r="Q30">
        <f t="shared" si="10"/>
        <v>161.84543249203472</v>
      </c>
      <c r="R30">
        <f t="shared" si="11"/>
        <v>27.452980901012012</v>
      </c>
      <c r="S30">
        <f t="shared" si="12"/>
        <v>27.990348387096802</v>
      </c>
      <c r="T30">
        <f t="shared" si="13"/>
        <v>3.7927050146468293</v>
      </c>
      <c r="U30">
        <f t="shared" si="14"/>
        <v>40.082716417668806</v>
      </c>
      <c r="V30">
        <f t="shared" si="15"/>
        <v>1.5159456217695739</v>
      </c>
      <c r="W30">
        <f t="shared" si="16"/>
        <v>3.7820431279486137</v>
      </c>
      <c r="X30">
        <f t="shared" si="17"/>
        <v>2.2767593928772554</v>
      </c>
      <c r="Y30">
        <f t="shared" si="18"/>
        <v>-256.73411082211084</v>
      </c>
      <c r="Z30">
        <f t="shared" si="19"/>
        <v>-8.7993248741038421</v>
      </c>
      <c r="AA30">
        <f t="shared" si="20"/>
        <v>-0.56714475183840463</v>
      </c>
      <c r="AB30">
        <f t="shared" si="21"/>
        <v>-104.25514795601838</v>
      </c>
      <c r="AC30">
        <v>-3.99464357291235E-2</v>
      </c>
      <c r="AD30">
        <v>4.48433736059132E-2</v>
      </c>
      <c r="AE30">
        <v>3.37262692966502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50777.51560063022</v>
      </c>
      <c r="AK30" t="s">
        <v>251</v>
      </c>
      <c r="AL30">
        <v>2.2725</v>
      </c>
      <c r="AM30">
        <v>1.42177</v>
      </c>
      <c r="AN30">
        <f t="shared" si="25"/>
        <v>-0.85072999999999999</v>
      </c>
      <c r="AO30">
        <f t="shared" si="26"/>
        <v>-0.59835979096478331</v>
      </c>
      <c r="AP30">
        <v>0.105590538654359</v>
      </c>
      <c r="AQ30" t="s">
        <v>296</v>
      </c>
      <c r="AR30">
        <v>2.2779153846153801</v>
      </c>
      <c r="AS30">
        <v>1.2796000000000001</v>
      </c>
      <c r="AT30">
        <f t="shared" si="27"/>
        <v>-0.78017769976194118</v>
      </c>
      <c r="AU30">
        <v>0.5</v>
      </c>
      <c r="AV30">
        <f t="shared" si="28"/>
        <v>841.19501523798874</v>
      </c>
      <c r="AW30">
        <f t="shared" si="29"/>
        <v>14.527944962981454</v>
      </c>
      <c r="AX30">
        <f t="shared" si="30"/>
        <v>-328.14079601979256</v>
      </c>
      <c r="AY30">
        <f t="shared" si="31"/>
        <v>1</v>
      </c>
      <c r="AZ30">
        <f t="shared" si="32"/>
        <v>1.7145078326750138E-2</v>
      </c>
      <c r="BA30">
        <f t="shared" si="33"/>
        <v>0.11110503282275704</v>
      </c>
      <c r="BB30" t="s">
        <v>253</v>
      </c>
      <c r="BC30">
        <v>0</v>
      </c>
      <c r="BD30">
        <f t="shared" si="34"/>
        <v>1.2796000000000001</v>
      </c>
      <c r="BE30">
        <f t="shared" si="35"/>
        <v>-0.78017769976194118</v>
      </c>
      <c r="BF30">
        <f t="shared" si="36"/>
        <v>9.9995076559499713E-2</v>
      </c>
      <c r="BG30">
        <f t="shared" si="37"/>
        <v>1.0054541087877733</v>
      </c>
      <c r="BH30">
        <f t="shared" si="38"/>
        <v>-0.16711530097680805</v>
      </c>
      <c r="BI30">
        <f t="shared" si="39"/>
        <v>999.99441935483901</v>
      </c>
      <c r="BJ30">
        <f t="shared" si="40"/>
        <v>841.19501523798874</v>
      </c>
      <c r="BK30">
        <f t="shared" si="41"/>
        <v>0.84119970967507796</v>
      </c>
      <c r="BL30">
        <f t="shared" si="42"/>
        <v>0.19239941935015606</v>
      </c>
      <c r="BM30">
        <v>0.89352191060443997</v>
      </c>
      <c r="BN30">
        <v>0.5</v>
      </c>
      <c r="BO30" t="s">
        <v>254</v>
      </c>
      <c r="BP30">
        <v>1672923847.2</v>
      </c>
      <c r="BQ30">
        <v>400.26145161290299</v>
      </c>
      <c r="BR30">
        <v>403.27390322580601</v>
      </c>
      <c r="BS30">
        <v>15.7120451612903</v>
      </c>
      <c r="BT30">
        <v>14.6880967741935</v>
      </c>
      <c r="BU30">
        <v>500.02796774193502</v>
      </c>
      <c r="BV30">
        <v>96.283077419354896</v>
      </c>
      <c r="BW30">
        <v>0.19994603225806501</v>
      </c>
      <c r="BX30">
        <v>27.942070967741898</v>
      </c>
      <c r="BY30">
        <v>27.990348387096802</v>
      </c>
      <c r="BZ30">
        <v>999.9</v>
      </c>
      <c r="CA30">
        <v>10005.1612903226</v>
      </c>
      <c r="CB30">
        <v>0</v>
      </c>
      <c r="CC30">
        <v>313.81909677419401</v>
      </c>
      <c r="CD30">
        <v>999.99441935483901</v>
      </c>
      <c r="CE30">
        <v>0.96000732258064503</v>
      </c>
      <c r="CF30">
        <v>3.9992570967741899E-2</v>
      </c>
      <c r="CG30">
        <v>0</v>
      </c>
      <c r="CH30">
        <v>2.2864064516128999</v>
      </c>
      <c r="CI30">
        <v>0</v>
      </c>
      <c r="CJ30">
        <v>681.706064516129</v>
      </c>
      <c r="CK30">
        <v>9334.2948387096803</v>
      </c>
      <c r="CL30">
        <v>41.5</v>
      </c>
      <c r="CM30">
        <v>44.639000000000003</v>
      </c>
      <c r="CN30">
        <v>42.693096774193499</v>
      </c>
      <c r="CO30">
        <v>43.014000000000003</v>
      </c>
      <c r="CP30">
        <v>41.358741935483899</v>
      </c>
      <c r="CQ30">
        <v>960.00193548387097</v>
      </c>
      <c r="CR30">
        <v>39.99</v>
      </c>
      <c r="CS30">
        <v>0</v>
      </c>
      <c r="CT30">
        <v>59.299999952316298</v>
      </c>
      <c r="CU30">
        <v>2.2779153846153801</v>
      </c>
      <c r="CV30">
        <v>0.130776078885808</v>
      </c>
      <c r="CW30">
        <v>-3.1535042818827299</v>
      </c>
      <c r="CX30">
        <v>681.73815384615398</v>
      </c>
      <c r="CY30">
        <v>15</v>
      </c>
      <c r="CZ30">
        <v>1672923008.7</v>
      </c>
      <c r="DA30" t="s">
        <v>255</v>
      </c>
      <c r="DB30">
        <v>3</v>
      </c>
      <c r="DC30">
        <v>-4.1289999999999996</v>
      </c>
      <c r="DD30">
        <v>0.35299999999999998</v>
      </c>
      <c r="DE30">
        <v>400</v>
      </c>
      <c r="DF30">
        <v>15</v>
      </c>
      <c r="DG30">
        <v>1.71</v>
      </c>
      <c r="DH30">
        <v>0.19</v>
      </c>
      <c r="DI30">
        <v>-2.9729532264150902</v>
      </c>
      <c r="DJ30">
        <v>0.72442711169116103</v>
      </c>
      <c r="DK30">
        <v>0.98313566070345404</v>
      </c>
      <c r="DL30">
        <v>0</v>
      </c>
      <c r="DM30">
        <v>2.4923000000000002</v>
      </c>
      <c r="DN30">
        <v>0</v>
      </c>
      <c r="DO30">
        <v>0</v>
      </c>
      <c r="DP30">
        <v>0</v>
      </c>
      <c r="DQ30">
        <v>1.02450113207547</v>
      </c>
      <c r="DR30">
        <v>-9.7572782269932101E-3</v>
      </c>
      <c r="DS30">
        <v>2.6385942944076599E-3</v>
      </c>
      <c r="DT30">
        <v>1</v>
      </c>
      <c r="DU30">
        <v>1</v>
      </c>
      <c r="DV30">
        <v>3</v>
      </c>
      <c r="DW30" t="s">
        <v>256</v>
      </c>
      <c r="DX30">
        <v>100</v>
      </c>
      <c r="DY30">
        <v>100</v>
      </c>
      <c r="DZ30">
        <v>-4.1289999999999996</v>
      </c>
      <c r="EA30">
        <v>0.35299999999999998</v>
      </c>
      <c r="EB30">
        <v>2</v>
      </c>
      <c r="EC30">
        <v>516.92499999999995</v>
      </c>
      <c r="ED30">
        <v>407.79500000000002</v>
      </c>
      <c r="EE30">
        <v>24.866399999999999</v>
      </c>
      <c r="EF30">
        <v>31.668299999999999</v>
      </c>
      <c r="EG30">
        <v>30</v>
      </c>
      <c r="EH30">
        <v>31.787800000000001</v>
      </c>
      <c r="EI30">
        <v>31.812999999999999</v>
      </c>
      <c r="EJ30">
        <v>18.439299999999999</v>
      </c>
      <c r="EK30">
        <v>35.7318</v>
      </c>
      <c r="EL30">
        <v>0</v>
      </c>
      <c r="EM30">
        <v>24.878499999999999</v>
      </c>
      <c r="EN30">
        <v>402.73200000000003</v>
      </c>
      <c r="EO30">
        <v>14.648999999999999</v>
      </c>
      <c r="EP30">
        <v>100.25</v>
      </c>
      <c r="EQ30">
        <v>90.759399999999999</v>
      </c>
    </row>
    <row r="31" spans="1:147" x14ac:dyDescent="0.3">
      <c r="A31">
        <v>15</v>
      </c>
      <c r="B31">
        <v>1672923915.2</v>
      </c>
      <c r="C31">
        <v>840</v>
      </c>
      <c r="D31" t="s">
        <v>297</v>
      </c>
      <c r="E31" t="s">
        <v>298</v>
      </c>
      <c r="F31">
        <v>1672923907.23226</v>
      </c>
      <c r="G31">
        <f t="shared" si="0"/>
        <v>5.8230097279162972E-3</v>
      </c>
      <c r="H31">
        <f t="shared" si="1"/>
        <v>11.826658828065549</v>
      </c>
      <c r="I31">
        <f t="shared" si="2"/>
        <v>400.39467741935499</v>
      </c>
      <c r="J31">
        <f t="shared" si="3"/>
        <v>308.25638893971313</v>
      </c>
      <c r="K31">
        <f t="shared" si="4"/>
        <v>29.742352866585467</v>
      </c>
      <c r="L31">
        <f t="shared" si="5"/>
        <v>38.632385926113415</v>
      </c>
      <c r="M31">
        <f t="shared" si="6"/>
        <v>0.24964552333121381</v>
      </c>
      <c r="N31">
        <f t="shared" si="7"/>
        <v>3.3826996069362907</v>
      </c>
      <c r="O31">
        <f t="shared" si="8"/>
        <v>0.23984309640985566</v>
      </c>
      <c r="P31">
        <f t="shared" si="9"/>
        <v>0.15075057377138168</v>
      </c>
      <c r="Q31">
        <f t="shared" si="10"/>
        <v>161.84704794004941</v>
      </c>
      <c r="R31">
        <f t="shared" si="11"/>
        <v>27.45610970399515</v>
      </c>
      <c r="S31">
        <f t="shared" si="12"/>
        <v>27.997838709677399</v>
      </c>
      <c r="T31">
        <f t="shared" si="13"/>
        <v>3.7943615719363635</v>
      </c>
      <c r="U31">
        <f t="shared" si="14"/>
        <v>40.084868489122286</v>
      </c>
      <c r="V31">
        <f t="shared" si="15"/>
        <v>1.5163076901703518</v>
      </c>
      <c r="W31">
        <f t="shared" si="16"/>
        <v>3.7827433326414126</v>
      </c>
      <c r="X31">
        <f t="shared" si="17"/>
        <v>2.2780538817660116</v>
      </c>
      <c r="Y31">
        <f t="shared" si="18"/>
        <v>-256.79472900110869</v>
      </c>
      <c r="Z31">
        <f t="shared" si="19"/>
        <v>-9.5913855552071183</v>
      </c>
      <c r="AA31">
        <f t="shared" si="20"/>
        <v>-0.61788183417585152</v>
      </c>
      <c r="AB31">
        <f t="shared" si="21"/>
        <v>-105.15694845044226</v>
      </c>
      <c r="AC31">
        <v>-3.9974620617361803E-2</v>
      </c>
      <c r="AD31">
        <v>4.48750136120925E-2</v>
      </c>
      <c r="AE31">
        <v>3.3745177927972598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50811.393835600087</v>
      </c>
      <c r="AK31" t="s">
        <v>251</v>
      </c>
      <c r="AL31">
        <v>2.2725</v>
      </c>
      <c r="AM31">
        <v>1.42177</v>
      </c>
      <c r="AN31">
        <f t="shared" si="25"/>
        <v>-0.85072999999999999</v>
      </c>
      <c r="AO31">
        <f t="shared" si="26"/>
        <v>-0.59835979096478331</v>
      </c>
      <c r="AP31">
        <v>0.105590538654359</v>
      </c>
      <c r="AQ31" t="s">
        <v>299</v>
      </c>
      <c r="AR31">
        <v>2.2660461538461498</v>
      </c>
      <c r="AS31">
        <v>1.5344</v>
      </c>
      <c r="AT31">
        <f t="shared" si="27"/>
        <v>-0.47682882810619787</v>
      </c>
      <c r="AU31">
        <v>0.5</v>
      </c>
      <c r="AV31">
        <f t="shared" si="28"/>
        <v>841.20327952239268</v>
      </c>
      <c r="AW31">
        <f t="shared" si="29"/>
        <v>11.826658828065549</v>
      </c>
      <c r="AX31">
        <f t="shared" si="30"/>
        <v>-200.55498698687646</v>
      </c>
      <c r="AY31">
        <f t="shared" si="31"/>
        <v>1</v>
      </c>
      <c r="AZ31">
        <f t="shared" si="32"/>
        <v>1.3933693049872586E-2</v>
      </c>
      <c r="BA31">
        <f t="shared" si="33"/>
        <v>-7.3403284671532856E-2</v>
      </c>
      <c r="BB31" t="s">
        <v>253</v>
      </c>
      <c r="BC31">
        <v>0</v>
      </c>
      <c r="BD31">
        <f t="shared" si="34"/>
        <v>1.5344</v>
      </c>
      <c r="BE31">
        <f t="shared" si="35"/>
        <v>-0.47682882810619776</v>
      </c>
      <c r="BF31">
        <f t="shared" si="36"/>
        <v>-7.9218157648564824E-2</v>
      </c>
      <c r="BG31">
        <f t="shared" si="37"/>
        <v>0.99125613581648808</v>
      </c>
      <c r="BH31">
        <f t="shared" si="38"/>
        <v>0.13239218083293172</v>
      </c>
      <c r="BI31">
        <f t="shared" si="39"/>
        <v>1000.00422580645</v>
      </c>
      <c r="BJ31">
        <f t="shared" si="40"/>
        <v>841.20327952239268</v>
      </c>
      <c r="BK31">
        <f t="shared" si="41"/>
        <v>0.84119972477517002</v>
      </c>
      <c r="BL31">
        <f t="shared" si="42"/>
        <v>0.1923994495503403</v>
      </c>
      <c r="BM31">
        <v>0.89352191060443997</v>
      </c>
      <c r="BN31">
        <v>0.5</v>
      </c>
      <c r="BO31" t="s">
        <v>254</v>
      </c>
      <c r="BP31">
        <v>1672923907.23226</v>
      </c>
      <c r="BQ31">
        <v>400.39467741935499</v>
      </c>
      <c r="BR31">
        <v>402.92474193548401</v>
      </c>
      <c r="BS31">
        <v>15.7153516129032</v>
      </c>
      <c r="BT31">
        <v>14.691132258064499</v>
      </c>
      <c r="BU31">
        <v>500.01203225806501</v>
      </c>
      <c r="BV31">
        <v>96.285819354838694</v>
      </c>
      <c r="BW31">
        <v>0.19994358064516099</v>
      </c>
      <c r="BX31">
        <v>27.945245161290298</v>
      </c>
      <c r="BY31">
        <v>27.997838709677399</v>
      </c>
      <c r="BZ31">
        <v>999.9</v>
      </c>
      <c r="CA31">
        <v>10011.935483871001</v>
      </c>
      <c r="CB31">
        <v>0</v>
      </c>
      <c r="CC31">
        <v>313.905741935484</v>
      </c>
      <c r="CD31">
        <v>1000.00422580645</v>
      </c>
      <c r="CE31">
        <v>0.96000829032258095</v>
      </c>
      <c r="CF31">
        <v>3.9991583870967802E-2</v>
      </c>
      <c r="CG31">
        <v>0</v>
      </c>
      <c r="CH31">
        <v>2.2415741935483902</v>
      </c>
      <c r="CI31">
        <v>0</v>
      </c>
      <c r="CJ31">
        <v>679.58829032258097</v>
      </c>
      <c r="CK31">
        <v>9334.3806451612909</v>
      </c>
      <c r="CL31">
        <v>41.625</v>
      </c>
      <c r="CM31">
        <v>44.805999999999997</v>
      </c>
      <c r="CN31">
        <v>42.866870967741903</v>
      </c>
      <c r="CO31">
        <v>43.137</v>
      </c>
      <c r="CP31">
        <v>41.477645161290297</v>
      </c>
      <c r="CQ31">
        <v>960.01258064516105</v>
      </c>
      <c r="CR31">
        <v>39.990967741935499</v>
      </c>
      <c r="CS31">
        <v>0</v>
      </c>
      <c r="CT31">
        <v>59.399999856948902</v>
      </c>
      <c r="CU31">
        <v>2.2660461538461498</v>
      </c>
      <c r="CV31">
        <v>-0.17664274689975501</v>
      </c>
      <c r="CW31">
        <v>2.6325470201446701</v>
      </c>
      <c r="CX31">
        <v>679.59907692307695</v>
      </c>
      <c r="CY31">
        <v>15</v>
      </c>
      <c r="CZ31">
        <v>1672923008.7</v>
      </c>
      <c r="DA31" t="s">
        <v>255</v>
      </c>
      <c r="DB31">
        <v>3</v>
      </c>
      <c r="DC31">
        <v>-4.1289999999999996</v>
      </c>
      <c r="DD31">
        <v>0.35299999999999998</v>
      </c>
      <c r="DE31">
        <v>400</v>
      </c>
      <c r="DF31">
        <v>15</v>
      </c>
      <c r="DG31">
        <v>1.71</v>
      </c>
      <c r="DH31">
        <v>0.19</v>
      </c>
      <c r="DI31">
        <v>-2.7176579830188698</v>
      </c>
      <c r="DJ31">
        <v>5.0128670040412198</v>
      </c>
      <c r="DK31">
        <v>1.6770169250143401</v>
      </c>
      <c r="DL31">
        <v>0</v>
      </c>
      <c r="DM31">
        <v>2.0764</v>
      </c>
      <c r="DN31">
        <v>0</v>
      </c>
      <c r="DO31">
        <v>0</v>
      </c>
      <c r="DP31">
        <v>0</v>
      </c>
      <c r="DQ31">
        <v>1.02364547169811</v>
      </c>
      <c r="DR31">
        <v>4.3262364481991399E-3</v>
      </c>
      <c r="DS31">
        <v>2.5302535975800702E-3</v>
      </c>
      <c r="DT31">
        <v>1</v>
      </c>
      <c r="DU31">
        <v>1</v>
      </c>
      <c r="DV31">
        <v>3</v>
      </c>
      <c r="DW31" t="s">
        <v>256</v>
      </c>
      <c r="DX31">
        <v>100</v>
      </c>
      <c r="DY31">
        <v>100</v>
      </c>
      <c r="DZ31">
        <v>-4.1289999999999996</v>
      </c>
      <c r="EA31">
        <v>0.35299999999999998</v>
      </c>
      <c r="EB31">
        <v>2</v>
      </c>
      <c r="EC31">
        <v>517.18600000000004</v>
      </c>
      <c r="ED31">
        <v>407.63299999999998</v>
      </c>
      <c r="EE31">
        <v>24.857500000000002</v>
      </c>
      <c r="EF31">
        <v>31.704499999999999</v>
      </c>
      <c r="EG31">
        <v>30.000800000000002</v>
      </c>
      <c r="EH31">
        <v>31.821100000000001</v>
      </c>
      <c r="EI31">
        <v>31.843399999999999</v>
      </c>
      <c r="EJ31">
        <v>18.484300000000001</v>
      </c>
      <c r="EK31">
        <v>35.7318</v>
      </c>
      <c r="EL31">
        <v>0</v>
      </c>
      <c r="EM31">
        <v>24.842700000000001</v>
      </c>
      <c r="EN31">
        <v>403.51</v>
      </c>
      <c r="EO31">
        <v>14.6469</v>
      </c>
      <c r="EP31">
        <v>100.245</v>
      </c>
      <c r="EQ31">
        <v>90.757199999999997</v>
      </c>
    </row>
    <row r="32" spans="1:147" x14ac:dyDescent="0.3">
      <c r="A32">
        <v>16</v>
      </c>
      <c r="B32">
        <v>1672923975.3</v>
      </c>
      <c r="C32">
        <v>900.09999990463302</v>
      </c>
      <c r="D32" t="s">
        <v>300</v>
      </c>
      <c r="E32" t="s">
        <v>301</v>
      </c>
      <c r="F32">
        <v>1672923967.2258101</v>
      </c>
      <c r="G32">
        <f t="shared" si="0"/>
        <v>5.8091452823628978E-3</v>
      </c>
      <c r="H32">
        <f t="shared" si="1"/>
        <v>15.125925814821825</v>
      </c>
      <c r="I32">
        <f t="shared" si="2"/>
        <v>399.29941935483902</v>
      </c>
      <c r="J32">
        <f t="shared" si="3"/>
        <v>285.44381025861929</v>
      </c>
      <c r="K32">
        <f t="shared" si="4"/>
        <v>27.541185798983399</v>
      </c>
      <c r="L32">
        <f t="shared" si="5"/>
        <v>38.526599991480239</v>
      </c>
      <c r="M32">
        <f t="shared" si="6"/>
        <v>0.24892136889205554</v>
      </c>
      <c r="N32">
        <f t="shared" si="7"/>
        <v>3.3775754102611226</v>
      </c>
      <c r="O32">
        <f t="shared" si="8"/>
        <v>0.23916037042276486</v>
      </c>
      <c r="P32">
        <f t="shared" si="9"/>
        <v>0.15032032590794467</v>
      </c>
      <c r="Q32">
        <f t="shared" si="10"/>
        <v>161.84805975966552</v>
      </c>
      <c r="R32">
        <f t="shared" si="11"/>
        <v>27.460579161741734</v>
      </c>
      <c r="S32">
        <f t="shared" si="12"/>
        <v>27.999954838709701</v>
      </c>
      <c r="T32">
        <f t="shared" si="13"/>
        <v>3.794829688686332</v>
      </c>
      <c r="U32">
        <f t="shared" si="14"/>
        <v>40.064573186713496</v>
      </c>
      <c r="V32">
        <f t="shared" si="15"/>
        <v>1.5157173237781236</v>
      </c>
      <c r="W32">
        <f t="shared" si="16"/>
        <v>3.7831860000464865</v>
      </c>
      <c r="X32">
        <f t="shared" si="17"/>
        <v>2.2791123649082081</v>
      </c>
      <c r="Y32">
        <f t="shared" si="18"/>
        <v>-256.18330695220379</v>
      </c>
      <c r="Z32">
        <f t="shared" si="19"/>
        <v>-9.5968276518573248</v>
      </c>
      <c r="AA32">
        <f t="shared" si="20"/>
        <v>-0.61918307305634945</v>
      </c>
      <c r="AB32">
        <f t="shared" si="21"/>
        <v>-104.55125791745195</v>
      </c>
      <c r="AC32">
        <v>-3.9898487558673798E-2</v>
      </c>
      <c r="AD32">
        <v>4.4789547584093002E-2</v>
      </c>
      <c r="AE32">
        <v>3.3694091786723801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50718.233518702014</v>
      </c>
      <c r="AK32" t="s">
        <v>251</v>
      </c>
      <c r="AL32">
        <v>2.2725</v>
      </c>
      <c r="AM32">
        <v>1.42177</v>
      </c>
      <c r="AN32">
        <f t="shared" si="25"/>
        <v>-0.85072999999999999</v>
      </c>
      <c r="AO32">
        <f t="shared" si="26"/>
        <v>-0.59835979096478331</v>
      </c>
      <c r="AP32">
        <v>0.105590538654359</v>
      </c>
      <c r="AQ32" t="s">
        <v>302</v>
      </c>
      <c r="AR32">
        <v>2.2798423076923102</v>
      </c>
      <c r="AS32">
        <v>1.728</v>
      </c>
      <c r="AT32">
        <f t="shared" si="27"/>
        <v>-0.31935318732193885</v>
      </c>
      <c r="AU32">
        <v>0.5</v>
      </c>
      <c r="AV32">
        <f t="shared" si="28"/>
        <v>841.20861630978629</v>
      </c>
      <c r="AW32">
        <f t="shared" si="29"/>
        <v>15.125925814821825</v>
      </c>
      <c r="AX32">
        <f t="shared" si="30"/>
        <v>-134.32132641060409</v>
      </c>
      <c r="AY32">
        <f t="shared" si="31"/>
        <v>1</v>
      </c>
      <c r="AZ32">
        <f t="shared" si="32"/>
        <v>1.785566027849152E-2</v>
      </c>
      <c r="BA32">
        <f t="shared" si="33"/>
        <v>-0.17721643518518518</v>
      </c>
      <c r="BB32" t="s">
        <v>253</v>
      </c>
      <c r="BC32">
        <v>0</v>
      </c>
      <c r="BD32">
        <f t="shared" si="34"/>
        <v>1.728</v>
      </c>
      <c r="BE32">
        <f t="shared" si="35"/>
        <v>-0.31935318732193879</v>
      </c>
      <c r="BF32">
        <f t="shared" si="36"/>
        <v>-0.21538645491183525</v>
      </c>
      <c r="BG32">
        <f t="shared" si="37"/>
        <v>1.0134844953026818</v>
      </c>
      <c r="BH32">
        <f t="shared" si="38"/>
        <v>0.35996144487675291</v>
      </c>
      <c r="BI32">
        <f t="shared" si="39"/>
        <v>1000.01058064516</v>
      </c>
      <c r="BJ32">
        <f t="shared" si="40"/>
        <v>841.20861630978629</v>
      </c>
      <c r="BK32">
        <f t="shared" si="41"/>
        <v>0.84119971587408393</v>
      </c>
      <c r="BL32">
        <f t="shared" si="42"/>
        <v>0.19239943174816793</v>
      </c>
      <c r="BM32">
        <v>0.89352191060443997</v>
      </c>
      <c r="BN32">
        <v>0.5</v>
      </c>
      <c r="BO32" t="s">
        <v>254</v>
      </c>
      <c r="BP32">
        <v>1672923967.2258101</v>
      </c>
      <c r="BQ32">
        <v>399.29941935483902</v>
      </c>
      <c r="BR32">
        <v>402.41680645161301</v>
      </c>
      <c r="BS32">
        <v>15.7092774193548</v>
      </c>
      <c r="BT32">
        <v>14.6875322580645</v>
      </c>
      <c r="BU32">
        <v>500.03251612903199</v>
      </c>
      <c r="BV32">
        <v>96.285474193548396</v>
      </c>
      <c r="BW32">
        <v>0.20001545161290299</v>
      </c>
      <c r="BX32">
        <v>27.947251612903202</v>
      </c>
      <c r="BY32">
        <v>27.999954838709701</v>
      </c>
      <c r="BZ32">
        <v>999.9</v>
      </c>
      <c r="CA32">
        <v>9992.9032258064508</v>
      </c>
      <c r="CB32">
        <v>0</v>
      </c>
      <c r="CC32">
        <v>313.92664516129003</v>
      </c>
      <c r="CD32">
        <v>1000.01058064516</v>
      </c>
      <c r="CE32">
        <v>0.96001022580645201</v>
      </c>
      <c r="CF32">
        <v>3.9989609677419401E-2</v>
      </c>
      <c r="CG32">
        <v>0</v>
      </c>
      <c r="CH32">
        <v>2.26180322580645</v>
      </c>
      <c r="CI32">
        <v>0</v>
      </c>
      <c r="CJ32">
        <v>678.22329032258097</v>
      </c>
      <c r="CK32">
        <v>9334.4535483871005</v>
      </c>
      <c r="CL32">
        <v>41.753999999999998</v>
      </c>
      <c r="CM32">
        <v>44.936999999999998</v>
      </c>
      <c r="CN32">
        <v>43</v>
      </c>
      <c r="CO32">
        <v>43.253999999999998</v>
      </c>
      <c r="CP32">
        <v>41.6148387096774</v>
      </c>
      <c r="CQ32">
        <v>960.02</v>
      </c>
      <c r="CR32">
        <v>39.990967741935499</v>
      </c>
      <c r="CS32">
        <v>0</v>
      </c>
      <c r="CT32">
        <v>59.399999856948902</v>
      </c>
      <c r="CU32">
        <v>2.2798423076923102</v>
      </c>
      <c r="CV32">
        <v>1.7329923068894401E-2</v>
      </c>
      <c r="CW32">
        <v>-0.101264956200303</v>
      </c>
      <c r="CX32">
        <v>678.22423076923099</v>
      </c>
      <c r="CY32">
        <v>15</v>
      </c>
      <c r="CZ32">
        <v>1672923008.7</v>
      </c>
      <c r="DA32" t="s">
        <v>255</v>
      </c>
      <c r="DB32">
        <v>3</v>
      </c>
      <c r="DC32">
        <v>-4.1289999999999996</v>
      </c>
      <c r="DD32">
        <v>0.35299999999999998</v>
      </c>
      <c r="DE32">
        <v>400</v>
      </c>
      <c r="DF32">
        <v>15</v>
      </c>
      <c r="DG32">
        <v>1.71</v>
      </c>
      <c r="DH32">
        <v>0.19</v>
      </c>
      <c r="DI32">
        <v>-3.0736030679245299</v>
      </c>
      <c r="DJ32">
        <v>-1.52799908814344</v>
      </c>
      <c r="DK32">
        <v>2.1207036780478101</v>
      </c>
      <c r="DL32">
        <v>0</v>
      </c>
      <c r="DM32">
        <v>2.2948</v>
      </c>
      <c r="DN32">
        <v>0</v>
      </c>
      <c r="DO32">
        <v>0</v>
      </c>
      <c r="DP32">
        <v>0</v>
      </c>
      <c r="DQ32">
        <v>1.02219283018868</v>
      </c>
      <c r="DR32">
        <v>-3.7194928751521699E-3</v>
      </c>
      <c r="DS32">
        <v>2.76588747049947E-3</v>
      </c>
      <c r="DT32">
        <v>1</v>
      </c>
      <c r="DU32">
        <v>1</v>
      </c>
      <c r="DV32">
        <v>3</v>
      </c>
      <c r="DW32" t="s">
        <v>256</v>
      </c>
      <c r="DX32">
        <v>100</v>
      </c>
      <c r="DY32">
        <v>100</v>
      </c>
      <c r="DZ32">
        <v>-4.1289999999999996</v>
      </c>
      <c r="EA32">
        <v>0.35299999999999998</v>
      </c>
      <c r="EB32">
        <v>2</v>
      </c>
      <c r="EC32">
        <v>516.91099999999994</v>
      </c>
      <c r="ED32">
        <v>407.71600000000001</v>
      </c>
      <c r="EE32">
        <v>24.811900000000001</v>
      </c>
      <c r="EF32">
        <v>31.7379</v>
      </c>
      <c r="EG32">
        <v>30.000299999999999</v>
      </c>
      <c r="EH32">
        <v>31.851600000000001</v>
      </c>
      <c r="EI32">
        <v>31.873899999999999</v>
      </c>
      <c r="EJ32">
        <v>18.523599999999998</v>
      </c>
      <c r="EK32">
        <v>35.7318</v>
      </c>
      <c r="EL32">
        <v>0</v>
      </c>
      <c r="EM32">
        <v>24.8124</v>
      </c>
      <c r="EN32">
        <v>403.17399999999998</v>
      </c>
      <c r="EO32">
        <v>14.645099999999999</v>
      </c>
      <c r="EP32">
        <v>100.238</v>
      </c>
      <c r="EQ32">
        <v>90.749399999999994</v>
      </c>
    </row>
    <row r="33" spans="1:147" x14ac:dyDescent="0.3">
      <c r="A33">
        <v>17</v>
      </c>
      <c r="B33">
        <v>1672924035.2</v>
      </c>
      <c r="C33">
        <v>960</v>
      </c>
      <c r="D33" t="s">
        <v>303</v>
      </c>
      <c r="E33" t="s">
        <v>304</v>
      </c>
      <c r="F33">
        <v>1672924027.2548399</v>
      </c>
      <c r="G33">
        <f t="shared" si="0"/>
        <v>5.8117854368636953E-3</v>
      </c>
      <c r="H33">
        <f t="shared" si="1"/>
        <v>12.928386824647326</v>
      </c>
      <c r="I33">
        <f t="shared" si="2"/>
        <v>399.97777419354799</v>
      </c>
      <c r="J33">
        <f t="shared" si="3"/>
        <v>300.48431158902486</v>
      </c>
      <c r="K33">
        <f t="shared" si="4"/>
        <v>28.992968625121343</v>
      </c>
      <c r="L33">
        <f t="shared" si="5"/>
        <v>38.592840327052095</v>
      </c>
      <c r="M33">
        <f t="shared" si="6"/>
        <v>0.24905339911494764</v>
      </c>
      <c r="N33">
        <f t="shared" si="7"/>
        <v>3.3795816280346074</v>
      </c>
      <c r="O33">
        <f t="shared" si="8"/>
        <v>0.23928781764386331</v>
      </c>
      <c r="P33">
        <f t="shared" si="9"/>
        <v>0.15040037915596879</v>
      </c>
      <c r="Q33">
        <f t="shared" si="10"/>
        <v>161.84342018632125</v>
      </c>
      <c r="R33">
        <f t="shared" si="11"/>
        <v>27.458754918516739</v>
      </c>
      <c r="S33">
        <f t="shared" si="12"/>
        <v>27.9935032258064</v>
      </c>
      <c r="T33">
        <f t="shared" si="13"/>
        <v>3.7934026608138343</v>
      </c>
      <c r="U33">
        <f t="shared" si="14"/>
        <v>40.032857084821622</v>
      </c>
      <c r="V33">
        <f t="shared" si="15"/>
        <v>1.5143875251022709</v>
      </c>
      <c r="W33">
        <f t="shared" si="16"/>
        <v>3.7828614677528174</v>
      </c>
      <c r="X33">
        <f t="shared" si="17"/>
        <v>2.2790151357115631</v>
      </c>
      <c r="Y33">
        <f t="shared" si="18"/>
        <v>-256.29973776568897</v>
      </c>
      <c r="Z33">
        <f t="shared" si="19"/>
        <v>-8.6950544192937933</v>
      </c>
      <c r="AA33">
        <f t="shared" si="20"/>
        <v>-0.56064589832325373</v>
      </c>
      <c r="AB33">
        <f t="shared" si="21"/>
        <v>-103.71201789698478</v>
      </c>
      <c r="AC33">
        <v>-3.99282893718199E-2</v>
      </c>
      <c r="AD33">
        <v>4.4823002730131699E-2</v>
      </c>
      <c r="AE33">
        <v>3.3714092967533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50754.861985381613</v>
      </c>
      <c r="AK33" t="s">
        <v>251</v>
      </c>
      <c r="AL33">
        <v>2.2725</v>
      </c>
      <c r="AM33">
        <v>1.42177</v>
      </c>
      <c r="AN33">
        <f t="shared" si="25"/>
        <v>-0.85072999999999999</v>
      </c>
      <c r="AO33">
        <f t="shared" si="26"/>
        <v>-0.59835979096478331</v>
      </c>
      <c r="AP33">
        <v>0.105590538654359</v>
      </c>
      <c r="AQ33" t="s">
        <v>305</v>
      </c>
      <c r="AR33">
        <v>2.2734884615384598</v>
      </c>
      <c r="AS33">
        <v>1.3080000000000001</v>
      </c>
      <c r="AT33">
        <f t="shared" si="27"/>
        <v>-0.73814102564102435</v>
      </c>
      <c r="AU33">
        <v>0.5</v>
      </c>
      <c r="AV33">
        <f t="shared" si="28"/>
        <v>841.18429900694787</v>
      </c>
      <c r="AW33">
        <f t="shared" si="29"/>
        <v>12.928386824647326</v>
      </c>
      <c r="AX33">
        <f t="shared" si="30"/>
        <v>-310.45632061105732</v>
      </c>
      <c r="AY33">
        <f t="shared" si="31"/>
        <v>1</v>
      </c>
      <c r="AZ33">
        <f t="shared" si="32"/>
        <v>1.5243741830572441E-2</v>
      </c>
      <c r="BA33">
        <f t="shared" si="33"/>
        <v>8.6980122324158957E-2</v>
      </c>
      <c r="BB33" t="s">
        <v>253</v>
      </c>
      <c r="BC33">
        <v>0</v>
      </c>
      <c r="BD33">
        <f t="shared" si="34"/>
        <v>1.3080000000000001</v>
      </c>
      <c r="BE33">
        <f t="shared" si="35"/>
        <v>-0.73814102564102424</v>
      </c>
      <c r="BF33">
        <f t="shared" si="36"/>
        <v>8.0019975101457988E-2</v>
      </c>
      <c r="BG33">
        <f t="shared" si="37"/>
        <v>1.0010248434820734</v>
      </c>
      <c r="BH33">
        <f t="shared" si="38"/>
        <v>-0.13373220645798306</v>
      </c>
      <c r="BI33">
        <f t="shared" si="39"/>
        <v>999.98164516128998</v>
      </c>
      <c r="BJ33">
        <f t="shared" si="40"/>
        <v>841.18429900694787</v>
      </c>
      <c r="BK33">
        <f t="shared" si="41"/>
        <v>0.8411997390924818</v>
      </c>
      <c r="BL33">
        <f t="shared" si="42"/>
        <v>0.1923994781849637</v>
      </c>
      <c r="BM33">
        <v>0.89352191060443997</v>
      </c>
      <c r="BN33">
        <v>0.5</v>
      </c>
      <c r="BO33" t="s">
        <v>254</v>
      </c>
      <c r="BP33">
        <v>1672924027.2548399</v>
      </c>
      <c r="BQ33">
        <v>399.97777419354799</v>
      </c>
      <c r="BR33">
        <v>402.703451612903</v>
      </c>
      <c r="BS33">
        <v>15.6951741935484</v>
      </c>
      <c r="BT33">
        <v>14.672919354838699</v>
      </c>
      <c r="BU33">
        <v>500.017516129032</v>
      </c>
      <c r="BV33">
        <v>96.287458064516201</v>
      </c>
      <c r="BW33">
        <v>0.20000403225806501</v>
      </c>
      <c r="BX33">
        <v>27.9457806451613</v>
      </c>
      <c r="BY33">
        <v>27.9935032258064</v>
      </c>
      <c r="BZ33">
        <v>999.9</v>
      </c>
      <c r="CA33">
        <v>10000.1612903226</v>
      </c>
      <c r="CB33">
        <v>0</v>
      </c>
      <c r="CC33">
        <v>313.86712903225799</v>
      </c>
      <c r="CD33">
        <v>999.98164516128998</v>
      </c>
      <c r="CE33">
        <v>0.96001087096774196</v>
      </c>
      <c r="CF33">
        <v>3.9988951612903202E-2</v>
      </c>
      <c r="CG33">
        <v>0</v>
      </c>
      <c r="CH33">
        <v>2.2708322580645199</v>
      </c>
      <c r="CI33">
        <v>0</v>
      </c>
      <c r="CJ33">
        <v>677.21209677419404</v>
      </c>
      <c r="CK33">
        <v>9334.1854838709696</v>
      </c>
      <c r="CL33">
        <v>41.883000000000003</v>
      </c>
      <c r="CM33">
        <v>45.061999999999998</v>
      </c>
      <c r="CN33">
        <v>43.125</v>
      </c>
      <c r="CO33">
        <v>43.375</v>
      </c>
      <c r="CP33">
        <v>41.7093548387097</v>
      </c>
      <c r="CQ33">
        <v>959.99290322580703</v>
      </c>
      <c r="CR33">
        <v>39.990645161290303</v>
      </c>
      <c r="CS33">
        <v>0</v>
      </c>
      <c r="CT33">
        <v>59.199999809265101</v>
      </c>
      <c r="CU33">
        <v>2.2734884615384598</v>
      </c>
      <c r="CV33">
        <v>-0.51300854624755099</v>
      </c>
      <c r="CW33">
        <v>1.65976066586434</v>
      </c>
      <c r="CX33">
        <v>677.200307692308</v>
      </c>
      <c r="CY33">
        <v>15</v>
      </c>
      <c r="CZ33">
        <v>1672923008.7</v>
      </c>
      <c r="DA33" t="s">
        <v>255</v>
      </c>
      <c r="DB33">
        <v>3</v>
      </c>
      <c r="DC33">
        <v>-4.1289999999999996</v>
      </c>
      <c r="DD33">
        <v>0.35299999999999998</v>
      </c>
      <c r="DE33">
        <v>400</v>
      </c>
      <c r="DF33">
        <v>15</v>
      </c>
      <c r="DG33">
        <v>1.71</v>
      </c>
      <c r="DH33">
        <v>0.19</v>
      </c>
      <c r="DI33">
        <v>-2.8212705849056601</v>
      </c>
      <c r="DJ33">
        <v>1.4181654818663201</v>
      </c>
      <c r="DK33">
        <v>0.943445395909427</v>
      </c>
      <c r="DL33">
        <v>0</v>
      </c>
      <c r="DM33">
        <v>2.2050999999999998</v>
      </c>
      <c r="DN33">
        <v>0</v>
      </c>
      <c r="DO33">
        <v>0</v>
      </c>
      <c r="DP33">
        <v>0</v>
      </c>
      <c r="DQ33">
        <v>1.02315905660377</v>
      </c>
      <c r="DR33">
        <v>-1.0660701439205901E-2</v>
      </c>
      <c r="DS33">
        <v>2.76256188466564E-3</v>
      </c>
      <c r="DT33">
        <v>1</v>
      </c>
      <c r="DU33">
        <v>1</v>
      </c>
      <c r="DV33">
        <v>3</v>
      </c>
      <c r="DW33" t="s">
        <v>256</v>
      </c>
      <c r="DX33">
        <v>100</v>
      </c>
      <c r="DY33">
        <v>100</v>
      </c>
      <c r="DZ33">
        <v>-4.1289999999999996</v>
      </c>
      <c r="EA33">
        <v>0.35299999999999998</v>
      </c>
      <c r="EB33">
        <v>2</v>
      </c>
      <c r="EC33">
        <v>517.66600000000005</v>
      </c>
      <c r="ED33">
        <v>407.43099999999998</v>
      </c>
      <c r="EE33">
        <v>24.773099999999999</v>
      </c>
      <c r="EF33">
        <v>31.7714</v>
      </c>
      <c r="EG33">
        <v>30.0002</v>
      </c>
      <c r="EH33">
        <v>31.882200000000001</v>
      </c>
      <c r="EI33">
        <v>31.904399999999999</v>
      </c>
      <c r="EJ33">
        <v>18.5318</v>
      </c>
      <c r="EK33">
        <v>35.7318</v>
      </c>
      <c r="EL33">
        <v>0</v>
      </c>
      <c r="EM33">
        <v>24.778199999999998</v>
      </c>
      <c r="EN33">
        <v>403.64299999999997</v>
      </c>
      <c r="EO33">
        <v>14.6652</v>
      </c>
      <c r="EP33">
        <v>100.232</v>
      </c>
      <c r="EQ33">
        <v>90.744399999999999</v>
      </c>
    </row>
    <row r="34" spans="1:147" x14ac:dyDescent="0.3">
      <c r="A34">
        <v>18</v>
      </c>
      <c r="B34">
        <v>1672924095.3</v>
      </c>
      <c r="C34">
        <v>1020.09999990463</v>
      </c>
      <c r="D34" t="s">
        <v>306</v>
      </c>
      <c r="E34" t="s">
        <v>307</v>
      </c>
      <c r="F34">
        <v>1672924087.24839</v>
      </c>
      <c r="G34">
        <f t="shared" si="0"/>
        <v>5.7975519323922855E-3</v>
      </c>
      <c r="H34">
        <f t="shared" si="1"/>
        <v>15.340908213180708</v>
      </c>
      <c r="I34">
        <f t="shared" si="2"/>
        <v>400.03477419354903</v>
      </c>
      <c r="J34">
        <f t="shared" si="3"/>
        <v>284.57324218122733</v>
      </c>
      <c r="K34">
        <f t="shared" si="4"/>
        <v>27.458512988096544</v>
      </c>
      <c r="L34">
        <f t="shared" si="5"/>
        <v>38.599412786282159</v>
      </c>
      <c r="M34">
        <f t="shared" si="6"/>
        <v>0.24846242804282939</v>
      </c>
      <c r="N34">
        <f t="shared" si="7"/>
        <v>3.3783994324517321</v>
      </c>
      <c r="O34">
        <f t="shared" si="8"/>
        <v>0.23873890558258296</v>
      </c>
      <c r="P34">
        <f t="shared" si="9"/>
        <v>0.15005372937078482</v>
      </c>
      <c r="Q34">
        <f t="shared" si="10"/>
        <v>161.84734953771084</v>
      </c>
      <c r="R34">
        <f t="shared" si="11"/>
        <v>27.45408905920328</v>
      </c>
      <c r="S34">
        <f t="shared" si="12"/>
        <v>27.981796774193501</v>
      </c>
      <c r="T34">
        <f t="shared" si="13"/>
        <v>3.7908145141873724</v>
      </c>
      <c r="U34">
        <f t="shared" si="14"/>
        <v>39.988594702796689</v>
      </c>
      <c r="V34">
        <f t="shared" si="15"/>
        <v>1.5120285626707028</v>
      </c>
      <c r="W34">
        <f t="shared" si="16"/>
        <v>3.7811495350321875</v>
      </c>
      <c r="X34">
        <f t="shared" si="17"/>
        <v>2.2787859515166695</v>
      </c>
      <c r="Y34">
        <f t="shared" si="18"/>
        <v>-255.6720402184998</v>
      </c>
      <c r="Z34">
        <f t="shared" si="19"/>
        <v>-7.9734558803669362</v>
      </c>
      <c r="AA34">
        <f t="shared" si="20"/>
        <v>-0.51424816036293797</v>
      </c>
      <c r="AB34">
        <f t="shared" si="21"/>
        <v>-102.31239472151884</v>
      </c>
      <c r="AC34">
        <v>-3.9910727296388303E-2</v>
      </c>
      <c r="AD34">
        <v>4.4803287761937503E-2</v>
      </c>
      <c r="AE34">
        <v>3.3702306956920198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50734.81525414456</v>
      </c>
      <c r="AK34" t="s">
        <v>251</v>
      </c>
      <c r="AL34">
        <v>2.2725</v>
      </c>
      <c r="AM34">
        <v>1.42177</v>
      </c>
      <c r="AN34">
        <f t="shared" si="25"/>
        <v>-0.85072999999999999</v>
      </c>
      <c r="AO34">
        <f t="shared" si="26"/>
        <v>-0.59835979096478331</v>
      </c>
      <c r="AP34">
        <v>0.105590538654359</v>
      </c>
      <c r="AQ34" t="s">
        <v>308</v>
      </c>
      <c r="AR34">
        <v>2.2913538461538501</v>
      </c>
      <c r="AS34">
        <v>1.3852</v>
      </c>
      <c r="AT34">
        <f t="shared" si="27"/>
        <v>-0.65416824007641505</v>
      </c>
      <c r="AU34">
        <v>0.5</v>
      </c>
      <c r="AV34">
        <f t="shared" si="28"/>
        <v>841.20514494232646</v>
      </c>
      <c r="AW34">
        <f t="shared" si="29"/>
        <v>15.340908213180708</v>
      </c>
      <c r="AX34">
        <f t="shared" si="30"/>
        <v>-275.14484460507367</v>
      </c>
      <c r="AY34">
        <f t="shared" si="31"/>
        <v>1</v>
      </c>
      <c r="AZ34">
        <f t="shared" si="32"/>
        <v>1.811129873150133E-2</v>
      </c>
      <c r="BA34">
        <f t="shared" si="33"/>
        <v>2.6400519780537101E-2</v>
      </c>
      <c r="BB34" t="s">
        <v>253</v>
      </c>
      <c r="BC34">
        <v>0</v>
      </c>
      <c r="BD34">
        <f t="shared" si="34"/>
        <v>1.3852</v>
      </c>
      <c r="BE34">
        <f t="shared" si="35"/>
        <v>-0.65416824007641505</v>
      </c>
      <c r="BF34">
        <f t="shared" si="36"/>
        <v>2.5721459870443174E-2</v>
      </c>
      <c r="BG34">
        <f t="shared" si="37"/>
        <v>1.0212485587217965</v>
      </c>
      <c r="BH34">
        <f t="shared" si="38"/>
        <v>-4.2986611498360222E-2</v>
      </c>
      <c r="BI34">
        <f t="shared" si="39"/>
        <v>1000.00648387097</v>
      </c>
      <c r="BJ34">
        <f t="shared" si="40"/>
        <v>841.20514494232646</v>
      </c>
      <c r="BK34">
        <f t="shared" si="41"/>
        <v>0.8411996907120719</v>
      </c>
      <c r="BL34">
        <f t="shared" si="42"/>
        <v>0.19239938142414381</v>
      </c>
      <c r="BM34">
        <v>0.89352191060443997</v>
      </c>
      <c r="BN34">
        <v>0.5</v>
      </c>
      <c r="BO34" t="s">
        <v>254</v>
      </c>
      <c r="BP34">
        <v>1672924087.24839</v>
      </c>
      <c r="BQ34">
        <v>400.03477419354903</v>
      </c>
      <c r="BR34">
        <v>403.19067741935498</v>
      </c>
      <c r="BS34">
        <v>15.6702903225806</v>
      </c>
      <c r="BT34">
        <v>14.6504903225806</v>
      </c>
      <c r="BU34">
        <v>500.00625806451598</v>
      </c>
      <c r="BV34">
        <v>96.290145161290297</v>
      </c>
      <c r="BW34">
        <v>0.19999838709677401</v>
      </c>
      <c r="BX34">
        <v>27.938019354838701</v>
      </c>
      <c r="BY34">
        <v>27.981796774193501</v>
      </c>
      <c r="BZ34">
        <v>999.9</v>
      </c>
      <c r="CA34">
        <v>9995.4838709677406</v>
      </c>
      <c r="CB34">
        <v>0</v>
      </c>
      <c r="CC34">
        <v>313.88803225806498</v>
      </c>
      <c r="CD34">
        <v>1000.00648387097</v>
      </c>
      <c r="CE34">
        <v>0.96001377419354905</v>
      </c>
      <c r="CF34">
        <v>3.99859903225806E-2</v>
      </c>
      <c r="CG34">
        <v>0</v>
      </c>
      <c r="CH34">
        <v>2.3042935483871001</v>
      </c>
      <c r="CI34">
        <v>0</v>
      </c>
      <c r="CJ34">
        <v>676.55761290322596</v>
      </c>
      <c r="CK34">
        <v>9334.4251612903208</v>
      </c>
      <c r="CL34">
        <v>42</v>
      </c>
      <c r="CM34">
        <v>45.179000000000002</v>
      </c>
      <c r="CN34">
        <v>43.25</v>
      </c>
      <c r="CO34">
        <v>43.491870967741903</v>
      </c>
      <c r="CP34">
        <v>41.816064516129003</v>
      </c>
      <c r="CQ34">
        <v>960.01774193548397</v>
      </c>
      <c r="CR34">
        <v>39.99</v>
      </c>
      <c r="CS34">
        <v>0</v>
      </c>
      <c r="CT34">
        <v>59.599999904632597</v>
      </c>
      <c r="CU34">
        <v>2.2913538461538501</v>
      </c>
      <c r="CV34">
        <v>-0.110639331462171</v>
      </c>
      <c r="CW34">
        <v>0.78714531994258796</v>
      </c>
      <c r="CX34">
        <v>676.623307692308</v>
      </c>
      <c r="CY34">
        <v>15</v>
      </c>
      <c r="CZ34">
        <v>1672923008.7</v>
      </c>
      <c r="DA34" t="s">
        <v>255</v>
      </c>
      <c r="DB34">
        <v>3</v>
      </c>
      <c r="DC34">
        <v>-4.1289999999999996</v>
      </c>
      <c r="DD34">
        <v>0.35299999999999998</v>
      </c>
      <c r="DE34">
        <v>400</v>
      </c>
      <c r="DF34">
        <v>15</v>
      </c>
      <c r="DG34">
        <v>1.71</v>
      </c>
      <c r="DH34">
        <v>0.19</v>
      </c>
      <c r="DI34">
        <v>-3.0890350943396201</v>
      </c>
      <c r="DJ34">
        <v>-0.99659979790527298</v>
      </c>
      <c r="DK34">
        <v>0.26322016213294303</v>
      </c>
      <c r="DL34">
        <v>0</v>
      </c>
      <c r="DM34">
        <v>2.0171000000000001</v>
      </c>
      <c r="DN34">
        <v>0</v>
      </c>
      <c r="DO34">
        <v>0</v>
      </c>
      <c r="DP34">
        <v>0</v>
      </c>
      <c r="DQ34">
        <v>1.02010603773585</v>
      </c>
      <c r="DR34">
        <v>-2.0873769911948E-3</v>
      </c>
      <c r="DS34">
        <v>2.4413824877323499E-3</v>
      </c>
      <c r="DT34">
        <v>1</v>
      </c>
      <c r="DU34">
        <v>1</v>
      </c>
      <c r="DV34">
        <v>3</v>
      </c>
      <c r="DW34" t="s">
        <v>256</v>
      </c>
      <c r="DX34">
        <v>100</v>
      </c>
      <c r="DY34">
        <v>100</v>
      </c>
      <c r="DZ34">
        <v>-4.1289999999999996</v>
      </c>
      <c r="EA34">
        <v>0.35299999999999998</v>
      </c>
      <c r="EB34">
        <v>2</v>
      </c>
      <c r="EC34">
        <v>516.726</v>
      </c>
      <c r="ED34">
        <v>407.495</v>
      </c>
      <c r="EE34">
        <v>24.753900000000002</v>
      </c>
      <c r="EF34">
        <v>31.799299999999999</v>
      </c>
      <c r="EG34">
        <v>30.0002</v>
      </c>
      <c r="EH34">
        <v>31.9101</v>
      </c>
      <c r="EI34">
        <v>31.932099999999998</v>
      </c>
      <c r="EJ34">
        <v>18.4907</v>
      </c>
      <c r="EK34">
        <v>35.7318</v>
      </c>
      <c r="EL34">
        <v>0</v>
      </c>
      <c r="EM34">
        <v>24.759699999999999</v>
      </c>
      <c r="EN34">
        <v>402.70699999999999</v>
      </c>
      <c r="EO34">
        <v>14.7201</v>
      </c>
      <c r="EP34">
        <v>100.23</v>
      </c>
      <c r="EQ34">
        <v>90.742599999999996</v>
      </c>
    </row>
    <row r="35" spans="1:147" x14ac:dyDescent="0.3">
      <c r="A35">
        <v>19</v>
      </c>
      <c r="B35">
        <v>1672924155.8</v>
      </c>
      <c r="C35">
        <v>1080.5999999046301</v>
      </c>
      <c r="D35" t="s">
        <v>309</v>
      </c>
      <c r="E35" t="s">
        <v>310</v>
      </c>
      <c r="F35">
        <v>1672924147.7548399</v>
      </c>
      <c r="G35">
        <f t="shared" si="0"/>
        <v>5.7239926697759333E-3</v>
      </c>
      <c r="H35">
        <f t="shared" si="1"/>
        <v>15.571298479489007</v>
      </c>
      <c r="I35">
        <f t="shared" si="2"/>
        <v>399.62183870967698</v>
      </c>
      <c r="J35">
        <f t="shared" si="3"/>
        <v>281.28598261113314</v>
      </c>
      <c r="K35">
        <f t="shared" si="4"/>
        <v>27.141098595629927</v>
      </c>
      <c r="L35">
        <f t="shared" si="5"/>
        <v>38.559247157298543</v>
      </c>
      <c r="M35">
        <f t="shared" si="6"/>
        <v>0.24504191089656971</v>
      </c>
      <c r="N35">
        <f t="shared" si="7"/>
        <v>3.3764228548073025</v>
      </c>
      <c r="O35">
        <f t="shared" si="8"/>
        <v>0.23557347505869661</v>
      </c>
      <c r="P35">
        <f t="shared" si="9"/>
        <v>0.14805363941353444</v>
      </c>
      <c r="Q35">
        <f t="shared" si="10"/>
        <v>161.84452346460796</v>
      </c>
      <c r="R35">
        <f t="shared" si="11"/>
        <v>27.48152337700386</v>
      </c>
      <c r="S35">
        <f t="shared" si="12"/>
        <v>27.997748387096799</v>
      </c>
      <c r="T35">
        <f t="shared" si="13"/>
        <v>3.7943415924645092</v>
      </c>
      <c r="U35">
        <f t="shared" si="14"/>
        <v>40.023773622611195</v>
      </c>
      <c r="V35">
        <f t="shared" si="15"/>
        <v>1.5143273452607116</v>
      </c>
      <c r="W35">
        <f t="shared" si="16"/>
        <v>3.7835696342365912</v>
      </c>
      <c r="X35">
        <f t="shared" si="17"/>
        <v>2.2800142472037974</v>
      </c>
      <c r="Y35">
        <f t="shared" si="18"/>
        <v>-252.42807673711866</v>
      </c>
      <c r="Z35">
        <f t="shared" si="19"/>
        <v>-8.87541629276976</v>
      </c>
      <c r="AA35">
        <f t="shared" si="20"/>
        <v>-0.5728320676866322</v>
      </c>
      <c r="AB35">
        <f t="shared" si="21"/>
        <v>-100.03180163296707</v>
      </c>
      <c r="AC35">
        <v>-3.9881369972062097E-2</v>
      </c>
      <c r="AD35">
        <v>4.4770331593538402E-2</v>
      </c>
      <c r="AE35">
        <v>3.36826012676431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50697.145790894421</v>
      </c>
      <c r="AK35" t="s">
        <v>251</v>
      </c>
      <c r="AL35">
        <v>2.2725</v>
      </c>
      <c r="AM35">
        <v>1.42177</v>
      </c>
      <c r="AN35">
        <f t="shared" si="25"/>
        <v>-0.85072999999999999</v>
      </c>
      <c r="AO35">
        <f t="shared" si="26"/>
        <v>-0.59835979096478331</v>
      </c>
      <c r="AP35">
        <v>0.105590538654359</v>
      </c>
      <c r="AQ35" t="s">
        <v>311</v>
      </c>
      <c r="AR35">
        <v>2.2986499999999999</v>
      </c>
      <c r="AS35">
        <v>1.3351999999999999</v>
      </c>
      <c r="AT35">
        <f t="shared" si="27"/>
        <v>-0.72157729179149177</v>
      </c>
      <c r="AU35">
        <v>0.5</v>
      </c>
      <c r="AV35">
        <f t="shared" si="28"/>
        <v>841.19119432232662</v>
      </c>
      <c r="AW35">
        <f t="shared" si="29"/>
        <v>15.571298479489007</v>
      </c>
      <c r="AX35">
        <f t="shared" si="30"/>
        <v>-303.49223193897745</v>
      </c>
      <c r="AY35">
        <f t="shared" si="31"/>
        <v>1</v>
      </c>
      <c r="AZ35">
        <f t="shared" si="32"/>
        <v>1.8385484828207219E-2</v>
      </c>
      <c r="BA35">
        <f t="shared" si="33"/>
        <v>6.483672857998804E-2</v>
      </c>
      <c r="BB35" t="s">
        <v>253</v>
      </c>
      <c r="BC35">
        <v>0</v>
      </c>
      <c r="BD35">
        <f t="shared" si="34"/>
        <v>1.3351999999999999</v>
      </c>
      <c r="BE35">
        <f t="shared" si="35"/>
        <v>-0.72157729179149188</v>
      </c>
      <c r="BF35">
        <f t="shared" si="36"/>
        <v>6.0888892014882887E-2</v>
      </c>
      <c r="BG35">
        <f t="shared" si="37"/>
        <v>1.0278992851808384</v>
      </c>
      <c r="BH35">
        <f t="shared" si="38"/>
        <v>-0.101759665228686</v>
      </c>
      <c r="BI35">
        <f t="shared" si="39"/>
        <v>999.99</v>
      </c>
      <c r="BJ35">
        <f t="shared" si="40"/>
        <v>841.19119432232662</v>
      </c>
      <c r="BK35">
        <f t="shared" si="41"/>
        <v>0.84119960631838975</v>
      </c>
      <c r="BL35">
        <f t="shared" si="42"/>
        <v>0.19239921263677967</v>
      </c>
      <c r="BM35">
        <v>0.89352191060443997</v>
      </c>
      <c r="BN35">
        <v>0.5</v>
      </c>
      <c r="BO35" t="s">
        <v>254</v>
      </c>
      <c r="BP35">
        <v>1672924147.7548399</v>
      </c>
      <c r="BQ35">
        <v>399.62183870967698</v>
      </c>
      <c r="BR35">
        <v>402.81309677419398</v>
      </c>
      <c r="BS35">
        <v>15.694245161290301</v>
      </c>
      <c r="BT35">
        <v>14.6874516129032</v>
      </c>
      <c r="BU35">
        <v>500.02748387096801</v>
      </c>
      <c r="BV35">
        <v>96.289235483870996</v>
      </c>
      <c r="BW35">
        <v>0.200103741935484</v>
      </c>
      <c r="BX35">
        <v>27.948990322580599</v>
      </c>
      <c r="BY35">
        <v>27.997748387096799</v>
      </c>
      <c r="BZ35">
        <v>999.9</v>
      </c>
      <c r="CA35">
        <v>9988.22580645161</v>
      </c>
      <c r="CB35">
        <v>0</v>
      </c>
      <c r="CC35">
        <v>313.88803225806498</v>
      </c>
      <c r="CD35">
        <v>999.99</v>
      </c>
      <c r="CE35">
        <v>0.96001377419354905</v>
      </c>
      <c r="CF35">
        <v>3.99859903225806E-2</v>
      </c>
      <c r="CG35">
        <v>0</v>
      </c>
      <c r="CH35">
        <v>2.2962161290322598</v>
      </c>
      <c r="CI35">
        <v>0</v>
      </c>
      <c r="CJ35">
        <v>675.69132258064496</v>
      </c>
      <c r="CK35">
        <v>9334.2745161290295</v>
      </c>
      <c r="CL35">
        <v>42.125</v>
      </c>
      <c r="CM35">
        <v>45.274000000000001</v>
      </c>
      <c r="CN35">
        <v>43.375</v>
      </c>
      <c r="CO35">
        <v>43.594516129032201</v>
      </c>
      <c r="CP35">
        <v>41.936999999999998</v>
      </c>
      <c r="CQ35">
        <v>960.00290322580599</v>
      </c>
      <c r="CR35">
        <v>39.986451612903203</v>
      </c>
      <c r="CS35">
        <v>0</v>
      </c>
      <c r="CT35">
        <v>60</v>
      </c>
      <c r="CU35">
        <v>2.2986499999999999</v>
      </c>
      <c r="CV35">
        <v>-0.64911795140144601</v>
      </c>
      <c r="CW35">
        <v>-1.2058803416663699</v>
      </c>
      <c r="CX35">
        <v>675.66884615384595</v>
      </c>
      <c r="CY35">
        <v>15</v>
      </c>
      <c r="CZ35">
        <v>1672923008.7</v>
      </c>
      <c r="DA35" t="s">
        <v>255</v>
      </c>
      <c r="DB35">
        <v>3</v>
      </c>
      <c r="DC35">
        <v>-4.1289999999999996</v>
      </c>
      <c r="DD35">
        <v>0.35299999999999998</v>
      </c>
      <c r="DE35">
        <v>400</v>
      </c>
      <c r="DF35">
        <v>15</v>
      </c>
      <c r="DG35">
        <v>1.71</v>
      </c>
      <c r="DH35">
        <v>0.19</v>
      </c>
      <c r="DI35">
        <v>-3.1207945283018899</v>
      </c>
      <c r="DJ35">
        <v>-1.14199903639293</v>
      </c>
      <c r="DK35">
        <v>1.3749794089280001</v>
      </c>
      <c r="DL35">
        <v>0</v>
      </c>
      <c r="DM35">
        <v>2.2248999999999999</v>
      </c>
      <c r="DN35">
        <v>0</v>
      </c>
      <c r="DO35">
        <v>0</v>
      </c>
      <c r="DP35">
        <v>0</v>
      </c>
      <c r="DQ35">
        <v>1.0032949811320799</v>
      </c>
      <c r="DR35">
        <v>2.8896254289380301E-2</v>
      </c>
      <c r="DS35">
        <v>6.2555336604483598E-3</v>
      </c>
      <c r="DT35">
        <v>1</v>
      </c>
      <c r="DU35">
        <v>1</v>
      </c>
      <c r="DV35">
        <v>3</v>
      </c>
      <c r="DW35" t="s">
        <v>256</v>
      </c>
      <c r="DX35">
        <v>100</v>
      </c>
      <c r="DY35">
        <v>100</v>
      </c>
      <c r="DZ35">
        <v>-4.1289999999999996</v>
      </c>
      <c r="EA35">
        <v>0.35299999999999998</v>
      </c>
      <c r="EB35">
        <v>2</v>
      </c>
      <c r="EC35">
        <v>517.35199999999998</v>
      </c>
      <c r="ED35">
        <v>407.43700000000001</v>
      </c>
      <c r="EE35">
        <v>24.7273</v>
      </c>
      <c r="EF35">
        <v>31.829000000000001</v>
      </c>
      <c r="EG35">
        <v>30.000299999999999</v>
      </c>
      <c r="EH35">
        <v>31.9407</v>
      </c>
      <c r="EI35">
        <v>31.959800000000001</v>
      </c>
      <c r="EJ35">
        <v>18.4968</v>
      </c>
      <c r="EK35">
        <v>35.185600000000001</v>
      </c>
      <c r="EL35">
        <v>0</v>
      </c>
      <c r="EM35">
        <v>24.7257</v>
      </c>
      <c r="EN35">
        <v>402.721</v>
      </c>
      <c r="EO35">
        <v>14.7323</v>
      </c>
      <c r="EP35">
        <v>100.223</v>
      </c>
      <c r="EQ35">
        <v>90.736900000000006</v>
      </c>
    </row>
    <row r="36" spans="1:147" x14ac:dyDescent="0.3">
      <c r="A36">
        <v>20</v>
      </c>
      <c r="B36">
        <v>1672924275.3</v>
      </c>
      <c r="C36">
        <v>1200.0999999046301</v>
      </c>
      <c r="D36" t="s">
        <v>312</v>
      </c>
      <c r="E36" t="s">
        <v>313</v>
      </c>
      <c r="F36">
        <v>1672924267.3</v>
      </c>
      <c r="G36">
        <f t="shared" si="0"/>
        <v>5.5954590955002029E-3</v>
      </c>
      <c r="H36">
        <f t="shared" si="1"/>
        <v>2.4649082534760391</v>
      </c>
      <c r="I36">
        <f t="shared" si="2"/>
        <v>400.23112903225802</v>
      </c>
      <c r="J36">
        <f t="shared" si="3"/>
        <v>369.41847536299383</v>
      </c>
      <c r="K36">
        <f t="shared" si="4"/>
        <v>35.645238952521389</v>
      </c>
      <c r="L36">
        <f t="shared" si="5"/>
        <v>38.618356097577504</v>
      </c>
      <c r="M36">
        <f t="shared" si="6"/>
        <v>0.24816382933907094</v>
      </c>
      <c r="N36">
        <f t="shared" si="7"/>
        <v>3.3783124519984935</v>
      </c>
      <c r="O36">
        <f t="shared" si="8"/>
        <v>0.23846293408309965</v>
      </c>
      <c r="P36">
        <f t="shared" si="9"/>
        <v>0.14987932369205395</v>
      </c>
      <c r="Q36">
        <f t="shared" si="10"/>
        <v>16.522600287545007</v>
      </c>
      <c r="R36">
        <f t="shared" si="11"/>
        <v>26.960640329237453</v>
      </c>
      <c r="S36">
        <f t="shared" si="12"/>
        <v>27.648858064516102</v>
      </c>
      <c r="T36">
        <f t="shared" si="13"/>
        <v>3.7178481132169079</v>
      </c>
      <c r="U36">
        <f t="shared" si="14"/>
        <v>39.583215866661341</v>
      </c>
      <c r="V36">
        <f t="shared" si="15"/>
        <v>1.5151320039340193</v>
      </c>
      <c r="W36">
        <f t="shared" si="16"/>
        <v>3.82771326371723</v>
      </c>
      <c r="X36">
        <f t="shared" si="17"/>
        <v>2.2027161092828886</v>
      </c>
      <c r="Y36">
        <f t="shared" si="18"/>
        <v>-246.75974611155894</v>
      </c>
      <c r="Z36">
        <f t="shared" si="19"/>
        <v>90.916560063970849</v>
      </c>
      <c r="AA36">
        <f t="shared" si="20"/>
        <v>5.8602282648706892</v>
      </c>
      <c r="AB36">
        <f t="shared" si="21"/>
        <v>-133.46035749517239</v>
      </c>
      <c r="AC36">
        <v>-3.99094352608775E-2</v>
      </c>
      <c r="AD36">
        <v>4.4801837338888102E-2</v>
      </c>
      <c r="AE36">
        <v>3.3701439796864299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50697.858401853584</v>
      </c>
      <c r="AK36" t="s">
        <v>251</v>
      </c>
      <c r="AL36">
        <v>2.2725</v>
      </c>
      <c r="AM36">
        <v>1.42177</v>
      </c>
      <c r="AN36">
        <f t="shared" si="25"/>
        <v>-0.85072999999999999</v>
      </c>
      <c r="AO36">
        <f t="shared" si="26"/>
        <v>-0.59835979096478331</v>
      </c>
      <c r="AP36">
        <v>0.105590538654359</v>
      </c>
      <c r="AQ36" t="s">
        <v>314</v>
      </c>
      <c r="AR36">
        <v>2.2489576923076902</v>
      </c>
      <c r="AS36">
        <v>1.3540000000000001</v>
      </c>
      <c r="AT36">
        <f t="shared" si="27"/>
        <v>-0.66097318486535461</v>
      </c>
      <c r="AU36">
        <v>0.5</v>
      </c>
      <c r="AV36">
        <f t="shared" si="28"/>
        <v>84.301070542160147</v>
      </c>
      <c r="AW36">
        <f t="shared" si="29"/>
        <v>2.4649082534760391</v>
      </c>
      <c r="AX36">
        <f t="shared" si="30"/>
        <v>-27.860373541905261</v>
      </c>
      <c r="AY36">
        <f t="shared" si="31"/>
        <v>1</v>
      </c>
      <c r="AZ36">
        <f t="shared" si="32"/>
        <v>2.7986806094493808E-2</v>
      </c>
      <c r="BA36">
        <f t="shared" si="33"/>
        <v>5.0051698670605528E-2</v>
      </c>
      <c r="BB36" t="s">
        <v>253</v>
      </c>
      <c r="BC36">
        <v>0</v>
      </c>
      <c r="BD36">
        <f t="shared" si="34"/>
        <v>1.3540000000000001</v>
      </c>
      <c r="BE36">
        <f t="shared" si="35"/>
        <v>-0.6609731848653545</v>
      </c>
      <c r="BF36">
        <f t="shared" si="36"/>
        <v>4.7665937528573461E-2</v>
      </c>
      <c r="BG36">
        <f t="shared" si="37"/>
        <v>0.97436874502742532</v>
      </c>
      <c r="BH36">
        <f t="shared" si="38"/>
        <v>-7.9660997026083355E-2</v>
      </c>
      <c r="BI36">
        <f t="shared" si="39"/>
        <v>100.001558064516</v>
      </c>
      <c r="BJ36">
        <f t="shared" si="40"/>
        <v>84.301070542160147</v>
      </c>
      <c r="BK36">
        <f t="shared" si="41"/>
        <v>0.84299757097557737</v>
      </c>
      <c r="BL36">
        <f t="shared" si="42"/>
        <v>0.19599514195115497</v>
      </c>
      <c r="BM36">
        <v>0.89352191060443997</v>
      </c>
      <c r="BN36">
        <v>0.5</v>
      </c>
      <c r="BO36" t="s">
        <v>254</v>
      </c>
      <c r="BP36">
        <v>1672924267.3</v>
      </c>
      <c r="BQ36">
        <v>400.23112903225802</v>
      </c>
      <c r="BR36">
        <v>401.07177419354798</v>
      </c>
      <c r="BS36">
        <v>15.7024548387097</v>
      </c>
      <c r="BT36">
        <v>14.7182806451613</v>
      </c>
      <c r="BU36">
        <v>500.02919354838701</v>
      </c>
      <c r="BV36">
        <v>96.290135483870998</v>
      </c>
      <c r="BW36">
        <v>0.20000058064516099</v>
      </c>
      <c r="BX36">
        <v>28.148038709677401</v>
      </c>
      <c r="BY36">
        <v>27.648858064516102</v>
      </c>
      <c r="BZ36">
        <v>999.9</v>
      </c>
      <c r="CA36">
        <v>9995.1612903225796</v>
      </c>
      <c r="CB36">
        <v>0</v>
      </c>
      <c r="CC36">
        <v>313.909290322581</v>
      </c>
      <c r="CD36">
        <v>100.001558064516</v>
      </c>
      <c r="CE36">
        <v>0.90006629032258101</v>
      </c>
      <c r="CF36">
        <v>9.99330935483871E-2</v>
      </c>
      <c r="CG36">
        <v>0</v>
      </c>
      <c r="CH36">
        <v>2.2288129032258102</v>
      </c>
      <c r="CI36">
        <v>0</v>
      </c>
      <c r="CJ36">
        <v>70.136967741935507</v>
      </c>
      <c r="CK36">
        <v>914.37454838709698</v>
      </c>
      <c r="CL36">
        <v>41.568322580645102</v>
      </c>
      <c r="CM36">
        <v>45.483741935483899</v>
      </c>
      <c r="CN36">
        <v>43.4491935483871</v>
      </c>
      <c r="CO36">
        <v>43.75</v>
      </c>
      <c r="CP36">
        <v>41.79</v>
      </c>
      <c r="CQ36">
        <v>90.0083870967742</v>
      </c>
      <c r="CR36">
        <v>9.9919354838709697</v>
      </c>
      <c r="CS36">
        <v>0</v>
      </c>
      <c r="CT36">
        <v>118.799999952316</v>
      </c>
      <c r="CU36">
        <v>2.2489576923076902</v>
      </c>
      <c r="CV36">
        <v>-3.8061523003017302E-2</v>
      </c>
      <c r="CW36">
        <v>-1.2271829125787601</v>
      </c>
      <c r="CX36">
        <v>70.100273076923102</v>
      </c>
      <c r="CY36">
        <v>15</v>
      </c>
      <c r="CZ36">
        <v>1672923008.7</v>
      </c>
      <c r="DA36" t="s">
        <v>255</v>
      </c>
      <c r="DB36">
        <v>3</v>
      </c>
      <c r="DC36">
        <v>-4.1289999999999996</v>
      </c>
      <c r="DD36">
        <v>0.35299999999999998</v>
      </c>
      <c r="DE36">
        <v>400</v>
      </c>
      <c r="DF36">
        <v>15</v>
      </c>
      <c r="DG36">
        <v>1.71</v>
      </c>
      <c r="DH36">
        <v>0.19</v>
      </c>
      <c r="DI36">
        <v>-0.58247790566037705</v>
      </c>
      <c r="DJ36">
        <v>-2.64656112240033</v>
      </c>
      <c r="DK36">
        <v>0.92700953263750296</v>
      </c>
      <c r="DL36">
        <v>0</v>
      </c>
      <c r="DM36">
        <v>1.8383</v>
      </c>
      <c r="DN36">
        <v>0</v>
      </c>
      <c r="DO36">
        <v>0</v>
      </c>
      <c r="DP36">
        <v>0</v>
      </c>
      <c r="DQ36">
        <v>0.98097288679245298</v>
      </c>
      <c r="DR36">
        <v>1.25956845670122E-2</v>
      </c>
      <c r="DS36">
        <v>1.0063091343290601E-2</v>
      </c>
      <c r="DT36">
        <v>1</v>
      </c>
      <c r="DU36">
        <v>1</v>
      </c>
      <c r="DV36">
        <v>3</v>
      </c>
      <c r="DW36" t="s">
        <v>256</v>
      </c>
      <c r="DX36">
        <v>100</v>
      </c>
      <c r="DY36">
        <v>100</v>
      </c>
      <c r="DZ36">
        <v>-4.1289999999999996</v>
      </c>
      <c r="EA36">
        <v>0.35299999999999998</v>
      </c>
      <c r="EB36">
        <v>2</v>
      </c>
      <c r="EC36">
        <v>516.88800000000003</v>
      </c>
      <c r="ED36">
        <v>407.70800000000003</v>
      </c>
      <c r="EE36">
        <v>28.7194</v>
      </c>
      <c r="EF36">
        <v>31.883400000000002</v>
      </c>
      <c r="EG36">
        <v>30.0001</v>
      </c>
      <c r="EH36">
        <v>31.996600000000001</v>
      </c>
      <c r="EI36">
        <v>32.0182</v>
      </c>
      <c r="EJ36">
        <v>18.404599999999999</v>
      </c>
      <c r="EK36">
        <v>33.916600000000003</v>
      </c>
      <c r="EL36">
        <v>0</v>
      </c>
      <c r="EM36">
        <v>28.805199999999999</v>
      </c>
      <c r="EN36">
        <v>400.72300000000001</v>
      </c>
      <c r="EO36">
        <v>14.9346</v>
      </c>
      <c r="EP36">
        <v>100.217</v>
      </c>
      <c r="EQ36">
        <v>90.730400000000003</v>
      </c>
    </row>
    <row r="37" spans="1:147" x14ac:dyDescent="0.3">
      <c r="A37">
        <v>21</v>
      </c>
      <c r="B37">
        <v>1672924335.3</v>
      </c>
      <c r="C37">
        <v>1260.0999999046301</v>
      </c>
      <c r="D37" t="s">
        <v>315</v>
      </c>
      <c r="E37" t="s">
        <v>316</v>
      </c>
      <c r="F37">
        <v>1672924327.3</v>
      </c>
      <c r="G37">
        <f t="shared" si="0"/>
        <v>4.9324689254298193E-3</v>
      </c>
      <c r="H37">
        <f t="shared" si="1"/>
        <v>2.3096847082748946</v>
      </c>
      <c r="I37">
        <f t="shared" si="2"/>
        <v>400.01619354838698</v>
      </c>
      <c r="J37">
        <f t="shared" si="3"/>
        <v>367.26582681397701</v>
      </c>
      <c r="K37">
        <f t="shared" si="4"/>
        <v>35.437947063899898</v>
      </c>
      <c r="L37">
        <f t="shared" si="5"/>
        <v>38.598071632868262</v>
      </c>
      <c r="M37">
        <f t="shared" si="6"/>
        <v>0.2113762102949113</v>
      </c>
      <c r="N37">
        <f t="shared" si="7"/>
        <v>3.3810759034619116</v>
      </c>
      <c r="O37">
        <f t="shared" si="8"/>
        <v>0.20429967495542609</v>
      </c>
      <c r="P37">
        <f t="shared" si="9"/>
        <v>0.12830335927503261</v>
      </c>
      <c r="Q37">
        <f t="shared" si="10"/>
        <v>16.526328593482159</v>
      </c>
      <c r="R37">
        <f t="shared" si="11"/>
        <v>27.657768949639316</v>
      </c>
      <c r="S37">
        <f t="shared" si="12"/>
        <v>28.147348387096802</v>
      </c>
      <c r="T37">
        <f t="shared" si="13"/>
        <v>3.8275593955075982</v>
      </c>
      <c r="U37">
        <f t="shared" si="14"/>
        <v>39.560681942038727</v>
      </c>
      <c r="V37">
        <f t="shared" si="15"/>
        <v>1.563014504034582</v>
      </c>
      <c r="W37">
        <f t="shared" si="16"/>
        <v>3.9509291228209635</v>
      </c>
      <c r="X37">
        <f t="shared" si="17"/>
        <v>2.2645448914730162</v>
      </c>
      <c r="Y37">
        <f t="shared" si="18"/>
        <v>-217.52187961145503</v>
      </c>
      <c r="Z37">
        <f t="shared" si="19"/>
        <v>99.502255931695444</v>
      </c>
      <c r="AA37">
        <f t="shared" si="20"/>
        <v>6.4417965000224902</v>
      </c>
      <c r="AB37">
        <f t="shared" si="21"/>
        <v>-95.051498586254937</v>
      </c>
      <c r="AC37">
        <v>-3.9950491177131099E-2</v>
      </c>
      <c r="AD37">
        <v>4.48479262015785E-2</v>
      </c>
      <c r="AE37">
        <v>3.37289902802129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50656.199172134475</v>
      </c>
      <c r="AK37" t="s">
        <v>251</v>
      </c>
      <c r="AL37">
        <v>2.2725</v>
      </c>
      <c r="AM37">
        <v>1.42177</v>
      </c>
      <c r="AN37">
        <f t="shared" si="25"/>
        <v>-0.85072999999999999</v>
      </c>
      <c r="AO37">
        <f t="shared" si="26"/>
        <v>-0.59835979096478331</v>
      </c>
      <c r="AP37">
        <v>0.105590538654359</v>
      </c>
      <c r="AQ37" t="s">
        <v>317</v>
      </c>
      <c r="AR37">
        <v>2.26545</v>
      </c>
      <c r="AS37">
        <v>1.6803999999999999</v>
      </c>
      <c r="AT37">
        <f t="shared" si="27"/>
        <v>-0.34816115210664145</v>
      </c>
      <c r="AU37">
        <v>0.5</v>
      </c>
      <c r="AV37">
        <f t="shared" si="28"/>
        <v>84.319692909588639</v>
      </c>
      <c r="AW37">
        <f t="shared" si="29"/>
        <v>2.3096847082748946</v>
      </c>
      <c r="AX37">
        <f t="shared" si="30"/>
        <v>-14.678420714340293</v>
      </c>
      <c r="AY37">
        <f t="shared" si="31"/>
        <v>1</v>
      </c>
      <c r="AZ37">
        <f t="shared" si="32"/>
        <v>2.6139731936451242E-2</v>
      </c>
      <c r="BA37">
        <f t="shared" si="33"/>
        <v>-0.15390978338490832</v>
      </c>
      <c r="BB37" t="s">
        <v>253</v>
      </c>
      <c r="BC37">
        <v>0</v>
      </c>
      <c r="BD37">
        <f t="shared" si="34"/>
        <v>1.6803999999999999</v>
      </c>
      <c r="BE37">
        <f t="shared" si="35"/>
        <v>-0.34816115210664134</v>
      </c>
      <c r="BF37">
        <f t="shared" si="36"/>
        <v>-0.18190705951032862</v>
      </c>
      <c r="BG37">
        <f t="shared" si="37"/>
        <v>0.98809322749535555</v>
      </c>
      <c r="BH37">
        <f t="shared" si="38"/>
        <v>0.30400949772548275</v>
      </c>
      <c r="BI37">
        <f t="shared" si="39"/>
        <v>100.023593548387</v>
      </c>
      <c r="BJ37">
        <f t="shared" si="40"/>
        <v>84.319692909588639</v>
      </c>
      <c r="BK37">
        <f t="shared" si="41"/>
        <v>0.8429980359463739</v>
      </c>
      <c r="BL37">
        <f t="shared" si="42"/>
        <v>0.19599607189274787</v>
      </c>
      <c r="BM37">
        <v>0.89352191060443997</v>
      </c>
      <c r="BN37">
        <v>0.5</v>
      </c>
      <c r="BO37" t="s">
        <v>254</v>
      </c>
      <c r="BP37">
        <v>1672924327.3</v>
      </c>
      <c r="BQ37">
        <v>400.01619354838698</v>
      </c>
      <c r="BR37">
        <v>400.78151612903201</v>
      </c>
      <c r="BS37">
        <v>16.1985064516129</v>
      </c>
      <c r="BT37">
        <v>15.331358064516101</v>
      </c>
      <c r="BU37">
        <v>500.01567741935497</v>
      </c>
      <c r="BV37">
        <v>96.291300000000007</v>
      </c>
      <c r="BW37">
        <v>0.19997274193548401</v>
      </c>
      <c r="BX37">
        <v>28.693222580645202</v>
      </c>
      <c r="BY37">
        <v>28.147348387096802</v>
      </c>
      <c r="BZ37">
        <v>999.9</v>
      </c>
      <c r="CA37">
        <v>10005.322580645199</v>
      </c>
      <c r="CB37">
        <v>0</v>
      </c>
      <c r="CC37">
        <v>313.93848387096801</v>
      </c>
      <c r="CD37">
        <v>100.023593548387</v>
      </c>
      <c r="CE37">
        <v>0.90006629032258101</v>
      </c>
      <c r="CF37">
        <v>9.99330935483871E-2</v>
      </c>
      <c r="CG37">
        <v>0</v>
      </c>
      <c r="CH37">
        <v>2.3000096774193599</v>
      </c>
      <c r="CI37">
        <v>0</v>
      </c>
      <c r="CJ37">
        <v>69.772325806451605</v>
      </c>
      <c r="CK37">
        <v>914.57496774193601</v>
      </c>
      <c r="CL37">
        <v>41.173064516129003</v>
      </c>
      <c r="CM37">
        <v>45.436999999999998</v>
      </c>
      <c r="CN37">
        <v>43.265999999999998</v>
      </c>
      <c r="CO37">
        <v>43.707322580645098</v>
      </c>
      <c r="CP37">
        <v>41.4898387096774</v>
      </c>
      <c r="CQ37">
        <v>90.027741935483903</v>
      </c>
      <c r="CR37">
        <v>9.9958064516129106</v>
      </c>
      <c r="CS37">
        <v>0</v>
      </c>
      <c r="CT37">
        <v>59.199999809265101</v>
      </c>
      <c r="CU37">
        <v>2.26545</v>
      </c>
      <c r="CV37">
        <v>-0.69276240756635898</v>
      </c>
      <c r="CW37">
        <v>1.6455213783782401</v>
      </c>
      <c r="CX37">
        <v>69.8012807692308</v>
      </c>
      <c r="CY37">
        <v>15</v>
      </c>
      <c r="CZ37">
        <v>1672923008.7</v>
      </c>
      <c r="DA37" t="s">
        <v>255</v>
      </c>
      <c r="DB37">
        <v>3</v>
      </c>
      <c r="DC37">
        <v>-4.1289999999999996</v>
      </c>
      <c r="DD37">
        <v>0.35299999999999998</v>
      </c>
      <c r="DE37">
        <v>400</v>
      </c>
      <c r="DF37">
        <v>15</v>
      </c>
      <c r="DG37">
        <v>1.71</v>
      </c>
      <c r="DH37">
        <v>0.19</v>
      </c>
      <c r="DI37">
        <v>-0.60351518867924503</v>
      </c>
      <c r="DJ37">
        <v>0.63359032994689601</v>
      </c>
      <c r="DK37">
        <v>0.92915303177988695</v>
      </c>
      <c r="DL37">
        <v>0</v>
      </c>
      <c r="DM37">
        <v>2.1631</v>
      </c>
      <c r="DN37">
        <v>0</v>
      </c>
      <c r="DO37">
        <v>0</v>
      </c>
      <c r="DP37">
        <v>0</v>
      </c>
      <c r="DQ37">
        <v>0.87063290566037799</v>
      </c>
      <c r="DR37">
        <v>1.43142622157672E-2</v>
      </c>
      <c r="DS37">
        <v>2.1570753598389201E-2</v>
      </c>
      <c r="DT37">
        <v>1</v>
      </c>
      <c r="DU37">
        <v>1</v>
      </c>
      <c r="DV37">
        <v>3</v>
      </c>
      <c r="DW37" t="s">
        <v>256</v>
      </c>
      <c r="DX37">
        <v>100</v>
      </c>
      <c r="DY37">
        <v>100</v>
      </c>
      <c r="DZ37">
        <v>-4.1289999999999996</v>
      </c>
      <c r="EA37">
        <v>0.35299999999999998</v>
      </c>
      <c r="EB37">
        <v>2</v>
      </c>
      <c r="EC37">
        <v>517.19200000000001</v>
      </c>
      <c r="ED37">
        <v>407.99900000000002</v>
      </c>
      <c r="EE37">
        <v>28.722999999999999</v>
      </c>
      <c r="EF37">
        <v>31.8918</v>
      </c>
      <c r="EG37">
        <v>30.0002</v>
      </c>
      <c r="EH37">
        <v>32.018999999999998</v>
      </c>
      <c r="EI37">
        <v>32.043399999999998</v>
      </c>
      <c r="EJ37">
        <v>18.4284</v>
      </c>
      <c r="EK37">
        <v>31.2898</v>
      </c>
      <c r="EL37">
        <v>0</v>
      </c>
      <c r="EM37">
        <v>28.72</v>
      </c>
      <c r="EN37">
        <v>401.06</v>
      </c>
      <c r="EO37">
        <v>15.454800000000001</v>
      </c>
      <c r="EP37">
        <v>100.214</v>
      </c>
      <c r="EQ37">
        <v>90.723399999999998</v>
      </c>
    </row>
    <row r="38" spans="1:147" x14ac:dyDescent="0.3">
      <c r="A38">
        <v>22</v>
      </c>
      <c r="B38">
        <v>1672924395.3</v>
      </c>
      <c r="C38">
        <v>1320.0999999046301</v>
      </c>
      <c r="D38" t="s">
        <v>318</v>
      </c>
      <c r="E38" t="s">
        <v>319</v>
      </c>
      <c r="F38">
        <v>1672924387.3</v>
      </c>
      <c r="G38">
        <f t="shared" si="0"/>
        <v>4.9130413406846324E-3</v>
      </c>
      <c r="H38">
        <f t="shared" si="1"/>
        <v>2.2564740831704242</v>
      </c>
      <c r="I38">
        <f t="shared" si="2"/>
        <v>400.05732258064501</v>
      </c>
      <c r="J38">
        <f t="shared" si="3"/>
        <v>368.23632326345455</v>
      </c>
      <c r="K38">
        <f t="shared" si="4"/>
        <v>35.531500618401203</v>
      </c>
      <c r="L38">
        <f t="shared" si="5"/>
        <v>38.601941488809238</v>
      </c>
      <c r="M38">
        <f t="shared" si="6"/>
        <v>0.21463634278713445</v>
      </c>
      <c r="N38">
        <f t="shared" si="7"/>
        <v>3.3791191001387255</v>
      </c>
      <c r="O38">
        <f t="shared" si="8"/>
        <v>0.20733981968348303</v>
      </c>
      <c r="P38">
        <f t="shared" si="9"/>
        <v>0.13022228698017482</v>
      </c>
      <c r="Q38">
        <f t="shared" si="10"/>
        <v>16.523166178876401</v>
      </c>
      <c r="R38">
        <f t="shared" si="11"/>
        <v>27.570897374144643</v>
      </c>
      <c r="S38">
        <f t="shared" si="12"/>
        <v>28.0622419354839</v>
      </c>
      <c r="T38">
        <f t="shared" si="13"/>
        <v>3.8086310358173803</v>
      </c>
      <c r="U38">
        <f t="shared" si="14"/>
        <v>40.357554463748485</v>
      </c>
      <c r="V38">
        <f t="shared" si="15"/>
        <v>1.5861344248734368</v>
      </c>
      <c r="W38">
        <f t="shared" si="16"/>
        <v>3.9302045080511392</v>
      </c>
      <c r="X38">
        <f t="shared" si="17"/>
        <v>2.2224966109439435</v>
      </c>
      <c r="Y38">
        <f t="shared" si="18"/>
        <v>-216.66512312419229</v>
      </c>
      <c r="Z38">
        <f t="shared" si="19"/>
        <v>98.434478694687002</v>
      </c>
      <c r="AA38">
        <f t="shared" si="20"/>
        <v>6.3707831548716358</v>
      </c>
      <c r="AB38">
        <f t="shared" si="21"/>
        <v>-95.336695095757264</v>
      </c>
      <c r="AC38">
        <v>-3.9921417998265499E-2</v>
      </c>
      <c r="AD38">
        <v>4.4815289011351497E-2</v>
      </c>
      <c r="AE38">
        <v>3.3709481752572898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50636.052974018552</v>
      </c>
      <c r="AK38" t="s">
        <v>251</v>
      </c>
      <c r="AL38">
        <v>2.2725</v>
      </c>
      <c r="AM38">
        <v>1.42177</v>
      </c>
      <c r="AN38">
        <f t="shared" si="25"/>
        <v>-0.85072999999999999</v>
      </c>
      <c r="AO38">
        <f t="shared" si="26"/>
        <v>-0.59835979096478331</v>
      </c>
      <c r="AP38">
        <v>0.105590538654359</v>
      </c>
      <c r="AQ38" t="s">
        <v>320</v>
      </c>
      <c r="AR38">
        <v>2.2388346153846199</v>
      </c>
      <c r="AS38">
        <v>1.5167999999999999</v>
      </c>
      <c r="AT38">
        <f t="shared" si="27"/>
        <v>-0.47602493102888976</v>
      </c>
      <c r="AU38">
        <v>0.5</v>
      </c>
      <c r="AV38">
        <f t="shared" si="28"/>
        <v>84.304582072147795</v>
      </c>
      <c r="AW38">
        <f t="shared" si="29"/>
        <v>2.2564740831704242</v>
      </c>
      <c r="AX38">
        <f t="shared" si="30"/>
        <v>-20.065541433156767</v>
      </c>
      <c r="AY38">
        <f t="shared" si="31"/>
        <v>1</v>
      </c>
      <c r="AZ38">
        <f t="shared" si="32"/>
        <v>2.5513246037746091E-2</v>
      </c>
      <c r="BA38">
        <f t="shared" si="33"/>
        <v>-6.265163502109701E-2</v>
      </c>
      <c r="BB38" t="s">
        <v>253</v>
      </c>
      <c r="BC38">
        <v>0</v>
      </c>
      <c r="BD38">
        <f t="shared" si="34"/>
        <v>1.5167999999999999</v>
      </c>
      <c r="BE38">
        <f t="shared" si="35"/>
        <v>-0.47602493102888976</v>
      </c>
      <c r="BF38">
        <f t="shared" si="36"/>
        <v>-6.6839221533722015E-2</v>
      </c>
      <c r="BG38">
        <f t="shared" si="37"/>
        <v>0.95545138994921264</v>
      </c>
      <c r="BH38">
        <f t="shared" si="38"/>
        <v>0.111704065919857</v>
      </c>
      <c r="BI38">
        <f t="shared" si="39"/>
        <v>100.00580967741899</v>
      </c>
      <c r="BJ38">
        <f t="shared" si="40"/>
        <v>84.304582072147795</v>
      </c>
      <c r="BK38">
        <f t="shared" si="41"/>
        <v>0.84299684532411234</v>
      </c>
      <c r="BL38">
        <f t="shared" si="42"/>
        <v>0.19599369064822464</v>
      </c>
      <c r="BM38">
        <v>0.89352191060443997</v>
      </c>
      <c r="BN38">
        <v>0.5</v>
      </c>
      <c r="BO38" t="s">
        <v>254</v>
      </c>
      <c r="BP38">
        <v>1672924387.3</v>
      </c>
      <c r="BQ38">
        <v>400.05732258064501</v>
      </c>
      <c r="BR38">
        <v>400.81180645161299</v>
      </c>
      <c r="BS38">
        <v>16.4381548387097</v>
      </c>
      <c r="BT38">
        <v>15.574606451612899</v>
      </c>
      <c r="BU38">
        <v>500.00070967741902</v>
      </c>
      <c r="BV38">
        <v>96.291077419354806</v>
      </c>
      <c r="BW38">
        <v>0.199948516129032</v>
      </c>
      <c r="BX38">
        <v>28.602570967741901</v>
      </c>
      <c r="BY38">
        <v>28.0622419354839</v>
      </c>
      <c r="BZ38">
        <v>999.9</v>
      </c>
      <c r="CA38">
        <v>9998.0645161290304</v>
      </c>
      <c r="CB38">
        <v>0</v>
      </c>
      <c r="CC38">
        <v>313.97122580645203</v>
      </c>
      <c r="CD38">
        <v>100.00580967741899</v>
      </c>
      <c r="CE38">
        <v>0.90010725806451597</v>
      </c>
      <c r="CF38">
        <v>9.9892238709677394E-2</v>
      </c>
      <c r="CG38">
        <v>0</v>
      </c>
      <c r="CH38">
        <v>2.2327709677419398</v>
      </c>
      <c r="CI38">
        <v>0</v>
      </c>
      <c r="CJ38">
        <v>68.217848387096794</v>
      </c>
      <c r="CK38">
        <v>914.42587096774196</v>
      </c>
      <c r="CL38">
        <v>40.876838709677401</v>
      </c>
      <c r="CM38">
        <v>45.375</v>
      </c>
      <c r="CN38">
        <v>43.04</v>
      </c>
      <c r="CO38">
        <v>43.637</v>
      </c>
      <c r="CP38">
        <v>41.281999999999996</v>
      </c>
      <c r="CQ38">
        <v>90.015161290322595</v>
      </c>
      <c r="CR38">
        <v>9.99</v>
      </c>
      <c r="CS38">
        <v>0</v>
      </c>
      <c r="CT38">
        <v>59.599999904632597</v>
      </c>
      <c r="CU38">
        <v>2.2388346153846199</v>
      </c>
      <c r="CV38">
        <v>0.491832476617658</v>
      </c>
      <c r="CW38">
        <v>-2.8873914629734698</v>
      </c>
      <c r="CX38">
        <v>68.189300000000003</v>
      </c>
      <c r="CY38">
        <v>15</v>
      </c>
      <c r="CZ38">
        <v>1672923008.7</v>
      </c>
      <c r="DA38" t="s">
        <v>255</v>
      </c>
      <c r="DB38">
        <v>3</v>
      </c>
      <c r="DC38">
        <v>-4.1289999999999996</v>
      </c>
      <c r="DD38">
        <v>0.35299999999999998</v>
      </c>
      <c r="DE38">
        <v>400</v>
      </c>
      <c r="DF38">
        <v>15</v>
      </c>
      <c r="DG38">
        <v>1.71</v>
      </c>
      <c r="DH38">
        <v>0.19</v>
      </c>
      <c r="DI38">
        <v>-0.74950707547169804</v>
      </c>
      <c r="DJ38">
        <v>-0.127553120464488</v>
      </c>
      <c r="DK38">
        <v>0.101151172864585</v>
      </c>
      <c r="DL38">
        <v>1</v>
      </c>
      <c r="DM38">
        <v>2.2334000000000001</v>
      </c>
      <c r="DN38">
        <v>0</v>
      </c>
      <c r="DO38">
        <v>0</v>
      </c>
      <c r="DP38">
        <v>0</v>
      </c>
      <c r="DQ38">
        <v>0.85056905660377402</v>
      </c>
      <c r="DR38">
        <v>0.114565157232716</v>
      </c>
      <c r="DS38">
        <v>1.6676546258443399E-2</v>
      </c>
      <c r="DT38">
        <v>0</v>
      </c>
      <c r="DU38">
        <v>1</v>
      </c>
      <c r="DV38">
        <v>3</v>
      </c>
      <c r="DW38" t="s">
        <v>256</v>
      </c>
      <c r="DX38">
        <v>100</v>
      </c>
      <c r="DY38">
        <v>100</v>
      </c>
      <c r="DZ38">
        <v>-4.1289999999999996</v>
      </c>
      <c r="EA38">
        <v>0.35299999999999998</v>
      </c>
      <c r="EB38">
        <v>2</v>
      </c>
      <c r="EC38">
        <v>516.83000000000004</v>
      </c>
      <c r="ED38">
        <v>408.13099999999997</v>
      </c>
      <c r="EE38">
        <v>25.881699999999999</v>
      </c>
      <c r="EF38">
        <v>31.9087</v>
      </c>
      <c r="EG38">
        <v>30.0001</v>
      </c>
      <c r="EH38">
        <v>32.038600000000002</v>
      </c>
      <c r="EI38">
        <v>32.062899999999999</v>
      </c>
      <c r="EJ38">
        <v>18.415400000000002</v>
      </c>
      <c r="EK38">
        <v>31.179400000000001</v>
      </c>
      <c r="EL38">
        <v>0</v>
      </c>
      <c r="EM38">
        <v>25.9069</v>
      </c>
      <c r="EN38">
        <v>400.61200000000002</v>
      </c>
      <c r="EO38">
        <v>15.414999999999999</v>
      </c>
      <c r="EP38">
        <v>100.21299999999999</v>
      </c>
      <c r="EQ38">
        <v>90.718999999999994</v>
      </c>
    </row>
    <row r="39" spans="1:147" x14ac:dyDescent="0.3">
      <c r="A39">
        <v>23</v>
      </c>
      <c r="B39">
        <v>1672924455.3</v>
      </c>
      <c r="C39">
        <v>1380.0999999046301</v>
      </c>
      <c r="D39" t="s">
        <v>321</v>
      </c>
      <c r="E39" t="s">
        <v>322</v>
      </c>
      <c r="F39">
        <v>1672924447.3</v>
      </c>
      <c r="G39">
        <f t="shared" si="0"/>
        <v>4.8525687532904663E-3</v>
      </c>
      <c r="H39">
        <f t="shared" si="1"/>
        <v>-3.7364777601388361</v>
      </c>
      <c r="I39">
        <f t="shared" si="2"/>
        <v>400.08029032258099</v>
      </c>
      <c r="J39">
        <f t="shared" si="3"/>
        <v>413.72366460565991</v>
      </c>
      <c r="K39">
        <f t="shared" si="4"/>
        <v>39.920543298419908</v>
      </c>
      <c r="L39">
        <f t="shared" si="5"/>
        <v>38.60408267409634</v>
      </c>
      <c r="M39">
        <f t="shared" si="6"/>
        <v>0.21280682842358592</v>
      </c>
      <c r="N39">
        <f t="shared" si="7"/>
        <v>3.3785917534579362</v>
      </c>
      <c r="O39">
        <f t="shared" si="8"/>
        <v>0.20563084669859327</v>
      </c>
      <c r="P39">
        <f t="shared" si="9"/>
        <v>0.12914385415854068</v>
      </c>
      <c r="Q39">
        <f t="shared" si="10"/>
        <v>16.51927786035036</v>
      </c>
      <c r="R39">
        <f t="shared" si="11"/>
        <v>27.417349294723174</v>
      </c>
      <c r="S39">
        <f t="shared" si="12"/>
        <v>27.937974193548399</v>
      </c>
      <c r="T39">
        <f t="shared" si="13"/>
        <v>3.7811395756397648</v>
      </c>
      <c r="U39">
        <f t="shared" si="14"/>
        <v>40.264747231225662</v>
      </c>
      <c r="V39">
        <f t="shared" si="15"/>
        <v>1.5672119801742646</v>
      </c>
      <c r="W39">
        <f t="shared" si="16"/>
        <v>3.8922682692488828</v>
      </c>
      <c r="X39">
        <f t="shared" si="17"/>
        <v>2.2139275954655</v>
      </c>
      <c r="Y39">
        <f t="shared" si="18"/>
        <v>-213.99828202010957</v>
      </c>
      <c r="Z39">
        <f t="shared" si="19"/>
        <v>90.631466815129286</v>
      </c>
      <c r="AA39">
        <f t="shared" si="20"/>
        <v>5.8581762081643785</v>
      </c>
      <c r="AB39">
        <f t="shared" si="21"/>
        <v>-100.98936113646555</v>
      </c>
      <c r="AC39">
        <v>-3.9913584143023602E-2</v>
      </c>
      <c r="AD39">
        <v>4.4806494822559099E-2</v>
      </c>
      <c r="AE39">
        <v>3.37042243197252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50654.568166871686</v>
      </c>
      <c r="AK39" t="s">
        <v>251</v>
      </c>
      <c r="AL39">
        <v>2.2725</v>
      </c>
      <c r="AM39">
        <v>1.42177</v>
      </c>
      <c r="AN39">
        <f t="shared" si="25"/>
        <v>-0.85072999999999999</v>
      </c>
      <c r="AO39">
        <f t="shared" si="26"/>
        <v>-0.59835979096478331</v>
      </c>
      <c r="AP39">
        <v>0.105590538654359</v>
      </c>
      <c r="AQ39" t="s">
        <v>323</v>
      </c>
      <c r="AR39">
        <v>2.2344615384615398</v>
      </c>
      <c r="AS39">
        <v>1.4144000000000001</v>
      </c>
      <c r="AT39">
        <f t="shared" si="27"/>
        <v>-0.57979463974939183</v>
      </c>
      <c r="AU39">
        <v>0.5</v>
      </c>
      <c r="AV39">
        <f t="shared" si="28"/>
        <v>84.28321197239984</v>
      </c>
      <c r="AW39">
        <f t="shared" si="29"/>
        <v>-3.7364777601388361</v>
      </c>
      <c r="AX39">
        <f t="shared" si="30"/>
        <v>-24.433477261229598</v>
      </c>
      <c r="AY39">
        <f t="shared" si="31"/>
        <v>1</v>
      </c>
      <c r="AZ39">
        <f t="shared" si="32"/>
        <v>-4.5585214527079893E-2</v>
      </c>
      <c r="BA39">
        <f t="shared" si="33"/>
        <v>5.2106900452487809E-3</v>
      </c>
      <c r="BB39" t="s">
        <v>253</v>
      </c>
      <c r="BC39">
        <v>0</v>
      </c>
      <c r="BD39">
        <f t="shared" si="34"/>
        <v>1.4144000000000001</v>
      </c>
      <c r="BE39">
        <f t="shared" si="35"/>
        <v>-0.57979463974939172</v>
      </c>
      <c r="BF39">
        <f t="shared" si="36"/>
        <v>5.1836794980903217E-3</v>
      </c>
      <c r="BG39">
        <f t="shared" si="37"/>
        <v>0.9556712952587576</v>
      </c>
      <c r="BH39">
        <f t="shared" si="38"/>
        <v>-8.6631481198498669E-3</v>
      </c>
      <c r="BI39">
        <f t="shared" si="39"/>
        <v>99.980248387096793</v>
      </c>
      <c r="BJ39">
        <f t="shared" si="40"/>
        <v>84.28321197239984</v>
      </c>
      <c r="BK39">
        <f t="shared" si="41"/>
        <v>0.84299862554929628</v>
      </c>
      <c r="BL39">
        <f t="shared" si="42"/>
        <v>0.19599725109859265</v>
      </c>
      <c r="BM39">
        <v>0.89352191060443997</v>
      </c>
      <c r="BN39">
        <v>0.5</v>
      </c>
      <c r="BO39" t="s">
        <v>254</v>
      </c>
      <c r="BP39">
        <v>1672924447.3</v>
      </c>
      <c r="BQ39">
        <v>400.08029032258099</v>
      </c>
      <c r="BR39">
        <v>399.75951612903202</v>
      </c>
      <c r="BS39">
        <v>16.242080645161298</v>
      </c>
      <c r="BT39">
        <v>15.3890193548387</v>
      </c>
      <c r="BU39">
        <v>500.01716129032297</v>
      </c>
      <c r="BV39">
        <v>96.290822580645099</v>
      </c>
      <c r="BW39">
        <v>0.20001590322580601</v>
      </c>
      <c r="BX39">
        <v>28.435548387096802</v>
      </c>
      <c r="BY39">
        <v>27.937974193548399</v>
      </c>
      <c r="BZ39">
        <v>999.9</v>
      </c>
      <c r="CA39">
        <v>9996.1290322580608</v>
      </c>
      <c r="CB39">
        <v>0</v>
      </c>
      <c r="CC39">
        <v>313.97116129032298</v>
      </c>
      <c r="CD39">
        <v>99.980248387096793</v>
      </c>
      <c r="CE39">
        <v>0.90004990322580702</v>
      </c>
      <c r="CF39">
        <v>9.9949435483871002E-2</v>
      </c>
      <c r="CG39">
        <v>0</v>
      </c>
      <c r="CH39">
        <v>2.21830967741935</v>
      </c>
      <c r="CI39">
        <v>0</v>
      </c>
      <c r="CJ39">
        <v>65.431412903225805</v>
      </c>
      <c r="CK39">
        <v>914.17370967741897</v>
      </c>
      <c r="CL39">
        <v>40.616806451612902</v>
      </c>
      <c r="CM39">
        <v>45.25</v>
      </c>
      <c r="CN39">
        <v>42.818096774193499</v>
      </c>
      <c r="CO39">
        <v>43.561999999999998</v>
      </c>
      <c r="CP39">
        <v>41.068096774193499</v>
      </c>
      <c r="CQ39">
        <v>89.987741935483896</v>
      </c>
      <c r="CR39">
        <v>9.9935483870967801</v>
      </c>
      <c r="CS39">
        <v>0</v>
      </c>
      <c r="CT39">
        <v>59.299999952316298</v>
      </c>
      <c r="CU39">
        <v>2.2344615384615398</v>
      </c>
      <c r="CV39">
        <v>4.5059764109147797E-3</v>
      </c>
      <c r="CW39">
        <v>-3.3556854841965098</v>
      </c>
      <c r="CX39">
        <v>65.396807692307704</v>
      </c>
      <c r="CY39">
        <v>15</v>
      </c>
      <c r="CZ39">
        <v>1672923008.7</v>
      </c>
      <c r="DA39" t="s">
        <v>255</v>
      </c>
      <c r="DB39">
        <v>3</v>
      </c>
      <c r="DC39">
        <v>-4.1289999999999996</v>
      </c>
      <c r="DD39">
        <v>0.35299999999999998</v>
      </c>
      <c r="DE39">
        <v>400</v>
      </c>
      <c r="DF39">
        <v>15</v>
      </c>
      <c r="DG39">
        <v>1.71</v>
      </c>
      <c r="DH39">
        <v>0.19</v>
      </c>
      <c r="DI39">
        <v>-0.30194751132075498</v>
      </c>
      <c r="DJ39">
        <v>7.5556116855333499</v>
      </c>
      <c r="DK39">
        <v>2.57763373934548</v>
      </c>
      <c r="DL39">
        <v>0</v>
      </c>
      <c r="DM39">
        <v>2.1046999999999998</v>
      </c>
      <c r="DN39">
        <v>0</v>
      </c>
      <c r="DO39">
        <v>0</v>
      </c>
      <c r="DP39">
        <v>0</v>
      </c>
      <c r="DQ39">
        <v>0.85892871698113205</v>
      </c>
      <c r="DR39">
        <v>-5.9623425253982301E-2</v>
      </c>
      <c r="DS39">
        <v>8.3856405013578803E-3</v>
      </c>
      <c r="DT39">
        <v>1</v>
      </c>
      <c r="DU39">
        <v>1</v>
      </c>
      <c r="DV39">
        <v>3</v>
      </c>
      <c r="DW39" t="s">
        <v>256</v>
      </c>
      <c r="DX39">
        <v>100</v>
      </c>
      <c r="DY39">
        <v>100</v>
      </c>
      <c r="DZ39">
        <v>-4.1289999999999996</v>
      </c>
      <c r="EA39">
        <v>0.35299999999999998</v>
      </c>
      <c r="EB39">
        <v>2</v>
      </c>
      <c r="EC39">
        <v>517.11199999999997</v>
      </c>
      <c r="ED39">
        <v>407.52499999999998</v>
      </c>
      <c r="EE39">
        <v>25.9955</v>
      </c>
      <c r="EF39">
        <v>31.939599999999999</v>
      </c>
      <c r="EG39">
        <v>30.000299999999999</v>
      </c>
      <c r="EH39">
        <v>32.058100000000003</v>
      </c>
      <c r="EI39">
        <v>32.0824</v>
      </c>
      <c r="EJ39">
        <v>18.415299999999998</v>
      </c>
      <c r="EK39">
        <v>32.619500000000002</v>
      </c>
      <c r="EL39">
        <v>0</v>
      </c>
      <c r="EM39">
        <v>26.0396</v>
      </c>
      <c r="EN39">
        <v>402.113</v>
      </c>
      <c r="EO39">
        <v>15.278499999999999</v>
      </c>
      <c r="EP39">
        <v>100.214</v>
      </c>
      <c r="EQ39">
        <v>90.716700000000003</v>
      </c>
    </row>
    <row r="40" spans="1:147" x14ac:dyDescent="0.3">
      <c r="A40">
        <v>24</v>
      </c>
      <c r="B40">
        <v>1672924515.4000001</v>
      </c>
      <c r="C40">
        <v>1440.2000000476801</v>
      </c>
      <c r="D40" t="s">
        <v>324</v>
      </c>
      <c r="E40" t="s">
        <v>325</v>
      </c>
      <c r="F40">
        <v>1672924507.4000001</v>
      </c>
      <c r="G40">
        <f t="shared" si="0"/>
        <v>4.844721763699102E-3</v>
      </c>
      <c r="H40">
        <f t="shared" si="1"/>
        <v>2.1519663059124983</v>
      </c>
      <c r="I40">
        <f t="shared" si="2"/>
        <v>400.04009677419401</v>
      </c>
      <c r="J40">
        <f t="shared" si="3"/>
        <v>368.74497143252688</v>
      </c>
      <c r="K40">
        <f t="shared" si="4"/>
        <v>35.579794199896149</v>
      </c>
      <c r="L40">
        <f t="shared" si="5"/>
        <v>38.599426209495533</v>
      </c>
      <c r="M40">
        <f t="shared" si="6"/>
        <v>0.21133183838239877</v>
      </c>
      <c r="N40">
        <f t="shared" si="7"/>
        <v>3.3749371581821976</v>
      </c>
      <c r="O40">
        <f t="shared" si="8"/>
        <v>0.20424581814065376</v>
      </c>
      <c r="P40">
        <f t="shared" si="9"/>
        <v>0.12827049381846811</v>
      </c>
      <c r="Q40">
        <f t="shared" si="10"/>
        <v>16.525151714475872</v>
      </c>
      <c r="R40">
        <f t="shared" si="11"/>
        <v>27.373841671897811</v>
      </c>
      <c r="S40">
        <f t="shared" si="12"/>
        <v>27.917777419354799</v>
      </c>
      <c r="T40">
        <f t="shared" si="13"/>
        <v>3.7766878862745168</v>
      </c>
      <c r="U40">
        <f t="shared" si="14"/>
        <v>39.954845943425248</v>
      </c>
      <c r="V40">
        <f t="shared" si="15"/>
        <v>1.5511545147717387</v>
      </c>
      <c r="W40">
        <f t="shared" si="16"/>
        <v>3.8822687915456431</v>
      </c>
      <c r="X40">
        <f t="shared" si="17"/>
        <v>2.2255333715027783</v>
      </c>
      <c r="Y40">
        <f t="shared" si="18"/>
        <v>-213.65222977913041</v>
      </c>
      <c r="Z40">
        <f t="shared" si="19"/>
        <v>86.154902118759267</v>
      </c>
      <c r="AA40">
        <f t="shared" si="20"/>
        <v>5.5730634749540719</v>
      </c>
      <c r="AB40">
        <f t="shared" si="21"/>
        <v>-105.3991124709412</v>
      </c>
      <c r="AC40">
        <v>-3.9859308180083701E-2</v>
      </c>
      <c r="AD40">
        <v>4.4745565299323498E-2</v>
      </c>
      <c r="AE40">
        <v>3.36677894564126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50595.869088092433</v>
      </c>
      <c r="AK40" t="s">
        <v>251</v>
      </c>
      <c r="AL40">
        <v>2.2725</v>
      </c>
      <c r="AM40">
        <v>1.42177</v>
      </c>
      <c r="AN40">
        <f t="shared" si="25"/>
        <v>-0.85072999999999999</v>
      </c>
      <c r="AO40">
        <f t="shared" si="26"/>
        <v>-0.59835979096478331</v>
      </c>
      <c r="AP40">
        <v>0.105590538654359</v>
      </c>
      <c r="AQ40" t="s">
        <v>326</v>
      </c>
      <c r="AR40">
        <v>2.2653230769230799</v>
      </c>
      <c r="AS40">
        <v>1.4072</v>
      </c>
      <c r="AT40">
        <f t="shared" si="27"/>
        <v>-0.60980889491407031</v>
      </c>
      <c r="AU40">
        <v>0.5</v>
      </c>
      <c r="AV40">
        <f t="shared" si="28"/>
        <v>84.314887143040082</v>
      </c>
      <c r="AW40">
        <f t="shared" si="29"/>
        <v>2.1519663059124983</v>
      </c>
      <c r="AX40">
        <f t="shared" si="30"/>
        <v>-25.707984076750915</v>
      </c>
      <c r="AY40">
        <f t="shared" si="31"/>
        <v>1</v>
      </c>
      <c r="AZ40">
        <f t="shared" si="32"/>
        <v>2.4270634007805356E-2</v>
      </c>
      <c r="BA40">
        <f t="shared" si="33"/>
        <v>1.0353894258101173E-2</v>
      </c>
      <c r="BB40" t="s">
        <v>253</v>
      </c>
      <c r="BC40">
        <v>0</v>
      </c>
      <c r="BD40">
        <f t="shared" si="34"/>
        <v>1.4072</v>
      </c>
      <c r="BE40">
        <f t="shared" si="35"/>
        <v>-0.60980889491407042</v>
      </c>
      <c r="BF40">
        <f t="shared" si="36"/>
        <v>1.0247789726889703E-2</v>
      </c>
      <c r="BG40">
        <f t="shared" si="37"/>
        <v>0.99170585568367031</v>
      </c>
      <c r="BH40">
        <f t="shared" si="38"/>
        <v>-1.712646785701688E-2</v>
      </c>
      <c r="BI40">
        <f t="shared" si="39"/>
        <v>100.018058064516</v>
      </c>
      <c r="BJ40">
        <f t="shared" si="40"/>
        <v>84.314887143040082</v>
      </c>
      <c r="BK40">
        <f t="shared" si="41"/>
        <v>0.84299664255282092</v>
      </c>
      <c r="BL40">
        <f t="shared" si="42"/>
        <v>0.19599328510564187</v>
      </c>
      <c r="BM40">
        <v>0.89352191060443997</v>
      </c>
      <c r="BN40">
        <v>0.5</v>
      </c>
      <c r="BO40" t="s">
        <v>254</v>
      </c>
      <c r="BP40">
        <v>1672924507.4000001</v>
      </c>
      <c r="BQ40">
        <v>400.04009677419401</v>
      </c>
      <c r="BR40">
        <v>400.77096774193598</v>
      </c>
      <c r="BS40">
        <v>16.075990322580601</v>
      </c>
      <c r="BT40">
        <v>15.224180645161301</v>
      </c>
      <c r="BU40">
        <v>500.02651612903202</v>
      </c>
      <c r="BV40">
        <v>96.288835483870997</v>
      </c>
      <c r="BW40">
        <v>0.200057806451613</v>
      </c>
      <c r="BX40">
        <v>28.391287096774199</v>
      </c>
      <c r="BY40">
        <v>27.917777419354799</v>
      </c>
      <c r="BZ40">
        <v>999.9</v>
      </c>
      <c r="CA40">
        <v>9982.7419354838694</v>
      </c>
      <c r="CB40">
        <v>0</v>
      </c>
      <c r="CC40">
        <v>314.07019354838701</v>
      </c>
      <c r="CD40">
        <v>100.018058064516</v>
      </c>
      <c r="CE40">
        <v>0.90011545161290296</v>
      </c>
      <c r="CF40">
        <v>9.9884067741935506E-2</v>
      </c>
      <c r="CG40">
        <v>0</v>
      </c>
      <c r="CH40">
        <v>2.27535806451613</v>
      </c>
      <c r="CI40">
        <v>0</v>
      </c>
      <c r="CJ40">
        <v>63.312496774193498</v>
      </c>
      <c r="CK40">
        <v>914.53996774193502</v>
      </c>
      <c r="CL40">
        <v>40.401000000000003</v>
      </c>
      <c r="CM40">
        <v>45.125</v>
      </c>
      <c r="CN40">
        <v>42.616870967741903</v>
      </c>
      <c r="CO40">
        <v>43.436999999999998</v>
      </c>
      <c r="CP40">
        <v>40.868870967741898</v>
      </c>
      <c r="CQ40">
        <v>90.027741935483903</v>
      </c>
      <c r="CR40">
        <v>9.9906451612903204</v>
      </c>
      <c r="CS40">
        <v>0</v>
      </c>
      <c r="CT40">
        <v>59.399999856948902</v>
      </c>
      <c r="CU40">
        <v>2.2653230769230799</v>
      </c>
      <c r="CV40">
        <v>1.23462563433018</v>
      </c>
      <c r="CW40">
        <v>-2.8238324713979299</v>
      </c>
      <c r="CX40">
        <v>63.337680769230801</v>
      </c>
      <c r="CY40">
        <v>15</v>
      </c>
      <c r="CZ40">
        <v>1672923008.7</v>
      </c>
      <c r="DA40" t="s">
        <v>255</v>
      </c>
      <c r="DB40">
        <v>3</v>
      </c>
      <c r="DC40">
        <v>-4.1289999999999996</v>
      </c>
      <c r="DD40">
        <v>0.35299999999999998</v>
      </c>
      <c r="DE40">
        <v>400</v>
      </c>
      <c r="DF40">
        <v>15</v>
      </c>
      <c r="DG40">
        <v>1.71</v>
      </c>
      <c r="DH40">
        <v>0.19</v>
      </c>
      <c r="DI40">
        <v>-0.71381443396226396</v>
      </c>
      <c r="DJ40">
        <v>2.7883889669705401E-4</v>
      </c>
      <c r="DK40">
        <v>0.260383660099065</v>
      </c>
      <c r="DL40">
        <v>1</v>
      </c>
      <c r="DM40">
        <v>2.5371999999999999</v>
      </c>
      <c r="DN40">
        <v>0</v>
      </c>
      <c r="DO40">
        <v>0</v>
      </c>
      <c r="DP40">
        <v>0</v>
      </c>
      <c r="DQ40">
        <v>0.854900075471698</v>
      </c>
      <c r="DR40">
        <v>-3.2871823899378497E-2</v>
      </c>
      <c r="DS40">
        <v>4.9875059023904399E-3</v>
      </c>
      <c r="DT40">
        <v>1</v>
      </c>
      <c r="DU40">
        <v>2</v>
      </c>
      <c r="DV40">
        <v>3</v>
      </c>
      <c r="DW40" t="s">
        <v>260</v>
      </c>
      <c r="DX40">
        <v>100</v>
      </c>
      <c r="DY40">
        <v>100</v>
      </c>
      <c r="DZ40">
        <v>-4.1289999999999996</v>
      </c>
      <c r="EA40">
        <v>0.35299999999999998</v>
      </c>
      <c r="EB40">
        <v>2</v>
      </c>
      <c r="EC40">
        <v>517.00800000000004</v>
      </c>
      <c r="ED40">
        <v>407.65699999999998</v>
      </c>
      <c r="EE40">
        <v>26.4894</v>
      </c>
      <c r="EF40">
        <v>31.9621</v>
      </c>
      <c r="EG40">
        <v>30.0001</v>
      </c>
      <c r="EH40">
        <v>32.077800000000003</v>
      </c>
      <c r="EI40">
        <v>32.101999999999997</v>
      </c>
      <c r="EJ40">
        <v>18.4117</v>
      </c>
      <c r="EK40">
        <v>32.890799999999999</v>
      </c>
      <c r="EL40">
        <v>0</v>
      </c>
      <c r="EM40">
        <v>26.523499999999999</v>
      </c>
      <c r="EN40">
        <v>400.76499999999999</v>
      </c>
      <c r="EO40">
        <v>15.294499999999999</v>
      </c>
      <c r="EP40">
        <v>100.21299999999999</v>
      </c>
      <c r="EQ40">
        <v>90.713300000000004</v>
      </c>
    </row>
    <row r="41" spans="1:147" x14ac:dyDescent="0.3">
      <c r="A41">
        <v>25</v>
      </c>
      <c r="B41">
        <v>1672924575.4000001</v>
      </c>
      <c r="C41">
        <v>1500.2000000476801</v>
      </c>
      <c r="D41" t="s">
        <v>327</v>
      </c>
      <c r="E41" t="s">
        <v>328</v>
      </c>
      <c r="F41">
        <v>1672924567.4000001</v>
      </c>
      <c r="G41">
        <f t="shared" si="0"/>
        <v>4.5624561153272385E-3</v>
      </c>
      <c r="H41">
        <f t="shared" si="1"/>
        <v>7.7086960109706295</v>
      </c>
      <c r="I41">
        <f t="shared" si="2"/>
        <v>399.57777419354801</v>
      </c>
      <c r="J41">
        <f t="shared" si="3"/>
        <v>322.01171315073333</v>
      </c>
      <c r="K41">
        <f t="shared" si="4"/>
        <v>31.070344198809821</v>
      </c>
      <c r="L41">
        <f t="shared" si="5"/>
        <v>38.554557090214878</v>
      </c>
      <c r="M41">
        <f t="shared" si="6"/>
        <v>0.19834558549900708</v>
      </c>
      <c r="N41">
        <f t="shared" si="7"/>
        <v>3.3776529863457023</v>
      </c>
      <c r="O41">
        <f t="shared" si="8"/>
        <v>0.1920946609900413</v>
      </c>
      <c r="P41">
        <f t="shared" si="9"/>
        <v>0.1206043734830349</v>
      </c>
      <c r="Q41">
        <f t="shared" si="10"/>
        <v>16.523800805444424</v>
      </c>
      <c r="R41">
        <f t="shared" si="11"/>
        <v>27.471092354995402</v>
      </c>
      <c r="S41">
        <f t="shared" si="12"/>
        <v>27.967199999999998</v>
      </c>
      <c r="T41">
        <f t="shared" si="13"/>
        <v>3.7875895124638514</v>
      </c>
      <c r="U41">
        <f t="shared" si="14"/>
        <v>40.091647593677898</v>
      </c>
      <c r="V41">
        <f t="shared" si="15"/>
        <v>1.5593875689699743</v>
      </c>
      <c r="W41">
        <f t="shared" si="16"/>
        <v>3.8895572084592405</v>
      </c>
      <c r="X41">
        <f t="shared" si="17"/>
        <v>2.2282019434938771</v>
      </c>
      <c r="Y41">
        <f t="shared" si="18"/>
        <v>-201.20431468593122</v>
      </c>
      <c r="Z41">
        <f t="shared" si="19"/>
        <v>83.100990802818842</v>
      </c>
      <c r="AA41">
        <f t="shared" si="20"/>
        <v>5.3733798668476771</v>
      </c>
      <c r="AB41">
        <f t="shared" si="21"/>
        <v>-96.206143210820272</v>
      </c>
      <c r="AC41">
        <v>-3.9899639794120499E-2</v>
      </c>
      <c r="AD41">
        <v>4.4790841069323302E-2</v>
      </c>
      <c r="AE41">
        <v>3.3694865189229199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50639.551466400313</v>
      </c>
      <c r="AK41" t="s">
        <v>251</v>
      </c>
      <c r="AL41">
        <v>2.2725</v>
      </c>
      <c r="AM41">
        <v>1.42177</v>
      </c>
      <c r="AN41">
        <f t="shared" si="25"/>
        <v>-0.85072999999999999</v>
      </c>
      <c r="AO41">
        <f t="shared" si="26"/>
        <v>-0.59835979096478331</v>
      </c>
      <c r="AP41">
        <v>0.105590538654359</v>
      </c>
      <c r="AQ41" t="s">
        <v>329</v>
      </c>
      <c r="AR41">
        <v>2.3390076923076899</v>
      </c>
      <c r="AS41">
        <v>1.4712000000000001</v>
      </c>
      <c r="AT41">
        <f t="shared" si="27"/>
        <v>-0.58986384740870701</v>
      </c>
      <c r="AU41">
        <v>0.5</v>
      </c>
      <c r="AV41">
        <f t="shared" si="28"/>
        <v>84.307786628037846</v>
      </c>
      <c r="AW41">
        <f t="shared" si="29"/>
        <v>7.7086960109706295</v>
      </c>
      <c r="AX41">
        <f t="shared" si="30"/>
        <v>-24.865057693463374</v>
      </c>
      <c r="AY41">
        <f t="shared" si="31"/>
        <v>1</v>
      </c>
      <c r="AZ41">
        <f t="shared" si="32"/>
        <v>9.0182719490203553E-2</v>
      </c>
      <c r="BA41">
        <f t="shared" si="33"/>
        <v>-3.3598423056008755E-2</v>
      </c>
      <c r="BB41" t="s">
        <v>253</v>
      </c>
      <c r="BC41">
        <v>0</v>
      </c>
      <c r="BD41">
        <f t="shared" si="34"/>
        <v>1.4712000000000001</v>
      </c>
      <c r="BE41">
        <f t="shared" si="35"/>
        <v>-0.58986384740870701</v>
      </c>
      <c r="BF41">
        <f t="shared" si="36"/>
        <v>-3.4766523417993127E-2</v>
      </c>
      <c r="BG41">
        <f t="shared" si="37"/>
        <v>1.082999740805803</v>
      </c>
      <c r="BH41">
        <f t="shared" si="38"/>
        <v>5.8103040917800108E-2</v>
      </c>
      <c r="BI41">
        <f t="shared" si="39"/>
        <v>100.009606451613</v>
      </c>
      <c r="BJ41">
        <f t="shared" si="40"/>
        <v>84.307786628037846</v>
      </c>
      <c r="BK41">
        <f t="shared" si="41"/>
        <v>0.84299688419259944</v>
      </c>
      <c r="BL41">
        <f t="shared" si="42"/>
        <v>0.19599376838519894</v>
      </c>
      <c r="BM41">
        <v>0.89352191060443997</v>
      </c>
      <c r="BN41">
        <v>0.5</v>
      </c>
      <c r="BO41" t="s">
        <v>254</v>
      </c>
      <c r="BP41">
        <v>1672924567.4000001</v>
      </c>
      <c r="BQ41">
        <v>399.57777419354801</v>
      </c>
      <c r="BR41">
        <v>401.28103225806399</v>
      </c>
      <c r="BS41">
        <v>16.1614258064516</v>
      </c>
      <c r="BT41">
        <v>15.3593225806452</v>
      </c>
      <c r="BU41">
        <v>500.03164516128999</v>
      </c>
      <c r="BV41">
        <v>96.288254838709705</v>
      </c>
      <c r="BW41">
        <v>0.19998745161290299</v>
      </c>
      <c r="BX41">
        <v>28.423558064516101</v>
      </c>
      <c r="BY41">
        <v>27.967199999999998</v>
      </c>
      <c r="BZ41">
        <v>999.9</v>
      </c>
      <c r="CA41">
        <v>9992.9032258064508</v>
      </c>
      <c r="CB41">
        <v>0</v>
      </c>
      <c r="CC41">
        <v>314.176806451613</v>
      </c>
      <c r="CD41">
        <v>100.009606451613</v>
      </c>
      <c r="CE41">
        <v>0.90011545161290296</v>
      </c>
      <c r="CF41">
        <v>9.9884067741935506E-2</v>
      </c>
      <c r="CG41">
        <v>0</v>
      </c>
      <c r="CH41">
        <v>2.3280032258064498</v>
      </c>
      <c r="CI41">
        <v>0</v>
      </c>
      <c r="CJ41">
        <v>61.708274193548398</v>
      </c>
      <c r="CK41">
        <v>914.46309677419401</v>
      </c>
      <c r="CL41">
        <v>40.205290322580602</v>
      </c>
      <c r="CM41">
        <v>45</v>
      </c>
      <c r="CN41">
        <v>42.433</v>
      </c>
      <c r="CO41">
        <v>43.338419354838699</v>
      </c>
      <c r="CP41">
        <v>40.686999999999998</v>
      </c>
      <c r="CQ41">
        <v>90.019677419354906</v>
      </c>
      <c r="CR41">
        <v>9.9906451612903204</v>
      </c>
      <c r="CS41">
        <v>0</v>
      </c>
      <c r="CT41">
        <v>59.200000047683702</v>
      </c>
      <c r="CU41">
        <v>2.3390076923076899</v>
      </c>
      <c r="CV41">
        <v>0.10787693340016501</v>
      </c>
      <c r="CW41">
        <v>-0.24031453328277899</v>
      </c>
      <c r="CX41">
        <v>61.708969230769199</v>
      </c>
      <c r="CY41">
        <v>15</v>
      </c>
      <c r="CZ41">
        <v>1672923008.7</v>
      </c>
      <c r="DA41" t="s">
        <v>255</v>
      </c>
      <c r="DB41">
        <v>3</v>
      </c>
      <c r="DC41">
        <v>-4.1289999999999996</v>
      </c>
      <c r="DD41">
        <v>0.35299999999999998</v>
      </c>
      <c r="DE41">
        <v>400</v>
      </c>
      <c r="DF41">
        <v>15</v>
      </c>
      <c r="DG41">
        <v>1.71</v>
      </c>
      <c r="DH41">
        <v>0.19</v>
      </c>
      <c r="DI41">
        <v>-0.48629120377358498</v>
      </c>
      <c r="DJ41">
        <v>-6.1563223434925503</v>
      </c>
      <c r="DK41">
        <v>2.8355027661841001</v>
      </c>
      <c r="DL41">
        <v>0</v>
      </c>
      <c r="DM41">
        <v>2.0466000000000002</v>
      </c>
      <c r="DN41">
        <v>0</v>
      </c>
      <c r="DO41">
        <v>0</v>
      </c>
      <c r="DP41">
        <v>0</v>
      </c>
      <c r="DQ41">
        <v>0.79717030188679205</v>
      </c>
      <c r="DR41">
        <v>4.7213091436864599E-2</v>
      </c>
      <c r="DS41">
        <v>7.1803220340482003E-3</v>
      </c>
      <c r="DT41">
        <v>1</v>
      </c>
      <c r="DU41">
        <v>1</v>
      </c>
      <c r="DV41">
        <v>3</v>
      </c>
      <c r="DW41" t="s">
        <v>256</v>
      </c>
      <c r="DX41">
        <v>100</v>
      </c>
      <c r="DY41">
        <v>100</v>
      </c>
      <c r="DZ41">
        <v>-4.1289999999999996</v>
      </c>
      <c r="EA41">
        <v>0.35299999999999998</v>
      </c>
      <c r="EB41">
        <v>2</v>
      </c>
      <c r="EC41">
        <v>516.88199999999995</v>
      </c>
      <c r="ED41">
        <v>408.13799999999998</v>
      </c>
      <c r="EE41">
        <v>26.706499999999998</v>
      </c>
      <c r="EF41">
        <v>31.976099999999999</v>
      </c>
      <c r="EG41">
        <v>30</v>
      </c>
      <c r="EH41">
        <v>32.0946</v>
      </c>
      <c r="EI41">
        <v>32.1188</v>
      </c>
      <c r="EJ41">
        <v>18.407499999999999</v>
      </c>
      <c r="EK41">
        <v>31.367699999999999</v>
      </c>
      <c r="EL41">
        <v>0</v>
      </c>
      <c r="EM41">
        <v>26.717500000000001</v>
      </c>
      <c r="EN41">
        <v>400.73599999999999</v>
      </c>
      <c r="EO41">
        <v>15.363899999999999</v>
      </c>
      <c r="EP41">
        <v>100.209</v>
      </c>
      <c r="EQ41">
        <v>90.710999999999999</v>
      </c>
    </row>
    <row r="42" spans="1:147" x14ac:dyDescent="0.3">
      <c r="A42">
        <v>26</v>
      </c>
      <c r="B42">
        <v>1672924635.4000001</v>
      </c>
      <c r="C42">
        <v>1560.2000000476801</v>
      </c>
      <c r="D42" t="s">
        <v>330</v>
      </c>
      <c r="E42" t="s">
        <v>331</v>
      </c>
      <c r="F42">
        <v>1672924627.4000001</v>
      </c>
      <c r="G42">
        <f t="shared" si="0"/>
        <v>4.4180969559460982E-3</v>
      </c>
      <c r="H42">
        <f t="shared" si="1"/>
        <v>-4.661497248275035</v>
      </c>
      <c r="I42">
        <f t="shared" si="2"/>
        <v>400.29551612903202</v>
      </c>
      <c r="J42">
        <f t="shared" si="3"/>
        <v>424.70794155193062</v>
      </c>
      <c r="K42">
        <f t="shared" si="4"/>
        <v>40.978575856520465</v>
      </c>
      <c r="L42">
        <f t="shared" si="5"/>
        <v>38.623106770215244</v>
      </c>
      <c r="M42">
        <f t="shared" si="6"/>
        <v>0.19106193291834545</v>
      </c>
      <c r="N42">
        <f t="shared" si="7"/>
        <v>3.381158936184955</v>
      </c>
      <c r="O42">
        <f t="shared" si="8"/>
        <v>0.18526026248801553</v>
      </c>
      <c r="P42">
        <f t="shared" si="9"/>
        <v>0.11629424633487745</v>
      </c>
      <c r="Q42">
        <f t="shared" si="10"/>
        <v>16.521927891959738</v>
      </c>
      <c r="R42">
        <f t="shared" si="11"/>
        <v>27.529499259839845</v>
      </c>
      <c r="S42">
        <f t="shared" si="12"/>
        <v>27.9926806451613</v>
      </c>
      <c r="T42">
        <f t="shared" si="13"/>
        <v>3.7932207484164406</v>
      </c>
      <c r="U42">
        <f t="shared" si="14"/>
        <v>39.946978149820126</v>
      </c>
      <c r="V42">
        <f t="shared" si="15"/>
        <v>1.5559899009971361</v>
      </c>
      <c r="W42">
        <f t="shared" si="16"/>
        <v>3.8951379379973017</v>
      </c>
      <c r="X42">
        <f t="shared" si="17"/>
        <v>2.2372308474193048</v>
      </c>
      <c r="Y42">
        <f t="shared" si="18"/>
        <v>-194.83807575722292</v>
      </c>
      <c r="Z42">
        <f t="shared" si="19"/>
        <v>83.040244238696943</v>
      </c>
      <c r="AA42">
        <f t="shared" si="20"/>
        <v>5.3652242021865844</v>
      </c>
      <c r="AB42">
        <f t="shared" si="21"/>
        <v>-89.910679424379651</v>
      </c>
      <c r="AC42">
        <v>-3.9951724988713702E-2</v>
      </c>
      <c r="AD42">
        <v>4.48493112631679E-2</v>
      </c>
      <c r="AE42">
        <v>3.3729818082136802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50698.766159669394</v>
      </c>
      <c r="AK42" t="s">
        <v>251</v>
      </c>
      <c r="AL42">
        <v>2.2725</v>
      </c>
      <c r="AM42">
        <v>1.42177</v>
      </c>
      <c r="AN42">
        <f t="shared" si="25"/>
        <v>-0.85072999999999999</v>
      </c>
      <c r="AO42">
        <f t="shared" si="26"/>
        <v>-0.59835979096478331</v>
      </c>
      <c r="AP42">
        <v>0.105590538654359</v>
      </c>
      <c r="AQ42" t="s">
        <v>332</v>
      </c>
      <c r="AR42">
        <v>2.3444307692307702</v>
      </c>
      <c r="AS42">
        <v>1.6144000000000001</v>
      </c>
      <c r="AT42">
        <f t="shared" si="27"/>
        <v>-0.45219943584661193</v>
      </c>
      <c r="AU42">
        <v>0.5</v>
      </c>
      <c r="AV42">
        <f t="shared" si="28"/>
        <v>84.298031064803951</v>
      </c>
      <c r="AW42">
        <f t="shared" si="29"/>
        <v>-4.661497248275035</v>
      </c>
      <c r="AX42">
        <f t="shared" si="30"/>
        <v>-19.059761045242258</v>
      </c>
      <c r="AY42">
        <f t="shared" si="31"/>
        <v>1</v>
      </c>
      <c r="AZ42">
        <f t="shared" si="32"/>
        <v>-5.6550404875586054E-2</v>
      </c>
      <c r="BA42">
        <f t="shared" si="33"/>
        <v>-0.11931987115956397</v>
      </c>
      <c r="BB42" t="s">
        <v>253</v>
      </c>
      <c r="BC42">
        <v>0</v>
      </c>
      <c r="BD42">
        <f t="shared" si="34"/>
        <v>1.6144000000000001</v>
      </c>
      <c r="BE42">
        <f t="shared" si="35"/>
        <v>-0.45219943584661182</v>
      </c>
      <c r="BF42">
        <f t="shared" si="36"/>
        <v>-0.13548604907966835</v>
      </c>
      <c r="BG42">
        <f t="shared" si="37"/>
        <v>1.109300667422535</v>
      </c>
      <c r="BH42">
        <f t="shared" si="38"/>
        <v>0.22642906680145297</v>
      </c>
      <c r="BI42">
        <f t="shared" si="39"/>
        <v>99.998006451612895</v>
      </c>
      <c r="BJ42">
        <f t="shared" si="40"/>
        <v>84.298031064803951</v>
      </c>
      <c r="BK42">
        <f t="shared" si="41"/>
        <v>0.84299711620345286</v>
      </c>
      <c r="BL42">
        <f t="shared" si="42"/>
        <v>0.19599423240690564</v>
      </c>
      <c r="BM42">
        <v>0.89352191060443997</v>
      </c>
      <c r="BN42">
        <v>0.5</v>
      </c>
      <c r="BO42" t="s">
        <v>254</v>
      </c>
      <c r="BP42">
        <v>1672924627.4000001</v>
      </c>
      <c r="BQ42">
        <v>400.29551612903202</v>
      </c>
      <c r="BR42">
        <v>399.77854838709698</v>
      </c>
      <c r="BS42">
        <v>16.126506451612901</v>
      </c>
      <c r="BT42">
        <v>15.3497290322581</v>
      </c>
      <c r="BU42">
        <v>500.01509677419301</v>
      </c>
      <c r="BV42">
        <v>96.286512903225798</v>
      </c>
      <c r="BW42">
        <v>0.199970741935484</v>
      </c>
      <c r="BX42">
        <v>28.4482322580645</v>
      </c>
      <c r="BY42">
        <v>27.9926806451613</v>
      </c>
      <c r="BZ42">
        <v>999.9</v>
      </c>
      <c r="CA42">
        <v>10006.129032258101</v>
      </c>
      <c r="CB42">
        <v>0</v>
      </c>
      <c r="CC42">
        <v>314.33877419354798</v>
      </c>
      <c r="CD42">
        <v>99.998006451612895</v>
      </c>
      <c r="CE42">
        <v>0.90012364516128995</v>
      </c>
      <c r="CF42">
        <v>9.9875896774193604E-2</v>
      </c>
      <c r="CG42">
        <v>0</v>
      </c>
      <c r="CH42">
        <v>2.3574935483871</v>
      </c>
      <c r="CI42">
        <v>0</v>
      </c>
      <c r="CJ42">
        <v>60.647329032258099</v>
      </c>
      <c r="CK42">
        <v>914.36019354838697</v>
      </c>
      <c r="CL42">
        <v>40.01</v>
      </c>
      <c r="CM42">
        <v>44.875</v>
      </c>
      <c r="CN42">
        <v>42.25</v>
      </c>
      <c r="CO42">
        <v>43.2093548387097</v>
      </c>
      <c r="CP42">
        <v>40.537999999999997</v>
      </c>
      <c r="CQ42">
        <v>90.011935483871</v>
      </c>
      <c r="CR42">
        <v>9.9906451612903204</v>
      </c>
      <c r="CS42">
        <v>0</v>
      </c>
      <c r="CT42">
        <v>59.600000143051098</v>
      </c>
      <c r="CU42">
        <v>2.3444307692307702</v>
      </c>
      <c r="CV42">
        <v>0.17642393018093999</v>
      </c>
      <c r="CW42">
        <v>-1.2574632523329701</v>
      </c>
      <c r="CX42">
        <v>60.6273615384615</v>
      </c>
      <c r="CY42">
        <v>15</v>
      </c>
      <c r="CZ42">
        <v>1672923008.7</v>
      </c>
      <c r="DA42" t="s">
        <v>255</v>
      </c>
      <c r="DB42">
        <v>3</v>
      </c>
      <c r="DC42">
        <v>-4.1289999999999996</v>
      </c>
      <c r="DD42">
        <v>0.35299999999999998</v>
      </c>
      <c r="DE42">
        <v>400</v>
      </c>
      <c r="DF42">
        <v>15</v>
      </c>
      <c r="DG42">
        <v>1.71</v>
      </c>
      <c r="DH42">
        <v>0.19</v>
      </c>
      <c r="DI42">
        <v>-0.34955909433962301</v>
      </c>
      <c r="DJ42">
        <v>8.7689058345442401</v>
      </c>
      <c r="DK42">
        <v>2.2300194232052499</v>
      </c>
      <c r="DL42">
        <v>0</v>
      </c>
      <c r="DM42">
        <v>2.6236999999999999</v>
      </c>
      <c r="DN42">
        <v>0</v>
      </c>
      <c r="DO42">
        <v>0</v>
      </c>
      <c r="DP42">
        <v>0</v>
      </c>
      <c r="DQ42">
        <v>0.78065498113207599</v>
      </c>
      <c r="DR42">
        <v>-3.6084789550072403E-2</v>
      </c>
      <c r="DS42">
        <v>5.2374045692771803E-3</v>
      </c>
      <c r="DT42">
        <v>1</v>
      </c>
      <c r="DU42">
        <v>1</v>
      </c>
      <c r="DV42">
        <v>3</v>
      </c>
      <c r="DW42" t="s">
        <v>256</v>
      </c>
      <c r="DX42">
        <v>100</v>
      </c>
      <c r="DY42">
        <v>100</v>
      </c>
      <c r="DZ42">
        <v>-4.1289999999999996</v>
      </c>
      <c r="EA42">
        <v>0.35299999999999998</v>
      </c>
      <c r="EB42">
        <v>2</v>
      </c>
      <c r="EC42">
        <v>516.86199999999997</v>
      </c>
      <c r="ED42">
        <v>407.98700000000002</v>
      </c>
      <c r="EE42">
        <v>26.681000000000001</v>
      </c>
      <c r="EF42">
        <v>31.9818</v>
      </c>
      <c r="EG42">
        <v>29.9999</v>
      </c>
      <c r="EH42">
        <v>32.108699999999999</v>
      </c>
      <c r="EI42">
        <v>32.1327</v>
      </c>
      <c r="EJ42">
        <v>18.398399999999999</v>
      </c>
      <c r="EK42">
        <v>31.367699999999999</v>
      </c>
      <c r="EL42">
        <v>0</v>
      </c>
      <c r="EM42">
        <v>26.678699999999999</v>
      </c>
      <c r="EN42">
        <v>402.06700000000001</v>
      </c>
      <c r="EO42">
        <v>15.356199999999999</v>
      </c>
      <c r="EP42">
        <v>100.209</v>
      </c>
      <c r="EQ42">
        <v>90.712400000000002</v>
      </c>
    </row>
    <row r="43" spans="1:147" x14ac:dyDescent="0.3">
      <c r="A43">
        <v>27</v>
      </c>
      <c r="B43">
        <v>1672924695.4000001</v>
      </c>
      <c r="C43">
        <v>1620.2000000476801</v>
      </c>
      <c r="D43" t="s">
        <v>333</v>
      </c>
      <c r="E43" t="s">
        <v>334</v>
      </c>
      <c r="F43">
        <v>1672924687.4000001</v>
      </c>
      <c r="G43">
        <f t="shared" si="0"/>
        <v>4.0134097265496962E-3</v>
      </c>
      <c r="H43">
        <f t="shared" si="1"/>
        <v>11.092052296248671</v>
      </c>
      <c r="I43">
        <f t="shared" si="2"/>
        <v>401.52432258064499</v>
      </c>
      <c r="J43">
        <f t="shared" si="3"/>
        <v>283.78889020911566</v>
      </c>
      <c r="K43">
        <f t="shared" si="4"/>
        <v>27.381258361864724</v>
      </c>
      <c r="L43">
        <f t="shared" si="5"/>
        <v>38.740914794275497</v>
      </c>
      <c r="M43">
        <f t="shared" si="6"/>
        <v>0.17355752132482652</v>
      </c>
      <c r="N43">
        <f t="shared" si="7"/>
        <v>3.3805427365429952</v>
      </c>
      <c r="O43">
        <f t="shared" si="8"/>
        <v>0.16875497946803469</v>
      </c>
      <c r="P43">
        <f t="shared" si="9"/>
        <v>0.10589228240041038</v>
      </c>
      <c r="Q43">
        <f t="shared" si="10"/>
        <v>16.522154899942077</v>
      </c>
      <c r="R43">
        <f t="shared" si="11"/>
        <v>27.611030613854748</v>
      </c>
      <c r="S43">
        <f t="shared" si="12"/>
        <v>27.9956161290323</v>
      </c>
      <c r="T43">
        <f t="shared" si="13"/>
        <v>3.7938699608762758</v>
      </c>
      <c r="U43">
        <f t="shared" si="14"/>
        <v>40.149035686910352</v>
      </c>
      <c r="V43">
        <f t="shared" si="15"/>
        <v>1.5629270034473322</v>
      </c>
      <c r="W43">
        <f t="shared" si="16"/>
        <v>3.8928133059915253</v>
      </c>
      <c r="X43">
        <f t="shared" si="17"/>
        <v>2.2309429574289439</v>
      </c>
      <c r="Y43">
        <f t="shared" si="18"/>
        <v>-176.9913689408416</v>
      </c>
      <c r="Z43">
        <f t="shared" si="19"/>
        <v>80.617622809776989</v>
      </c>
      <c r="AA43">
        <f t="shared" si="20"/>
        <v>5.2094576851096912</v>
      </c>
      <c r="AB43">
        <f t="shared" si="21"/>
        <v>-74.642133546012829</v>
      </c>
      <c r="AC43">
        <v>-3.9942568966654303E-2</v>
      </c>
      <c r="AD43">
        <v>4.4839032826294603E-2</v>
      </c>
      <c r="AE43">
        <v>3.3723674825825198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50689.3102675802</v>
      </c>
      <c r="AK43" t="s">
        <v>251</v>
      </c>
      <c r="AL43">
        <v>2.2725</v>
      </c>
      <c r="AM43">
        <v>1.42177</v>
      </c>
      <c r="AN43">
        <f t="shared" si="25"/>
        <v>-0.85072999999999999</v>
      </c>
      <c r="AO43">
        <f t="shared" si="26"/>
        <v>-0.59835979096478331</v>
      </c>
      <c r="AP43">
        <v>0.105590538654359</v>
      </c>
      <c r="AQ43" t="s">
        <v>335</v>
      </c>
      <c r="AR43">
        <v>2.36681153846154</v>
      </c>
      <c r="AS43">
        <v>2.0743999999999998</v>
      </c>
      <c r="AT43">
        <f t="shared" si="27"/>
        <v>-0.14096198344655808</v>
      </c>
      <c r="AU43">
        <v>0.5</v>
      </c>
      <c r="AV43">
        <f t="shared" si="28"/>
        <v>84.298831371194822</v>
      </c>
      <c r="AW43">
        <f t="shared" si="29"/>
        <v>11.092052296248671</v>
      </c>
      <c r="AX43">
        <f t="shared" si="30"/>
        <v>-5.9414652361552776</v>
      </c>
      <c r="AY43">
        <f t="shared" si="31"/>
        <v>1</v>
      </c>
      <c r="AZ43">
        <f t="shared" si="32"/>
        <v>0.13032756894597261</v>
      </c>
      <c r="BA43">
        <f t="shared" si="33"/>
        <v>-0.31461145391438483</v>
      </c>
      <c r="BB43" t="s">
        <v>253</v>
      </c>
      <c r="BC43">
        <v>0</v>
      </c>
      <c r="BD43">
        <f t="shared" si="34"/>
        <v>2.0743999999999998</v>
      </c>
      <c r="BE43">
        <f t="shared" si="35"/>
        <v>-0.14096198344655816</v>
      </c>
      <c r="BF43">
        <f t="shared" si="36"/>
        <v>-0.45902642480851319</v>
      </c>
      <c r="BG43">
        <f t="shared" si="37"/>
        <v>1.4760804566458354</v>
      </c>
      <c r="BH43">
        <f t="shared" si="38"/>
        <v>0.76714116112044928</v>
      </c>
      <c r="BI43">
        <f t="shared" si="39"/>
        <v>99.998906451612896</v>
      </c>
      <c r="BJ43">
        <f t="shared" si="40"/>
        <v>84.298831371194822</v>
      </c>
      <c r="BK43">
        <f t="shared" si="41"/>
        <v>0.842997532297866</v>
      </c>
      <c r="BL43">
        <f t="shared" si="42"/>
        <v>0.19599506459573232</v>
      </c>
      <c r="BM43">
        <v>0.89352191060443997</v>
      </c>
      <c r="BN43">
        <v>0.5</v>
      </c>
      <c r="BO43" t="s">
        <v>254</v>
      </c>
      <c r="BP43">
        <v>1672924687.4000001</v>
      </c>
      <c r="BQ43">
        <v>401.52432258064499</v>
      </c>
      <c r="BR43">
        <v>403.79441935483902</v>
      </c>
      <c r="BS43">
        <v>16.198719354838701</v>
      </c>
      <c r="BT43">
        <v>15.493148387096801</v>
      </c>
      <c r="BU43">
        <v>500.01770967741902</v>
      </c>
      <c r="BV43">
        <v>96.284622580645205</v>
      </c>
      <c r="BW43">
        <v>0.199980258064516</v>
      </c>
      <c r="BX43">
        <v>28.437958064516099</v>
      </c>
      <c r="BY43">
        <v>27.9956161290323</v>
      </c>
      <c r="BZ43">
        <v>999.9</v>
      </c>
      <c r="CA43">
        <v>10004.032258064501</v>
      </c>
      <c r="CB43">
        <v>0</v>
      </c>
      <c r="CC43">
        <v>314.46183870967701</v>
      </c>
      <c r="CD43">
        <v>99.998906451612896</v>
      </c>
      <c r="CE43">
        <v>0.90010725806451597</v>
      </c>
      <c r="CF43">
        <v>9.9892238709677506E-2</v>
      </c>
      <c r="CG43">
        <v>0</v>
      </c>
      <c r="CH43">
        <v>2.3684225806451602</v>
      </c>
      <c r="CI43">
        <v>0</v>
      </c>
      <c r="CJ43">
        <v>59.858487096774198</v>
      </c>
      <c r="CK43">
        <v>914.36345161290296</v>
      </c>
      <c r="CL43">
        <v>39.858741935483899</v>
      </c>
      <c r="CM43">
        <v>44.741870967741903</v>
      </c>
      <c r="CN43">
        <v>42.092483870967698</v>
      </c>
      <c r="CO43">
        <v>43.0843548387097</v>
      </c>
      <c r="CP43">
        <v>40.381</v>
      </c>
      <c r="CQ43">
        <v>90.009677419354801</v>
      </c>
      <c r="CR43">
        <v>9.9919354838709697</v>
      </c>
      <c r="CS43">
        <v>0</v>
      </c>
      <c r="CT43">
        <v>59.400000095367403</v>
      </c>
      <c r="CU43">
        <v>2.36681153846154</v>
      </c>
      <c r="CV43">
        <v>0.75322734331228003</v>
      </c>
      <c r="CW43">
        <v>-0.48402735048539802</v>
      </c>
      <c r="CX43">
        <v>59.809246153846203</v>
      </c>
      <c r="CY43">
        <v>15</v>
      </c>
      <c r="CZ43">
        <v>1672923008.7</v>
      </c>
      <c r="DA43" t="s">
        <v>255</v>
      </c>
      <c r="DB43">
        <v>3</v>
      </c>
      <c r="DC43">
        <v>-4.1289999999999996</v>
      </c>
      <c r="DD43">
        <v>0.35299999999999998</v>
      </c>
      <c r="DE43">
        <v>400</v>
      </c>
      <c r="DF43">
        <v>15</v>
      </c>
      <c r="DG43">
        <v>1.71</v>
      </c>
      <c r="DH43">
        <v>0.19</v>
      </c>
      <c r="DI43">
        <v>-1.8583452622641501</v>
      </c>
      <c r="DJ43">
        <v>-8.2866907682604598</v>
      </c>
      <c r="DK43">
        <v>2.7908854359330402</v>
      </c>
      <c r="DL43">
        <v>0</v>
      </c>
      <c r="DM43">
        <v>2.3511000000000002</v>
      </c>
      <c r="DN43">
        <v>0</v>
      </c>
      <c r="DO43">
        <v>0</v>
      </c>
      <c r="DP43">
        <v>0</v>
      </c>
      <c r="DQ43">
        <v>0.70036952830188703</v>
      </c>
      <c r="DR43">
        <v>5.5070275761969802E-2</v>
      </c>
      <c r="DS43">
        <v>8.70157207571263E-3</v>
      </c>
      <c r="DT43">
        <v>1</v>
      </c>
      <c r="DU43">
        <v>1</v>
      </c>
      <c r="DV43">
        <v>3</v>
      </c>
      <c r="DW43" t="s">
        <v>256</v>
      </c>
      <c r="DX43">
        <v>100</v>
      </c>
      <c r="DY43">
        <v>100</v>
      </c>
      <c r="DZ43">
        <v>-4.1289999999999996</v>
      </c>
      <c r="EA43">
        <v>0.35299999999999998</v>
      </c>
      <c r="EB43">
        <v>2</v>
      </c>
      <c r="EC43">
        <v>517.05600000000004</v>
      </c>
      <c r="ED43">
        <v>407.93900000000002</v>
      </c>
      <c r="EE43">
        <v>26.592600000000001</v>
      </c>
      <c r="EF43">
        <v>31.987400000000001</v>
      </c>
      <c r="EG43">
        <v>29.9999</v>
      </c>
      <c r="EH43">
        <v>32.116999999999997</v>
      </c>
      <c r="EI43">
        <v>32.143999999999998</v>
      </c>
      <c r="EJ43">
        <v>17.794899999999998</v>
      </c>
      <c r="EK43">
        <v>30.537700000000001</v>
      </c>
      <c r="EL43">
        <v>0</v>
      </c>
      <c r="EM43">
        <v>26.585100000000001</v>
      </c>
      <c r="EN43">
        <v>394.25299999999999</v>
      </c>
      <c r="EO43">
        <v>15.4628</v>
      </c>
      <c r="EP43">
        <v>100.208</v>
      </c>
      <c r="EQ43">
        <v>90.708799999999997</v>
      </c>
    </row>
    <row r="44" spans="1:147" x14ac:dyDescent="0.3">
      <c r="A44">
        <v>28</v>
      </c>
      <c r="B44">
        <v>1672924755.4000001</v>
      </c>
      <c r="C44">
        <v>1680.2000000476801</v>
      </c>
      <c r="D44" t="s">
        <v>336</v>
      </c>
      <c r="E44" t="s">
        <v>337</v>
      </c>
      <c r="F44">
        <v>1672924747.4000001</v>
      </c>
      <c r="G44">
        <f t="shared" si="0"/>
        <v>3.7870754572437689E-3</v>
      </c>
      <c r="H44">
        <f t="shared" si="1"/>
        <v>1.3956917065089343</v>
      </c>
      <c r="I44">
        <f t="shared" si="2"/>
        <v>400.236548387097</v>
      </c>
      <c r="J44">
        <f t="shared" si="3"/>
        <v>371.63185104072562</v>
      </c>
      <c r="K44">
        <f t="shared" si="4"/>
        <v>35.856280812204908</v>
      </c>
      <c r="L44">
        <f t="shared" si="5"/>
        <v>38.616157442066829</v>
      </c>
      <c r="M44">
        <f t="shared" si="6"/>
        <v>0.1634912685977756</v>
      </c>
      <c r="N44">
        <f t="shared" si="7"/>
        <v>3.3795971351945462</v>
      </c>
      <c r="O44">
        <f t="shared" si="8"/>
        <v>0.15922112239511202</v>
      </c>
      <c r="P44">
        <f t="shared" si="9"/>
        <v>9.9887567687163892E-2</v>
      </c>
      <c r="Q44">
        <f t="shared" si="10"/>
        <v>16.523964368779129</v>
      </c>
      <c r="R44">
        <f t="shared" si="11"/>
        <v>27.632480449810974</v>
      </c>
      <c r="S44">
        <f t="shared" si="12"/>
        <v>27.9748709677419</v>
      </c>
      <c r="T44">
        <f t="shared" si="13"/>
        <v>3.7892840324852042</v>
      </c>
      <c r="U44">
        <f t="shared" si="14"/>
        <v>40.092303282967293</v>
      </c>
      <c r="V44">
        <f t="shared" si="15"/>
        <v>1.5580200707735876</v>
      </c>
      <c r="W44">
        <f t="shared" si="16"/>
        <v>3.8860827221056486</v>
      </c>
      <c r="X44">
        <f t="shared" si="17"/>
        <v>2.2312639617116163</v>
      </c>
      <c r="Y44">
        <f t="shared" si="18"/>
        <v>-167.01002766445021</v>
      </c>
      <c r="Z44">
        <f t="shared" si="19"/>
        <v>78.949387532055894</v>
      </c>
      <c r="AA44">
        <f t="shared" si="20"/>
        <v>5.1018009483312747</v>
      </c>
      <c r="AB44">
        <f t="shared" si="21"/>
        <v>-66.434874815283919</v>
      </c>
      <c r="AC44">
        <v>-3.99285197549092E-2</v>
      </c>
      <c r="AD44">
        <v>4.48232613553321E-2</v>
      </c>
      <c r="AE44">
        <v>3.3714247567595299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50677.18947403667</v>
      </c>
      <c r="AK44" t="s">
        <v>251</v>
      </c>
      <c r="AL44">
        <v>2.2725</v>
      </c>
      <c r="AM44">
        <v>1.42177</v>
      </c>
      <c r="AN44">
        <f t="shared" si="25"/>
        <v>-0.85072999999999999</v>
      </c>
      <c r="AO44">
        <f t="shared" si="26"/>
        <v>-0.59835979096478331</v>
      </c>
      <c r="AP44">
        <v>0.105590538654359</v>
      </c>
      <c r="AQ44" t="s">
        <v>338</v>
      </c>
      <c r="AR44">
        <v>2.3752192307692299</v>
      </c>
      <c r="AS44">
        <v>1.7627999999999999</v>
      </c>
      <c r="AT44">
        <f t="shared" si="27"/>
        <v>-0.34741276989404923</v>
      </c>
      <c r="AU44">
        <v>0.5</v>
      </c>
      <c r="AV44">
        <f t="shared" si="28"/>
        <v>84.308005089815808</v>
      </c>
      <c r="AW44">
        <f t="shared" si="29"/>
        <v>1.3956917065089343</v>
      </c>
      <c r="AX44">
        <f t="shared" si="30"/>
        <v>-14.644838786247256</v>
      </c>
      <c r="AY44">
        <f t="shared" si="31"/>
        <v>1</v>
      </c>
      <c r="AZ44">
        <f t="shared" si="32"/>
        <v>1.5302238102777933E-2</v>
      </c>
      <c r="BA44">
        <f t="shared" si="33"/>
        <v>-0.19345926934422508</v>
      </c>
      <c r="BB44" t="s">
        <v>253</v>
      </c>
      <c r="BC44">
        <v>0</v>
      </c>
      <c r="BD44">
        <f t="shared" si="34"/>
        <v>1.7627999999999999</v>
      </c>
      <c r="BE44">
        <f t="shared" si="35"/>
        <v>-0.34741276989404923</v>
      </c>
      <c r="BF44">
        <f t="shared" si="36"/>
        <v>-0.23986298768436523</v>
      </c>
      <c r="BG44">
        <f t="shared" si="37"/>
        <v>1.2015288027648223</v>
      </c>
      <c r="BH44">
        <f t="shared" si="38"/>
        <v>0.40086749027305957</v>
      </c>
      <c r="BI44">
        <f t="shared" si="39"/>
        <v>100.009780645161</v>
      </c>
      <c r="BJ44">
        <f t="shared" si="40"/>
        <v>84.308005089815808</v>
      </c>
      <c r="BK44">
        <f t="shared" si="41"/>
        <v>0.84299760029415749</v>
      </c>
      <c r="BL44">
        <f t="shared" si="42"/>
        <v>0.19599520058831499</v>
      </c>
      <c r="BM44">
        <v>0.89352191060443997</v>
      </c>
      <c r="BN44">
        <v>0.5</v>
      </c>
      <c r="BO44" t="s">
        <v>254</v>
      </c>
      <c r="BP44">
        <v>1672924747.4000001</v>
      </c>
      <c r="BQ44">
        <v>400.236548387097</v>
      </c>
      <c r="BR44">
        <v>400.75680645161299</v>
      </c>
      <c r="BS44">
        <v>16.1480741935484</v>
      </c>
      <c r="BT44">
        <v>15.4822677419355</v>
      </c>
      <c r="BU44">
        <v>500.02406451612899</v>
      </c>
      <c r="BV44">
        <v>96.283354838709698</v>
      </c>
      <c r="BW44">
        <v>0.19998132258064499</v>
      </c>
      <c r="BX44">
        <v>28.408180645161298</v>
      </c>
      <c r="BY44">
        <v>27.9748709677419</v>
      </c>
      <c r="BZ44">
        <v>999.9</v>
      </c>
      <c r="CA44">
        <v>10000.6451612903</v>
      </c>
      <c r="CB44">
        <v>0</v>
      </c>
      <c r="CC44">
        <v>314.36406451612902</v>
      </c>
      <c r="CD44">
        <v>100.009780645161</v>
      </c>
      <c r="CE44">
        <v>0.90010725806451597</v>
      </c>
      <c r="CF44">
        <v>9.9892238709677506E-2</v>
      </c>
      <c r="CG44">
        <v>0</v>
      </c>
      <c r="CH44">
        <v>2.3590838709677402</v>
      </c>
      <c r="CI44">
        <v>0</v>
      </c>
      <c r="CJ44">
        <v>58.813996774193498</v>
      </c>
      <c r="CK44">
        <v>914.462161290322</v>
      </c>
      <c r="CL44">
        <v>39.707322580645098</v>
      </c>
      <c r="CM44">
        <v>44.606709677419303</v>
      </c>
      <c r="CN44">
        <v>41.936999999999998</v>
      </c>
      <c r="CO44">
        <v>42.995935483871001</v>
      </c>
      <c r="CP44">
        <v>40.258000000000003</v>
      </c>
      <c r="CQ44">
        <v>90.019032258064499</v>
      </c>
      <c r="CR44">
        <v>9.9932258064516208</v>
      </c>
      <c r="CS44">
        <v>0</v>
      </c>
      <c r="CT44">
        <v>59.400000095367403</v>
      </c>
      <c r="CU44">
        <v>2.3752192307692299</v>
      </c>
      <c r="CV44">
        <v>0.33261197294758399</v>
      </c>
      <c r="CW44">
        <v>-1.1345230761489999</v>
      </c>
      <c r="CX44">
        <v>58.800315384615402</v>
      </c>
      <c r="CY44">
        <v>15</v>
      </c>
      <c r="CZ44">
        <v>1672923008.7</v>
      </c>
      <c r="DA44" t="s">
        <v>255</v>
      </c>
      <c r="DB44">
        <v>3</v>
      </c>
      <c r="DC44">
        <v>-4.1289999999999996</v>
      </c>
      <c r="DD44">
        <v>0.35299999999999998</v>
      </c>
      <c r="DE44">
        <v>400</v>
      </c>
      <c r="DF44">
        <v>15</v>
      </c>
      <c r="DG44">
        <v>1.71</v>
      </c>
      <c r="DH44">
        <v>0.19</v>
      </c>
      <c r="DI44">
        <v>-1.0476703396226399</v>
      </c>
      <c r="DJ44">
        <v>4.9474359167878701</v>
      </c>
      <c r="DK44">
        <v>0.79838999748410999</v>
      </c>
      <c r="DL44">
        <v>0</v>
      </c>
      <c r="DM44">
        <v>2.3763000000000001</v>
      </c>
      <c r="DN44">
        <v>0</v>
      </c>
      <c r="DO44">
        <v>0</v>
      </c>
      <c r="DP44">
        <v>0</v>
      </c>
      <c r="DQ44">
        <v>0.66993733962264201</v>
      </c>
      <c r="DR44">
        <v>-4.0851030478957599E-2</v>
      </c>
      <c r="DS44">
        <v>5.9858360616003E-3</v>
      </c>
      <c r="DT44">
        <v>1</v>
      </c>
      <c r="DU44">
        <v>1</v>
      </c>
      <c r="DV44">
        <v>3</v>
      </c>
      <c r="DW44" t="s">
        <v>256</v>
      </c>
      <c r="DX44">
        <v>100</v>
      </c>
      <c r="DY44">
        <v>100</v>
      </c>
      <c r="DZ44">
        <v>-4.1289999999999996</v>
      </c>
      <c r="EA44">
        <v>0.35299999999999998</v>
      </c>
      <c r="EB44">
        <v>2</v>
      </c>
      <c r="EC44">
        <v>517.27300000000002</v>
      </c>
      <c r="ED44">
        <v>408.13799999999998</v>
      </c>
      <c r="EE44">
        <v>26.5504</v>
      </c>
      <c r="EF44">
        <v>31.992999999999999</v>
      </c>
      <c r="EG44">
        <v>30</v>
      </c>
      <c r="EH44">
        <v>32.128300000000003</v>
      </c>
      <c r="EI44">
        <v>32.155200000000001</v>
      </c>
      <c r="EJ44">
        <v>18.381499999999999</v>
      </c>
      <c r="EK44">
        <v>30.537700000000001</v>
      </c>
      <c r="EL44">
        <v>0</v>
      </c>
      <c r="EM44">
        <v>26.563099999999999</v>
      </c>
      <c r="EN44">
        <v>400.76400000000001</v>
      </c>
      <c r="EO44">
        <v>15.488899999999999</v>
      </c>
      <c r="EP44">
        <v>100.208</v>
      </c>
      <c r="EQ44">
        <v>90.707800000000006</v>
      </c>
    </row>
    <row r="45" spans="1:147" x14ac:dyDescent="0.3">
      <c r="A45">
        <v>29</v>
      </c>
      <c r="B45">
        <v>1672924815.4000001</v>
      </c>
      <c r="C45">
        <v>1740.2000000476801</v>
      </c>
      <c r="D45" t="s">
        <v>339</v>
      </c>
      <c r="E45" t="s">
        <v>340</v>
      </c>
      <c r="F45">
        <v>1672924807.4000001</v>
      </c>
      <c r="G45">
        <f t="shared" si="0"/>
        <v>3.4133430837554892E-3</v>
      </c>
      <c r="H45">
        <f t="shared" si="1"/>
        <v>1.0219400135525498</v>
      </c>
      <c r="I45">
        <f t="shared" si="2"/>
        <v>400.10832258064499</v>
      </c>
      <c r="J45">
        <f t="shared" si="3"/>
        <v>374.02262873801919</v>
      </c>
      <c r="K45">
        <f t="shared" si="4"/>
        <v>36.086809193492023</v>
      </c>
      <c r="L45">
        <f t="shared" si="5"/>
        <v>38.603634069983777</v>
      </c>
      <c r="M45">
        <f t="shared" si="6"/>
        <v>0.14668300200133691</v>
      </c>
      <c r="N45">
        <f t="shared" si="7"/>
        <v>3.3775471295835495</v>
      </c>
      <c r="O45">
        <f t="shared" si="8"/>
        <v>0.14323372568478571</v>
      </c>
      <c r="P45">
        <f t="shared" si="9"/>
        <v>8.9824226719476083E-2</v>
      </c>
      <c r="Q45">
        <f t="shared" si="10"/>
        <v>16.521995045240097</v>
      </c>
      <c r="R45">
        <f t="shared" si="11"/>
        <v>27.697531412262915</v>
      </c>
      <c r="S45">
        <f t="shared" si="12"/>
        <v>27.9819322580645</v>
      </c>
      <c r="T45">
        <f t="shared" si="13"/>
        <v>3.7908444591230901</v>
      </c>
      <c r="U45">
        <f t="shared" si="14"/>
        <v>40.067688360770653</v>
      </c>
      <c r="V45">
        <f t="shared" si="15"/>
        <v>1.5553002865544816</v>
      </c>
      <c r="W45">
        <f t="shared" si="16"/>
        <v>3.8816820989284726</v>
      </c>
      <c r="X45">
        <f t="shared" si="17"/>
        <v>2.2355441725686083</v>
      </c>
      <c r="Y45">
        <f t="shared" si="18"/>
        <v>-150.52842999361707</v>
      </c>
      <c r="Z45">
        <f t="shared" si="19"/>
        <v>74.066119087983054</v>
      </c>
      <c r="AA45">
        <f t="shared" si="20"/>
        <v>4.7888466827185274</v>
      </c>
      <c r="AB45">
        <f t="shared" si="21"/>
        <v>-55.151469177675381</v>
      </c>
      <c r="AC45">
        <v>-3.9898067509268602E-2</v>
      </c>
      <c r="AD45">
        <v>4.4789076041837302E-2</v>
      </c>
      <c r="AE45">
        <v>3.3693809839685098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50643.381508433071</v>
      </c>
      <c r="AK45" t="s">
        <v>251</v>
      </c>
      <c r="AL45">
        <v>2.2725</v>
      </c>
      <c r="AM45">
        <v>1.42177</v>
      </c>
      <c r="AN45">
        <f t="shared" si="25"/>
        <v>-0.85072999999999999</v>
      </c>
      <c r="AO45">
        <f t="shared" si="26"/>
        <v>-0.59835979096478331</v>
      </c>
      <c r="AP45">
        <v>0.105590538654359</v>
      </c>
      <c r="AQ45" t="s">
        <v>341</v>
      </c>
      <c r="AR45">
        <v>2.33251923076923</v>
      </c>
      <c r="AS45">
        <v>1.67</v>
      </c>
      <c r="AT45">
        <f t="shared" si="27"/>
        <v>-0.39671810225702409</v>
      </c>
      <c r="AU45">
        <v>0.5</v>
      </c>
      <c r="AV45">
        <f t="shared" si="28"/>
        <v>84.298173937363359</v>
      </c>
      <c r="AW45">
        <f t="shared" si="29"/>
        <v>1.0219400135525498</v>
      </c>
      <c r="AX45">
        <f t="shared" si="30"/>
        <v>-16.721305794081658</v>
      </c>
      <c r="AY45">
        <f t="shared" si="31"/>
        <v>1</v>
      </c>
      <c r="AZ45">
        <f t="shared" si="32"/>
        <v>1.0870336000149567E-2</v>
      </c>
      <c r="BA45">
        <f t="shared" si="33"/>
        <v>-0.14864071856287422</v>
      </c>
      <c r="BB45" t="s">
        <v>253</v>
      </c>
      <c r="BC45">
        <v>0</v>
      </c>
      <c r="BD45">
        <f t="shared" si="34"/>
        <v>1.67</v>
      </c>
      <c r="BE45">
        <f t="shared" si="35"/>
        <v>-0.39671810225702397</v>
      </c>
      <c r="BF45">
        <f t="shared" si="36"/>
        <v>-0.17459223362428519</v>
      </c>
      <c r="BG45">
        <f t="shared" si="37"/>
        <v>1.0996169805298424</v>
      </c>
      <c r="BH45">
        <f t="shared" si="38"/>
        <v>0.291784702549575</v>
      </c>
      <c r="BI45">
        <f t="shared" si="39"/>
        <v>99.998148387096805</v>
      </c>
      <c r="BJ45">
        <f t="shared" si="40"/>
        <v>84.298173937363359</v>
      </c>
      <c r="BK45">
        <f t="shared" si="41"/>
        <v>0.84299734842131058</v>
      </c>
      <c r="BL45">
        <f t="shared" si="42"/>
        <v>0.19599469684262136</v>
      </c>
      <c r="BM45">
        <v>0.89352191060443997</v>
      </c>
      <c r="BN45">
        <v>0.5</v>
      </c>
      <c r="BO45" t="s">
        <v>254</v>
      </c>
      <c r="BP45">
        <v>1672924807.4000001</v>
      </c>
      <c r="BQ45">
        <v>400.10832258064499</v>
      </c>
      <c r="BR45">
        <v>400.53500000000003</v>
      </c>
      <c r="BS45">
        <v>16.119948387096802</v>
      </c>
      <c r="BT45">
        <v>15.519809677419399</v>
      </c>
      <c r="BU45">
        <v>500.00651612903198</v>
      </c>
      <c r="BV45">
        <v>96.282906451612902</v>
      </c>
      <c r="BW45">
        <v>0.20005051612903199</v>
      </c>
      <c r="BX45">
        <v>28.388687096774198</v>
      </c>
      <c r="BY45">
        <v>27.9819322580645</v>
      </c>
      <c r="BZ45">
        <v>999.9</v>
      </c>
      <c r="CA45">
        <v>9993.0645161290304</v>
      </c>
      <c r="CB45">
        <v>0</v>
      </c>
      <c r="CC45">
        <v>314.39680645161297</v>
      </c>
      <c r="CD45">
        <v>99.998148387096805</v>
      </c>
      <c r="CE45">
        <v>0.90011929032258098</v>
      </c>
      <c r="CF45">
        <v>9.9880354838709703E-2</v>
      </c>
      <c r="CG45">
        <v>0</v>
      </c>
      <c r="CH45">
        <v>2.30815483870968</v>
      </c>
      <c r="CI45">
        <v>0</v>
      </c>
      <c r="CJ45">
        <v>58.158335483870999</v>
      </c>
      <c r="CK45">
        <v>914.36022580645204</v>
      </c>
      <c r="CL45">
        <v>39.562064516128999</v>
      </c>
      <c r="CM45">
        <v>44.461387096774203</v>
      </c>
      <c r="CN45">
        <v>41.8</v>
      </c>
      <c r="CO45">
        <v>42.870935483871001</v>
      </c>
      <c r="CP45">
        <v>40.125</v>
      </c>
      <c r="CQ45">
        <v>90.01</v>
      </c>
      <c r="CR45">
        <v>9.9912903225806495</v>
      </c>
      <c r="CS45">
        <v>0</v>
      </c>
      <c r="CT45">
        <v>59.200000047683702</v>
      </c>
      <c r="CU45">
        <v>2.33251923076923</v>
      </c>
      <c r="CV45">
        <v>0.23973676596743301</v>
      </c>
      <c r="CW45">
        <v>-2.83938120044066</v>
      </c>
      <c r="CX45">
        <v>58.138150000000003</v>
      </c>
      <c r="CY45">
        <v>15</v>
      </c>
      <c r="CZ45">
        <v>1672923008.7</v>
      </c>
      <c r="DA45" t="s">
        <v>255</v>
      </c>
      <c r="DB45">
        <v>3</v>
      </c>
      <c r="DC45">
        <v>-4.1289999999999996</v>
      </c>
      <c r="DD45">
        <v>0.35299999999999998</v>
      </c>
      <c r="DE45">
        <v>400</v>
      </c>
      <c r="DF45">
        <v>15</v>
      </c>
      <c r="DG45">
        <v>1.71</v>
      </c>
      <c r="DH45">
        <v>0.19</v>
      </c>
      <c r="DI45">
        <v>-0.80216453018867895</v>
      </c>
      <c r="DJ45">
        <v>3.3375383580067699</v>
      </c>
      <c r="DK45">
        <v>0.59773846466038405</v>
      </c>
      <c r="DL45">
        <v>0</v>
      </c>
      <c r="DM45">
        <v>2.3043</v>
      </c>
      <c r="DN45">
        <v>0</v>
      </c>
      <c r="DO45">
        <v>0</v>
      </c>
      <c r="DP45">
        <v>0</v>
      </c>
      <c r="DQ45">
        <v>0.59679745283018903</v>
      </c>
      <c r="DR45">
        <v>2.5817455249154301E-2</v>
      </c>
      <c r="DS45">
        <v>6.5383380831281904E-3</v>
      </c>
      <c r="DT45">
        <v>1</v>
      </c>
      <c r="DU45">
        <v>1</v>
      </c>
      <c r="DV45">
        <v>3</v>
      </c>
      <c r="DW45" t="s">
        <v>256</v>
      </c>
      <c r="DX45">
        <v>100</v>
      </c>
      <c r="DY45">
        <v>100</v>
      </c>
      <c r="DZ45">
        <v>-4.1289999999999996</v>
      </c>
      <c r="EA45">
        <v>0.35299999999999998</v>
      </c>
      <c r="EB45">
        <v>2</v>
      </c>
      <c r="EC45">
        <v>517.05899999999997</v>
      </c>
      <c r="ED45">
        <v>408.17500000000001</v>
      </c>
      <c r="EE45">
        <v>26.587800000000001</v>
      </c>
      <c r="EF45">
        <v>31.995799999999999</v>
      </c>
      <c r="EG45">
        <v>29.9999</v>
      </c>
      <c r="EH45">
        <v>32.134</v>
      </c>
      <c r="EI45">
        <v>32.160699999999999</v>
      </c>
      <c r="EJ45">
        <v>18.384399999999999</v>
      </c>
      <c r="EK45">
        <v>30.2652</v>
      </c>
      <c r="EL45">
        <v>0</v>
      </c>
      <c r="EM45">
        <v>26.598400000000002</v>
      </c>
      <c r="EN45">
        <v>400.822</v>
      </c>
      <c r="EO45">
        <v>15.563499999999999</v>
      </c>
      <c r="EP45">
        <v>100.209</v>
      </c>
      <c r="EQ45">
        <v>90.707499999999996</v>
      </c>
    </row>
    <row r="46" spans="1:147" x14ac:dyDescent="0.3">
      <c r="A46">
        <v>30</v>
      </c>
      <c r="B46">
        <v>1672924875.4000001</v>
      </c>
      <c r="C46">
        <v>1800.2000000476801</v>
      </c>
      <c r="D46" t="s">
        <v>342</v>
      </c>
      <c r="E46" t="s">
        <v>343</v>
      </c>
      <c r="F46">
        <v>1672924867.4000001</v>
      </c>
      <c r="G46">
        <f t="shared" si="0"/>
        <v>3.1094949234341321E-3</v>
      </c>
      <c r="H46">
        <f t="shared" si="1"/>
        <v>1.4497325872852456</v>
      </c>
      <c r="I46">
        <f t="shared" si="2"/>
        <v>400.13654838709698</v>
      </c>
      <c r="J46">
        <f t="shared" si="3"/>
        <v>367.77954462344081</v>
      </c>
      <c r="K46">
        <f t="shared" si="4"/>
        <v>35.48377700403266</v>
      </c>
      <c r="L46">
        <f t="shared" si="5"/>
        <v>38.60561649416465</v>
      </c>
      <c r="M46">
        <f t="shared" si="6"/>
        <v>0.13316882825603452</v>
      </c>
      <c r="N46">
        <f t="shared" si="7"/>
        <v>3.3821804183453423</v>
      </c>
      <c r="O46">
        <f t="shared" si="8"/>
        <v>0.13032301204151731</v>
      </c>
      <c r="P46">
        <f t="shared" si="9"/>
        <v>8.1702502586918885E-2</v>
      </c>
      <c r="Q46">
        <f t="shared" si="10"/>
        <v>16.52257183954227</v>
      </c>
      <c r="R46">
        <f t="shared" si="11"/>
        <v>27.761646517344911</v>
      </c>
      <c r="S46">
        <f t="shared" si="12"/>
        <v>27.994616129032298</v>
      </c>
      <c r="T46">
        <f t="shared" si="13"/>
        <v>3.7936487897016451</v>
      </c>
      <c r="U46">
        <f t="shared" si="14"/>
        <v>40.084609598415376</v>
      </c>
      <c r="V46">
        <f t="shared" si="15"/>
        <v>1.5554329009023402</v>
      </c>
      <c r="W46">
        <f t="shared" si="16"/>
        <v>3.8803743294130264</v>
      </c>
      <c r="X46">
        <f t="shared" si="17"/>
        <v>2.2382158887993047</v>
      </c>
      <c r="Y46">
        <f t="shared" si="18"/>
        <v>-137.12872612344523</v>
      </c>
      <c r="Z46">
        <f t="shared" si="19"/>
        <v>70.797959438922021</v>
      </c>
      <c r="AA46">
        <f t="shared" si="20"/>
        <v>4.5714251167443161</v>
      </c>
      <c r="AB46">
        <f t="shared" si="21"/>
        <v>-45.236769728236624</v>
      </c>
      <c r="AC46">
        <v>-3.9966904567302002E-2</v>
      </c>
      <c r="AD46">
        <v>4.4866351669937299E-2</v>
      </c>
      <c r="AE46">
        <v>3.37400018349053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50728.118479942641</v>
      </c>
      <c r="AK46" t="s">
        <v>251</v>
      </c>
      <c r="AL46">
        <v>2.2725</v>
      </c>
      <c r="AM46">
        <v>1.42177</v>
      </c>
      <c r="AN46">
        <f t="shared" si="25"/>
        <v>-0.85072999999999999</v>
      </c>
      <c r="AO46">
        <f t="shared" si="26"/>
        <v>-0.59835979096478331</v>
      </c>
      <c r="AP46">
        <v>0.105590538654359</v>
      </c>
      <c r="AQ46" t="s">
        <v>344</v>
      </c>
      <c r="AR46">
        <v>2.3584461538461499</v>
      </c>
      <c r="AS46">
        <v>1.8424</v>
      </c>
      <c r="AT46">
        <f t="shared" si="27"/>
        <v>-0.28009452553525294</v>
      </c>
      <c r="AU46">
        <v>0.5</v>
      </c>
      <c r="AV46">
        <f t="shared" si="28"/>
        <v>84.303247958179853</v>
      </c>
      <c r="AW46">
        <f t="shared" si="29"/>
        <v>1.4497325872852456</v>
      </c>
      <c r="AX46">
        <f t="shared" si="30"/>
        <v>-11.806439118963583</v>
      </c>
      <c r="AY46">
        <f t="shared" si="31"/>
        <v>1</v>
      </c>
      <c r="AZ46">
        <f t="shared" si="32"/>
        <v>1.5944131230835525E-2</v>
      </c>
      <c r="BA46">
        <f t="shared" si="33"/>
        <v>-0.2283054711246201</v>
      </c>
      <c r="BB46" t="s">
        <v>253</v>
      </c>
      <c r="BC46">
        <v>0</v>
      </c>
      <c r="BD46">
        <f t="shared" si="34"/>
        <v>1.8424</v>
      </c>
      <c r="BE46">
        <f t="shared" si="35"/>
        <v>-0.28009452553525283</v>
      </c>
      <c r="BF46">
        <f t="shared" si="36"/>
        <v>-0.29584953965831329</v>
      </c>
      <c r="BG46">
        <f t="shared" si="37"/>
        <v>1.1998283046876306</v>
      </c>
      <c r="BH46">
        <f t="shared" si="38"/>
        <v>0.49443419181173826</v>
      </c>
      <c r="BI46">
        <f t="shared" si="39"/>
        <v>100.00446129032299</v>
      </c>
      <c r="BJ46">
        <f t="shared" si="40"/>
        <v>84.303247958179853</v>
      </c>
      <c r="BK46">
        <f t="shared" si="41"/>
        <v>0.84299487113318927</v>
      </c>
      <c r="BL46">
        <f t="shared" si="42"/>
        <v>0.19598974226637852</v>
      </c>
      <c r="BM46">
        <v>0.89352191060443997</v>
      </c>
      <c r="BN46">
        <v>0.5</v>
      </c>
      <c r="BO46" t="s">
        <v>254</v>
      </c>
      <c r="BP46">
        <v>1672924867.4000001</v>
      </c>
      <c r="BQ46">
        <v>400.13654838709698</v>
      </c>
      <c r="BR46">
        <v>400.61796774193601</v>
      </c>
      <c r="BS46">
        <v>16.121632258064501</v>
      </c>
      <c r="BT46">
        <v>15.574912903225799</v>
      </c>
      <c r="BU46">
        <v>500.002322580645</v>
      </c>
      <c r="BV46">
        <v>96.281193548387094</v>
      </c>
      <c r="BW46">
        <v>0.19991183870967699</v>
      </c>
      <c r="BX46">
        <v>28.3828903225806</v>
      </c>
      <c r="BY46">
        <v>27.994616129032298</v>
      </c>
      <c r="BZ46">
        <v>999.9</v>
      </c>
      <c r="CA46">
        <v>10010.483870967701</v>
      </c>
      <c r="CB46">
        <v>0</v>
      </c>
      <c r="CC46">
        <v>314.44593548387098</v>
      </c>
      <c r="CD46">
        <v>100.00446129032299</v>
      </c>
      <c r="CE46">
        <v>0.90014822580645204</v>
      </c>
      <c r="CF46">
        <v>9.98513838709678E-2</v>
      </c>
      <c r="CG46">
        <v>0</v>
      </c>
      <c r="CH46">
        <v>2.3684354838709698</v>
      </c>
      <c r="CI46">
        <v>0</v>
      </c>
      <c r="CJ46">
        <v>57.0063161290322</v>
      </c>
      <c r="CK46">
        <v>914.42670967741901</v>
      </c>
      <c r="CL46">
        <v>39.430999999999997</v>
      </c>
      <c r="CM46">
        <v>44.328258064516099</v>
      </c>
      <c r="CN46">
        <v>41.652999999999999</v>
      </c>
      <c r="CO46">
        <v>42.75</v>
      </c>
      <c r="CP46">
        <v>39.997967741935497</v>
      </c>
      <c r="CQ46">
        <v>90.02</v>
      </c>
      <c r="CR46">
        <v>9.9832258064516193</v>
      </c>
      <c r="CS46">
        <v>0</v>
      </c>
      <c r="CT46">
        <v>59.599999904632597</v>
      </c>
      <c r="CU46">
        <v>2.3584461538461499</v>
      </c>
      <c r="CV46">
        <v>8.3152138531654096E-2</v>
      </c>
      <c r="CW46">
        <v>-1.0425025662173599</v>
      </c>
      <c r="CX46">
        <v>57.012569230769202</v>
      </c>
      <c r="CY46">
        <v>15</v>
      </c>
      <c r="CZ46">
        <v>1672923008.7</v>
      </c>
      <c r="DA46" t="s">
        <v>255</v>
      </c>
      <c r="DB46">
        <v>3</v>
      </c>
      <c r="DC46">
        <v>-4.1289999999999996</v>
      </c>
      <c r="DD46">
        <v>0.35299999999999998</v>
      </c>
      <c r="DE46">
        <v>400</v>
      </c>
      <c r="DF46">
        <v>15</v>
      </c>
      <c r="DG46">
        <v>1.71</v>
      </c>
      <c r="DH46">
        <v>0.19</v>
      </c>
      <c r="DI46">
        <v>-0.57828416037735897</v>
      </c>
      <c r="DJ46">
        <v>1.4127461539450701</v>
      </c>
      <c r="DK46">
        <v>0.32044969976471299</v>
      </c>
      <c r="DL46">
        <v>0</v>
      </c>
      <c r="DM46">
        <v>2.3079000000000001</v>
      </c>
      <c r="DN46">
        <v>0</v>
      </c>
      <c r="DO46">
        <v>0</v>
      </c>
      <c r="DP46">
        <v>0</v>
      </c>
      <c r="DQ46">
        <v>0.549063962264151</v>
      </c>
      <c r="DR46">
        <v>-2.6825792570634499E-2</v>
      </c>
      <c r="DS46">
        <v>4.6059625055301498E-3</v>
      </c>
      <c r="DT46">
        <v>1</v>
      </c>
      <c r="DU46">
        <v>1</v>
      </c>
      <c r="DV46">
        <v>3</v>
      </c>
      <c r="DW46" t="s">
        <v>256</v>
      </c>
      <c r="DX46">
        <v>100</v>
      </c>
      <c r="DY46">
        <v>100</v>
      </c>
      <c r="DZ46">
        <v>-4.1289999999999996</v>
      </c>
      <c r="EA46">
        <v>0.35299999999999998</v>
      </c>
      <c r="EB46">
        <v>2</v>
      </c>
      <c r="EC46">
        <v>516.673</v>
      </c>
      <c r="ED46">
        <v>408.42099999999999</v>
      </c>
      <c r="EE46">
        <v>26.578099999999999</v>
      </c>
      <c r="EF46">
        <v>31.990200000000002</v>
      </c>
      <c r="EG46">
        <v>29.9999</v>
      </c>
      <c r="EH46">
        <v>32.134</v>
      </c>
      <c r="EI46">
        <v>32.160699999999999</v>
      </c>
      <c r="EJ46">
        <v>18.364000000000001</v>
      </c>
      <c r="EK46">
        <v>29.972899999999999</v>
      </c>
      <c r="EL46">
        <v>0</v>
      </c>
      <c r="EM46">
        <v>26.565300000000001</v>
      </c>
      <c r="EN46">
        <v>400.51400000000001</v>
      </c>
      <c r="EO46">
        <v>15.6006</v>
      </c>
      <c r="EP46">
        <v>100.21299999999999</v>
      </c>
      <c r="EQ46">
        <v>90.707499999999996</v>
      </c>
    </row>
    <row r="47" spans="1:147" x14ac:dyDescent="0.3">
      <c r="A47">
        <v>31</v>
      </c>
      <c r="B47">
        <v>1672924935.4000001</v>
      </c>
      <c r="C47">
        <v>1860.2000000476801</v>
      </c>
      <c r="D47" t="s">
        <v>345</v>
      </c>
      <c r="E47" t="s">
        <v>346</v>
      </c>
      <c r="F47">
        <v>1672924927.40645</v>
      </c>
      <c r="G47">
        <f t="shared" si="0"/>
        <v>2.7970864388354917E-3</v>
      </c>
      <c r="H47">
        <f t="shared" si="1"/>
        <v>1.9055764581902201</v>
      </c>
      <c r="I47">
        <f t="shared" si="2"/>
        <v>400.04812903225798</v>
      </c>
      <c r="J47">
        <f t="shared" si="3"/>
        <v>359.61541252381011</v>
      </c>
      <c r="K47">
        <f t="shared" si="4"/>
        <v>34.696666855149282</v>
      </c>
      <c r="L47">
        <f t="shared" si="5"/>
        <v>38.597724612648555</v>
      </c>
      <c r="M47">
        <f t="shared" si="6"/>
        <v>0.11942087217669371</v>
      </c>
      <c r="N47">
        <f t="shared" si="7"/>
        <v>3.3797942296583714</v>
      </c>
      <c r="O47">
        <f t="shared" si="8"/>
        <v>0.11712527277866729</v>
      </c>
      <c r="P47">
        <f t="shared" si="9"/>
        <v>7.3405870531904768E-2</v>
      </c>
      <c r="Q47">
        <f t="shared" si="10"/>
        <v>16.522014496914295</v>
      </c>
      <c r="R47">
        <f t="shared" si="11"/>
        <v>27.805413845416769</v>
      </c>
      <c r="S47">
        <f t="shared" si="12"/>
        <v>27.988574193548398</v>
      </c>
      <c r="T47">
        <f t="shared" si="13"/>
        <v>3.792312727024481</v>
      </c>
      <c r="U47">
        <f t="shared" si="14"/>
        <v>40.058789400479874</v>
      </c>
      <c r="V47">
        <f t="shared" si="15"/>
        <v>1.5520089252436269</v>
      </c>
      <c r="W47">
        <f t="shared" si="16"/>
        <v>3.8743280774856239</v>
      </c>
      <c r="X47">
        <f t="shared" si="17"/>
        <v>2.2403038017808541</v>
      </c>
      <c r="Y47">
        <f t="shared" si="18"/>
        <v>-123.35151195264518</v>
      </c>
      <c r="Z47">
        <f t="shared" si="19"/>
        <v>66.961538384335825</v>
      </c>
      <c r="AA47">
        <f t="shared" si="20"/>
        <v>4.3260516415918024</v>
      </c>
      <c r="AB47">
        <f t="shared" si="21"/>
        <v>-35.54190742980326</v>
      </c>
      <c r="AC47">
        <v>-3.9931447939204397E-2</v>
      </c>
      <c r="AD47">
        <v>4.4826548498726498E-2</v>
      </c>
      <c r="AE47">
        <v>3.3716212518965998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50689.502898984472</v>
      </c>
      <c r="AK47" t="s">
        <v>251</v>
      </c>
      <c r="AL47">
        <v>2.2725</v>
      </c>
      <c r="AM47">
        <v>1.42177</v>
      </c>
      <c r="AN47">
        <f t="shared" si="25"/>
        <v>-0.85072999999999999</v>
      </c>
      <c r="AO47">
        <f t="shared" si="26"/>
        <v>-0.59835979096478331</v>
      </c>
      <c r="AP47">
        <v>0.105590538654359</v>
      </c>
      <c r="AQ47" t="s">
        <v>347</v>
      </c>
      <c r="AR47">
        <v>2.38393846153846</v>
      </c>
      <c r="AS47">
        <v>1.9383999999999999</v>
      </c>
      <c r="AT47">
        <f t="shared" si="27"/>
        <v>-0.22984856662116182</v>
      </c>
      <c r="AU47">
        <v>0.5</v>
      </c>
      <c r="AV47">
        <f t="shared" si="28"/>
        <v>84.299580185229942</v>
      </c>
      <c r="AW47">
        <f t="shared" si="29"/>
        <v>1.9055764581902201</v>
      </c>
      <c r="AX47">
        <f t="shared" si="30"/>
        <v>-9.6880688361703982</v>
      </c>
      <c r="AY47">
        <f t="shared" si="31"/>
        <v>1</v>
      </c>
      <c r="AZ47">
        <f t="shared" si="32"/>
        <v>2.1352252473627802E-2</v>
      </c>
      <c r="BA47">
        <f t="shared" si="33"/>
        <v>-0.26652393726784973</v>
      </c>
      <c r="BB47" t="s">
        <v>253</v>
      </c>
      <c r="BC47">
        <v>0</v>
      </c>
      <c r="BD47">
        <f t="shared" si="34"/>
        <v>1.9383999999999999</v>
      </c>
      <c r="BE47">
        <f t="shared" si="35"/>
        <v>-0.22984856662116185</v>
      </c>
      <c r="BF47">
        <f t="shared" si="36"/>
        <v>-0.36337100937563738</v>
      </c>
      <c r="BG47">
        <f t="shared" si="37"/>
        <v>1.333548223700868</v>
      </c>
      <c r="BH47">
        <f t="shared" si="38"/>
        <v>0.60727845497396349</v>
      </c>
      <c r="BI47">
        <f t="shared" si="39"/>
        <v>99.999996774193605</v>
      </c>
      <c r="BJ47">
        <f t="shared" si="40"/>
        <v>84.299580185229942</v>
      </c>
      <c r="BK47">
        <f t="shared" si="41"/>
        <v>0.8429958290457128</v>
      </c>
      <c r="BL47">
        <f t="shared" si="42"/>
        <v>0.19599165809142552</v>
      </c>
      <c r="BM47">
        <v>0.89352191060443997</v>
      </c>
      <c r="BN47">
        <v>0.5</v>
      </c>
      <c r="BO47" t="s">
        <v>254</v>
      </c>
      <c r="BP47">
        <v>1672924927.40645</v>
      </c>
      <c r="BQ47">
        <v>400.04812903225798</v>
      </c>
      <c r="BR47">
        <v>400.58861290322602</v>
      </c>
      <c r="BS47">
        <v>16.085877419354802</v>
      </c>
      <c r="BT47">
        <v>15.5940806451613</v>
      </c>
      <c r="BU47">
        <v>500.01451612903202</v>
      </c>
      <c r="BV47">
        <v>96.282651612903194</v>
      </c>
      <c r="BW47">
        <v>0.20005087096774199</v>
      </c>
      <c r="BX47">
        <v>28.356067741935501</v>
      </c>
      <c r="BY47">
        <v>27.988574193548398</v>
      </c>
      <c r="BZ47">
        <v>999.9</v>
      </c>
      <c r="CA47">
        <v>10001.4516129032</v>
      </c>
      <c r="CB47">
        <v>0</v>
      </c>
      <c r="CC47">
        <v>314.471612903226</v>
      </c>
      <c r="CD47">
        <v>99.999996774193605</v>
      </c>
      <c r="CE47">
        <v>0.90014822580645204</v>
      </c>
      <c r="CF47">
        <v>9.98513838709678E-2</v>
      </c>
      <c r="CG47">
        <v>0</v>
      </c>
      <c r="CH47">
        <v>2.3835161290322602</v>
      </c>
      <c r="CI47">
        <v>0</v>
      </c>
      <c r="CJ47">
        <v>56.410580645161303</v>
      </c>
      <c r="CK47">
        <v>914.38590322580603</v>
      </c>
      <c r="CL47">
        <v>39.298000000000002</v>
      </c>
      <c r="CM47">
        <v>44.1991935483871</v>
      </c>
      <c r="CN47">
        <v>41.512</v>
      </c>
      <c r="CO47">
        <v>42.625</v>
      </c>
      <c r="CP47">
        <v>39.875</v>
      </c>
      <c r="CQ47">
        <v>90.014193548387098</v>
      </c>
      <c r="CR47">
        <v>9.98612903225807</v>
      </c>
      <c r="CS47">
        <v>0</v>
      </c>
      <c r="CT47">
        <v>59.400000095367403</v>
      </c>
      <c r="CU47">
        <v>2.38393846153846</v>
      </c>
      <c r="CV47">
        <v>-5.4741886498002199E-2</v>
      </c>
      <c r="CW47">
        <v>-2.1094018336718801E-2</v>
      </c>
      <c r="CX47">
        <v>56.442576923076899</v>
      </c>
      <c r="CY47">
        <v>15</v>
      </c>
      <c r="CZ47">
        <v>1672923008.7</v>
      </c>
      <c r="DA47" t="s">
        <v>255</v>
      </c>
      <c r="DB47">
        <v>3</v>
      </c>
      <c r="DC47">
        <v>-4.1289999999999996</v>
      </c>
      <c r="DD47">
        <v>0.35299999999999998</v>
      </c>
      <c r="DE47">
        <v>400</v>
      </c>
      <c r="DF47">
        <v>15</v>
      </c>
      <c r="DG47">
        <v>1.71</v>
      </c>
      <c r="DH47">
        <v>0.19</v>
      </c>
      <c r="DI47">
        <v>-0.33071601528301903</v>
      </c>
      <c r="DJ47">
        <v>-0.84495612531883002</v>
      </c>
      <c r="DK47">
        <v>0.77075271943228896</v>
      </c>
      <c r="DL47">
        <v>0</v>
      </c>
      <c r="DM47">
        <v>2.2787000000000002</v>
      </c>
      <c r="DN47">
        <v>0</v>
      </c>
      <c r="DO47">
        <v>0</v>
      </c>
      <c r="DP47">
        <v>0</v>
      </c>
      <c r="DQ47">
        <v>0.49577679245283002</v>
      </c>
      <c r="DR47">
        <v>-4.01614780615294E-2</v>
      </c>
      <c r="DS47">
        <v>5.6947555030872898E-3</v>
      </c>
      <c r="DT47">
        <v>1</v>
      </c>
      <c r="DU47">
        <v>1</v>
      </c>
      <c r="DV47">
        <v>3</v>
      </c>
      <c r="DW47" t="s">
        <v>256</v>
      </c>
      <c r="DX47">
        <v>100</v>
      </c>
      <c r="DY47">
        <v>100</v>
      </c>
      <c r="DZ47">
        <v>-4.1289999999999996</v>
      </c>
      <c r="EA47">
        <v>0.35299999999999998</v>
      </c>
      <c r="EB47">
        <v>2</v>
      </c>
      <c r="EC47">
        <v>517.66</v>
      </c>
      <c r="ED47">
        <v>408.15600000000001</v>
      </c>
      <c r="EE47">
        <v>26.544699999999999</v>
      </c>
      <c r="EF47">
        <v>31.976099999999999</v>
      </c>
      <c r="EG47">
        <v>30</v>
      </c>
      <c r="EH47">
        <v>32.128300000000003</v>
      </c>
      <c r="EI47">
        <v>32.158000000000001</v>
      </c>
      <c r="EJ47">
        <v>18.376100000000001</v>
      </c>
      <c r="EK47">
        <v>29.6968</v>
      </c>
      <c r="EL47">
        <v>0</v>
      </c>
      <c r="EM47">
        <v>26.552499999999998</v>
      </c>
      <c r="EN47">
        <v>400.82</v>
      </c>
      <c r="EO47">
        <v>15.648300000000001</v>
      </c>
      <c r="EP47">
        <v>100.215</v>
      </c>
      <c r="EQ47">
        <v>90.709599999999995</v>
      </c>
    </row>
    <row r="48" spans="1:147" x14ac:dyDescent="0.3">
      <c r="A48">
        <v>32</v>
      </c>
      <c r="B48">
        <v>1672924995.4000001</v>
      </c>
      <c r="C48">
        <v>1920.2000000476801</v>
      </c>
      <c r="D48" t="s">
        <v>348</v>
      </c>
      <c r="E48" t="s">
        <v>349</v>
      </c>
      <c r="F48">
        <v>1672924987.4000001</v>
      </c>
      <c r="G48">
        <f t="shared" si="0"/>
        <v>2.4733184311160833E-3</v>
      </c>
      <c r="H48">
        <f t="shared" si="1"/>
        <v>1.442820469204555</v>
      </c>
      <c r="I48">
        <f t="shared" si="2"/>
        <v>400.04138709677397</v>
      </c>
      <c r="J48">
        <f t="shared" si="3"/>
        <v>363.31565721640914</v>
      </c>
      <c r="K48">
        <f t="shared" si="4"/>
        <v>35.053217794505393</v>
      </c>
      <c r="L48">
        <f t="shared" si="5"/>
        <v>38.596569099598717</v>
      </c>
      <c r="M48">
        <f t="shared" si="6"/>
        <v>0.10552745153948277</v>
      </c>
      <c r="N48">
        <f t="shared" si="7"/>
        <v>3.3806716222693982</v>
      </c>
      <c r="O48">
        <f t="shared" si="8"/>
        <v>0.10373104739838364</v>
      </c>
      <c r="P48">
        <f t="shared" si="9"/>
        <v>6.499075717734637E-2</v>
      </c>
      <c r="Q48">
        <f t="shared" si="10"/>
        <v>16.52100871858644</v>
      </c>
      <c r="R48">
        <f t="shared" si="11"/>
        <v>27.855421554724881</v>
      </c>
      <c r="S48">
        <f t="shared" si="12"/>
        <v>27.972770967741901</v>
      </c>
      <c r="T48">
        <f t="shared" si="13"/>
        <v>3.7888200758591268</v>
      </c>
      <c r="U48">
        <f t="shared" si="14"/>
        <v>40.114578475793941</v>
      </c>
      <c r="V48">
        <f t="shared" si="15"/>
        <v>1.5520306337127183</v>
      </c>
      <c r="W48">
        <f t="shared" si="16"/>
        <v>3.8689939984019754</v>
      </c>
      <c r="X48">
        <f t="shared" si="17"/>
        <v>2.2367894421464083</v>
      </c>
      <c r="Y48">
        <f t="shared" si="18"/>
        <v>-109.07334281221928</v>
      </c>
      <c r="Z48">
        <f t="shared" si="19"/>
        <v>65.540841084043578</v>
      </c>
      <c r="AA48">
        <f t="shared" si="20"/>
        <v>4.232335793021031</v>
      </c>
      <c r="AB48">
        <f t="shared" si="21"/>
        <v>-22.779157216568237</v>
      </c>
      <c r="AC48">
        <v>-3.9944484004045197E-2</v>
      </c>
      <c r="AD48">
        <v>4.48411826235324E-2</v>
      </c>
      <c r="AE48">
        <v>3.3724959763482301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50709.334927389165</v>
      </c>
      <c r="AK48" t="s">
        <v>251</v>
      </c>
      <c r="AL48">
        <v>2.2725</v>
      </c>
      <c r="AM48">
        <v>1.42177</v>
      </c>
      <c r="AN48">
        <f t="shared" si="25"/>
        <v>-0.85072999999999999</v>
      </c>
      <c r="AO48">
        <f t="shared" si="26"/>
        <v>-0.59835979096478331</v>
      </c>
      <c r="AP48">
        <v>0.105590538654359</v>
      </c>
      <c r="AQ48" t="s">
        <v>350</v>
      </c>
      <c r="AR48">
        <v>2.3110423076923099</v>
      </c>
      <c r="AS48">
        <v>2.1684000000000001</v>
      </c>
      <c r="AT48">
        <f t="shared" si="27"/>
        <v>-6.5782285414273112E-2</v>
      </c>
      <c r="AU48">
        <v>0.5</v>
      </c>
      <c r="AV48">
        <f t="shared" si="28"/>
        <v>84.295048044250535</v>
      </c>
      <c r="AW48">
        <f t="shared" si="29"/>
        <v>1.442820469204555</v>
      </c>
      <c r="AX48">
        <f t="shared" si="30"/>
        <v>-2.7725604547283766</v>
      </c>
      <c r="AY48">
        <f t="shared" si="31"/>
        <v>1</v>
      </c>
      <c r="AZ48">
        <f t="shared" si="32"/>
        <v>1.5863683117520965E-2</v>
      </c>
      <c r="BA48">
        <f t="shared" si="33"/>
        <v>-0.34432300313595282</v>
      </c>
      <c r="BB48" t="s">
        <v>253</v>
      </c>
      <c r="BC48">
        <v>0</v>
      </c>
      <c r="BD48">
        <f t="shared" si="34"/>
        <v>2.1684000000000001</v>
      </c>
      <c r="BE48">
        <f t="shared" si="35"/>
        <v>-6.5782285414273098E-2</v>
      </c>
      <c r="BF48">
        <f t="shared" si="36"/>
        <v>-0.52514119724006003</v>
      </c>
      <c r="BG48">
        <f t="shared" si="37"/>
        <v>1.3702431094362151</v>
      </c>
      <c r="BH48">
        <f t="shared" si="38"/>
        <v>0.87763450213346206</v>
      </c>
      <c r="BI48">
        <f t="shared" si="39"/>
        <v>99.994703225806504</v>
      </c>
      <c r="BJ48">
        <f t="shared" si="40"/>
        <v>84.295048044250535</v>
      </c>
      <c r="BK48">
        <f t="shared" si="41"/>
        <v>0.84299513199110909</v>
      </c>
      <c r="BL48">
        <f t="shared" si="42"/>
        <v>0.19599026398221836</v>
      </c>
      <c r="BM48">
        <v>0.89352191060443997</v>
      </c>
      <c r="BN48">
        <v>0.5</v>
      </c>
      <c r="BO48" t="s">
        <v>254</v>
      </c>
      <c r="BP48">
        <v>1672924987.4000001</v>
      </c>
      <c r="BQ48">
        <v>400.04138709677397</v>
      </c>
      <c r="BR48">
        <v>400.476032258065</v>
      </c>
      <c r="BS48">
        <v>16.086312903225799</v>
      </c>
      <c r="BT48">
        <v>15.6514387096774</v>
      </c>
      <c r="BU48">
        <v>500.009903225806</v>
      </c>
      <c r="BV48">
        <v>96.2814774193548</v>
      </c>
      <c r="BW48">
        <v>0.19996261290322601</v>
      </c>
      <c r="BX48">
        <v>28.3323741935484</v>
      </c>
      <c r="BY48">
        <v>27.972770967741901</v>
      </c>
      <c r="BZ48">
        <v>999.9</v>
      </c>
      <c r="CA48">
        <v>10004.8387096774</v>
      </c>
      <c r="CB48">
        <v>0</v>
      </c>
      <c r="CC48">
        <v>314.514967741936</v>
      </c>
      <c r="CD48">
        <v>99.994703225806504</v>
      </c>
      <c r="CE48">
        <v>0.90014003225806505</v>
      </c>
      <c r="CF48">
        <v>9.9859554838709702E-2</v>
      </c>
      <c r="CG48">
        <v>0</v>
      </c>
      <c r="CH48">
        <v>2.3092645161290299</v>
      </c>
      <c r="CI48">
        <v>0</v>
      </c>
      <c r="CJ48">
        <v>56.036225806451597</v>
      </c>
      <c r="CK48">
        <v>914.33509677419397</v>
      </c>
      <c r="CL48">
        <v>39.186999999999998</v>
      </c>
      <c r="CM48">
        <v>44.096548387096803</v>
      </c>
      <c r="CN48">
        <v>41.396999999999998</v>
      </c>
      <c r="CO48">
        <v>42.503999999999998</v>
      </c>
      <c r="CP48">
        <v>39.764000000000003</v>
      </c>
      <c r="CQ48">
        <v>90.011290322580606</v>
      </c>
      <c r="CR48">
        <v>9.9832258064516104</v>
      </c>
      <c r="CS48">
        <v>0</v>
      </c>
      <c r="CT48">
        <v>59.200000047683702</v>
      </c>
      <c r="CU48">
        <v>2.3110423076923099</v>
      </c>
      <c r="CV48">
        <v>1.2664376055130799</v>
      </c>
      <c r="CW48">
        <v>-2.8397983003999898</v>
      </c>
      <c r="CX48">
        <v>56.020634615384601</v>
      </c>
      <c r="CY48">
        <v>15</v>
      </c>
      <c r="CZ48">
        <v>1672923008.7</v>
      </c>
      <c r="DA48" t="s">
        <v>255</v>
      </c>
      <c r="DB48">
        <v>3</v>
      </c>
      <c r="DC48">
        <v>-4.1289999999999996</v>
      </c>
      <c r="DD48">
        <v>0.35299999999999998</v>
      </c>
      <c r="DE48">
        <v>400</v>
      </c>
      <c r="DF48">
        <v>15</v>
      </c>
      <c r="DG48">
        <v>1.71</v>
      </c>
      <c r="DH48">
        <v>0.19</v>
      </c>
      <c r="DI48">
        <v>-0.49333393396226399</v>
      </c>
      <c r="DJ48">
        <v>9.1840589105542894E-2</v>
      </c>
      <c r="DK48">
        <v>0.18798873111289</v>
      </c>
      <c r="DL48">
        <v>1</v>
      </c>
      <c r="DM48">
        <v>2.4146999999999998</v>
      </c>
      <c r="DN48">
        <v>0</v>
      </c>
      <c r="DO48">
        <v>0</v>
      </c>
      <c r="DP48">
        <v>0</v>
      </c>
      <c r="DQ48">
        <v>0.436411169811321</v>
      </c>
      <c r="DR48">
        <v>-1.67217076364971E-2</v>
      </c>
      <c r="DS48">
        <v>3.3353346398590001E-3</v>
      </c>
      <c r="DT48">
        <v>1</v>
      </c>
      <c r="DU48">
        <v>2</v>
      </c>
      <c r="DV48">
        <v>3</v>
      </c>
      <c r="DW48" t="s">
        <v>260</v>
      </c>
      <c r="DX48">
        <v>100</v>
      </c>
      <c r="DY48">
        <v>100</v>
      </c>
      <c r="DZ48">
        <v>-4.1289999999999996</v>
      </c>
      <c r="EA48">
        <v>0.35299999999999998</v>
      </c>
      <c r="EB48">
        <v>2</v>
      </c>
      <c r="EC48">
        <v>517.31399999999996</v>
      </c>
      <c r="ED48">
        <v>408.346</v>
      </c>
      <c r="EE48">
        <v>26.584599999999998</v>
      </c>
      <c r="EF48">
        <v>31.959199999999999</v>
      </c>
      <c r="EG48">
        <v>29.9999</v>
      </c>
      <c r="EH48">
        <v>32.116999999999997</v>
      </c>
      <c r="EI48">
        <v>32.1496</v>
      </c>
      <c r="EJ48">
        <v>18.3687</v>
      </c>
      <c r="EK48">
        <v>29.415900000000001</v>
      </c>
      <c r="EL48">
        <v>0</v>
      </c>
      <c r="EM48">
        <v>26.581900000000001</v>
      </c>
      <c r="EN48">
        <v>400.69799999999998</v>
      </c>
      <c r="EO48">
        <v>15.650700000000001</v>
      </c>
      <c r="EP48">
        <v>100.218</v>
      </c>
      <c r="EQ48">
        <v>90.711399999999998</v>
      </c>
    </row>
    <row r="49" spans="1:147" x14ac:dyDescent="0.3">
      <c r="A49">
        <v>33</v>
      </c>
      <c r="B49">
        <v>1672925055.4000001</v>
      </c>
      <c r="C49">
        <v>1980.2000000476801</v>
      </c>
      <c r="D49" t="s">
        <v>351</v>
      </c>
      <c r="E49" t="s">
        <v>352</v>
      </c>
      <c r="F49">
        <v>1672925047.43226</v>
      </c>
      <c r="G49">
        <f t="shared" ref="G49:G80" si="43">BU49*AH49*(BS49-BT49)/(100*BM49*(1000-AH49*BS49))</f>
        <v>2.1053830436325313E-3</v>
      </c>
      <c r="H49">
        <f t="shared" ref="H49:H80" si="44">BU49*AH49*(BR49-BQ49*(1000-AH49*BT49)/(1000-AH49*BS49))/(100*BM49)</f>
        <v>1.3123154465220668</v>
      </c>
      <c r="I49">
        <f t="shared" ref="I49:I80" si="45">BQ49 - IF(AH49&gt;1, H49*BM49*100/(AJ49*CA49), 0)</f>
        <v>399.65545161290299</v>
      </c>
      <c r="J49">
        <f t="shared" ref="J49:J80" si="46">((P49-G49/2)*I49-H49)/(P49+G49/2)</f>
        <v>361.37235787611388</v>
      </c>
      <c r="K49">
        <f t="shared" ref="K49:K80" si="47">J49*(BV49+BW49)/1000</f>
        <v>34.866156161647552</v>
      </c>
      <c r="L49">
        <f t="shared" ref="L49:L80" si="48">(BQ49 - IF(AH49&gt;1, H49*BM49*100/(AJ49*CA49), 0))*(BV49+BW49)/1000</f>
        <v>38.559809800300997</v>
      </c>
      <c r="M49">
        <f t="shared" ref="M49:M80" si="49">2/((1/O49-1/N49)+SIGN(O49)*SQRT((1/O49-1/N49)*(1/O49-1/N49) + 4*BN49/((BN49+1)*(BN49+1))*(2*1/O49*1/N49-1/N49*1/N49)))</f>
        <v>8.9439987839982929E-2</v>
      </c>
      <c r="N49">
        <f t="shared" ref="N49:N80" si="50">AE49+AD49*BM49+AC49*BM49*BM49</f>
        <v>3.3793614963517129</v>
      </c>
      <c r="O49">
        <f t="shared" ref="O49:O80" si="51">G49*(1000-(1000*0.61365*EXP(17.502*S49/(240.97+S49))/(BV49+BW49)+BS49)/2)/(1000*0.61365*EXP(17.502*S49/(240.97+S49))/(BV49+BW49)-BS49)</f>
        <v>8.8145436740436442E-2</v>
      </c>
      <c r="P49">
        <f t="shared" ref="P49:P80" si="52">1/((BN49+1)/(M49/1.6)+1/(N49/1.37)) + BN49/((BN49+1)/(M49/1.6) + BN49/(N49/1.37))</f>
        <v>5.5205647275225117E-2</v>
      </c>
      <c r="Q49">
        <f t="shared" ref="Q49:Q80" si="53">(BJ49*BL49)</f>
        <v>16.522411542768214</v>
      </c>
      <c r="R49">
        <f t="shared" ref="R49:R80" si="54">(BX49+(Q49+2*0.95*0.0000000567*(((BX49+$B$7)+273)^4-(BX49+273)^4)-44100*G49)/(1.84*29.3*N49+8*0.95*0.0000000567*(BX49+273)^3))</f>
        <v>27.93503456634636</v>
      </c>
      <c r="S49">
        <f t="shared" ref="S49:S80" si="55">($C$7*BY49+$D$7*BZ49+$E$7*R49)</f>
        <v>27.986287096774198</v>
      </c>
      <c r="T49">
        <f t="shared" ref="T49:T80" si="56">0.61365*EXP(17.502*S49/(240.97+S49))</f>
        <v>3.7918070848470156</v>
      </c>
      <c r="U49">
        <f t="shared" ref="U49:U80" si="57">(V49/W49*100)</f>
        <v>40.099436429836913</v>
      </c>
      <c r="V49">
        <f t="shared" ref="V49:V80" si="58">BS49*(BV49+BW49)/1000</f>
        <v>1.5510958723662021</v>
      </c>
      <c r="W49">
        <f t="shared" ref="W49:W80" si="59">0.61365*EXP(17.502*BX49/(240.97+BX49))</f>
        <v>3.8681238702199643</v>
      </c>
      <c r="X49">
        <f t="shared" ref="X49:X80" si="60">(T49-BS49*(BV49+BW49)/1000)</f>
        <v>2.2407112124808135</v>
      </c>
      <c r="Y49">
        <f t="shared" ref="Y49:Y80" si="61">(-G49*44100)</f>
        <v>-92.847392224194635</v>
      </c>
      <c r="Z49">
        <f t="shared" ref="Z49:Z80" si="62">2*29.3*N49*0.92*(BX49-S49)</f>
        <v>62.34830670043214</v>
      </c>
      <c r="AA49">
        <f t="shared" ref="AA49:AA80" si="63">2*0.95*0.0000000567*(((BX49+$B$7)+273)^4-(S49+273)^4)</f>
        <v>4.0279304482643372</v>
      </c>
      <c r="AB49">
        <f t="shared" ref="AB49:AB80" si="64">Q49+AA49+Y49+Z49</f>
        <v>-9.9487435327299423</v>
      </c>
      <c r="AC49">
        <v>-3.9925019018891103E-2</v>
      </c>
      <c r="AD49">
        <v>4.4819331472470601E-2</v>
      </c>
      <c r="AE49">
        <v>3.3711898344305999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50686.311806573693</v>
      </c>
      <c r="AK49" t="s">
        <v>251</v>
      </c>
      <c r="AL49">
        <v>2.2725</v>
      </c>
      <c r="AM49">
        <v>1.42177</v>
      </c>
      <c r="AN49">
        <f t="shared" ref="AN49:AN80" si="68">AM49-AL49</f>
        <v>-0.85072999999999999</v>
      </c>
      <c r="AO49">
        <f t="shared" ref="AO49:AO80" si="69">AN49/AM49</f>
        <v>-0.59835979096478331</v>
      </c>
      <c r="AP49">
        <v>0.105590538654359</v>
      </c>
      <c r="AQ49" t="s">
        <v>353</v>
      </c>
      <c r="AR49">
        <v>2.3227230769230802</v>
      </c>
      <c r="AS49">
        <v>1.6135999999999999</v>
      </c>
      <c r="AT49">
        <f t="shared" ref="AT49:AT80" si="70">1-AR49/AS49</f>
        <v>-0.43946645818237506</v>
      </c>
      <c r="AU49">
        <v>0.5</v>
      </c>
      <c r="AV49">
        <f t="shared" ref="AV49:AV80" si="71">BJ49</f>
        <v>84.302405142267133</v>
      </c>
      <c r="AW49">
        <f t="shared" ref="AW49:AW80" si="72">H49</f>
        <v>1.3123154465220668</v>
      </c>
      <c r="AX49">
        <f t="shared" ref="AX49:AX80" si="73">AT49*AU49*AV49</f>
        <v>-18.524039702063892</v>
      </c>
      <c r="AY49">
        <f t="shared" ref="AY49:AY80" si="74">BD49/AS49</f>
        <v>1</v>
      </c>
      <c r="AZ49">
        <f t="shared" ref="AZ49:AZ80" si="75">(AW49-AP49)/AV49</f>
        <v>1.4314240570375921E-2</v>
      </c>
      <c r="BA49">
        <f t="shared" ref="BA49:BA80" si="76">(AM49-AS49)/AS49</f>
        <v>-0.11888324243926621</v>
      </c>
      <c r="BB49" t="s">
        <v>253</v>
      </c>
      <c r="BC49">
        <v>0</v>
      </c>
      <c r="BD49">
        <f t="shared" ref="BD49:BD80" si="77">AS49-BC49</f>
        <v>1.6135999999999999</v>
      </c>
      <c r="BE49">
        <f t="shared" ref="BE49:BE80" si="78">(AS49-AR49)/(AS49-BC49)</f>
        <v>-0.43946645818237501</v>
      </c>
      <c r="BF49">
        <f t="shared" ref="BF49:BF80" si="79">(AM49-AS49)/(AM49-BC49)</f>
        <v>-0.13492337016535724</v>
      </c>
      <c r="BG49">
        <f t="shared" ref="BG49:BG80" si="80">(AS49-AR49)/(AS49-AL49)</f>
        <v>1.0762226087768709</v>
      </c>
      <c r="BH49">
        <f t="shared" ref="BH49:BH80" si="81">(AM49-AS49)/(AM49-AL49)</f>
        <v>0.2254886979417676</v>
      </c>
      <c r="BI49">
        <f t="shared" ref="BI49:BI80" si="82">$B$11*CB49+$C$11*CC49+$F$11*CD49</f>
        <v>100.003458064516</v>
      </c>
      <c r="BJ49">
        <f t="shared" ref="BJ49:BJ80" si="83">BI49*BK49</f>
        <v>84.302405142267133</v>
      </c>
      <c r="BK49">
        <f t="shared" ref="BK49:BK80" si="84">($B$11*$D$9+$C$11*$D$9+$F$11*((CQ49+CI49)/MAX(CQ49+CI49+CR49, 0.1)*$I$9+CR49/MAX(CQ49+CI49+CR49, 0.1)*$J$9))/($B$11+$C$11+$F$11)</f>
        <v>0.84299490011515876</v>
      </c>
      <c r="BL49">
        <f t="shared" ref="BL49:BL80" si="85">($B$11*$K$9+$C$11*$K$9+$F$11*((CQ49+CI49)/MAX(CQ49+CI49+CR49, 0.1)*$P$9+CR49/MAX(CQ49+CI49+CR49, 0.1)*$Q$9))/($B$11+$C$11+$F$11)</f>
        <v>0.19598980023031737</v>
      </c>
      <c r="BM49">
        <v>0.89352191060443997</v>
      </c>
      <c r="BN49">
        <v>0.5</v>
      </c>
      <c r="BO49" t="s">
        <v>254</v>
      </c>
      <c r="BP49">
        <v>1672925047.43226</v>
      </c>
      <c r="BQ49">
        <v>399.65545161290299</v>
      </c>
      <c r="BR49">
        <v>400.04032258064501</v>
      </c>
      <c r="BS49">
        <v>16.076425806451599</v>
      </c>
      <c r="BT49">
        <v>15.706245161290299</v>
      </c>
      <c r="BU49">
        <v>500.01609677419401</v>
      </c>
      <c r="BV49">
        <v>96.282677419354897</v>
      </c>
      <c r="BW49">
        <v>0.19995441935483901</v>
      </c>
      <c r="BX49">
        <v>28.328506451612899</v>
      </c>
      <c r="BY49">
        <v>27.986287096774198</v>
      </c>
      <c r="BZ49">
        <v>999.9</v>
      </c>
      <c r="CA49">
        <v>9999.8387096774204</v>
      </c>
      <c r="CB49">
        <v>0</v>
      </c>
      <c r="CC49">
        <v>314.61635483870998</v>
      </c>
      <c r="CD49">
        <v>100.003458064516</v>
      </c>
      <c r="CE49">
        <v>0.90014483870967699</v>
      </c>
      <c r="CF49">
        <v>9.9854858064516105E-2</v>
      </c>
      <c r="CG49">
        <v>0</v>
      </c>
      <c r="CH49">
        <v>2.3185419354838701</v>
      </c>
      <c r="CI49">
        <v>0</v>
      </c>
      <c r="CJ49">
        <v>55.510058064516102</v>
      </c>
      <c r="CK49">
        <v>914.41716129032295</v>
      </c>
      <c r="CL49">
        <v>39.068096774193499</v>
      </c>
      <c r="CM49">
        <v>43.987806451612897</v>
      </c>
      <c r="CN49">
        <v>41.283999999999999</v>
      </c>
      <c r="CO49">
        <v>42.429000000000002</v>
      </c>
      <c r="CP49">
        <v>39.667000000000002</v>
      </c>
      <c r="CQ49">
        <v>90.019032258064598</v>
      </c>
      <c r="CR49">
        <v>9.9832258064516193</v>
      </c>
      <c r="CS49">
        <v>0</v>
      </c>
      <c r="CT49">
        <v>59.599999904632597</v>
      </c>
      <c r="CU49">
        <v>2.3227230769230802</v>
      </c>
      <c r="CV49">
        <v>-0.19554872035257401</v>
      </c>
      <c r="CW49">
        <v>-3.34344956074009</v>
      </c>
      <c r="CX49">
        <v>55.4528423076923</v>
      </c>
      <c r="CY49">
        <v>15</v>
      </c>
      <c r="CZ49">
        <v>1672923008.7</v>
      </c>
      <c r="DA49" t="s">
        <v>255</v>
      </c>
      <c r="DB49">
        <v>3</v>
      </c>
      <c r="DC49">
        <v>-4.1289999999999996</v>
      </c>
      <c r="DD49">
        <v>0.35299999999999998</v>
      </c>
      <c r="DE49">
        <v>400</v>
      </c>
      <c r="DF49">
        <v>15</v>
      </c>
      <c r="DG49">
        <v>1.71</v>
      </c>
      <c r="DH49">
        <v>0.19</v>
      </c>
      <c r="DI49">
        <v>-0.39876979622641501</v>
      </c>
      <c r="DJ49">
        <v>-1.9247943133575101</v>
      </c>
      <c r="DK49">
        <v>1.1154675545628401</v>
      </c>
      <c r="DL49">
        <v>0</v>
      </c>
      <c r="DM49">
        <v>2.5304000000000002</v>
      </c>
      <c r="DN49">
        <v>0</v>
      </c>
      <c r="DO49">
        <v>0</v>
      </c>
      <c r="DP49">
        <v>0</v>
      </c>
      <c r="DQ49">
        <v>0.37428832075471702</v>
      </c>
      <c r="DR49">
        <v>-3.6196514461529099E-2</v>
      </c>
      <c r="DS49">
        <v>9.2885391031475601E-3</v>
      </c>
      <c r="DT49">
        <v>1</v>
      </c>
      <c r="DU49">
        <v>1</v>
      </c>
      <c r="DV49">
        <v>3</v>
      </c>
      <c r="DW49" t="s">
        <v>256</v>
      </c>
      <c r="DX49">
        <v>100</v>
      </c>
      <c r="DY49">
        <v>100</v>
      </c>
      <c r="DZ49">
        <v>-4.1289999999999996</v>
      </c>
      <c r="EA49">
        <v>0.35299999999999998</v>
      </c>
      <c r="EB49">
        <v>2</v>
      </c>
      <c r="EC49">
        <v>516.947</v>
      </c>
      <c r="ED49">
        <v>408.99</v>
      </c>
      <c r="EE49">
        <v>26.594000000000001</v>
      </c>
      <c r="EF49">
        <v>31.936699999999998</v>
      </c>
      <c r="EG49">
        <v>29.9999</v>
      </c>
      <c r="EH49">
        <v>32.103099999999998</v>
      </c>
      <c r="EI49">
        <v>32.135599999999997</v>
      </c>
      <c r="EJ49">
        <v>18.3672</v>
      </c>
      <c r="EK49">
        <v>28.862100000000002</v>
      </c>
      <c r="EL49">
        <v>0</v>
      </c>
      <c r="EM49">
        <v>26.604399999999998</v>
      </c>
      <c r="EN49">
        <v>400.65300000000002</v>
      </c>
      <c r="EO49">
        <v>15.710800000000001</v>
      </c>
      <c r="EP49">
        <v>100.22199999999999</v>
      </c>
      <c r="EQ49">
        <v>90.717600000000004</v>
      </c>
    </row>
    <row r="50" spans="1:147" x14ac:dyDescent="0.3">
      <c r="A50">
        <v>34</v>
      </c>
      <c r="B50">
        <v>1672925115.4000001</v>
      </c>
      <c r="C50">
        <v>2040.2000000476801</v>
      </c>
      <c r="D50" t="s">
        <v>354</v>
      </c>
      <c r="E50" t="s">
        <v>355</v>
      </c>
      <c r="F50">
        <v>1672925107.4129</v>
      </c>
      <c r="G50">
        <f t="shared" si="43"/>
        <v>2.0407511071165113E-3</v>
      </c>
      <c r="H50">
        <f t="shared" si="44"/>
        <v>2.6208687864933427</v>
      </c>
      <c r="I50">
        <f t="shared" si="45"/>
        <v>400.13022580645202</v>
      </c>
      <c r="J50">
        <f t="shared" si="46"/>
        <v>337.10683829977319</v>
      </c>
      <c r="K50">
        <f t="shared" si="47"/>
        <v>32.525241989275223</v>
      </c>
      <c r="L50">
        <f t="shared" si="48"/>
        <v>38.605957942642391</v>
      </c>
      <c r="M50">
        <f t="shared" si="49"/>
        <v>8.6678603548616812E-2</v>
      </c>
      <c r="N50">
        <f t="shared" si="50"/>
        <v>3.3799484850352415</v>
      </c>
      <c r="O50">
        <f t="shared" si="51"/>
        <v>8.5462376689530328E-2</v>
      </c>
      <c r="P50">
        <f t="shared" si="52"/>
        <v>5.3521836850279336E-2</v>
      </c>
      <c r="Q50">
        <f t="shared" si="53"/>
        <v>16.521647908009164</v>
      </c>
      <c r="R50">
        <f t="shared" si="54"/>
        <v>27.929507329356344</v>
      </c>
      <c r="S50">
        <f t="shared" si="55"/>
        <v>27.975954838709701</v>
      </c>
      <c r="T50">
        <f t="shared" si="56"/>
        <v>3.7895235133627874</v>
      </c>
      <c r="U50">
        <f t="shared" si="57"/>
        <v>40.10138468958187</v>
      </c>
      <c r="V50">
        <f t="shared" si="58"/>
        <v>1.5493432899285813</v>
      </c>
      <c r="W50">
        <f t="shared" si="59"/>
        <v>3.8635655649344511</v>
      </c>
      <c r="X50">
        <f t="shared" si="60"/>
        <v>2.2401802234342059</v>
      </c>
      <c r="Y50">
        <f t="shared" si="61"/>
        <v>-89.997123823838152</v>
      </c>
      <c r="Z50">
        <f t="shared" si="62"/>
        <v>60.547519159328317</v>
      </c>
      <c r="AA50">
        <f t="shared" si="63"/>
        <v>3.9103173788739602</v>
      </c>
      <c r="AB50">
        <f t="shared" si="64"/>
        <v>-9.0176393776267076</v>
      </c>
      <c r="AC50">
        <v>-3.9933739722925299E-2</v>
      </c>
      <c r="AD50">
        <v>4.48291212267245E-2</v>
      </c>
      <c r="AE50">
        <v>3.3717750382021401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50700.35965723652</v>
      </c>
      <c r="AK50" t="s">
        <v>251</v>
      </c>
      <c r="AL50">
        <v>2.2725</v>
      </c>
      <c r="AM50">
        <v>1.42177</v>
      </c>
      <c r="AN50">
        <f t="shared" si="68"/>
        <v>-0.85072999999999999</v>
      </c>
      <c r="AO50">
        <f t="shared" si="69"/>
        <v>-0.59835979096478331</v>
      </c>
      <c r="AP50">
        <v>0.105590538654359</v>
      </c>
      <c r="AQ50" t="s">
        <v>356</v>
      </c>
      <c r="AR50">
        <v>2.3328153846153801</v>
      </c>
      <c r="AS50">
        <v>1.5708</v>
      </c>
      <c r="AT50">
        <f t="shared" si="70"/>
        <v>-0.48511292628939406</v>
      </c>
      <c r="AU50">
        <v>0.5</v>
      </c>
      <c r="AV50">
        <f t="shared" si="71"/>
        <v>84.298842135792356</v>
      </c>
      <c r="AW50">
        <f t="shared" si="72"/>
        <v>2.6208687864933427</v>
      </c>
      <c r="AX50">
        <f t="shared" si="73"/>
        <v>-20.447228995650953</v>
      </c>
      <c r="AY50">
        <f t="shared" si="74"/>
        <v>1</v>
      </c>
      <c r="AZ50">
        <f t="shared" si="75"/>
        <v>2.983763696050843E-2</v>
      </c>
      <c r="BA50">
        <f t="shared" si="76"/>
        <v>-9.4875222816399291E-2</v>
      </c>
      <c r="BB50" t="s">
        <v>253</v>
      </c>
      <c r="BC50">
        <v>0</v>
      </c>
      <c r="BD50">
        <f t="shared" si="77"/>
        <v>1.5708</v>
      </c>
      <c r="BE50">
        <f t="shared" si="78"/>
        <v>-0.48511292628939401</v>
      </c>
      <c r="BF50">
        <f t="shared" si="79"/>
        <v>-0.1048200482497169</v>
      </c>
      <c r="BG50">
        <f t="shared" si="80"/>
        <v>1.0859560846734788</v>
      </c>
      <c r="BH50">
        <f t="shared" si="81"/>
        <v>0.17517896394860885</v>
      </c>
      <c r="BI50">
        <f t="shared" si="82"/>
        <v>99.999277419354797</v>
      </c>
      <c r="BJ50">
        <f t="shared" si="83"/>
        <v>84.298842135792356</v>
      </c>
      <c r="BK50">
        <f t="shared" si="84"/>
        <v>0.84299451267311221</v>
      </c>
      <c r="BL50">
        <f t="shared" si="85"/>
        <v>0.19598902534622423</v>
      </c>
      <c r="BM50">
        <v>0.89352191060443997</v>
      </c>
      <c r="BN50">
        <v>0.5</v>
      </c>
      <c r="BO50" t="s">
        <v>254</v>
      </c>
      <c r="BP50">
        <v>1672925107.4129</v>
      </c>
      <c r="BQ50">
        <v>400.13022580645202</v>
      </c>
      <c r="BR50">
        <v>400.744483870968</v>
      </c>
      <c r="BS50">
        <v>16.058119354838698</v>
      </c>
      <c r="BT50">
        <v>15.699299999999999</v>
      </c>
      <c r="BU50">
        <v>500.021677419355</v>
      </c>
      <c r="BV50">
        <v>96.283519354838702</v>
      </c>
      <c r="BW50">
        <v>0.19996390322580601</v>
      </c>
      <c r="BX50">
        <v>28.3082322580645</v>
      </c>
      <c r="BY50">
        <v>27.975954838709701</v>
      </c>
      <c r="BZ50">
        <v>999.9</v>
      </c>
      <c r="CA50">
        <v>10001.935483871001</v>
      </c>
      <c r="CB50">
        <v>0</v>
      </c>
      <c r="CC50">
        <v>314.71919354838701</v>
      </c>
      <c r="CD50">
        <v>99.999277419354797</v>
      </c>
      <c r="CE50">
        <v>0.90015467741935495</v>
      </c>
      <c r="CF50">
        <v>9.9844987096774196E-2</v>
      </c>
      <c r="CG50">
        <v>0</v>
      </c>
      <c r="CH50">
        <v>2.3116645161290301</v>
      </c>
      <c r="CI50">
        <v>0</v>
      </c>
      <c r="CJ50">
        <v>55.2104322580645</v>
      </c>
      <c r="CK50">
        <v>914.38148387096805</v>
      </c>
      <c r="CL50">
        <v>38.963419354838699</v>
      </c>
      <c r="CM50">
        <v>43.875</v>
      </c>
      <c r="CN50">
        <v>41.179000000000002</v>
      </c>
      <c r="CO50">
        <v>42.311999999999998</v>
      </c>
      <c r="CP50">
        <v>39.561999999999998</v>
      </c>
      <c r="CQ50">
        <v>90.014516129032302</v>
      </c>
      <c r="CR50">
        <v>9.9812903225806497</v>
      </c>
      <c r="CS50">
        <v>0</v>
      </c>
      <c r="CT50">
        <v>59.400000095367403</v>
      </c>
      <c r="CU50">
        <v>2.3328153846153801</v>
      </c>
      <c r="CV50">
        <v>-5.3928224594905101E-2</v>
      </c>
      <c r="CW50">
        <v>1.43229402056039</v>
      </c>
      <c r="CX50">
        <v>55.166861538461497</v>
      </c>
      <c r="CY50">
        <v>15</v>
      </c>
      <c r="CZ50">
        <v>1672923008.7</v>
      </c>
      <c r="DA50" t="s">
        <v>255</v>
      </c>
      <c r="DB50">
        <v>3</v>
      </c>
      <c r="DC50">
        <v>-4.1289999999999996</v>
      </c>
      <c r="DD50">
        <v>0.35299999999999998</v>
      </c>
      <c r="DE50">
        <v>400</v>
      </c>
      <c r="DF50">
        <v>15</v>
      </c>
      <c r="DG50">
        <v>1.71</v>
      </c>
      <c r="DH50">
        <v>0.19</v>
      </c>
      <c r="DI50">
        <v>-0.855627866037736</v>
      </c>
      <c r="DJ50">
        <v>1.6618869982589499</v>
      </c>
      <c r="DK50">
        <v>0.51729717718874402</v>
      </c>
      <c r="DL50">
        <v>0</v>
      </c>
      <c r="DM50">
        <v>2.1509999999999998</v>
      </c>
      <c r="DN50">
        <v>0</v>
      </c>
      <c r="DO50">
        <v>0</v>
      </c>
      <c r="DP50">
        <v>0</v>
      </c>
      <c r="DQ50">
        <v>0.36198837735849099</v>
      </c>
      <c r="DR50">
        <v>-2.80331126811246E-2</v>
      </c>
      <c r="DS50">
        <v>4.4320574089770698E-3</v>
      </c>
      <c r="DT50">
        <v>1</v>
      </c>
      <c r="DU50">
        <v>1</v>
      </c>
      <c r="DV50">
        <v>3</v>
      </c>
      <c r="DW50" t="s">
        <v>256</v>
      </c>
      <c r="DX50">
        <v>100</v>
      </c>
      <c r="DY50">
        <v>100</v>
      </c>
      <c r="DZ50">
        <v>-4.1289999999999996</v>
      </c>
      <c r="EA50">
        <v>0.35299999999999998</v>
      </c>
      <c r="EB50">
        <v>2</v>
      </c>
      <c r="EC50">
        <v>516.81600000000003</v>
      </c>
      <c r="ED50">
        <v>408.89600000000002</v>
      </c>
      <c r="EE50">
        <v>26.603200000000001</v>
      </c>
      <c r="EF50">
        <v>31.914200000000001</v>
      </c>
      <c r="EG50">
        <v>29.9999</v>
      </c>
      <c r="EH50">
        <v>32.086199999999998</v>
      </c>
      <c r="EI50">
        <v>32.121600000000001</v>
      </c>
      <c r="EJ50">
        <v>18.3337</v>
      </c>
      <c r="EK50">
        <v>28.862100000000002</v>
      </c>
      <c r="EL50">
        <v>0</v>
      </c>
      <c r="EM50">
        <v>26.6204</v>
      </c>
      <c r="EN50">
        <v>400.07400000000001</v>
      </c>
      <c r="EO50">
        <v>15.7293</v>
      </c>
      <c r="EP50">
        <v>100.227</v>
      </c>
      <c r="EQ50">
        <v>90.720699999999994</v>
      </c>
    </row>
    <row r="51" spans="1:147" x14ac:dyDescent="0.3">
      <c r="A51">
        <v>35</v>
      </c>
      <c r="B51">
        <v>1672925175.4000001</v>
      </c>
      <c r="C51">
        <v>2100.2000000476801</v>
      </c>
      <c r="D51" t="s">
        <v>357</v>
      </c>
      <c r="E51" t="s">
        <v>358</v>
      </c>
      <c r="F51">
        <v>1672925167.46452</v>
      </c>
      <c r="G51">
        <f t="shared" si="43"/>
        <v>1.8282012793507118E-3</v>
      </c>
      <c r="H51">
        <f t="shared" si="44"/>
        <v>2.0032719374356565</v>
      </c>
      <c r="I51">
        <f t="shared" si="45"/>
        <v>400.32603225806503</v>
      </c>
      <c r="J51">
        <f t="shared" si="46"/>
        <v>344.34154239660347</v>
      </c>
      <c r="K51">
        <f t="shared" si="47"/>
        <v>33.223579837607282</v>
      </c>
      <c r="L51">
        <f t="shared" si="48"/>
        <v>38.62520856829839</v>
      </c>
      <c r="M51">
        <f t="shared" si="49"/>
        <v>7.754305768803843E-2</v>
      </c>
      <c r="N51">
        <f t="shared" si="50"/>
        <v>3.3780643580268177</v>
      </c>
      <c r="O51">
        <f t="shared" si="51"/>
        <v>7.6567599390892166E-2</v>
      </c>
      <c r="P51">
        <f t="shared" si="52"/>
        <v>4.7941368232785629E-2</v>
      </c>
      <c r="Q51">
        <f t="shared" si="53"/>
        <v>16.520526239775371</v>
      </c>
      <c r="R51">
        <f t="shared" si="54"/>
        <v>27.972235798810814</v>
      </c>
      <c r="S51">
        <f t="shared" si="55"/>
        <v>27.980306451612901</v>
      </c>
      <c r="T51">
        <f t="shared" si="56"/>
        <v>3.7904851335149981</v>
      </c>
      <c r="U51">
        <f t="shared" si="57"/>
        <v>40.143814463552495</v>
      </c>
      <c r="V51">
        <f t="shared" si="58"/>
        <v>1.5504949424984278</v>
      </c>
      <c r="W51">
        <f t="shared" si="59"/>
        <v>3.8623508085066462</v>
      </c>
      <c r="X51">
        <f t="shared" si="60"/>
        <v>2.2399901910165703</v>
      </c>
      <c r="Y51">
        <f t="shared" si="61"/>
        <v>-80.62367641936639</v>
      </c>
      <c r="Z51">
        <f t="shared" si="62"/>
        <v>58.736646197051392</v>
      </c>
      <c r="AA51">
        <f t="shared" si="63"/>
        <v>3.7954622139466374</v>
      </c>
      <c r="AB51">
        <f t="shared" si="64"/>
        <v>-1.5710417685929841</v>
      </c>
      <c r="AC51">
        <v>-3.9905750069097697E-2</v>
      </c>
      <c r="AD51">
        <v>4.47977003882747E-2</v>
      </c>
      <c r="AE51">
        <v>3.3698966399821799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50667.201255975968</v>
      </c>
      <c r="AK51" t="s">
        <v>251</v>
      </c>
      <c r="AL51">
        <v>2.2725</v>
      </c>
      <c r="AM51">
        <v>1.42177</v>
      </c>
      <c r="AN51">
        <f t="shared" si="68"/>
        <v>-0.85072999999999999</v>
      </c>
      <c r="AO51">
        <f t="shared" si="69"/>
        <v>-0.59835979096478331</v>
      </c>
      <c r="AP51">
        <v>0.105590538654359</v>
      </c>
      <c r="AQ51" t="s">
        <v>359</v>
      </c>
      <c r="AR51">
        <v>2.3744115384615401</v>
      </c>
      <c r="AS51">
        <v>1.6988000000000001</v>
      </c>
      <c r="AT51">
        <f t="shared" si="70"/>
        <v>-0.3976992809403932</v>
      </c>
      <c r="AU51">
        <v>0.5</v>
      </c>
      <c r="AV51">
        <f t="shared" si="71"/>
        <v>84.292969439443382</v>
      </c>
      <c r="AW51">
        <f t="shared" si="72"/>
        <v>2.0032719374356565</v>
      </c>
      <c r="AX51">
        <f t="shared" si="73"/>
        <v>-16.761626667198588</v>
      </c>
      <c r="AY51">
        <f t="shared" si="74"/>
        <v>1</v>
      </c>
      <c r="AZ51">
        <f t="shared" si="75"/>
        <v>2.2512926183536626E-2</v>
      </c>
      <c r="BA51">
        <f t="shared" si="76"/>
        <v>-0.16307393454202973</v>
      </c>
      <c r="BB51" t="s">
        <v>253</v>
      </c>
      <c r="BC51">
        <v>0</v>
      </c>
      <c r="BD51">
        <f t="shared" si="77"/>
        <v>1.6988000000000001</v>
      </c>
      <c r="BE51">
        <f t="shared" si="78"/>
        <v>-0.3976992809403932</v>
      </c>
      <c r="BF51">
        <f t="shared" si="79"/>
        <v>-0.19484867453948257</v>
      </c>
      <c r="BG51">
        <f t="shared" si="80"/>
        <v>1.1776390769767129</v>
      </c>
      <c r="BH51">
        <f t="shared" si="81"/>
        <v>0.3256379814982428</v>
      </c>
      <c r="BI51">
        <f t="shared" si="82"/>
        <v>99.992290322580601</v>
      </c>
      <c r="BJ51">
        <f t="shared" si="83"/>
        <v>84.292969439443382</v>
      </c>
      <c r="BK51">
        <f t="shared" si="84"/>
        <v>0.84299468656543064</v>
      </c>
      <c r="BL51">
        <f t="shared" si="85"/>
        <v>0.19598937313086148</v>
      </c>
      <c r="BM51">
        <v>0.89352191060443997</v>
      </c>
      <c r="BN51">
        <v>0.5</v>
      </c>
      <c r="BO51" t="s">
        <v>254</v>
      </c>
      <c r="BP51">
        <v>1672925167.46452</v>
      </c>
      <c r="BQ51">
        <v>400.32603225806503</v>
      </c>
      <c r="BR51">
        <v>400.81480645161298</v>
      </c>
      <c r="BS51">
        <v>16.069906451612901</v>
      </c>
      <c r="BT51">
        <v>15.7484548387097</v>
      </c>
      <c r="BU51">
        <v>500.00903225806502</v>
      </c>
      <c r="BV51">
        <v>96.284351612903194</v>
      </c>
      <c r="BW51">
        <v>0.20002725806451599</v>
      </c>
      <c r="BX51">
        <v>28.302825806451601</v>
      </c>
      <c r="BY51">
        <v>27.980306451612901</v>
      </c>
      <c r="BZ51">
        <v>999.9</v>
      </c>
      <c r="CA51">
        <v>9994.8387096774204</v>
      </c>
      <c r="CB51">
        <v>0</v>
      </c>
      <c r="CC51">
        <v>314.73729032258098</v>
      </c>
      <c r="CD51">
        <v>99.992290322580601</v>
      </c>
      <c r="CE51">
        <v>0.90015467741935495</v>
      </c>
      <c r="CF51">
        <v>9.9844987096774196E-2</v>
      </c>
      <c r="CG51">
        <v>0</v>
      </c>
      <c r="CH51">
        <v>2.3729774193548399</v>
      </c>
      <c r="CI51">
        <v>0</v>
      </c>
      <c r="CJ51">
        <v>54.584025806451599</v>
      </c>
      <c r="CK51">
        <v>914.318451612903</v>
      </c>
      <c r="CL51">
        <v>38.870935483871001</v>
      </c>
      <c r="CM51">
        <v>43.768000000000001</v>
      </c>
      <c r="CN51">
        <v>41.064032258064501</v>
      </c>
      <c r="CO51">
        <v>42.205290322580602</v>
      </c>
      <c r="CP51">
        <v>39.4593548387097</v>
      </c>
      <c r="CQ51">
        <v>90.008709677419404</v>
      </c>
      <c r="CR51">
        <v>9.9812903225806497</v>
      </c>
      <c r="CS51">
        <v>0</v>
      </c>
      <c r="CT51">
        <v>59.200000047683702</v>
      </c>
      <c r="CU51">
        <v>2.3744115384615401</v>
      </c>
      <c r="CV51">
        <v>0.14986323293204701</v>
      </c>
      <c r="CW51">
        <v>0.118044456559089</v>
      </c>
      <c r="CX51">
        <v>54.583630769230801</v>
      </c>
      <c r="CY51">
        <v>15</v>
      </c>
      <c r="CZ51">
        <v>1672923008.7</v>
      </c>
      <c r="DA51" t="s">
        <v>255</v>
      </c>
      <c r="DB51">
        <v>3</v>
      </c>
      <c r="DC51">
        <v>-4.1289999999999996</v>
      </c>
      <c r="DD51">
        <v>0.35299999999999998</v>
      </c>
      <c r="DE51">
        <v>400</v>
      </c>
      <c r="DF51">
        <v>15</v>
      </c>
      <c r="DG51">
        <v>1.71</v>
      </c>
      <c r="DH51">
        <v>0.19</v>
      </c>
      <c r="DI51">
        <v>-0.93403645415094305</v>
      </c>
      <c r="DJ51">
        <v>3.31195373264605</v>
      </c>
      <c r="DK51">
        <v>1.1732289506562099</v>
      </c>
      <c r="DL51">
        <v>0</v>
      </c>
      <c r="DM51">
        <v>2.5005999999999999</v>
      </c>
      <c r="DN51">
        <v>0</v>
      </c>
      <c r="DO51">
        <v>0</v>
      </c>
      <c r="DP51">
        <v>0</v>
      </c>
      <c r="DQ51">
        <v>0.31308535849056601</v>
      </c>
      <c r="DR51">
        <v>8.2417087108515294E-2</v>
      </c>
      <c r="DS51">
        <v>1.2306219621071699E-2</v>
      </c>
      <c r="DT51">
        <v>1</v>
      </c>
      <c r="DU51">
        <v>1</v>
      </c>
      <c r="DV51">
        <v>3</v>
      </c>
      <c r="DW51" t="s">
        <v>256</v>
      </c>
      <c r="DX51">
        <v>100</v>
      </c>
      <c r="DY51">
        <v>100</v>
      </c>
      <c r="DZ51">
        <v>-4.1289999999999996</v>
      </c>
      <c r="EA51">
        <v>0.35299999999999998</v>
      </c>
      <c r="EB51">
        <v>2</v>
      </c>
      <c r="EC51">
        <v>517.04899999999998</v>
      </c>
      <c r="ED51">
        <v>409.029</v>
      </c>
      <c r="EE51">
        <v>26.683900000000001</v>
      </c>
      <c r="EF51">
        <v>31.8918</v>
      </c>
      <c r="EG51">
        <v>29.9999</v>
      </c>
      <c r="EH51">
        <v>32.066600000000001</v>
      </c>
      <c r="EI51">
        <v>32.104799999999997</v>
      </c>
      <c r="EJ51">
        <v>18.352499999999999</v>
      </c>
      <c r="EK51">
        <v>28.573799999999999</v>
      </c>
      <c r="EL51">
        <v>0</v>
      </c>
      <c r="EM51">
        <v>26.6889</v>
      </c>
      <c r="EN51">
        <v>400.54700000000003</v>
      </c>
      <c r="EO51">
        <v>15.7654</v>
      </c>
      <c r="EP51">
        <v>100.232</v>
      </c>
      <c r="EQ51">
        <v>90.725300000000004</v>
      </c>
    </row>
    <row r="52" spans="1:147" x14ac:dyDescent="0.3">
      <c r="A52">
        <v>36</v>
      </c>
      <c r="B52">
        <v>1672925235.5</v>
      </c>
      <c r="C52">
        <v>2160.2999999523199</v>
      </c>
      <c r="D52" t="s">
        <v>360</v>
      </c>
      <c r="E52" t="s">
        <v>361</v>
      </c>
      <c r="F52">
        <v>1672925227.46452</v>
      </c>
      <c r="G52">
        <f t="shared" si="43"/>
        <v>1.7967375910757698E-3</v>
      </c>
      <c r="H52">
        <f t="shared" si="44"/>
        <v>4.0439595800478516</v>
      </c>
      <c r="I52">
        <f t="shared" si="45"/>
        <v>399.861516129032</v>
      </c>
      <c r="J52">
        <f t="shared" si="46"/>
        <v>300.46866129025352</v>
      </c>
      <c r="K52">
        <f t="shared" si="47"/>
        <v>28.990812695585582</v>
      </c>
      <c r="L52">
        <f t="shared" si="48"/>
        <v>38.580763359781592</v>
      </c>
      <c r="M52">
        <f t="shared" si="49"/>
        <v>7.6030681309491671E-2</v>
      </c>
      <c r="N52">
        <f t="shared" si="50"/>
        <v>3.380649683018802</v>
      </c>
      <c r="O52">
        <f t="shared" si="51"/>
        <v>7.5093361627783961E-2</v>
      </c>
      <c r="P52">
        <f t="shared" si="52"/>
        <v>4.7016602607852787E-2</v>
      </c>
      <c r="Q52">
        <f t="shared" si="53"/>
        <v>16.521728708741328</v>
      </c>
      <c r="R52">
        <f t="shared" si="54"/>
        <v>27.98403098102434</v>
      </c>
      <c r="S52">
        <f t="shared" si="55"/>
        <v>27.989612903225801</v>
      </c>
      <c r="T52">
        <f t="shared" si="56"/>
        <v>3.7925423893001318</v>
      </c>
      <c r="U52">
        <f t="shared" si="57"/>
        <v>40.065201923283958</v>
      </c>
      <c r="V52">
        <f t="shared" si="58"/>
        <v>1.5478547330544714</v>
      </c>
      <c r="W52">
        <f t="shared" si="59"/>
        <v>3.8633394036507607</v>
      </c>
      <c r="X52">
        <f t="shared" si="60"/>
        <v>2.2446876562456604</v>
      </c>
      <c r="Y52">
        <f t="shared" si="61"/>
        <v>-79.236127766441442</v>
      </c>
      <c r="Z52">
        <f t="shared" si="62"/>
        <v>57.887360932567169</v>
      </c>
      <c r="AA52">
        <f t="shared" si="63"/>
        <v>3.7379774199938409</v>
      </c>
      <c r="AB52">
        <f t="shared" si="64"/>
        <v>-1.0890607051391044</v>
      </c>
      <c r="AC52">
        <v>-3.9944158019458699E-2</v>
      </c>
      <c r="AD52">
        <v>4.4840816677276199E-2</v>
      </c>
      <c r="AE52">
        <v>3.3724741038185999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50713.25399590857</v>
      </c>
      <c r="AK52" t="s">
        <v>251</v>
      </c>
      <c r="AL52">
        <v>2.2725</v>
      </c>
      <c r="AM52">
        <v>1.42177</v>
      </c>
      <c r="AN52">
        <f t="shared" si="68"/>
        <v>-0.85072999999999999</v>
      </c>
      <c r="AO52">
        <f t="shared" si="69"/>
        <v>-0.59835979096478331</v>
      </c>
      <c r="AP52">
        <v>0.105590538654359</v>
      </c>
      <c r="AQ52" t="s">
        <v>362</v>
      </c>
      <c r="AR52">
        <v>2.2793807692307699</v>
      </c>
      <c r="AS52">
        <v>1.5731999999999999</v>
      </c>
      <c r="AT52">
        <f t="shared" si="70"/>
        <v>-0.4488817500831237</v>
      </c>
      <c r="AU52">
        <v>0.5</v>
      </c>
      <c r="AV52">
        <f t="shared" si="71"/>
        <v>84.299662200158551</v>
      </c>
      <c r="AW52">
        <f t="shared" si="72"/>
        <v>4.0439595800478516</v>
      </c>
      <c r="AX52">
        <f t="shared" si="73"/>
        <v>-18.920289949911659</v>
      </c>
      <c r="AY52">
        <f t="shared" si="74"/>
        <v>1</v>
      </c>
      <c r="AZ52">
        <f t="shared" si="75"/>
        <v>4.6718681173862228E-2</v>
      </c>
      <c r="BA52">
        <f t="shared" si="76"/>
        <v>-9.6256038647342973E-2</v>
      </c>
      <c r="BB52" t="s">
        <v>253</v>
      </c>
      <c r="BC52">
        <v>0</v>
      </c>
      <c r="BD52">
        <f t="shared" si="77"/>
        <v>1.5731999999999999</v>
      </c>
      <c r="BE52">
        <f t="shared" si="78"/>
        <v>-0.44888175008312359</v>
      </c>
      <c r="BF52">
        <f t="shared" si="79"/>
        <v>-0.10650808499264998</v>
      </c>
      <c r="BG52">
        <f t="shared" si="80"/>
        <v>1.009839509839511</v>
      </c>
      <c r="BH52">
        <f t="shared" si="81"/>
        <v>0.17800007052766442</v>
      </c>
      <c r="BI52">
        <f t="shared" si="82"/>
        <v>100.000306451613</v>
      </c>
      <c r="BJ52">
        <f t="shared" si="83"/>
        <v>84.299662200158551</v>
      </c>
      <c r="BK52">
        <f t="shared" si="84"/>
        <v>0.84299403863275657</v>
      </c>
      <c r="BL52">
        <f t="shared" si="85"/>
        <v>0.19598807726551309</v>
      </c>
      <c r="BM52">
        <v>0.89352191060443997</v>
      </c>
      <c r="BN52">
        <v>0.5</v>
      </c>
      <c r="BO52" t="s">
        <v>254</v>
      </c>
      <c r="BP52">
        <v>1672925227.46452</v>
      </c>
      <c r="BQ52">
        <v>399.861516129032</v>
      </c>
      <c r="BR52">
        <v>400.712548387097</v>
      </c>
      <c r="BS52">
        <v>16.042387096774199</v>
      </c>
      <c r="BT52">
        <v>15.726464516129001</v>
      </c>
      <c r="BU52">
        <v>500.01793548387099</v>
      </c>
      <c r="BV52">
        <v>96.285348387096803</v>
      </c>
      <c r="BW52">
        <v>0.19996416129032299</v>
      </c>
      <c r="BX52">
        <v>28.307225806451601</v>
      </c>
      <c r="BY52">
        <v>27.989612903225801</v>
      </c>
      <c r="BZ52">
        <v>999.9</v>
      </c>
      <c r="CA52">
        <v>10004.3548387097</v>
      </c>
      <c r="CB52">
        <v>0</v>
      </c>
      <c r="CC52">
        <v>314.79022580645199</v>
      </c>
      <c r="CD52">
        <v>100.000306451613</v>
      </c>
      <c r="CE52">
        <v>0.90018100000000001</v>
      </c>
      <c r="CF52">
        <v>9.9818699999999996E-2</v>
      </c>
      <c r="CG52">
        <v>0</v>
      </c>
      <c r="CH52">
        <v>2.2850064516129001</v>
      </c>
      <c r="CI52">
        <v>0</v>
      </c>
      <c r="CJ52">
        <v>54.398148387096803</v>
      </c>
      <c r="CK52">
        <v>914.40025806451604</v>
      </c>
      <c r="CL52">
        <v>38.770000000000003</v>
      </c>
      <c r="CM52">
        <v>43.686999999999998</v>
      </c>
      <c r="CN52">
        <v>40.973580645161299</v>
      </c>
      <c r="CO52">
        <v>42.125</v>
      </c>
      <c r="CP52">
        <v>39.383000000000003</v>
      </c>
      <c r="CQ52">
        <v>90.018709677419395</v>
      </c>
      <c r="CR52">
        <v>9.98</v>
      </c>
      <c r="CS52">
        <v>0</v>
      </c>
      <c r="CT52">
        <v>59.599999904632597</v>
      </c>
      <c r="CU52">
        <v>2.2793807692307699</v>
      </c>
      <c r="CV52">
        <v>0.53347351645024799</v>
      </c>
      <c r="CW52">
        <v>-1.3382495670504599</v>
      </c>
      <c r="CX52">
        <v>54.4009</v>
      </c>
      <c r="CY52">
        <v>15</v>
      </c>
      <c r="CZ52">
        <v>1672923008.7</v>
      </c>
      <c r="DA52" t="s">
        <v>255</v>
      </c>
      <c r="DB52">
        <v>3</v>
      </c>
      <c r="DC52">
        <v>-4.1289999999999996</v>
      </c>
      <c r="DD52">
        <v>0.35299999999999998</v>
      </c>
      <c r="DE52">
        <v>400</v>
      </c>
      <c r="DF52">
        <v>15</v>
      </c>
      <c r="DG52">
        <v>1.71</v>
      </c>
      <c r="DH52">
        <v>0.19</v>
      </c>
      <c r="DI52">
        <v>-0.77943911132075505</v>
      </c>
      <c r="DJ52">
        <v>0.34792748928398298</v>
      </c>
      <c r="DK52">
        <v>0.91656019175078995</v>
      </c>
      <c r="DL52">
        <v>1</v>
      </c>
      <c r="DM52">
        <v>2.1888000000000001</v>
      </c>
      <c r="DN52">
        <v>0</v>
      </c>
      <c r="DO52">
        <v>0</v>
      </c>
      <c r="DP52">
        <v>0</v>
      </c>
      <c r="DQ52">
        <v>0.31730679245283</v>
      </c>
      <c r="DR52">
        <v>-1.5618402620678699E-2</v>
      </c>
      <c r="DS52">
        <v>3.1077988592212698E-3</v>
      </c>
      <c r="DT52">
        <v>1</v>
      </c>
      <c r="DU52">
        <v>2</v>
      </c>
      <c r="DV52">
        <v>3</v>
      </c>
      <c r="DW52" t="s">
        <v>260</v>
      </c>
      <c r="DX52">
        <v>100</v>
      </c>
      <c r="DY52">
        <v>100</v>
      </c>
      <c r="DZ52">
        <v>-4.1289999999999996</v>
      </c>
      <c r="EA52">
        <v>0.35299999999999998</v>
      </c>
      <c r="EB52">
        <v>2</v>
      </c>
      <c r="EC52">
        <v>516.66</v>
      </c>
      <c r="ED52">
        <v>409.02</v>
      </c>
      <c r="EE52">
        <v>26.679400000000001</v>
      </c>
      <c r="EF52">
        <v>31.869399999999999</v>
      </c>
      <c r="EG52">
        <v>30</v>
      </c>
      <c r="EH52">
        <v>32.049799999999998</v>
      </c>
      <c r="EI52">
        <v>32.0852</v>
      </c>
      <c r="EJ52">
        <v>18.302299999999999</v>
      </c>
      <c r="EK52">
        <v>28.573799999999999</v>
      </c>
      <c r="EL52">
        <v>0</v>
      </c>
      <c r="EM52">
        <v>26.676100000000002</v>
      </c>
      <c r="EN52">
        <v>399.99799999999999</v>
      </c>
      <c r="EO52">
        <v>15.8009</v>
      </c>
      <c r="EP52">
        <v>100.236</v>
      </c>
      <c r="EQ52">
        <v>90.728099999999998</v>
      </c>
    </row>
    <row r="53" spans="1:147" x14ac:dyDescent="0.3">
      <c r="A53">
        <v>37</v>
      </c>
      <c r="B53">
        <v>1672925295.9000001</v>
      </c>
      <c r="C53">
        <v>2220.7000000476801</v>
      </c>
      <c r="D53" t="s">
        <v>363</v>
      </c>
      <c r="E53" t="s">
        <v>364</v>
      </c>
      <c r="F53">
        <v>1672925287.9548399</v>
      </c>
      <c r="G53">
        <f t="shared" si="43"/>
        <v>1.7097555839990573E-3</v>
      </c>
      <c r="H53">
        <f t="shared" si="44"/>
        <v>1.7537170404030713</v>
      </c>
      <c r="I53">
        <f t="shared" si="45"/>
        <v>400.01819354838699</v>
      </c>
      <c r="J53">
        <f t="shared" si="46"/>
        <v>346.61907433488716</v>
      </c>
      <c r="K53">
        <f t="shared" si="47"/>
        <v>33.443913510731036</v>
      </c>
      <c r="L53">
        <f t="shared" si="48"/>
        <v>38.596184856306422</v>
      </c>
      <c r="M53">
        <f t="shared" si="49"/>
        <v>7.2401570956515934E-2</v>
      </c>
      <c r="N53">
        <f t="shared" si="50"/>
        <v>3.3788936692476397</v>
      </c>
      <c r="O53">
        <f t="shared" si="51"/>
        <v>7.1550620109993593E-2</v>
      </c>
      <c r="P53">
        <f t="shared" si="52"/>
        <v>4.4794758689408479E-2</v>
      </c>
      <c r="Q53">
        <f t="shared" si="53"/>
        <v>16.521829055497321</v>
      </c>
      <c r="R53">
        <f t="shared" si="54"/>
        <v>27.994969261359589</v>
      </c>
      <c r="S53">
        <f t="shared" si="55"/>
        <v>27.985277419354802</v>
      </c>
      <c r="T53">
        <f t="shared" si="56"/>
        <v>3.7915838793013439</v>
      </c>
      <c r="U53">
        <f t="shared" si="57"/>
        <v>40.135687183965501</v>
      </c>
      <c r="V53">
        <f t="shared" si="58"/>
        <v>1.5497951070731633</v>
      </c>
      <c r="W53">
        <f t="shared" si="59"/>
        <v>3.8613892418722999</v>
      </c>
      <c r="X53">
        <f t="shared" si="60"/>
        <v>2.2417887722281806</v>
      </c>
      <c r="Y53">
        <f t="shared" si="61"/>
        <v>-75.400221254358428</v>
      </c>
      <c r="Z53">
        <f t="shared" si="62"/>
        <v>57.06576520196878</v>
      </c>
      <c r="AA53">
        <f t="shared" si="63"/>
        <v>3.6866002881568343</v>
      </c>
      <c r="AB53">
        <f t="shared" si="64"/>
        <v>1.8739732912645124</v>
      </c>
      <c r="AC53">
        <v>-3.9918069109095303E-2</v>
      </c>
      <c r="AD53">
        <v>4.4811529589879197E-2</v>
      </c>
      <c r="AE53">
        <v>3.3707234298008202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50682.962130272761</v>
      </c>
      <c r="AK53" t="s">
        <v>251</v>
      </c>
      <c r="AL53">
        <v>2.2725</v>
      </c>
      <c r="AM53">
        <v>1.42177</v>
      </c>
      <c r="AN53">
        <f t="shared" si="68"/>
        <v>-0.85072999999999999</v>
      </c>
      <c r="AO53">
        <f t="shared" si="69"/>
        <v>-0.59835979096478331</v>
      </c>
      <c r="AP53">
        <v>0.105590538654359</v>
      </c>
      <c r="AQ53" t="s">
        <v>365</v>
      </c>
      <c r="AR53">
        <v>2.2581423076923102</v>
      </c>
      <c r="AS53">
        <v>1.3068</v>
      </c>
      <c r="AT53">
        <f t="shared" si="70"/>
        <v>-0.72799380753926402</v>
      </c>
      <c r="AU53">
        <v>0.5</v>
      </c>
      <c r="AV53">
        <f t="shared" si="71"/>
        <v>84.299849508023541</v>
      </c>
      <c r="AW53">
        <f t="shared" si="72"/>
        <v>1.7537170404030713</v>
      </c>
      <c r="AX53">
        <f t="shared" si="73"/>
        <v>-30.684884209166505</v>
      </c>
      <c r="AY53">
        <f t="shared" si="74"/>
        <v>1</v>
      </c>
      <c r="AZ53">
        <f t="shared" si="75"/>
        <v>1.9550764460046229E-2</v>
      </c>
      <c r="BA53">
        <f t="shared" si="76"/>
        <v>8.7978267523722078E-2</v>
      </c>
      <c r="BB53" t="s">
        <v>253</v>
      </c>
      <c r="BC53">
        <v>0</v>
      </c>
      <c r="BD53">
        <f t="shared" si="77"/>
        <v>1.3068</v>
      </c>
      <c r="BE53">
        <f t="shared" si="78"/>
        <v>-0.72799380753926402</v>
      </c>
      <c r="BF53">
        <f t="shared" si="79"/>
        <v>8.0863993472924611E-2</v>
      </c>
      <c r="BG53">
        <f t="shared" si="80"/>
        <v>0.98513234720131537</v>
      </c>
      <c r="BH53">
        <f t="shared" si="81"/>
        <v>-0.13514275974751097</v>
      </c>
      <c r="BI53">
        <f t="shared" si="82"/>
        <v>100.000483870968</v>
      </c>
      <c r="BJ53">
        <f t="shared" si="83"/>
        <v>84.299849508023541</v>
      </c>
      <c r="BK53">
        <f t="shared" si="84"/>
        <v>0.84299441607499415</v>
      </c>
      <c r="BL53">
        <f t="shared" si="85"/>
        <v>0.19598883214998855</v>
      </c>
      <c r="BM53">
        <v>0.89352191060443997</v>
      </c>
      <c r="BN53">
        <v>0.5</v>
      </c>
      <c r="BO53" t="s">
        <v>254</v>
      </c>
      <c r="BP53">
        <v>1672925287.9548399</v>
      </c>
      <c r="BQ53">
        <v>400.01819354838699</v>
      </c>
      <c r="BR53">
        <v>400.45380645161299</v>
      </c>
      <c r="BS53">
        <v>16.062370967741899</v>
      </c>
      <c r="BT53">
        <v>15.761741935483901</v>
      </c>
      <c r="BU53">
        <v>500.00677419354798</v>
      </c>
      <c r="BV53">
        <v>96.286106451612895</v>
      </c>
      <c r="BW53">
        <v>0.199967129032258</v>
      </c>
      <c r="BX53">
        <v>28.298545161290299</v>
      </c>
      <c r="BY53">
        <v>27.985277419354802</v>
      </c>
      <c r="BZ53">
        <v>999.9</v>
      </c>
      <c r="CA53">
        <v>9997.7419354838694</v>
      </c>
      <c r="CB53">
        <v>0</v>
      </c>
      <c r="CC53">
        <v>314.798870967742</v>
      </c>
      <c r="CD53">
        <v>100.000483870968</v>
      </c>
      <c r="CE53">
        <v>0.90017009677419302</v>
      </c>
      <c r="CF53">
        <v>9.9829612903225798E-2</v>
      </c>
      <c r="CG53">
        <v>0</v>
      </c>
      <c r="CH53">
        <v>2.2669999999999999</v>
      </c>
      <c r="CI53">
        <v>0</v>
      </c>
      <c r="CJ53">
        <v>53.722803225806501</v>
      </c>
      <c r="CK53">
        <v>914.39735483871004</v>
      </c>
      <c r="CL53">
        <v>38.686999999999998</v>
      </c>
      <c r="CM53">
        <v>43.620935483871001</v>
      </c>
      <c r="CN53">
        <v>40.875</v>
      </c>
      <c r="CO53">
        <v>42.061999999999998</v>
      </c>
      <c r="CP53">
        <v>39.311999999999998</v>
      </c>
      <c r="CQ53">
        <v>90.017741935483897</v>
      </c>
      <c r="CR53">
        <v>9.9812903225806497</v>
      </c>
      <c r="CS53">
        <v>0</v>
      </c>
      <c r="CT53">
        <v>60</v>
      </c>
      <c r="CU53">
        <v>2.2581423076923102</v>
      </c>
      <c r="CV53">
        <v>6.7661535348122401E-2</v>
      </c>
      <c r="CW53">
        <v>-0.33338119585009202</v>
      </c>
      <c r="CX53">
        <v>53.7417923076923</v>
      </c>
      <c r="CY53">
        <v>15</v>
      </c>
      <c r="CZ53">
        <v>1672923008.7</v>
      </c>
      <c r="DA53" t="s">
        <v>255</v>
      </c>
      <c r="DB53">
        <v>3</v>
      </c>
      <c r="DC53">
        <v>-4.1289999999999996</v>
      </c>
      <c r="DD53">
        <v>0.35299999999999998</v>
      </c>
      <c r="DE53">
        <v>400</v>
      </c>
      <c r="DF53">
        <v>15</v>
      </c>
      <c r="DG53">
        <v>1.71</v>
      </c>
      <c r="DH53">
        <v>0.19</v>
      </c>
      <c r="DI53">
        <v>-0.44742159433962297</v>
      </c>
      <c r="DJ53">
        <v>0.22775770031025899</v>
      </c>
      <c r="DK53">
        <v>0.266971410779554</v>
      </c>
      <c r="DL53">
        <v>1</v>
      </c>
      <c r="DM53">
        <v>2.3028</v>
      </c>
      <c r="DN53">
        <v>0</v>
      </c>
      <c r="DO53">
        <v>0</v>
      </c>
      <c r="DP53">
        <v>0</v>
      </c>
      <c r="DQ53">
        <v>0.30017343396226398</v>
      </c>
      <c r="DR53">
        <v>2.9058791297757801E-3</v>
      </c>
      <c r="DS53">
        <v>2.7047856924099301E-3</v>
      </c>
      <c r="DT53">
        <v>1</v>
      </c>
      <c r="DU53">
        <v>2</v>
      </c>
      <c r="DV53">
        <v>3</v>
      </c>
      <c r="DW53" t="s">
        <v>260</v>
      </c>
      <c r="DX53">
        <v>100</v>
      </c>
      <c r="DY53">
        <v>100</v>
      </c>
      <c r="DZ53">
        <v>-4.1289999999999996</v>
      </c>
      <c r="EA53">
        <v>0.35299999999999998</v>
      </c>
      <c r="EB53">
        <v>2</v>
      </c>
      <c r="EC53">
        <v>516.76400000000001</v>
      </c>
      <c r="ED53">
        <v>409.01100000000002</v>
      </c>
      <c r="EE53">
        <v>26.66</v>
      </c>
      <c r="EF53">
        <v>31.846900000000002</v>
      </c>
      <c r="EG53">
        <v>30</v>
      </c>
      <c r="EH53">
        <v>32.030200000000001</v>
      </c>
      <c r="EI53">
        <v>32.0657</v>
      </c>
      <c r="EJ53">
        <v>18.3536</v>
      </c>
      <c r="EK53">
        <v>28.289000000000001</v>
      </c>
      <c r="EL53">
        <v>0</v>
      </c>
      <c r="EM53">
        <v>26.669799999999999</v>
      </c>
      <c r="EN53">
        <v>400.62</v>
      </c>
      <c r="EO53">
        <v>15.756600000000001</v>
      </c>
      <c r="EP53">
        <v>100.241</v>
      </c>
      <c r="EQ53">
        <v>90.730599999999995</v>
      </c>
    </row>
    <row r="54" spans="1:147" x14ac:dyDescent="0.3">
      <c r="A54">
        <v>38</v>
      </c>
      <c r="B54">
        <v>1672925356</v>
      </c>
      <c r="C54">
        <v>2280.7999999523199</v>
      </c>
      <c r="D54" t="s">
        <v>366</v>
      </c>
      <c r="E54" t="s">
        <v>367</v>
      </c>
      <c r="F54">
        <v>1672925347.95806</v>
      </c>
      <c r="G54">
        <f t="shared" si="43"/>
        <v>1.6749227402445661E-3</v>
      </c>
      <c r="H54">
        <f t="shared" si="44"/>
        <v>1.9930554057172367</v>
      </c>
      <c r="I54">
        <f t="shared" si="45"/>
        <v>399.36296774193602</v>
      </c>
      <c r="J54">
        <f t="shared" si="46"/>
        <v>339.86170806707486</v>
      </c>
      <c r="K54">
        <f t="shared" si="47"/>
        <v>32.791553778316683</v>
      </c>
      <c r="L54">
        <f t="shared" si="48"/>
        <v>38.532532271017949</v>
      </c>
      <c r="M54">
        <f t="shared" si="49"/>
        <v>7.0941027766593986E-2</v>
      </c>
      <c r="N54">
        <f t="shared" si="50"/>
        <v>3.3814631190866349</v>
      </c>
      <c r="O54">
        <f t="shared" si="51"/>
        <v>7.0124467015706876E-2</v>
      </c>
      <c r="P54">
        <f t="shared" si="52"/>
        <v>4.3900373367255899E-2</v>
      </c>
      <c r="Q54">
        <f t="shared" si="53"/>
        <v>16.522596226563845</v>
      </c>
      <c r="R54">
        <f t="shared" si="54"/>
        <v>27.988250212636007</v>
      </c>
      <c r="S54">
        <f t="shared" si="55"/>
        <v>27.969432258064501</v>
      </c>
      <c r="T54">
        <f t="shared" si="56"/>
        <v>3.7880825510001519</v>
      </c>
      <c r="U54">
        <f t="shared" si="57"/>
        <v>40.104564183506945</v>
      </c>
      <c r="V54">
        <f t="shared" si="58"/>
        <v>1.5472560332313874</v>
      </c>
      <c r="W54">
        <f t="shared" si="59"/>
        <v>3.8580547245235954</v>
      </c>
      <c r="X54">
        <f t="shared" si="60"/>
        <v>2.2408265177687645</v>
      </c>
      <c r="Y54">
        <f t="shared" si="61"/>
        <v>-73.864092844785361</v>
      </c>
      <c r="Z54">
        <f t="shared" si="62"/>
        <v>57.290285660309479</v>
      </c>
      <c r="AA54">
        <f t="shared" si="63"/>
        <v>3.6977271327462313</v>
      </c>
      <c r="AB54">
        <f t="shared" si="64"/>
        <v>3.6465161748341899</v>
      </c>
      <c r="AC54">
        <v>-3.9956245053453097E-2</v>
      </c>
      <c r="AD54">
        <v>4.4854385431817197E-2</v>
      </c>
      <c r="AE54">
        <v>3.3732850659701299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50731.924705597827</v>
      </c>
      <c r="AK54" t="s">
        <v>251</v>
      </c>
      <c r="AL54">
        <v>2.2725</v>
      </c>
      <c r="AM54">
        <v>1.42177</v>
      </c>
      <c r="AN54">
        <f t="shared" si="68"/>
        <v>-0.85072999999999999</v>
      </c>
      <c r="AO54">
        <f t="shared" si="69"/>
        <v>-0.59835979096478331</v>
      </c>
      <c r="AP54">
        <v>0.105590538654359</v>
      </c>
      <c r="AQ54" t="s">
        <v>368</v>
      </c>
      <c r="AR54">
        <v>2.3574076923076901</v>
      </c>
      <c r="AS54">
        <v>1.5581499999999999</v>
      </c>
      <c r="AT54">
        <f t="shared" si="70"/>
        <v>-0.51295298418489255</v>
      </c>
      <c r="AU54">
        <v>0.5</v>
      </c>
      <c r="AV54">
        <f t="shared" si="71"/>
        <v>84.301840643000844</v>
      </c>
      <c r="AW54">
        <f t="shared" si="72"/>
        <v>1.9930554057172367</v>
      </c>
      <c r="AX54">
        <f t="shared" si="73"/>
        <v>-21.621440365053271</v>
      </c>
      <c r="AY54">
        <f t="shared" si="74"/>
        <v>1</v>
      </c>
      <c r="AZ54">
        <f t="shared" si="75"/>
        <v>2.2389367215074972E-2</v>
      </c>
      <c r="BA54">
        <f t="shared" si="76"/>
        <v>-8.7526874819497447E-2</v>
      </c>
      <c r="BB54" t="s">
        <v>253</v>
      </c>
      <c r="BC54">
        <v>0</v>
      </c>
      <c r="BD54">
        <f t="shared" si="77"/>
        <v>1.5581499999999999</v>
      </c>
      <c r="BE54">
        <f t="shared" si="78"/>
        <v>-0.51295298418489244</v>
      </c>
      <c r="BF54">
        <f t="shared" si="79"/>
        <v>-9.5922687917173621E-2</v>
      </c>
      <c r="BG54">
        <f t="shared" si="80"/>
        <v>1.118860071824302</v>
      </c>
      <c r="BH54">
        <f t="shared" si="81"/>
        <v>0.16030938135483638</v>
      </c>
      <c r="BI54">
        <f t="shared" si="82"/>
        <v>100.002580645161</v>
      </c>
      <c r="BJ54">
        <f t="shared" si="83"/>
        <v>84.301840643000844</v>
      </c>
      <c r="BK54">
        <f t="shared" si="84"/>
        <v>0.84299665167770943</v>
      </c>
      <c r="BL54">
        <f t="shared" si="85"/>
        <v>0.1959933033554189</v>
      </c>
      <c r="BM54">
        <v>0.89352191060443997</v>
      </c>
      <c r="BN54">
        <v>0.5</v>
      </c>
      <c r="BO54" t="s">
        <v>254</v>
      </c>
      <c r="BP54">
        <v>1672925347.95806</v>
      </c>
      <c r="BQ54">
        <v>399.36296774193602</v>
      </c>
      <c r="BR54">
        <v>399.83864516129</v>
      </c>
      <c r="BS54">
        <v>16.036235483871</v>
      </c>
      <c r="BT54">
        <v>15.741735483871</v>
      </c>
      <c r="BU54">
        <v>500.02738709677402</v>
      </c>
      <c r="BV54">
        <v>96.284990322580697</v>
      </c>
      <c r="BW54">
        <v>0.200000483870968</v>
      </c>
      <c r="BX54">
        <v>28.283693548387099</v>
      </c>
      <c r="BY54">
        <v>27.969432258064501</v>
      </c>
      <c r="BZ54">
        <v>999.9</v>
      </c>
      <c r="CA54">
        <v>10007.419354838699</v>
      </c>
      <c r="CB54">
        <v>0</v>
      </c>
      <c r="CC54">
        <v>314.780483870968</v>
      </c>
      <c r="CD54">
        <v>100.002580645161</v>
      </c>
      <c r="CE54">
        <v>0.900102806451613</v>
      </c>
      <c r="CF54">
        <v>9.9896970967741999E-2</v>
      </c>
      <c r="CG54">
        <v>0</v>
      </c>
      <c r="CH54">
        <v>2.3635387096774201</v>
      </c>
      <c r="CI54">
        <v>0</v>
      </c>
      <c r="CJ54">
        <v>53.354500000000002</v>
      </c>
      <c r="CK54">
        <v>914.39529032258099</v>
      </c>
      <c r="CL54">
        <v>38.625</v>
      </c>
      <c r="CM54">
        <v>43.537999999999997</v>
      </c>
      <c r="CN54">
        <v>40.811999999999998</v>
      </c>
      <c r="CO54">
        <v>42</v>
      </c>
      <c r="CP54">
        <v>39.2296774193548</v>
      </c>
      <c r="CQ54">
        <v>90.012903225806497</v>
      </c>
      <c r="CR54">
        <v>9.9890322580645208</v>
      </c>
      <c r="CS54">
        <v>0</v>
      </c>
      <c r="CT54">
        <v>59.400000095367403</v>
      </c>
      <c r="CU54">
        <v>2.3574076923076901</v>
      </c>
      <c r="CV54">
        <v>0.56228375903226901</v>
      </c>
      <c r="CW54">
        <v>-1.0154324780150501</v>
      </c>
      <c r="CX54">
        <v>53.3409153846154</v>
      </c>
      <c r="CY54">
        <v>15</v>
      </c>
      <c r="CZ54">
        <v>1672923008.7</v>
      </c>
      <c r="DA54" t="s">
        <v>255</v>
      </c>
      <c r="DB54">
        <v>3</v>
      </c>
      <c r="DC54">
        <v>-4.1289999999999996</v>
      </c>
      <c r="DD54">
        <v>0.35299999999999998</v>
      </c>
      <c r="DE54">
        <v>400</v>
      </c>
      <c r="DF54">
        <v>15</v>
      </c>
      <c r="DG54">
        <v>1.71</v>
      </c>
      <c r="DH54">
        <v>0.19</v>
      </c>
      <c r="DI54">
        <v>-0.49994347283018897</v>
      </c>
      <c r="DJ54">
        <v>-1.1882418102724099</v>
      </c>
      <c r="DK54">
        <v>1.82974722458073</v>
      </c>
      <c r="DL54">
        <v>0</v>
      </c>
      <c r="DM54">
        <v>2.0756999999999999</v>
      </c>
      <c r="DN54">
        <v>0</v>
      </c>
      <c r="DO54">
        <v>0</v>
      </c>
      <c r="DP54">
        <v>0</v>
      </c>
      <c r="DQ54">
        <v>0.29548635849056598</v>
      </c>
      <c r="DR54">
        <v>-1.00022189258916E-2</v>
      </c>
      <c r="DS54">
        <v>2.6309055912318601E-3</v>
      </c>
      <c r="DT54">
        <v>1</v>
      </c>
      <c r="DU54">
        <v>1</v>
      </c>
      <c r="DV54">
        <v>3</v>
      </c>
      <c r="DW54" t="s">
        <v>256</v>
      </c>
      <c r="DX54">
        <v>100</v>
      </c>
      <c r="DY54">
        <v>100</v>
      </c>
      <c r="DZ54">
        <v>-4.1289999999999996</v>
      </c>
      <c r="EA54">
        <v>0.35299999999999998</v>
      </c>
      <c r="EB54">
        <v>2</v>
      </c>
      <c r="EC54">
        <v>516.846</v>
      </c>
      <c r="ED54">
        <v>409.24799999999999</v>
      </c>
      <c r="EE54">
        <v>26.742699999999999</v>
      </c>
      <c r="EF54">
        <v>31.8245</v>
      </c>
      <c r="EG54">
        <v>30</v>
      </c>
      <c r="EH54">
        <v>32.0077</v>
      </c>
      <c r="EI54">
        <v>32.046100000000003</v>
      </c>
      <c r="EJ54">
        <v>18.360800000000001</v>
      </c>
      <c r="EK54">
        <v>28.289000000000001</v>
      </c>
      <c r="EL54">
        <v>0</v>
      </c>
      <c r="EM54">
        <v>26.7606</v>
      </c>
      <c r="EN54">
        <v>400.58</v>
      </c>
      <c r="EO54">
        <v>15.7841</v>
      </c>
      <c r="EP54">
        <v>100.244</v>
      </c>
      <c r="EQ54">
        <v>90.733000000000004</v>
      </c>
    </row>
    <row r="55" spans="1:147" x14ac:dyDescent="0.3">
      <c r="A55">
        <v>39</v>
      </c>
      <c r="B55">
        <v>1672925475.5</v>
      </c>
      <c r="C55">
        <v>2400.2999999523199</v>
      </c>
      <c r="D55" t="s">
        <v>369</v>
      </c>
      <c r="E55" t="s">
        <v>370</v>
      </c>
      <c r="F55">
        <v>1672925467.5</v>
      </c>
      <c r="G55">
        <f t="shared" si="43"/>
        <v>1.8461866412641974E-3</v>
      </c>
      <c r="H55">
        <f t="shared" si="44"/>
        <v>6.7222877047786529</v>
      </c>
      <c r="I55">
        <f t="shared" si="45"/>
        <v>399.936483870968</v>
      </c>
      <c r="J55">
        <f t="shared" si="46"/>
        <v>244.62428865206542</v>
      </c>
      <c r="K55">
        <f t="shared" si="47"/>
        <v>23.602542168624019</v>
      </c>
      <c r="L55">
        <f t="shared" si="48"/>
        <v>38.587818803069787</v>
      </c>
      <c r="M55">
        <f t="shared" si="49"/>
        <v>7.6188335350043851E-2</v>
      </c>
      <c r="N55">
        <f t="shared" si="50"/>
        <v>3.3825869946545248</v>
      </c>
      <c r="O55">
        <f t="shared" si="51"/>
        <v>7.5247682282017864E-2</v>
      </c>
      <c r="P55">
        <f t="shared" si="52"/>
        <v>4.7113347656459914E-2</v>
      </c>
      <c r="Q55">
        <f t="shared" si="53"/>
        <v>161.84777968649564</v>
      </c>
      <c r="R55">
        <f t="shared" si="54"/>
        <v>28.349685398642876</v>
      </c>
      <c r="S55">
        <f t="shared" si="55"/>
        <v>28.204529032258101</v>
      </c>
      <c r="T55">
        <f t="shared" si="56"/>
        <v>3.8403228751769332</v>
      </c>
      <c r="U55">
        <f t="shared" si="57"/>
        <v>40.710366172235105</v>
      </c>
      <c r="V55">
        <f t="shared" si="58"/>
        <v>1.5390774361192108</v>
      </c>
      <c r="W55">
        <f t="shared" si="59"/>
        <v>3.7805541458599747</v>
      </c>
      <c r="X55">
        <f t="shared" si="60"/>
        <v>2.3012454390577224</v>
      </c>
      <c r="Y55">
        <f t="shared" si="61"/>
        <v>-81.416830879751103</v>
      </c>
      <c r="Z55">
        <f t="shared" si="62"/>
        <v>-49.093623284872926</v>
      </c>
      <c r="AA55">
        <f t="shared" si="63"/>
        <v>-3.1658441057001592</v>
      </c>
      <c r="AB55">
        <f t="shared" si="64"/>
        <v>28.171481416171453</v>
      </c>
      <c r="AC55">
        <v>-3.99729469603285E-2</v>
      </c>
      <c r="AD55">
        <v>4.4873134785452302E-2</v>
      </c>
      <c r="AE55">
        <v>3.3744055230716099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50811.009694274398</v>
      </c>
      <c r="AK55" t="s">
        <v>251</v>
      </c>
      <c r="AL55">
        <v>2.2725</v>
      </c>
      <c r="AM55">
        <v>1.42177</v>
      </c>
      <c r="AN55">
        <f t="shared" si="68"/>
        <v>-0.85072999999999999</v>
      </c>
      <c r="AO55">
        <f t="shared" si="69"/>
        <v>-0.59835979096478331</v>
      </c>
      <c r="AP55">
        <v>0.105590538654359</v>
      </c>
      <c r="AQ55" t="s">
        <v>371</v>
      </c>
      <c r="AR55">
        <v>2.38305384615385</v>
      </c>
      <c r="AS55">
        <v>1.6632</v>
      </c>
      <c r="AT55">
        <f t="shared" si="70"/>
        <v>-0.43281255781256012</v>
      </c>
      <c r="AU55">
        <v>0.5</v>
      </c>
      <c r="AV55">
        <f t="shared" si="71"/>
        <v>841.20734678815768</v>
      </c>
      <c r="AW55">
        <f t="shared" si="72"/>
        <v>6.7222877047786529</v>
      </c>
      <c r="AX55">
        <f t="shared" si="73"/>
        <v>-182.04255170704991</v>
      </c>
      <c r="AY55">
        <f t="shared" si="74"/>
        <v>1</v>
      </c>
      <c r="AZ55">
        <f t="shared" si="75"/>
        <v>7.8657149053532761E-3</v>
      </c>
      <c r="BA55">
        <f t="shared" si="76"/>
        <v>-0.14515993265993268</v>
      </c>
      <c r="BB55" t="s">
        <v>253</v>
      </c>
      <c r="BC55">
        <v>0</v>
      </c>
      <c r="BD55">
        <f t="shared" si="77"/>
        <v>1.6632</v>
      </c>
      <c r="BE55">
        <f t="shared" si="78"/>
        <v>-0.43281255781256012</v>
      </c>
      <c r="BF55">
        <f t="shared" si="79"/>
        <v>-0.16980946285264145</v>
      </c>
      <c r="BG55">
        <f t="shared" si="80"/>
        <v>1.1814440278251273</v>
      </c>
      <c r="BH55">
        <f t="shared" si="81"/>
        <v>0.2837915672422508</v>
      </c>
      <c r="BI55">
        <f t="shared" si="82"/>
        <v>1000.00909677419</v>
      </c>
      <c r="BJ55">
        <f t="shared" si="83"/>
        <v>841.20734678815768</v>
      </c>
      <c r="BK55">
        <f t="shared" si="84"/>
        <v>0.8411996945844874</v>
      </c>
      <c r="BL55">
        <f t="shared" si="85"/>
        <v>0.19239938916897498</v>
      </c>
      <c r="BM55">
        <v>0.89352191060443997</v>
      </c>
      <c r="BN55">
        <v>0.5</v>
      </c>
      <c r="BO55" t="s">
        <v>254</v>
      </c>
      <c r="BP55">
        <v>1672925467.5</v>
      </c>
      <c r="BQ55">
        <v>399.936483870968</v>
      </c>
      <c r="BR55">
        <v>401.26967741935499</v>
      </c>
      <c r="BS55">
        <v>15.9514903225806</v>
      </c>
      <c r="BT55">
        <v>15.6268451612903</v>
      </c>
      <c r="BU55">
        <v>500.02116129032299</v>
      </c>
      <c r="BV55">
        <v>96.284890322580694</v>
      </c>
      <c r="BW55">
        <v>0.199977548387097</v>
      </c>
      <c r="BX55">
        <v>27.9353193548387</v>
      </c>
      <c r="BY55">
        <v>28.204529032258101</v>
      </c>
      <c r="BZ55">
        <v>999.9</v>
      </c>
      <c r="CA55">
        <v>10011.6129032258</v>
      </c>
      <c r="CB55">
        <v>0</v>
      </c>
      <c r="CC55">
        <v>314.81616129032301</v>
      </c>
      <c r="CD55">
        <v>1000.00909677419</v>
      </c>
      <c r="CE55">
        <v>0.96001419354838702</v>
      </c>
      <c r="CF55">
        <v>3.9986122580645198E-2</v>
      </c>
      <c r="CG55">
        <v>0</v>
      </c>
      <c r="CH55">
        <v>2.37861935483871</v>
      </c>
      <c r="CI55">
        <v>0</v>
      </c>
      <c r="CJ55">
        <v>618.81412903225805</v>
      </c>
      <c r="CK55">
        <v>9334.4522580645207</v>
      </c>
      <c r="CL55">
        <v>39.076451612903199</v>
      </c>
      <c r="CM55">
        <v>43.429000000000002</v>
      </c>
      <c r="CN55">
        <v>40.723580645161299</v>
      </c>
      <c r="CO55">
        <v>41.875</v>
      </c>
      <c r="CP55">
        <v>39.328258064516099</v>
      </c>
      <c r="CQ55">
        <v>960.022258064516</v>
      </c>
      <c r="CR55">
        <v>39.990322580645199</v>
      </c>
      <c r="CS55">
        <v>0</v>
      </c>
      <c r="CT55">
        <v>118.59999990463299</v>
      </c>
      <c r="CU55">
        <v>2.38305384615385</v>
      </c>
      <c r="CV55">
        <v>-0.56127863207811501</v>
      </c>
      <c r="CW55">
        <v>-51.736888915693697</v>
      </c>
      <c r="CX55">
        <v>618.60192307692296</v>
      </c>
      <c r="CY55">
        <v>15</v>
      </c>
      <c r="CZ55">
        <v>1672923008.7</v>
      </c>
      <c r="DA55" t="s">
        <v>255</v>
      </c>
      <c r="DB55">
        <v>3</v>
      </c>
      <c r="DC55">
        <v>-4.1289999999999996</v>
      </c>
      <c r="DD55">
        <v>0.35299999999999998</v>
      </c>
      <c r="DE55">
        <v>400</v>
      </c>
      <c r="DF55">
        <v>15</v>
      </c>
      <c r="DG55">
        <v>1.71</v>
      </c>
      <c r="DH55">
        <v>0.19</v>
      </c>
      <c r="DI55">
        <v>-1.5263213207547199</v>
      </c>
      <c r="DJ55">
        <v>1.76326309627473</v>
      </c>
      <c r="DK55">
        <v>0.32532219451043598</v>
      </c>
      <c r="DL55">
        <v>0</v>
      </c>
      <c r="DM55">
        <v>2.7621000000000002</v>
      </c>
      <c r="DN55">
        <v>0</v>
      </c>
      <c r="DO55">
        <v>0</v>
      </c>
      <c r="DP55">
        <v>0</v>
      </c>
      <c r="DQ55">
        <v>0.29422979245282999</v>
      </c>
      <c r="DR55">
        <v>0.32636272859215998</v>
      </c>
      <c r="DS55">
        <v>4.8249775151830598E-2</v>
      </c>
      <c r="DT55">
        <v>0</v>
      </c>
      <c r="DU55">
        <v>0</v>
      </c>
      <c r="DV55">
        <v>3</v>
      </c>
      <c r="DW55" t="s">
        <v>372</v>
      </c>
      <c r="DX55">
        <v>100</v>
      </c>
      <c r="DY55">
        <v>100</v>
      </c>
      <c r="DZ55">
        <v>-4.1289999999999996</v>
      </c>
      <c r="EA55">
        <v>0.35299999999999998</v>
      </c>
      <c r="EB55">
        <v>2</v>
      </c>
      <c r="EC55">
        <v>516.94899999999996</v>
      </c>
      <c r="ED55">
        <v>408.86200000000002</v>
      </c>
      <c r="EE55">
        <v>21.789400000000001</v>
      </c>
      <c r="EF55">
        <v>31.793800000000001</v>
      </c>
      <c r="EG55">
        <v>29.997199999999999</v>
      </c>
      <c r="EH55">
        <v>31.971399999999999</v>
      </c>
      <c r="EI55">
        <v>32.007100000000001</v>
      </c>
      <c r="EJ55">
        <v>18.374400000000001</v>
      </c>
      <c r="EK55">
        <v>29.757000000000001</v>
      </c>
      <c r="EL55">
        <v>0</v>
      </c>
      <c r="EM55">
        <v>21.810600000000001</v>
      </c>
      <c r="EN55">
        <v>401.488</v>
      </c>
      <c r="EO55">
        <v>15.3725</v>
      </c>
      <c r="EP55">
        <v>100.25</v>
      </c>
      <c r="EQ55">
        <v>90.738299999999995</v>
      </c>
    </row>
    <row r="56" spans="1:147" x14ac:dyDescent="0.3">
      <c r="A56">
        <v>40</v>
      </c>
      <c r="B56">
        <v>1672925535.5</v>
      </c>
      <c r="C56">
        <v>2460.2999999523199</v>
      </c>
      <c r="D56" t="s">
        <v>373</v>
      </c>
      <c r="E56" t="s">
        <v>374</v>
      </c>
      <c r="F56">
        <v>1672925527.5</v>
      </c>
      <c r="G56">
        <f t="shared" si="43"/>
        <v>2.6909638608809895E-3</v>
      </c>
      <c r="H56">
        <f t="shared" si="44"/>
        <v>9.6225304693873337</v>
      </c>
      <c r="I56">
        <f t="shared" si="45"/>
        <v>400.05287096774202</v>
      </c>
      <c r="J56">
        <f t="shared" si="46"/>
        <v>252.0008249336897</v>
      </c>
      <c r="K56">
        <f t="shared" si="47"/>
        <v>24.314980654408142</v>
      </c>
      <c r="L56">
        <f t="shared" si="48"/>
        <v>38.60018244337364</v>
      </c>
      <c r="M56">
        <f t="shared" si="49"/>
        <v>0.11531231748097437</v>
      </c>
      <c r="N56">
        <f t="shared" si="50"/>
        <v>3.3779836432013233</v>
      </c>
      <c r="O56">
        <f t="shared" si="51"/>
        <v>0.11316930469721574</v>
      </c>
      <c r="P56">
        <f t="shared" si="52"/>
        <v>7.0920039379156322E-2</v>
      </c>
      <c r="Q56">
        <f t="shared" si="53"/>
        <v>161.85027813377044</v>
      </c>
      <c r="R56">
        <f t="shared" si="54"/>
        <v>27.551064097650986</v>
      </c>
      <c r="S56">
        <f t="shared" si="55"/>
        <v>27.6168032258065</v>
      </c>
      <c r="T56">
        <f t="shared" si="56"/>
        <v>3.7108881346694296</v>
      </c>
      <c r="U56">
        <f t="shared" si="57"/>
        <v>40.514682812936783</v>
      </c>
      <c r="V56">
        <f t="shared" si="58"/>
        <v>1.4782775092100642</v>
      </c>
      <c r="W56">
        <f t="shared" si="59"/>
        <v>3.6487451130631432</v>
      </c>
      <c r="X56">
        <f t="shared" si="60"/>
        <v>2.2326106254593654</v>
      </c>
      <c r="Y56">
        <f t="shared" si="61"/>
        <v>-118.67150626485164</v>
      </c>
      <c r="Z56">
        <f t="shared" si="62"/>
        <v>-52.549833817481186</v>
      </c>
      <c r="AA56">
        <f t="shared" si="63"/>
        <v>-3.3731792164315304</v>
      </c>
      <c r="AB56">
        <f t="shared" si="64"/>
        <v>-12.744241164993923</v>
      </c>
      <c r="AC56">
        <v>-3.9904551153917202E-2</v>
      </c>
      <c r="AD56">
        <v>4.47963545009539E-2</v>
      </c>
      <c r="AE56">
        <v>3.3698161705449099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50830.2248996216</v>
      </c>
      <c r="AK56" t="s">
        <v>251</v>
      </c>
      <c r="AL56">
        <v>2.2725</v>
      </c>
      <c r="AM56">
        <v>1.42177</v>
      </c>
      <c r="AN56">
        <f t="shared" si="68"/>
        <v>-0.85072999999999999</v>
      </c>
      <c r="AO56">
        <f t="shared" si="69"/>
        <v>-0.59835979096478331</v>
      </c>
      <c r="AP56">
        <v>0.105590538654359</v>
      </c>
      <c r="AQ56" t="s">
        <v>375</v>
      </c>
      <c r="AR56">
        <v>2.3432807692307702</v>
      </c>
      <c r="AS56">
        <v>1.4563999999999999</v>
      </c>
      <c r="AT56">
        <f t="shared" si="70"/>
        <v>-0.60895411235290475</v>
      </c>
      <c r="AU56">
        <v>0.5</v>
      </c>
      <c r="AV56">
        <f t="shared" si="71"/>
        <v>841.21805446450401</v>
      </c>
      <c r="AW56">
        <f t="shared" si="72"/>
        <v>9.6225304693873337</v>
      </c>
      <c r="AX56">
        <f t="shared" si="73"/>
        <v>-256.13159682583478</v>
      </c>
      <c r="AY56">
        <f t="shared" si="74"/>
        <v>1</v>
      </c>
      <c r="AZ56">
        <f t="shared" si="75"/>
        <v>1.1313285396366337E-2</v>
      </c>
      <c r="BA56">
        <f t="shared" si="76"/>
        <v>-2.3777808294424569E-2</v>
      </c>
      <c r="BB56" t="s">
        <v>253</v>
      </c>
      <c r="BC56">
        <v>0</v>
      </c>
      <c r="BD56">
        <f t="shared" si="77"/>
        <v>1.4563999999999999</v>
      </c>
      <c r="BE56">
        <f t="shared" si="78"/>
        <v>-0.60895411235290464</v>
      </c>
      <c r="BF56">
        <f t="shared" si="79"/>
        <v>-2.4356963503238876E-2</v>
      </c>
      <c r="BG56">
        <f t="shared" si="80"/>
        <v>1.0867305100242253</v>
      </c>
      <c r="BH56">
        <f t="shared" si="81"/>
        <v>4.0706217013623522E-2</v>
      </c>
      <c r="BI56">
        <f t="shared" si="82"/>
        <v>1000.02151612903</v>
      </c>
      <c r="BJ56">
        <f t="shared" si="83"/>
        <v>841.21805446450401</v>
      </c>
      <c r="BK56">
        <f t="shared" si="84"/>
        <v>0.84119995509773005</v>
      </c>
      <c r="BL56">
        <f t="shared" si="85"/>
        <v>0.19239991019546035</v>
      </c>
      <c r="BM56">
        <v>0.89352191060443997</v>
      </c>
      <c r="BN56">
        <v>0.5</v>
      </c>
      <c r="BO56" t="s">
        <v>254</v>
      </c>
      <c r="BP56">
        <v>1672925527.5</v>
      </c>
      <c r="BQ56">
        <v>400.05287096774202</v>
      </c>
      <c r="BR56">
        <v>401.96477419354801</v>
      </c>
      <c r="BS56">
        <v>15.320890322580601</v>
      </c>
      <c r="BT56">
        <v>14.847387096774201</v>
      </c>
      <c r="BU56">
        <v>500.01709677419399</v>
      </c>
      <c r="BV56">
        <v>96.287674193548398</v>
      </c>
      <c r="BW56">
        <v>0.200028419354839</v>
      </c>
      <c r="BX56">
        <v>27.328248387096799</v>
      </c>
      <c r="BY56">
        <v>27.6168032258065</v>
      </c>
      <c r="BZ56">
        <v>999.9</v>
      </c>
      <c r="CA56">
        <v>9994.1935483871002</v>
      </c>
      <c r="CB56">
        <v>0</v>
      </c>
      <c r="CC56">
        <v>314.75748387096797</v>
      </c>
      <c r="CD56">
        <v>1000.02151612903</v>
      </c>
      <c r="CE56">
        <v>0.96000306451612905</v>
      </c>
      <c r="CF56">
        <v>3.9997203225806501E-2</v>
      </c>
      <c r="CG56">
        <v>0</v>
      </c>
      <c r="CH56">
        <v>2.3527064516128999</v>
      </c>
      <c r="CI56">
        <v>0</v>
      </c>
      <c r="CJ56">
        <v>592.63445161290304</v>
      </c>
      <c r="CK56">
        <v>9334.5367741935497</v>
      </c>
      <c r="CL56">
        <v>39.520000000000003</v>
      </c>
      <c r="CM56">
        <v>43.436999999999998</v>
      </c>
      <c r="CN56">
        <v>40.923000000000002</v>
      </c>
      <c r="CO56">
        <v>41.908999999999999</v>
      </c>
      <c r="CP56">
        <v>39.633000000000003</v>
      </c>
      <c r="CQ56">
        <v>960.02193548387095</v>
      </c>
      <c r="CR56">
        <v>39.999354838709699</v>
      </c>
      <c r="CS56">
        <v>0</v>
      </c>
      <c r="CT56">
        <v>59.599999904632597</v>
      </c>
      <c r="CU56">
        <v>2.3432807692307702</v>
      </c>
      <c r="CV56">
        <v>-0.39661196770643198</v>
      </c>
      <c r="CW56">
        <v>-3.17859828740619</v>
      </c>
      <c r="CX56">
        <v>592.58453846153895</v>
      </c>
      <c r="CY56">
        <v>15</v>
      </c>
      <c r="CZ56">
        <v>1672923008.7</v>
      </c>
      <c r="DA56" t="s">
        <v>255</v>
      </c>
      <c r="DB56">
        <v>3</v>
      </c>
      <c r="DC56">
        <v>-4.1289999999999996</v>
      </c>
      <c r="DD56">
        <v>0.35299999999999998</v>
      </c>
      <c r="DE56">
        <v>400</v>
      </c>
      <c r="DF56">
        <v>15</v>
      </c>
      <c r="DG56">
        <v>1.71</v>
      </c>
      <c r="DH56">
        <v>0.19</v>
      </c>
      <c r="DI56">
        <v>-1.8784161886792501</v>
      </c>
      <c r="DJ56">
        <v>-0.29927582970407401</v>
      </c>
      <c r="DK56">
        <v>0.70165160653020497</v>
      </c>
      <c r="DL56">
        <v>1</v>
      </c>
      <c r="DM56">
        <v>2.2742</v>
      </c>
      <c r="DN56">
        <v>0</v>
      </c>
      <c r="DO56">
        <v>0</v>
      </c>
      <c r="DP56">
        <v>0</v>
      </c>
      <c r="DQ56">
        <v>0.47334105660377401</v>
      </c>
      <c r="DR56">
        <v>-3.4045060474095598E-2</v>
      </c>
      <c r="DS56">
        <v>1.66374290732254E-2</v>
      </c>
      <c r="DT56">
        <v>1</v>
      </c>
      <c r="DU56">
        <v>2</v>
      </c>
      <c r="DV56">
        <v>3</v>
      </c>
      <c r="DW56" t="s">
        <v>260</v>
      </c>
      <c r="DX56">
        <v>100</v>
      </c>
      <c r="DY56">
        <v>100</v>
      </c>
      <c r="DZ56">
        <v>-4.1289999999999996</v>
      </c>
      <c r="EA56">
        <v>0.35299999999999998</v>
      </c>
      <c r="EB56">
        <v>2</v>
      </c>
      <c r="EC56">
        <v>517.44200000000001</v>
      </c>
      <c r="ED56">
        <v>407.822</v>
      </c>
      <c r="EE56">
        <v>23.2349</v>
      </c>
      <c r="EF56">
        <v>31.827300000000001</v>
      </c>
      <c r="EG56">
        <v>29.999400000000001</v>
      </c>
      <c r="EH56">
        <v>31.968599999999999</v>
      </c>
      <c r="EI56">
        <v>31.998799999999999</v>
      </c>
      <c r="EJ56">
        <v>18.366800000000001</v>
      </c>
      <c r="EK56">
        <v>33.046399999999998</v>
      </c>
      <c r="EL56">
        <v>0</v>
      </c>
      <c r="EM56">
        <v>23.2956</v>
      </c>
      <c r="EN56">
        <v>401.762</v>
      </c>
      <c r="EO56">
        <v>14.759600000000001</v>
      </c>
      <c r="EP56">
        <v>100.25700000000001</v>
      </c>
      <c r="EQ56">
        <v>90.746799999999993</v>
      </c>
    </row>
    <row r="57" spans="1:147" x14ac:dyDescent="0.3">
      <c r="A57">
        <v>41</v>
      </c>
      <c r="B57">
        <v>1672925595.5</v>
      </c>
      <c r="C57">
        <v>2520.2999999523199</v>
      </c>
      <c r="D57" t="s">
        <v>376</v>
      </c>
      <c r="E57" t="s">
        <v>377</v>
      </c>
      <c r="F57">
        <v>1672925587.5</v>
      </c>
      <c r="G57">
        <f t="shared" si="43"/>
        <v>2.9501821782923136E-3</v>
      </c>
      <c r="H57">
        <f t="shared" si="44"/>
        <v>9.8630386748159022</v>
      </c>
      <c r="I57">
        <f t="shared" si="45"/>
        <v>399.98354838709702</v>
      </c>
      <c r="J57">
        <f t="shared" si="46"/>
        <v>258.69531540139843</v>
      </c>
      <c r="K57">
        <f t="shared" si="47"/>
        <v>24.960817896605931</v>
      </c>
      <c r="L57">
        <f t="shared" si="48"/>
        <v>38.593340963431402</v>
      </c>
      <c r="M57">
        <f t="shared" si="49"/>
        <v>0.12484951278263544</v>
      </c>
      <c r="N57">
        <f t="shared" si="50"/>
        <v>3.3783645673645886</v>
      </c>
      <c r="O57">
        <f t="shared" si="51"/>
        <v>0.12234178558114603</v>
      </c>
      <c r="P57">
        <f t="shared" si="52"/>
        <v>7.6684729990896927E-2</v>
      </c>
      <c r="Q57">
        <f t="shared" si="53"/>
        <v>161.84701709173228</v>
      </c>
      <c r="R57">
        <f t="shared" si="54"/>
        <v>27.576379794438818</v>
      </c>
      <c r="S57">
        <f t="shared" si="55"/>
        <v>27.692967741935501</v>
      </c>
      <c r="T57">
        <f t="shared" si="56"/>
        <v>3.7274441465254022</v>
      </c>
      <c r="U57">
        <f t="shared" si="57"/>
        <v>39.906804450835153</v>
      </c>
      <c r="V57">
        <f t="shared" si="58"/>
        <v>1.4633089666228181</v>
      </c>
      <c r="W57">
        <f t="shared" si="59"/>
        <v>3.6668156891028505</v>
      </c>
      <c r="X57">
        <f t="shared" si="60"/>
        <v>2.2641351799025839</v>
      </c>
      <c r="Y57">
        <f t="shared" si="61"/>
        <v>-130.10303406269102</v>
      </c>
      <c r="Z57">
        <f t="shared" si="62"/>
        <v>-51.065195339218029</v>
      </c>
      <c r="AA57">
        <f t="shared" si="63"/>
        <v>-3.280137462181818</v>
      </c>
      <c r="AB57">
        <f t="shared" si="64"/>
        <v>-22.601349772358581</v>
      </c>
      <c r="AC57">
        <v>-3.99102093975661E-2</v>
      </c>
      <c r="AD57">
        <v>4.4802706375139098E-2</v>
      </c>
      <c r="AE57">
        <v>3.37019593660593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50822.857666348275</v>
      </c>
      <c r="AK57" t="s">
        <v>251</v>
      </c>
      <c r="AL57">
        <v>2.2725</v>
      </c>
      <c r="AM57">
        <v>1.42177</v>
      </c>
      <c r="AN57">
        <f t="shared" si="68"/>
        <v>-0.85072999999999999</v>
      </c>
      <c r="AO57">
        <f t="shared" si="69"/>
        <v>-0.59835979096478331</v>
      </c>
      <c r="AP57">
        <v>0.105590538654359</v>
      </c>
      <c r="AQ57" t="s">
        <v>378</v>
      </c>
      <c r="AR57">
        <v>2.32771923076923</v>
      </c>
      <c r="AS57">
        <v>1.4696</v>
      </c>
      <c r="AT57">
        <f t="shared" si="70"/>
        <v>-0.58391346677274769</v>
      </c>
      <c r="AU57">
        <v>0.5</v>
      </c>
      <c r="AV57">
        <f t="shared" si="71"/>
        <v>841.19805201316808</v>
      </c>
      <c r="AW57">
        <f t="shared" si="72"/>
        <v>9.8630386748159022</v>
      </c>
      <c r="AX57">
        <f t="shared" si="73"/>
        <v>-245.59343539674555</v>
      </c>
      <c r="AY57">
        <f t="shared" si="74"/>
        <v>1</v>
      </c>
      <c r="AZ57">
        <f t="shared" si="75"/>
        <v>1.1599465919838816E-2</v>
      </c>
      <c r="BA57">
        <f t="shared" si="76"/>
        <v>-3.2546271094175315E-2</v>
      </c>
      <c r="BB57" t="s">
        <v>253</v>
      </c>
      <c r="BC57">
        <v>0</v>
      </c>
      <c r="BD57">
        <f t="shared" si="77"/>
        <v>1.4696</v>
      </c>
      <c r="BE57">
        <f t="shared" si="78"/>
        <v>-0.58391346677274769</v>
      </c>
      <c r="BF57">
        <f t="shared" si="79"/>
        <v>-3.3641165589371025E-2</v>
      </c>
      <c r="BG57">
        <f t="shared" si="80"/>
        <v>1.0687747300650519</v>
      </c>
      <c r="BH57">
        <f t="shared" si="81"/>
        <v>5.6222303198429628E-2</v>
      </c>
      <c r="BI57">
        <f t="shared" si="82"/>
        <v>999.997322580645</v>
      </c>
      <c r="BJ57">
        <f t="shared" si="83"/>
        <v>841.19805201316808</v>
      </c>
      <c r="BK57">
        <f t="shared" si="84"/>
        <v>0.84120030425914416</v>
      </c>
      <c r="BL57">
        <f t="shared" si="85"/>
        <v>0.19240060851828833</v>
      </c>
      <c r="BM57">
        <v>0.89352191060443997</v>
      </c>
      <c r="BN57">
        <v>0.5</v>
      </c>
      <c r="BO57" t="s">
        <v>254</v>
      </c>
      <c r="BP57">
        <v>1672925587.5</v>
      </c>
      <c r="BQ57">
        <v>399.98354838709702</v>
      </c>
      <c r="BR57">
        <v>401.95693548387101</v>
      </c>
      <c r="BS57">
        <v>15.165816129032301</v>
      </c>
      <c r="BT57">
        <v>14.646616129032299</v>
      </c>
      <c r="BU57">
        <v>500.01435483871001</v>
      </c>
      <c r="BV57">
        <v>96.287341935483894</v>
      </c>
      <c r="BW57">
        <v>0.199978903225806</v>
      </c>
      <c r="BX57">
        <v>27.412596774193499</v>
      </c>
      <c r="BY57">
        <v>27.692967741935501</v>
      </c>
      <c r="BZ57">
        <v>999.9</v>
      </c>
      <c r="CA57">
        <v>9995.6451612903202</v>
      </c>
      <c r="CB57">
        <v>0</v>
      </c>
      <c r="CC57">
        <v>314.67919354838699</v>
      </c>
      <c r="CD57">
        <v>999.997322580645</v>
      </c>
      <c r="CE57">
        <v>0.95998700000000003</v>
      </c>
      <c r="CF57">
        <v>4.0013300000000002E-2</v>
      </c>
      <c r="CG57">
        <v>0</v>
      </c>
      <c r="CH57">
        <v>2.3452741935483901</v>
      </c>
      <c r="CI57">
        <v>0</v>
      </c>
      <c r="CJ57">
        <v>594.46803225806502</v>
      </c>
      <c r="CK57">
        <v>9334.2609677419405</v>
      </c>
      <c r="CL57">
        <v>39.860774193548401</v>
      </c>
      <c r="CM57">
        <v>43.5</v>
      </c>
      <c r="CN57">
        <v>41.152999999999999</v>
      </c>
      <c r="CO57">
        <v>41.987806451612897</v>
      </c>
      <c r="CP57">
        <v>39.878999999999998</v>
      </c>
      <c r="CQ57">
        <v>959.98645161290301</v>
      </c>
      <c r="CR57">
        <v>40.01</v>
      </c>
      <c r="CS57">
        <v>0</v>
      </c>
      <c r="CT57">
        <v>59.400000095367403</v>
      </c>
      <c r="CU57">
        <v>2.32771923076923</v>
      </c>
      <c r="CV57">
        <v>0.84382563521438503</v>
      </c>
      <c r="CW57">
        <v>6.8927179570852699</v>
      </c>
      <c r="CX57">
        <v>594.50223076923101</v>
      </c>
      <c r="CY57">
        <v>15</v>
      </c>
      <c r="CZ57">
        <v>1672923008.7</v>
      </c>
      <c r="DA57" t="s">
        <v>255</v>
      </c>
      <c r="DB57">
        <v>3</v>
      </c>
      <c r="DC57">
        <v>-4.1289999999999996</v>
      </c>
      <c r="DD57">
        <v>0.35299999999999998</v>
      </c>
      <c r="DE57">
        <v>400</v>
      </c>
      <c r="DF57">
        <v>15</v>
      </c>
      <c r="DG57">
        <v>1.71</v>
      </c>
      <c r="DH57">
        <v>0.19</v>
      </c>
      <c r="DI57">
        <v>-2.00185433962264</v>
      </c>
      <c r="DJ57">
        <v>0.21715142718904501</v>
      </c>
      <c r="DK57">
        <v>0.18873397199981801</v>
      </c>
      <c r="DL57">
        <v>1</v>
      </c>
      <c r="DM57">
        <v>2.5365000000000002</v>
      </c>
      <c r="DN57">
        <v>0</v>
      </c>
      <c r="DO57">
        <v>0</v>
      </c>
      <c r="DP57">
        <v>0</v>
      </c>
      <c r="DQ57">
        <v>0.52006241509434004</v>
      </c>
      <c r="DR57">
        <v>-1.0893933236576E-2</v>
      </c>
      <c r="DS57">
        <v>5.1630146504273002E-3</v>
      </c>
      <c r="DT57">
        <v>1</v>
      </c>
      <c r="DU57">
        <v>2</v>
      </c>
      <c r="DV57">
        <v>3</v>
      </c>
      <c r="DW57" t="s">
        <v>260</v>
      </c>
      <c r="DX57">
        <v>100</v>
      </c>
      <c r="DY57">
        <v>100</v>
      </c>
      <c r="DZ57">
        <v>-4.1289999999999996</v>
      </c>
      <c r="EA57">
        <v>0.35299999999999998</v>
      </c>
      <c r="EB57">
        <v>2</v>
      </c>
      <c r="EC57">
        <v>517.077</v>
      </c>
      <c r="ED57">
        <v>407.45400000000001</v>
      </c>
      <c r="EE57">
        <v>25.7361</v>
      </c>
      <c r="EF57">
        <v>31.835699999999999</v>
      </c>
      <c r="EG57">
        <v>30.0002</v>
      </c>
      <c r="EH57">
        <v>31.971399999999999</v>
      </c>
      <c r="EI57">
        <v>31.998799999999999</v>
      </c>
      <c r="EJ57">
        <v>18.365300000000001</v>
      </c>
      <c r="EK57">
        <v>33.6126</v>
      </c>
      <c r="EL57">
        <v>0</v>
      </c>
      <c r="EM57">
        <v>25.847100000000001</v>
      </c>
      <c r="EN57">
        <v>401.86500000000001</v>
      </c>
      <c r="EO57">
        <v>14.6289</v>
      </c>
      <c r="EP57">
        <v>100.251</v>
      </c>
      <c r="EQ57">
        <v>90.748000000000005</v>
      </c>
    </row>
    <row r="58" spans="1:147" x14ac:dyDescent="0.3">
      <c r="A58">
        <v>42</v>
      </c>
      <c r="B58">
        <v>1672925655.5</v>
      </c>
      <c r="C58">
        <v>2580.2999999523199</v>
      </c>
      <c r="D58" t="s">
        <v>379</v>
      </c>
      <c r="E58" t="s">
        <v>380</v>
      </c>
      <c r="F58">
        <v>1672925647.5</v>
      </c>
      <c r="G58">
        <f t="shared" si="43"/>
        <v>2.7384888362302173E-3</v>
      </c>
      <c r="H58">
        <f t="shared" si="44"/>
        <v>10.302303578608788</v>
      </c>
      <c r="I58">
        <f t="shared" si="45"/>
        <v>399.933870967742</v>
      </c>
      <c r="J58">
        <f t="shared" si="46"/>
        <v>239.83018529684051</v>
      </c>
      <c r="K58">
        <f t="shared" si="47"/>
        <v>23.14054844708425</v>
      </c>
      <c r="L58">
        <f t="shared" si="48"/>
        <v>38.588508386900266</v>
      </c>
      <c r="M58">
        <f t="shared" si="49"/>
        <v>0.1134918080404919</v>
      </c>
      <c r="N58">
        <f t="shared" si="50"/>
        <v>3.381571676459147</v>
      </c>
      <c r="O58">
        <f t="shared" si="51"/>
        <v>0.11141743054330118</v>
      </c>
      <c r="P58">
        <f t="shared" si="52"/>
        <v>6.9819110626454337E-2</v>
      </c>
      <c r="Q58">
        <f t="shared" si="53"/>
        <v>161.85122277053961</v>
      </c>
      <c r="R58">
        <f t="shared" si="54"/>
        <v>27.979912055121591</v>
      </c>
      <c r="S58">
        <f t="shared" si="55"/>
        <v>27.983677419354802</v>
      </c>
      <c r="T58">
        <f t="shared" si="56"/>
        <v>3.7912301968644231</v>
      </c>
      <c r="U58">
        <f t="shared" si="57"/>
        <v>39.652741823202206</v>
      </c>
      <c r="V58">
        <f t="shared" si="58"/>
        <v>1.4845412001690623</v>
      </c>
      <c r="W58">
        <f t="shared" si="59"/>
        <v>3.7438551078967386</v>
      </c>
      <c r="X58">
        <f t="shared" si="60"/>
        <v>2.3066889966953608</v>
      </c>
      <c r="Y58">
        <f t="shared" si="61"/>
        <v>-120.76735767775259</v>
      </c>
      <c r="Z58">
        <f t="shared" si="62"/>
        <v>-39.28780956171294</v>
      </c>
      <c r="AA58">
        <f t="shared" si="63"/>
        <v>-2.5293725503289424</v>
      </c>
      <c r="AB58">
        <f t="shared" si="64"/>
        <v>-0.73331701925484793</v>
      </c>
      <c r="AC58">
        <v>-3.99578582235144E-2</v>
      </c>
      <c r="AD58">
        <v>4.4856196356532499E-2</v>
      </c>
      <c r="AE58">
        <v>3.3733932931667101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50820.897786617439</v>
      </c>
      <c r="AK58" t="s">
        <v>251</v>
      </c>
      <c r="AL58">
        <v>2.2725</v>
      </c>
      <c r="AM58">
        <v>1.42177</v>
      </c>
      <c r="AN58">
        <f t="shared" si="68"/>
        <v>-0.85072999999999999</v>
      </c>
      <c r="AO58">
        <f t="shared" si="69"/>
        <v>-0.59835979096478331</v>
      </c>
      <c r="AP58">
        <v>0.105590538654359</v>
      </c>
      <c r="AQ58" t="s">
        <v>381</v>
      </c>
      <c r="AR58">
        <v>2.3611</v>
      </c>
      <c r="AS58">
        <v>2.7167699999999999</v>
      </c>
      <c r="AT58">
        <f t="shared" si="70"/>
        <v>0.13091649274690165</v>
      </c>
      <c r="AU58">
        <v>0.5</v>
      </c>
      <c r="AV58">
        <f t="shared" si="71"/>
        <v>841.22001936789923</v>
      </c>
      <c r="AW58">
        <f t="shared" si="72"/>
        <v>10.302303578608788</v>
      </c>
      <c r="AX58">
        <f t="shared" si="73"/>
        <v>55.064787282063023</v>
      </c>
      <c r="AY58">
        <f t="shared" si="74"/>
        <v>1</v>
      </c>
      <c r="AZ58">
        <f t="shared" si="75"/>
        <v>1.2121339013800855E-2</v>
      </c>
      <c r="BA58">
        <f t="shared" si="76"/>
        <v>-0.47666898559686688</v>
      </c>
      <c r="BB58" t="s">
        <v>253</v>
      </c>
      <c r="BC58">
        <v>0</v>
      </c>
      <c r="BD58">
        <f t="shared" si="77"/>
        <v>2.7167699999999999</v>
      </c>
      <c r="BE58">
        <f t="shared" si="78"/>
        <v>0.13091649274690162</v>
      </c>
      <c r="BF58">
        <f t="shared" si="79"/>
        <v>-0.91083649254098764</v>
      </c>
      <c r="BG58">
        <f t="shared" si="80"/>
        <v>0.80057172440182767</v>
      </c>
      <c r="BH58">
        <f t="shared" si="81"/>
        <v>1.5222220916154361</v>
      </c>
      <c r="BI58">
        <f t="shared" si="82"/>
        <v>1000.0234516129</v>
      </c>
      <c r="BJ58">
        <f t="shared" si="83"/>
        <v>841.22001936789923</v>
      </c>
      <c r="BK58">
        <f t="shared" si="84"/>
        <v>0.84120029186428302</v>
      </c>
      <c r="BL58">
        <f t="shared" si="85"/>
        <v>0.19240058372856622</v>
      </c>
      <c r="BM58">
        <v>0.89352191060443997</v>
      </c>
      <c r="BN58">
        <v>0.5</v>
      </c>
      <c r="BO58" t="s">
        <v>254</v>
      </c>
      <c r="BP58">
        <v>1672925647.5</v>
      </c>
      <c r="BQ58">
        <v>399.933870967742</v>
      </c>
      <c r="BR58">
        <v>401.97058064516102</v>
      </c>
      <c r="BS58">
        <v>15.385883870967699</v>
      </c>
      <c r="BT58">
        <v>14.904051612903199</v>
      </c>
      <c r="BU58">
        <v>500.01883870967703</v>
      </c>
      <c r="BV58">
        <v>96.287325806451605</v>
      </c>
      <c r="BW58">
        <v>0.19989667741935499</v>
      </c>
      <c r="BX58">
        <v>27.768174193548401</v>
      </c>
      <c r="BY58">
        <v>27.983677419354802</v>
      </c>
      <c r="BZ58">
        <v>999.9</v>
      </c>
      <c r="CA58">
        <v>10007.580645161301</v>
      </c>
      <c r="CB58">
        <v>0</v>
      </c>
      <c r="CC58">
        <v>314.643709677419</v>
      </c>
      <c r="CD58">
        <v>1000.0234516129</v>
      </c>
      <c r="CE58">
        <v>0.95998958064516204</v>
      </c>
      <c r="CF58">
        <v>4.0010667741935499E-2</v>
      </c>
      <c r="CG58">
        <v>0</v>
      </c>
      <c r="CH58">
        <v>2.3834870967741901</v>
      </c>
      <c r="CI58">
        <v>0</v>
      </c>
      <c r="CJ58">
        <v>603.38006451612898</v>
      </c>
      <c r="CK58">
        <v>9334.5054838709693</v>
      </c>
      <c r="CL58">
        <v>40.128999999999998</v>
      </c>
      <c r="CM58">
        <v>43.602645161290297</v>
      </c>
      <c r="CN58">
        <v>41.390999999999998</v>
      </c>
      <c r="CO58">
        <v>42.061999999999998</v>
      </c>
      <c r="CP58">
        <v>40.106709677419303</v>
      </c>
      <c r="CQ58">
        <v>960.012258064516</v>
      </c>
      <c r="CR58">
        <v>40.010645161290299</v>
      </c>
      <c r="CS58">
        <v>0</v>
      </c>
      <c r="CT58">
        <v>59.200000047683702</v>
      </c>
      <c r="CU58">
        <v>2.3611</v>
      </c>
      <c r="CV58">
        <v>-0.35050257331619999</v>
      </c>
      <c r="CW58">
        <v>12.4669401729704</v>
      </c>
      <c r="CX58">
        <v>603.42499999999995</v>
      </c>
      <c r="CY58">
        <v>15</v>
      </c>
      <c r="CZ58">
        <v>1672923008.7</v>
      </c>
      <c r="DA58" t="s">
        <v>255</v>
      </c>
      <c r="DB58">
        <v>3</v>
      </c>
      <c r="DC58">
        <v>-4.1289999999999996</v>
      </c>
      <c r="DD58">
        <v>0.35299999999999998</v>
      </c>
      <c r="DE58">
        <v>400</v>
      </c>
      <c r="DF58">
        <v>15</v>
      </c>
      <c r="DG58">
        <v>1.71</v>
      </c>
      <c r="DH58">
        <v>0.19</v>
      </c>
      <c r="DI58">
        <v>-2.0727775471698102</v>
      </c>
      <c r="DJ58">
        <v>-0.37398190614413002</v>
      </c>
      <c r="DK58">
        <v>0.25019883242496099</v>
      </c>
      <c r="DL58">
        <v>1</v>
      </c>
      <c r="DM58">
        <v>2.6301000000000001</v>
      </c>
      <c r="DN58">
        <v>0</v>
      </c>
      <c r="DO58">
        <v>0</v>
      </c>
      <c r="DP58">
        <v>0</v>
      </c>
      <c r="DQ58">
        <v>0.479319150943396</v>
      </c>
      <c r="DR58">
        <v>6.6562389937103297E-2</v>
      </c>
      <c r="DS58">
        <v>1.6252390265302698E-2</v>
      </c>
      <c r="DT58">
        <v>1</v>
      </c>
      <c r="DU58">
        <v>2</v>
      </c>
      <c r="DV58">
        <v>3</v>
      </c>
      <c r="DW58" t="s">
        <v>260</v>
      </c>
      <c r="DX58">
        <v>100</v>
      </c>
      <c r="DY58">
        <v>100</v>
      </c>
      <c r="DZ58">
        <v>-4.1289999999999996</v>
      </c>
      <c r="EA58">
        <v>0.35299999999999998</v>
      </c>
      <c r="EB58">
        <v>2</v>
      </c>
      <c r="EC58">
        <v>517.01199999999994</v>
      </c>
      <c r="ED58">
        <v>407.90699999999998</v>
      </c>
      <c r="EE58">
        <v>26.387499999999999</v>
      </c>
      <c r="EF58">
        <v>31.816099999999999</v>
      </c>
      <c r="EG58">
        <v>30.0002</v>
      </c>
      <c r="EH58">
        <v>31.963000000000001</v>
      </c>
      <c r="EI58">
        <v>31.993200000000002</v>
      </c>
      <c r="EJ58">
        <v>18.379200000000001</v>
      </c>
      <c r="EK58">
        <v>31.261500000000002</v>
      </c>
      <c r="EL58">
        <v>0</v>
      </c>
      <c r="EM58">
        <v>26.371300000000002</v>
      </c>
      <c r="EN58">
        <v>402.07799999999997</v>
      </c>
      <c r="EO58">
        <v>15.0037</v>
      </c>
      <c r="EP58">
        <v>100.252</v>
      </c>
      <c r="EQ58">
        <v>90.753799999999998</v>
      </c>
    </row>
    <row r="59" spans="1:147" x14ac:dyDescent="0.3">
      <c r="A59">
        <v>43</v>
      </c>
      <c r="B59">
        <v>1672925715.5</v>
      </c>
      <c r="C59">
        <v>2640.2999999523199</v>
      </c>
      <c r="D59" t="s">
        <v>382</v>
      </c>
      <c r="E59" t="s">
        <v>383</v>
      </c>
      <c r="F59">
        <v>1672925707.5</v>
      </c>
      <c r="G59">
        <f t="shared" si="43"/>
        <v>2.9467500412971841E-3</v>
      </c>
      <c r="H59">
        <f t="shared" si="44"/>
        <v>14.358993469234038</v>
      </c>
      <c r="I59">
        <f t="shared" si="45"/>
        <v>399.41396774193498</v>
      </c>
      <c r="J59">
        <f t="shared" si="46"/>
        <v>196.43820623403874</v>
      </c>
      <c r="K59">
        <f t="shared" si="47"/>
        <v>18.95356401457768</v>
      </c>
      <c r="L59">
        <f t="shared" si="48"/>
        <v>38.537911494130952</v>
      </c>
      <c r="M59">
        <f t="shared" si="49"/>
        <v>0.1221700362652846</v>
      </c>
      <c r="N59">
        <f t="shared" si="50"/>
        <v>3.3808021315607557</v>
      </c>
      <c r="O59">
        <f t="shared" si="51"/>
        <v>0.11976937326405507</v>
      </c>
      <c r="P59">
        <f t="shared" si="52"/>
        <v>7.5067619232834587E-2</v>
      </c>
      <c r="Q59">
        <f t="shared" si="53"/>
        <v>161.84758070686942</v>
      </c>
      <c r="R59">
        <f t="shared" si="54"/>
        <v>28.114353725985151</v>
      </c>
      <c r="S59">
        <f t="shared" si="55"/>
        <v>28.1090032258065</v>
      </c>
      <c r="T59">
        <f t="shared" si="56"/>
        <v>3.8190209894792688</v>
      </c>
      <c r="U59">
        <f t="shared" si="57"/>
        <v>39.925285124250301</v>
      </c>
      <c r="V59">
        <f t="shared" si="58"/>
        <v>1.5106856524966839</v>
      </c>
      <c r="W59">
        <f t="shared" si="59"/>
        <v>3.7837817508261335</v>
      </c>
      <c r="X59">
        <f t="shared" si="60"/>
        <v>2.308335336982585</v>
      </c>
      <c r="Y59">
        <f t="shared" si="61"/>
        <v>-129.95167682120581</v>
      </c>
      <c r="Z59">
        <f t="shared" si="62"/>
        <v>-28.989670185499502</v>
      </c>
      <c r="AA59">
        <f t="shared" si="63"/>
        <v>-1.8696565401486218</v>
      </c>
      <c r="AB59">
        <f t="shared" si="64"/>
        <v>1.0365771600155007</v>
      </c>
      <c r="AC59">
        <v>-3.9946423195823699E-2</v>
      </c>
      <c r="AD59">
        <v>4.4843359536186199E-2</v>
      </c>
      <c r="AE59">
        <v>3.3726260887350898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50776.237125271473</v>
      </c>
      <c r="AK59" t="s">
        <v>251</v>
      </c>
      <c r="AL59">
        <v>2.2725</v>
      </c>
      <c r="AM59">
        <v>1.42177</v>
      </c>
      <c r="AN59">
        <f t="shared" si="68"/>
        <v>-0.85072999999999999</v>
      </c>
      <c r="AO59">
        <f t="shared" si="69"/>
        <v>-0.59835979096478331</v>
      </c>
      <c r="AP59">
        <v>0.105590538654359</v>
      </c>
      <c r="AQ59" t="s">
        <v>384</v>
      </c>
      <c r="AR59">
        <v>2.33252307692308</v>
      </c>
      <c r="AS59">
        <v>1.5911999999999999</v>
      </c>
      <c r="AT59">
        <f t="shared" si="70"/>
        <v>-0.46588931430560598</v>
      </c>
      <c r="AU59">
        <v>0.5</v>
      </c>
      <c r="AV59">
        <f t="shared" si="71"/>
        <v>841.20069030949333</v>
      </c>
      <c r="AW59">
        <f t="shared" si="72"/>
        <v>14.358993469234038</v>
      </c>
      <c r="AX59">
        <f t="shared" si="73"/>
        <v>-195.95320640084614</v>
      </c>
      <c r="AY59">
        <f t="shared" si="74"/>
        <v>1</v>
      </c>
      <c r="AZ59">
        <f t="shared" si="75"/>
        <v>1.6944117016042374E-2</v>
      </c>
      <c r="BA59">
        <f t="shared" si="76"/>
        <v>-0.10647938662644543</v>
      </c>
      <c r="BB59" t="s">
        <v>253</v>
      </c>
      <c r="BC59">
        <v>0</v>
      </c>
      <c r="BD59">
        <f t="shared" si="77"/>
        <v>1.5911999999999999</v>
      </c>
      <c r="BE59">
        <f t="shared" si="78"/>
        <v>-0.46588931430560587</v>
      </c>
      <c r="BF59">
        <f t="shared" si="79"/>
        <v>-0.11916836056464827</v>
      </c>
      <c r="BG59">
        <f t="shared" si="80"/>
        <v>1.0881008027639514</v>
      </c>
      <c r="BH59">
        <f t="shared" si="81"/>
        <v>0.19915836987058169</v>
      </c>
      <c r="BI59">
        <f t="shared" si="82"/>
        <v>1000.00041935484</v>
      </c>
      <c r="BJ59">
        <f t="shared" si="83"/>
        <v>841.20069030949333</v>
      </c>
      <c r="BK59">
        <f t="shared" si="84"/>
        <v>0.84120033754806034</v>
      </c>
      <c r="BL59">
        <f t="shared" si="85"/>
        <v>0.19240067509612088</v>
      </c>
      <c r="BM59">
        <v>0.89352191060443997</v>
      </c>
      <c r="BN59">
        <v>0.5</v>
      </c>
      <c r="BO59" t="s">
        <v>254</v>
      </c>
      <c r="BP59">
        <v>1672925707.5</v>
      </c>
      <c r="BQ59">
        <v>399.41396774193498</v>
      </c>
      <c r="BR59">
        <v>402.190258064516</v>
      </c>
      <c r="BS59">
        <v>15.657022580645201</v>
      </c>
      <c r="BT59">
        <v>15.138680645161299</v>
      </c>
      <c r="BU59">
        <v>500.00990322580702</v>
      </c>
      <c r="BV59">
        <v>96.286151612903197</v>
      </c>
      <c r="BW59">
        <v>0.19998709677419399</v>
      </c>
      <c r="BX59">
        <v>27.949951612903199</v>
      </c>
      <c r="BY59">
        <v>28.1090032258065</v>
      </c>
      <c r="BZ59">
        <v>999.9</v>
      </c>
      <c r="CA59">
        <v>10004.8387096774</v>
      </c>
      <c r="CB59">
        <v>0</v>
      </c>
      <c r="CC59">
        <v>314.69664516129001</v>
      </c>
      <c r="CD59">
        <v>1000.00041935484</v>
      </c>
      <c r="CE59">
        <v>0.95999054838709696</v>
      </c>
      <c r="CF59">
        <v>4.0009680645161298E-2</v>
      </c>
      <c r="CG59">
        <v>0</v>
      </c>
      <c r="CH59">
        <v>2.32562258064516</v>
      </c>
      <c r="CI59">
        <v>0</v>
      </c>
      <c r="CJ59">
        <v>616.49696774193501</v>
      </c>
      <c r="CK59">
        <v>9334.2951612903198</v>
      </c>
      <c r="CL59">
        <v>40.375</v>
      </c>
      <c r="CM59">
        <v>43.725612903225802</v>
      </c>
      <c r="CN59">
        <v>41.602645161290297</v>
      </c>
      <c r="CO59">
        <v>42.186999999999998</v>
      </c>
      <c r="CP59">
        <v>40.3241935483871</v>
      </c>
      <c r="CQ59">
        <v>959.98967741935496</v>
      </c>
      <c r="CR59">
        <v>40.011290322580599</v>
      </c>
      <c r="CS59">
        <v>0</v>
      </c>
      <c r="CT59">
        <v>59.599999904632597</v>
      </c>
      <c r="CU59">
        <v>2.33252307692308</v>
      </c>
      <c r="CV59">
        <v>-0.412663240957864</v>
      </c>
      <c r="CW59">
        <v>13.860615376356201</v>
      </c>
      <c r="CX59">
        <v>616.66173076923099</v>
      </c>
      <c r="CY59">
        <v>15</v>
      </c>
      <c r="CZ59">
        <v>1672923008.7</v>
      </c>
      <c r="DA59" t="s">
        <v>255</v>
      </c>
      <c r="DB59">
        <v>3</v>
      </c>
      <c r="DC59">
        <v>-4.1289999999999996</v>
      </c>
      <c r="DD59">
        <v>0.35299999999999998</v>
      </c>
      <c r="DE59">
        <v>400</v>
      </c>
      <c r="DF59">
        <v>15</v>
      </c>
      <c r="DG59">
        <v>1.71</v>
      </c>
      <c r="DH59">
        <v>0.19</v>
      </c>
      <c r="DI59">
        <v>-2.4104633792452801</v>
      </c>
      <c r="DJ59">
        <v>-4.8283091601363504</v>
      </c>
      <c r="DK59">
        <v>1.95776248287108</v>
      </c>
      <c r="DL59">
        <v>0</v>
      </c>
      <c r="DM59">
        <v>2.4777999999999998</v>
      </c>
      <c r="DN59">
        <v>0</v>
      </c>
      <c r="DO59">
        <v>0</v>
      </c>
      <c r="DP59">
        <v>0</v>
      </c>
      <c r="DQ59">
        <v>0.513443716981132</v>
      </c>
      <c r="DR59">
        <v>4.8554475084665899E-2</v>
      </c>
      <c r="DS59">
        <v>6.7645959490469703E-3</v>
      </c>
      <c r="DT59">
        <v>1</v>
      </c>
      <c r="DU59">
        <v>1</v>
      </c>
      <c r="DV59">
        <v>3</v>
      </c>
      <c r="DW59" t="s">
        <v>256</v>
      </c>
      <c r="DX59">
        <v>100</v>
      </c>
      <c r="DY59">
        <v>100</v>
      </c>
      <c r="DZ59">
        <v>-4.1289999999999996</v>
      </c>
      <c r="EA59">
        <v>0.35299999999999998</v>
      </c>
      <c r="EB59">
        <v>2</v>
      </c>
      <c r="EC59">
        <v>517.67600000000004</v>
      </c>
      <c r="ED59">
        <v>407.93599999999998</v>
      </c>
      <c r="EE59">
        <v>25.304099999999998</v>
      </c>
      <c r="EF59">
        <v>31.785399999999999</v>
      </c>
      <c r="EG59">
        <v>29.9999</v>
      </c>
      <c r="EH59">
        <v>31.949100000000001</v>
      </c>
      <c r="EI59">
        <v>31.979299999999999</v>
      </c>
      <c r="EJ59">
        <v>18.3233</v>
      </c>
      <c r="EK59">
        <v>30.3432</v>
      </c>
      <c r="EL59">
        <v>0</v>
      </c>
      <c r="EM59">
        <v>25.3203</v>
      </c>
      <c r="EN59">
        <v>401.71899999999999</v>
      </c>
      <c r="EO59">
        <v>15.132400000000001</v>
      </c>
      <c r="EP59">
        <v>100.254</v>
      </c>
      <c r="EQ59">
        <v>90.755399999999995</v>
      </c>
    </row>
    <row r="60" spans="1:147" x14ac:dyDescent="0.3">
      <c r="A60">
        <v>44</v>
      </c>
      <c r="B60">
        <v>1672925775.5</v>
      </c>
      <c r="C60">
        <v>2700.2999999523199</v>
      </c>
      <c r="D60" t="s">
        <v>385</v>
      </c>
      <c r="E60" t="s">
        <v>386</v>
      </c>
      <c r="F60">
        <v>1672925767.5</v>
      </c>
      <c r="G60">
        <f t="shared" si="43"/>
        <v>3.0920808172380104E-3</v>
      </c>
      <c r="H60">
        <f t="shared" si="44"/>
        <v>11.853170646843449</v>
      </c>
      <c r="I60">
        <f t="shared" si="45"/>
        <v>399.97083870967703</v>
      </c>
      <c r="J60">
        <f t="shared" si="46"/>
        <v>238.93377279796761</v>
      </c>
      <c r="K60">
        <f t="shared" si="47"/>
        <v>23.054001209468304</v>
      </c>
      <c r="L60">
        <f t="shared" si="48"/>
        <v>38.591983424468744</v>
      </c>
      <c r="M60">
        <f t="shared" si="49"/>
        <v>0.12991074459076848</v>
      </c>
      <c r="N60">
        <f t="shared" si="50"/>
        <v>3.3814755436070607</v>
      </c>
      <c r="O60">
        <f t="shared" si="51"/>
        <v>0.12720039652183451</v>
      </c>
      <c r="P60">
        <f t="shared" si="52"/>
        <v>7.9739052129324667E-2</v>
      </c>
      <c r="Q60">
        <f t="shared" si="53"/>
        <v>161.84791131037812</v>
      </c>
      <c r="R60">
        <f t="shared" si="54"/>
        <v>27.999057636723343</v>
      </c>
      <c r="S60">
        <f t="shared" si="55"/>
        <v>28.009941935483901</v>
      </c>
      <c r="T60">
        <f t="shared" si="56"/>
        <v>3.797039651504603</v>
      </c>
      <c r="U60">
        <f t="shared" si="57"/>
        <v>40.262177316091289</v>
      </c>
      <c r="V60">
        <f t="shared" si="58"/>
        <v>1.5161412022449219</v>
      </c>
      <c r="W60">
        <f t="shared" si="59"/>
        <v>3.765671166618644</v>
      </c>
      <c r="X60">
        <f t="shared" si="60"/>
        <v>2.2808984492596811</v>
      </c>
      <c r="Y60">
        <f t="shared" si="61"/>
        <v>-136.36076404019627</v>
      </c>
      <c r="Z60">
        <f t="shared" si="62"/>
        <v>-25.929828756424438</v>
      </c>
      <c r="AA60">
        <f t="shared" si="63"/>
        <v>-1.670472341693013</v>
      </c>
      <c r="AB60">
        <f t="shared" si="64"/>
        <v>-2.1131538279355873</v>
      </c>
      <c r="AC60">
        <v>-3.9956429681599001E-2</v>
      </c>
      <c r="AD60">
        <v>4.4854592693085303E-2</v>
      </c>
      <c r="AE60">
        <v>3.3732974527017499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50802.336268373663</v>
      </c>
      <c r="AK60" t="s">
        <v>251</v>
      </c>
      <c r="AL60">
        <v>2.2725</v>
      </c>
      <c r="AM60">
        <v>1.42177</v>
      </c>
      <c r="AN60">
        <f t="shared" si="68"/>
        <v>-0.85072999999999999</v>
      </c>
      <c r="AO60">
        <f t="shared" si="69"/>
        <v>-0.59835979096478331</v>
      </c>
      <c r="AP60">
        <v>0.105590538654359</v>
      </c>
      <c r="AQ60" t="s">
        <v>387</v>
      </c>
      <c r="AR60">
        <v>2.3526192307692302</v>
      </c>
      <c r="AS60">
        <v>1.5344</v>
      </c>
      <c r="AT60">
        <f t="shared" si="70"/>
        <v>-0.53325028074115632</v>
      </c>
      <c r="AU60">
        <v>0.5</v>
      </c>
      <c r="AV60">
        <f t="shared" si="71"/>
        <v>841.20269295452601</v>
      </c>
      <c r="AW60">
        <f t="shared" si="72"/>
        <v>11.853170646843449</v>
      </c>
      <c r="AX60">
        <f t="shared" si="73"/>
        <v>-224.28578608910885</v>
      </c>
      <c r="AY60">
        <f t="shared" si="74"/>
        <v>1</v>
      </c>
      <c r="AZ60">
        <f t="shared" si="75"/>
        <v>1.3965219330109947E-2</v>
      </c>
      <c r="BA60">
        <f t="shared" si="76"/>
        <v>-7.3403284671532856E-2</v>
      </c>
      <c r="BB60" t="s">
        <v>253</v>
      </c>
      <c r="BC60">
        <v>0</v>
      </c>
      <c r="BD60">
        <f t="shared" si="77"/>
        <v>1.5344</v>
      </c>
      <c r="BE60">
        <f t="shared" si="78"/>
        <v>-0.53325028074115632</v>
      </c>
      <c r="BF60">
        <f t="shared" si="79"/>
        <v>-7.9218157648564824E-2</v>
      </c>
      <c r="BG60">
        <f t="shared" si="80"/>
        <v>1.1085479349264737</v>
      </c>
      <c r="BH60">
        <f t="shared" si="81"/>
        <v>0.13239218083293172</v>
      </c>
      <c r="BI60">
        <f t="shared" si="82"/>
        <v>1000.00283870968</v>
      </c>
      <c r="BJ60">
        <f t="shared" si="83"/>
        <v>841.20269295452601</v>
      </c>
      <c r="BK60">
        <f t="shared" si="84"/>
        <v>0.84120030503107734</v>
      </c>
      <c r="BL60">
        <f t="shared" si="85"/>
        <v>0.19240061006215461</v>
      </c>
      <c r="BM60">
        <v>0.89352191060443997</v>
      </c>
      <c r="BN60">
        <v>0.5</v>
      </c>
      <c r="BO60" t="s">
        <v>254</v>
      </c>
      <c r="BP60">
        <v>1672925767.5</v>
      </c>
      <c r="BQ60">
        <v>399.97083870967703</v>
      </c>
      <c r="BR60">
        <v>402.30990322580601</v>
      </c>
      <c r="BS60">
        <v>15.7134258064516</v>
      </c>
      <c r="BT60">
        <v>15.1695774193548</v>
      </c>
      <c r="BU60">
        <v>500.034258064516</v>
      </c>
      <c r="BV60">
        <v>96.286987096774197</v>
      </c>
      <c r="BW60">
        <v>0.20000567741935499</v>
      </c>
      <c r="BX60">
        <v>27.8677064516129</v>
      </c>
      <c r="BY60">
        <v>28.009941935483901</v>
      </c>
      <c r="BZ60">
        <v>999.9</v>
      </c>
      <c r="CA60">
        <v>10007.2580645161</v>
      </c>
      <c r="CB60">
        <v>0</v>
      </c>
      <c r="CC60">
        <v>314.69316129032302</v>
      </c>
      <c r="CD60">
        <v>1000.00283870968</v>
      </c>
      <c r="CE60">
        <v>0.95999409677419401</v>
      </c>
      <c r="CF60">
        <v>4.0006061290322602E-2</v>
      </c>
      <c r="CG60">
        <v>0</v>
      </c>
      <c r="CH60">
        <v>2.3408354838709702</v>
      </c>
      <c r="CI60">
        <v>0</v>
      </c>
      <c r="CJ60">
        <v>631.31187096774204</v>
      </c>
      <c r="CK60">
        <v>9334.3325806451594</v>
      </c>
      <c r="CL60">
        <v>40.564032258064501</v>
      </c>
      <c r="CM60">
        <v>43.866870967741903</v>
      </c>
      <c r="CN60">
        <v>41.811999999999998</v>
      </c>
      <c r="CO60">
        <v>42.308</v>
      </c>
      <c r="CP60">
        <v>40.53</v>
      </c>
      <c r="CQ60">
        <v>959.99354838709701</v>
      </c>
      <c r="CR60">
        <v>40.010322580645202</v>
      </c>
      <c r="CS60">
        <v>0</v>
      </c>
      <c r="CT60">
        <v>59.400000095367403</v>
      </c>
      <c r="CU60">
        <v>2.3526192307692302</v>
      </c>
      <c r="CV60">
        <v>-0.31586666095742699</v>
      </c>
      <c r="CW60">
        <v>17.6880341892874</v>
      </c>
      <c r="CX60">
        <v>631.47242307692295</v>
      </c>
      <c r="CY60">
        <v>15</v>
      </c>
      <c r="CZ60">
        <v>1672923008.7</v>
      </c>
      <c r="DA60" t="s">
        <v>255</v>
      </c>
      <c r="DB60">
        <v>3</v>
      </c>
      <c r="DC60">
        <v>-4.1289999999999996</v>
      </c>
      <c r="DD60">
        <v>0.35299999999999998</v>
      </c>
      <c r="DE60">
        <v>400</v>
      </c>
      <c r="DF60">
        <v>15</v>
      </c>
      <c r="DG60">
        <v>1.71</v>
      </c>
      <c r="DH60">
        <v>0.19</v>
      </c>
      <c r="DI60">
        <v>-2.3739681132075501</v>
      </c>
      <c r="DJ60">
        <v>4.6364102564178999E-2</v>
      </c>
      <c r="DK60">
        <v>0.15619596623516899</v>
      </c>
      <c r="DL60">
        <v>1</v>
      </c>
      <c r="DM60">
        <v>2.2159</v>
      </c>
      <c r="DN60">
        <v>0</v>
      </c>
      <c r="DO60">
        <v>0</v>
      </c>
      <c r="DP60">
        <v>0</v>
      </c>
      <c r="DQ60">
        <v>0.54066199999999998</v>
      </c>
      <c r="DR60">
        <v>3.2636855345912201E-2</v>
      </c>
      <c r="DS60">
        <v>4.9089577112988898E-3</v>
      </c>
      <c r="DT60">
        <v>1</v>
      </c>
      <c r="DU60">
        <v>2</v>
      </c>
      <c r="DV60">
        <v>3</v>
      </c>
      <c r="DW60" t="s">
        <v>260</v>
      </c>
      <c r="DX60">
        <v>100</v>
      </c>
      <c r="DY60">
        <v>100</v>
      </c>
      <c r="DZ60">
        <v>-4.1289999999999996</v>
      </c>
      <c r="EA60">
        <v>0.35299999999999998</v>
      </c>
      <c r="EB60">
        <v>2</v>
      </c>
      <c r="EC60">
        <v>516.77200000000005</v>
      </c>
      <c r="ED60">
        <v>408.47500000000002</v>
      </c>
      <c r="EE60">
        <v>24.535599999999999</v>
      </c>
      <c r="EF60">
        <v>31.765799999999999</v>
      </c>
      <c r="EG60">
        <v>29.999700000000001</v>
      </c>
      <c r="EH60">
        <v>31.932400000000001</v>
      </c>
      <c r="EI60">
        <v>31.9682</v>
      </c>
      <c r="EJ60">
        <v>18.3813</v>
      </c>
      <c r="EK60">
        <v>30.061699999999998</v>
      </c>
      <c r="EL60">
        <v>0</v>
      </c>
      <c r="EM60">
        <v>24.898399999999999</v>
      </c>
      <c r="EN60">
        <v>402.46199999999999</v>
      </c>
      <c r="EO60">
        <v>15.1008</v>
      </c>
      <c r="EP60">
        <v>100.261</v>
      </c>
      <c r="EQ60">
        <v>90.762699999999995</v>
      </c>
    </row>
    <row r="61" spans="1:147" x14ac:dyDescent="0.3">
      <c r="A61">
        <v>45</v>
      </c>
      <c r="B61">
        <v>1672925835.5</v>
      </c>
      <c r="C61">
        <v>2760.2999999523199</v>
      </c>
      <c r="D61" t="s">
        <v>388</v>
      </c>
      <c r="E61" t="s">
        <v>389</v>
      </c>
      <c r="F61">
        <v>1672925827.5</v>
      </c>
      <c r="G61">
        <f t="shared" si="43"/>
        <v>3.5997576424037733E-3</v>
      </c>
      <c r="H61">
        <f t="shared" si="44"/>
        <v>13.307263609145153</v>
      </c>
      <c r="I61">
        <f t="shared" si="45"/>
        <v>400.06358064516098</v>
      </c>
      <c r="J61">
        <f t="shared" si="46"/>
        <v>244.9236835627087</v>
      </c>
      <c r="K61">
        <f t="shared" si="47"/>
        <v>23.631780767809929</v>
      </c>
      <c r="L61">
        <f t="shared" si="48"/>
        <v>38.600655900109778</v>
      </c>
      <c r="M61">
        <f t="shared" si="49"/>
        <v>0.15241208744056073</v>
      </c>
      <c r="N61">
        <f t="shared" si="50"/>
        <v>3.3771209628368575</v>
      </c>
      <c r="O61">
        <f t="shared" si="51"/>
        <v>0.14869133207188193</v>
      </c>
      <c r="P61">
        <f t="shared" si="52"/>
        <v>9.325881219483112E-2</v>
      </c>
      <c r="Q61">
        <f t="shared" si="53"/>
        <v>161.84577668598072</v>
      </c>
      <c r="R61">
        <f t="shared" si="54"/>
        <v>27.813016738015012</v>
      </c>
      <c r="S61">
        <f t="shared" si="55"/>
        <v>27.940254838709699</v>
      </c>
      <c r="T61">
        <f t="shared" si="56"/>
        <v>3.7816425535647338</v>
      </c>
      <c r="U61">
        <f t="shared" si="57"/>
        <v>40.259493583955361</v>
      </c>
      <c r="V61">
        <f t="shared" si="58"/>
        <v>1.5097996185822589</v>
      </c>
      <c r="W61">
        <f t="shared" si="59"/>
        <v>3.7501704174042576</v>
      </c>
      <c r="X61">
        <f t="shared" si="60"/>
        <v>2.2718429349824749</v>
      </c>
      <c r="Y61">
        <f t="shared" si="61"/>
        <v>-158.74931203000639</v>
      </c>
      <c r="Z61">
        <f t="shared" si="62"/>
        <v>-26.074980423993505</v>
      </c>
      <c r="AA61">
        <f t="shared" si="63"/>
        <v>-1.6808130252959423</v>
      </c>
      <c r="AB61">
        <f t="shared" si="64"/>
        <v>-24.659328793315122</v>
      </c>
      <c r="AC61">
        <v>-3.98917378832278E-2</v>
      </c>
      <c r="AD61">
        <v>4.4781970482100801E-2</v>
      </c>
      <c r="AE61">
        <v>3.3689561127393999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50735.343461517667</v>
      </c>
      <c r="AK61" t="s">
        <v>251</v>
      </c>
      <c r="AL61">
        <v>2.2725</v>
      </c>
      <c r="AM61">
        <v>1.42177</v>
      </c>
      <c r="AN61">
        <f t="shared" si="68"/>
        <v>-0.85072999999999999</v>
      </c>
      <c r="AO61">
        <f t="shared" si="69"/>
        <v>-0.59835979096478331</v>
      </c>
      <c r="AP61">
        <v>0.105590538654359</v>
      </c>
      <c r="AQ61" t="s">
        <v>390</v>
      </c>
      <c r="AR61">
        <v>2.3415961538461501</v>
      </c>
      <c r="AS61">
        <v>1.71655</v>
      </c>
      <c r="AT61">
        <f t="shared" si="70"/>
        <v>-0.36412930229014595</v>
      </c>
      <c r="AU61">
        <v>0.5</v>
      </c>
      <c r="AV61">
        <f t="shared" si="71"/>
        <v>841.19410304516896</v>
      </c>
      <c r="AW61">
        <f t="shared" si="72"/>
        <v>13.307263609145153</v>
      </c>
      <c r="AX61">
        <f t="shared" si="73"/>
        <v>-153.15171091621124</v>
      </c>
      <c r="AY61">
        <f t="shared" si="74"/>
        <v>1</v>
      </c>
      <c r="AZ61">
        <f t="shared" si="75"/>
        <v>1.5693967685579357E-2</v>
      </c>
      <c r="BA61">
        <f t="shared" si="76"/>
        <v>-0.17172817570126128</v>
      </c>
      <c r="BB61" t="s">
        <v>253</v>
      </c>
      <c r="BC61">
        <v>0</v>
      </c>
      <c r="BD61">
        <f t="shared" si="77"/>
        <v>1.71655</v>
      </c>
      <c r="BE61">
        <f t="shared" si="78"/>
        <v>-0.36412930229014595</v>
      </c>
      <c r="BF61">
        <f t="shared" si="79"/>
        <v>-0.2073331129507586</v>
      </c>
      <c r="BG61">
        <f t="shared" si="80"/>
        <v>1.1242848346904399</v>
      </c>
      <c r="BH61">
        <f t="shared" si="81"/>
        <v>0.34650241557250838</v>
      </c>
      <c r="BI61">
        <f t="shared" si="82"/>
        <v>999.99296774193601</v>
      </c>
      <c r="BJ61">
        <f t="shared" si="83"/>
        <v>841.19410304516896</v>
      </c>
      <c r="BK61">
        <f t="shared" si="84"/>
        <v>0.84120001858078308</v>
      </c>
      <c r="BL61">
        <f t="shared" si="85"/>
        <v>0.19240003716156603</v>
      </c>
      <c r="BM61">
        <v>0.89352191060443997</v>
      </c>
      <c r="BN61">
        <v>0.5</v>
      </c>
      <c r="BO61" t="s">
        <v>254</v>
      </c>
      <c r="BP61">
        <v>1672925827.5</v>
      </c>
      <c r="BQ61">
        <v>400.06358064516098</v>
      </c>
      <c r="BR61">
        <v>402.69893548387103</v>
      </c>
      <c r="BS61">
        <v>15.6478129032258</v>
      </c>
      <c r="BT61">
        <v>15.0146032258065</v>
      </c>
      <c r="BU61">
        <v>500.01316129032301</v>
      </c>
      <c r="BV61">
        <v>96.286280645161298</v>
      </c>
      <c r="BW61">
        <v>0.200022451612903</v>
      </c>
      <c r="BX61">
        <v>27.797038709677398</v>
      </c>
      <c r="BY61">
        <v>27.940254838709699</v>
      </c>
      <c r="BZ61">
        <v>999.9</v>
      </c>
      <c r="CA61">
        <v>9991.1290322580608</v>
      </c>
      <c r="CB61">
        <v>0</v>
      </c>
      <c r="CC61">
        <v>314.67574193548398</v>
      </c>
      <c r="CD61">
        <v>999.99296774193601</v>
      </c>
      <c r="CE61">
        <v>0.95999538709677401</v>
      </c>
      <c r="CF61">
        <v>4.0004745161290302E-2</v>
      </c>
      <c r="CG61">
        <v>0</v>
      </c>
      <c r="CH61">
        <v>2.3113387096774201</v>
      </c>
      <c r="CI61">
        <v>0</v>
      </c>
      <c r="CJ61">
        <v>644.52658064516095</v>
      </c>
      <c r="CK61">
        <v>9334.2429032258096</v>
      </c>
      <c r="CL61">
        <v>40.75</v>
      </c>
      <c r="CM61">
        <v>44.003999999999998</v>
      </c>
      <c r="CN61">
        <v>41.983741935483899</v>
      </c>
      <c r="CO61">
        <v>42.433</v>
      </c>
      <c r="CP61">
        <v>40.686999999999998</v>
      </c>
      <c r="CQ61">
        <v>959.99225806451602</v>
      </c>
      <c r="CR61">
        <v>40.000322580645197</v>
      </c>
      <c r="CS61">
        <v>0</v>
      </c>
      <c r="CT61">
        <v>59.400000095367403</v>
      </c>
      <c r="CU61">
        <v>2.3415961538461501</v>
      </c>
      <c r="CV61">
        <v>-0.218512812242734</v>
      </c>
      <c r="CW61">
        <v>14.145401707184799</v>
      </c>
      <c r="CX61">
        <v>644.61088461538498</v>
      </c>
      <c r="CY61">
        <v>15</v>
      </c>
      <c r="CZ61">
        <v>1672923008.7</v>
      </c>
      <c r="DA61" t="s">
        <v>255</v>
      </c>
      <c r="DB61">
        <v>3</v>
      </c>
      <c r="DC61">
        <v>-4.1289999999999996</v>
      </c>
      <c r="DD61">
        <v>0.35299999999999998</v>
      </c>
      <c r="DE61">
        <v>400</v>
      </c>
      <c r="DF61">
        <v>15</v>
      </c>
      <c r="DG61">
        <v>1.71</v>
      </c>
      <c r="DH61">
        <v>0.19</v>
      </c>
      <c r="DI61">
        <v>-2.5614830188679201</v>
      </c>
      <c r="DJ61">
        <v>-0.92139109820999499</v>
      </c>
      <c r="DK61">
        <v>0.29978339082961503</v>
      </c>
      <c r="DL61">
        <v>0</v>
      </c>
      <c r="DM61">
        <v>2.2157</v>
      </c>
      <c r="DN61">
        <v>0</v>
      </c>
      <c r="DO61">
        <v>0</v>
      </c>
      <c r="DP61">
        <v>0</v>
      </c>
      <c r="DQ61">
        <v>0.62231030188679204</v>
      </c>
      <c r="DR61">
        <v>0.13369160135462599</v>
      </c>
      <c r="DS61">
        <v>2.20755930116164E-2</v>
      </c>
      <c r="DT61">
        <v>0</v>
      </c>
      <c r="DU61">
        <v>0</v>
      </c>
      <c r="DV61">
        <v>3</v>
      </c>
      <c r="DW61" t="s">
        <v>372</v>
      </c>
      <c r="DX61">
        <v>100</v>
      </c>
      <c r="DY61">
        <v>100</v>
      </c>
      <c r="DZ61">
        <v>-4.1289999999999996</v>
      </c>
      <c r="EA61">
        <v>0.35299999999999998</v>
      </c>
      <c r="EB61">
        <v>2</v>
      </c>
      <c r="EC61">
        <v>517.30700000000002</v>
      </c>
      <c r="ED61">
        <v>408.60899999999998</v>
      </c>
      <c r="EE61">
        <v>24.794599999999999</v>
      </c>
      <c r="EF61">
        <v>31.749099999999999</v>
      </c>
      <c r="EG61">
        <v>29.9999</v>
      </c>
      <c r="EH61">
        <v>31.918399999999998</v>
      </c>
      <c r="EI61">
        <v>31.951499999999999</v>
      </c>
      <c r="EJ61">
        <v>18.345300000000002</v>
      </c>
      <c r="EK61">
        <v>32.063899999999997</v>
      </c>
      <c r="EL61">
        <v>0</v>
      </c>
      <c r="EM61">
        <v>24.813400000000001</v>
      </c>
      <c r="EN61">
        <v>402.161</v>
      </c>
      <c r="EO61">
        <v>14.896800000000001</v>
      </c>
      <c r="EP61">
        <v>100.262</v>
      </c>
      <c r="EQ61">
        <v>90.765000000000001</v>
      </c>
    </row>
    <row r="62" spans="1:147" x14ac:dyDescent="0.3">
      <c r="A62">
        <v>46</v>
      </c>
      <c r="B62">
        <v>1672925895.5</v>
      </c>
      <c r="C62">
        <v>2820.2999999523199</v>
      </c>
      <c r="D62" t="s">
        <v>391</v>
      </c>
      <c r="E62" t="s">
        <v>392</v>
      </c>
      <c r="F62">
        <v>1672925887.5</v>
      </c>
      <c r="G62">
        <f t="shared" si="43"/>
        <v>3.8025666495158281E-3</v>
      </c>
      <c r="H62">
        <f t="shared" si="44"/>
        <v>13.176521094479337</v>
      </c>
      <c r="I62">
        <f t="shared" si="45"/>
        <v>399.976</v>
      </c>
      <c r="J62">
        <f t="shared" si="46"/>
        <v>253.04602695243798</v>
      </c>
      <c r="K62">
        <f t="shared" si="47"/>
        <v>24.415197025803433</v>
      </c>
      <c r="L62">
        <f t="shared" si="48"/>
        <v>38.591765155152018</v>
      </c>
      <c r="M62">
        <f t="shared" si="49"/>
        <v>0.1605484031451479</v>
      </c>
      <c r="N62">
        <f t="shared" si="50"/>
        <v>3.3794323564758773</v>
      </c>
      <c r="O62">
        <f t="shared" si="51"/>
        <v>0.15642831842077654</v>
      </c>
      <c r="P62">
        <f t="shared" si="52"/>
        <v>9.8129065744512217E-2</v>
      </c>
      <c r="Q62">
        <f t="shared" si="53"/>
        <v>161.84518164795759</v>
      </c>
      <c r="R62">
        <f t="shared" si="54"/>
        <v>27.784759614862136</v>
      </c>
      <c r="S62">
        <f t="shared" si="55"/>
        <v>27.945619354838701</v>
      </c>
      <c r="T62">
        <f t="shared" si="56"/>
        <v>3.7828258845491844</v>
      </c>
      <c r="U62">
        <f t="shared" si="57"/>
        <v>39.999786542601662</v>
      </c>
      <c r="V62">
        <f t="shared" si="58"/>
        <v>1.5016265880736612</v>
      </c>
      <c r="W62">
        <f t="shared" si="59"/>
        <v>3.7540865036226081</v>
      </c>
      <c r="X62">
        <f t="shared" si="60"/>
        <v>2.2811992964755232</v>
      </c>
      <c r="Y62">
        <f t="shared" si="61"/>
        <v>-167.69318924364802</v>
      </c>
      <c r="Z62">
        <f t="shared" si="62"/>
        <v>-23.813076522325741</v>
      </c>
      <c r="AA62">
        <f t="shared" si="63"/>
        <v>-1.5341368384817846</v>
      </c>
      <c r="AB62">
        <f t="shared" si="64"/>
        <v>-31.195220956497945</v>
      </c>
      <c r="AC62">
        <v>-3.9926071731952999E-2</v>
      </c>
      <c r="AD62">
        <v>4.4820513235105303E-2</v>
      </c>
      <c r="AE62">
        <v>3.3712604790904899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50774.188806496488</v>
      </c>
      <c r="AK62" t="s">
        <v>251</v>
      </c>
      <c r="AL62">
        <v>2.2725</v>
      </c>
      <c r="AM62">
        <v>1.42177</v>
      </c>
      <c r="AN62">
        <f t="shared" si="68"/>
        <v>-0.85072999999999999</v>
      </c>
      <c r="AO62">
        <f t="shared" si="69"/>
        <v>-0.59835979096478331</v>
      </c>
      <c r="AP62">
        <v>0.105590538654359</v>
      </c>
      <c r="AQ62" t="s">
        <v>393</v>
      </c>
      <c r="AR62">
        <v>2.3682692307692301</v>
      </c>
      <c r="AS62">
        <v>1.5791999999999999</v>
      </c>
      <c r="AT62">
        <f t="shared" si="70"/>
        <v>-0.49966389992985705</v>
      </c>
      <c r="AU62">
        <v>0.5</v>
      </c>
      <c r="AV62">
        <f t="shared" si="71"/>
        <v>841.19103402584665</v>
      </c>
      <c r="AW62">
        <f t="shared" si="72"/>
        <v>13.176521094479337</v>
      </c>
      <c r="AX62">
        <f t="shared" si="73"/>
        <v>-210.15639632369181</v>
      </c>
      <c r="AY62">
        <f t="shared" si="74"/>
        <v>1</v>
      </c>
      <c r="AZ62">
        <f t="shared" si="75"/>
        <v>1.5538599470406811E-2</v>
      </c>
      <c r="BA62">
        <f t="shared" si="76"/>
        <v>-9.9689716312056711E-2</v>
      </c>
      <c r="BB62" t="s">
        <v>253</v>
      </c>
      <c r="BC62">
        <v>0</v>
      </c>
      <c r="BD62">
        <f t="shared" si="77"/>
        <v>1.5791999999999999</v>
      </c>
      <c r="BE62">
        <f t="shared" si="78"/>
        <v>-0.49966389992985705</v>
      </c>
      <c r="BF62">
        <f t="shared" si="79"/>
        <v>-0.11072817684998273</v>
      </c>
      <c r="BG62">
        <f t="shared" si="80"/>
        <v>1.1381353393469351</v>
      </c>
      <c r="BH62">
        <f t="shared" si="81"/>
        <v>0.18505283697530353</v>
      </c>
      <c r="BI62">
        <f t="shared" si="82"/>
        <v>999.98932258064497</v>
      </c>
      <c r="BJ62">
        <f t="shared" si="83"/>
        <v>841.19103402584665</v>
      </c>
      <c r="BK62">
        <f t="shared" si="84"/>
        <v>0.84120001587117754</v>
      </c>
      <c r="BL62">
        <f t="shared" si="85"/>
        <v>0.19240003174235532</v>
      </c>
      <c r="BM62">
        <v>0.89352191060443997</v>
      </c>
      <c r="BN62">
        <v>0.5</v>
      </c>
      <c r="BO62" t="s">
        <v>254</v>
      </c>
      <c r="BP62">
        <v>1672925887.5</v>
      </c>
      <c r="BQ62">
        <v>399.976</v>
      </c>
      <c r="BR62">
        <v>402.60235483871003</v>
      </c>
      <c r="BS62">
        <v>15.5632838709677</v>
      </c>
      <c r="BT62">
        <v>14.8943612903226</v>
      </c>
      <c r="BU62">
        <v>500.02761290322599</v>
      </c>
      <c r="BV62">
        <v>96.285216129032307</v>
      </c>
      <c r="BW62">
        <v>0.19998587096774201</v>
      </c>
      <c r="BX62">
        <v>27.814916129032301</v>
      </c>
      <c r="BY62">
        <v>27.945619354838701</v>
      </c>
      <c r="BZ62">
        <v>999.9</v>
      </c>
      <c r="CA62">
        <v>9999.8387096774204</v>
      </c>
      <c r="CB62">
        <v>0</v>
      </c>
      <c r="CC62">
        <v>314.63341935483902</v>
      </c>
      <c r="CD62">
        <v>999.98932258064497</v>
      </c>
      <c r="CE62">
        <v>0.95999732258064496</v>
      </c>
      <c r="CF62">
        <v>4.00027709677419E-2</v>
      </c>
      <c r="CG62">
        <v>0</v>
      </c>
      <c r="CH62">
        <v>2.4105806451612901</v>
      </c>
      <c r="CI62">
        <v>0</v>
      </c>
      <c r="CJ62">
        <v>654.74009677419394</v>
      </c>
      <c r="CK62">
        <v>9334.21677419355</v>
      </c>
      <c r="CL62">
        <v>40.936999999999998</v>
      </c>
      <c r="CM62">
        <v>44.125</v>
      </c>
      <c r="CN62">
        <v>42.151000000000003</v>
      </c>
      <c r="CO62">
        <v>42.518000000000001</v>
      </c>
      <c r="CP62">
        <v>40.818096774193499</v>
      </c>
      <c r="CQ62">
        <v>959.98677419354794</v>
      </c>
      <c r="CR62">
        <v>40</v>
      </c>
      <c r="CS62">
        <v>0</v>
      </c>
      <c r="CT62">
        <v>59.400000095367403</v>
      </c>
      <c r="CU62">
        <v>2.3682692307692301</v>
      </c>
      <c r="CV62">
        <v>0.189811964949998</v>
      </c>
      <c r="CW62">
        <v>10.747760695165899</v>
      </c>
      <c r="CX62">
        <v>654.87761538461496</v>
      </c>
      <c r="CY62">
        <v>15</v>
      </c>
      <c r="CZ62">
        <v>1672923008.7</v>
      </c>
      <c r="DA62" t="s">
        <v>255</v>
      </c>
      <c r="DB62">
        <v>3</v>
      </c>
      <c r="DC62">
        <v>-4.1289999999999996</v>
      </c>
      <c r="DD62">
        <v>0.35299999999999998</v>
      </c>
      <c r="DE62">
        <v>400</v>
      </c>
      <c r="DF62">
        <v>15</v>
      </c>
      <c r="DG62">
        <v>1.71</v>
      </c>
      <c r="DH62">
        <v>0.19</v>
      </c>
      <c r="DI62">
        <v>-2.5705939622641498</v>
      </c>
      <c r="DJ62">
        <v>-0.64276623125310295</v>
      </c>
      <c r="DK62">
        <v>0.18947828880793599</v>
      </c>
      <c r="DL62">
        <v>0</v>
      </c>
      <c r="DM62">
        <v>2.5541</v>
      </c>
      <c r="DN62">
        <v>0</v>
      </c>
      <c r="DO62">
        <v>0</v>
      </c>
      <c r="DP62">
        <v>0</v>
      </c>
      <c r="DQ62">
        <v>0.66539313207547202</v>
      </c>
      <c r="DR62">
        <v>3.5013081761006898E-2</v>
      </c>
      <c r="DS62">
        <v>5.1325184962775902E-3</v>
      </c>
      <c r="DT62">
        <v>1</v>
      </c>
      <c r="DU62">
        <v>1</v>
      </c>
      <c r="DV62">
        <v>3</v>
      </c>
      <c r="DW62" t="s">
        <v>256</v>
      </c>
      <c r="DX62">
        <v>100</v>
      </c>
      <c r="DY62">
        <v>100</v>
      </c>
      <c r="DZ62">
        <v>-4.1289999999999996</v>
      </c>
      <c r="EA62">
        <v>0.35299999999999998</v>
      </c>
      <c r="EB62">
        <v>2</v>
      </c>
      <c r="EC62">
        <v>517.197</v>
      </c>
      <c r="ED62">
        <v>408.53300000000002</v>
      </c>
      <c r="EE62">
        <v>25.119800000000001</v>
      </c>
      <c r="EF62">
        <v>31.729600000000001</v>
      </c>
      <c r="EG62">
        <v>29.9999</v>
      </c>
      <c r="EH62">
        <v>31.904499999999999</v>
      </c>
      <c r="EI62">
        <v>31.9404</v>
      </c>
      <c r="EJ62">
        <v>18.377099999999999</v>
      </c>
      <c r="EK62">
        <v>32.063899999999997</v>
      </c>
      <c r="EL62">
        <v>0</v>
      </c>
      <c r="EM62">
        <v>25.1449</v>
      </c>
      <c r="EN62">
        <v>402.666</v>
      </c>
      <c r="EO62">
        <v>14.937799999999999</v>
      </c>
      <c r="EP62">
        <v>100.264</v>
      </c>
      <c r="EQ62">
        <v>90.769599999999997</v>
      </c>
    </row>
    <row r="63" spans="1:147" x14ac:dyDescent="0.3">
      <c r="A63">
        <v>47</v>
      </c>
      <c r="B63">
        <v>1672925955.5</v>
      </c>
      <c r="C63">
        <v>2880.2999999523199</v>
      </c>
      <c r="D63" t="s">
        <v>394</v>
      </c>
      <c r="E63" t="s">
        <v>395</v>
      </c>
      <c r="F63">
        <v>1672925947.5</v>
      </c>
      <c r="G63">
        <f t="shared" si="43"/>
        <v>3.899619620337906E-3</v>
      </c>
      <c r="H63">
        <f t="shared" si="44"/>
        <v>13.281249146801652</v>
      </c>
      <c r="I63">
        <f t="shared" si="45"/>
        <v>400.00329032258099</v>
      </c>
      <c r="J63">
        <f t="shared" si="46"/>
        <v>255.74227168299402</v>
      </c>
      <c r="K63">
        <f t="shared" si="47"/>
        <v>24.674743394194831</v>
      </c>
      <c r="L63">
        <f t="shared" si="48"/>
        <v>38.593457704863354</v>
      </c>
      <c r="M63">
        <f t="shared" si="49"/>
        <v>0.16523309072000053</v>
      </c>
      <c r="N63">
        <f t="shared" si="50"/>
        <v>3.3785856327926891</v>
      </c>
      <c r="O63">
        <f t="shared" si="51"/>
        <v>0.16087151068680147</v>
      </c>
      <c r="P63">
        <f t="shared" si="52"/>
        <v>0.10092697538030199</v>
      </c>
      <c r="Q63">
        <f t="shared" si="53"/>
        <v>161.84894153867583</v>
      </c>
      <c r="R63">
        <f t="shared" si="54"/>
        <v>27.80763590680046</v>
      </c>
      <c r="S63">
        <f t="shared" si="55"/>
        <v>27.966358064516101</v>
      </c>
      <c r="T63">
        <f t="shared" si="56"/>
        <v>3.7874035688286818</v>
      </c>
      <c r="U63">
        <f t="shared" si="57"/>
        <v>40.193011346078308</v>
      </c>
      <c r="V63">
        <f t="shared" si="58"/>
        <v>1.5128433167352726</v>
      </c>
      <c r="W63">
        <f t="shared" si="59"/>
        <v>3.7639461838503996</v>
      </c>
      <c r="X63">
        <f t="shared" si="60"/>
        <v>2.2745602520934094</v>
      </c>
      <c r="Y63">
        <f t="shared" si="61"/>
        <v>-171.97322525690166</v>
      </c>
      <c r="Z63">
        <f t="shared" si="62"/>
        <v>-19.39916943836824</v>
      </c>
      <c r="AA63">
        <f t="shared" si="63"/>
        <v>-1.2504972446423896</v>
      </c>
      <c r="AB63">
        <f t="shared" si="64"/>
        <v>-30.773950401236455</v>
      </c>
      <c r="AC63">
        <v>-3.9913493222112503E-2</v>
      </c>
      <c r="AD63">
        <v>4.4806392755871297E-2</v>
      </c>
      <c r="AE63">
        <v>3.3704163299165302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50751.212771788159</v>
      </c>
      <c r="AK63" t="s">
        <v>251</v>
      </c>
      <c r="AL63">
        <v>2.2725</v>
      </c>
      <c r="AM63">
        <v>1.42177</v>
      </c>
      <c r="AN63">
        <f t="shared" si="68"/>
        <v>-0.85072999999999999</v>
      </c>
      <c r="AO63">
        <f t="shared" si="69"/>
        <v>-0.59835979096478331</v>
      </c>
      <c r="AP63">
        <v>0.105590538654359</v>
      </c>
      <c r="AQ63" t="s">
        <v>396</v>
      </c>
      <c r="AR63">
        <v>2.3968500000000001</v>
      </c>
      <c r="AS63">
        <v>1.9923999999999999</v>
      </c>
      <c r="AT63">
        <f t="shared" si="70"/>
        <v>-0.20299638626781791</v>
      </c>
      <c r="AU63">
        <v>0.5</v>
      </c>
      <c r="AV63">
        <f t="shared" si="71"/>
        <v>841.2105963870913</v>
      </c>
      <c r="AW63">
        <f t="shared" si="72"/>
        <v>13.281249146801652</v>
      </c>
      <c r="AX63">
        <f t="shared" si="73"/>
        <v>-85.381355578387726</v>
      </c>
      <c r="AY63">
        <f t="shared" si="74"/>
        <v>1</v>
      </c>
      <c r="AZ63">
        <f t="shared" si="75"/>
        <v>1.5662734949768019E-2</v>
      </c>
      <c r="BA63">
        <f t="shared" si="76"/>
        <v>-0.28640333266412366</v>
      </c>
      <c r="BB63" t="s">
        <v>253</v>
      </c>
      <c r="BC63">
        <v>0</v>
      </c>
      <c r="BD63">
        <f t="shared" si="77"/>
        <v>1.9923999999999999</v>
      </c>
      <c r="BE63">
        <f t="shared" si="78"/>
        <v>-0.20299638626781782</v>
      </c>
      <c r="BF63">
        <f t="shared" si="79"/>
        <v>-0.40135183609163222</v>
      </c>
      <c r="BG63">
        <f t="shared" si="80"/>
        <v>1.4439485897893616</v>
      </c>
      <c r="BH63">
        <f t="shared" si="81"/>
        <v>0.67075335300271532</v>
      </c>
      <c r="BI63">
        <f t="shared" si="82"/>
        <v>1000.01258064516</v>
      </c>
      <c r="BJ63">
        <f t="shared" si="83"/>
        <v>841.2105963870913</v>
      </c>
      <c r="BK63">
        <f t="shared" si="84"/>
        <v>0.84120001354821228</v>
      </c>
      <c r="BL63">
        <f t="shared" si="85"/>
        <v>0.19240002709642456</v>
      </c>
      <c r="BM63">
        <v>0.89352191060443997</v>
      </c>
      <c r="BN63">
        <v>0.5</v>
      </c>
      <c r="BO63" t="s">
        <v>254</v>
      </c>
      <c r="BP63">
        <v>1672925947.5</v>
      </c>
      <c r="BQ63">
        <v>400.00329032258099</v>
      </c>
      <c r="BR63">
        <v>402.65532258064502</v>
      </c>
      <c r="BS63">
        <v>15.679919354838701</v>
      </c>
      <c r="BT63">
        <v>14.9940032258065</v>
      </c>
      <c r="BU63">
        <v>500.02622580645198</v>
      </c>
      <c r="BV63">
        <v>96.282835483870997</v>
      </c>
      <c r="BW63">
        <v>0.20001512903225799</v>
      </c>
      <c r="BX63">
        <v>27.859854838709701</v>
      </c>
      <c r="BY63">
        <v>27.966358064516101</v>
      </c>
      <c r="BZ63">
        <v>999.9</v>
      </c>
      <c r="CA63">
        <v>9996.9354838709696</v>
      </c>
      <c r="CB63">
        <v>0</v>
      </c>
      <c r="CC63">
        <v>314.67093548387101</v>
      </c>
      <c r="CD63">
        <v>1000.01258064516</v>
      </c>
      <c r="CE63">
        <v>0.95999925806451603</v>
      </c>
      <c r="CF63">
        <v>4.0000796774193603E-2</v>
      </c>
      <c r="CG63">
        <v>0</v>
      </c>
      <c r="CH63">
        <v>2.4045806451612899</v>
      </c>
      <c r="CI63">
        <v>0</v>
      </c>
      <c r="CJ63">
        <v>661.64816129032295</v>
      </c>
      <c r="CK63">
        <v>9334.4393548387106</v>
      </c>
      <c r="CL63">
        <v>41.0741935483871</v>
      </c>
      <c r="CM63">
        <v>44.253999999999998</v>
      </c>
      <c r="CN63">
        <v>42.311999999999998</v>
      </c>
      <c r="CO63">
        <v>42.633000000000003</v>
      </c>
      <c r="CP63">
        <v>40.961387096774203</v>
      </c>
      <c r="CQ63">
        <v>960.01193548387096</v>
      </c>
      <c r="CR63">
        <v>40.000967741935497</v>
      </c>
      <c r="CS63">
        <v>0</v>
      </c>
      <c r="CT63">
        <v>59.200000047683702</v>
      </c>
      <c r="CU63">
        <v>2.3968500000000001</v>
      </c>
      <c r="CV63">
        <v>8.6495457919796295E-4</v>
      </c>
      <c r="CW63">
        <v>6.4145299111975502</v>
      </c>
      <c r="CX63">
        <v>661.67373076923104</v>
      </c>
      <c r="CY63">
        <v>15</v>
      </c>
      <c r="CZ63">
        <v>1672923008.7</v>
      </c>
      <c r="DA63" t="s">
        <v>255</v>
      </c>
      <c r="DB63">
        <v>3</v>
      </c>
      <c r="DC63">
        <v>-4.1289999999999996</v>
      </c>
      <c r="DD63">
        <v>0.35299999999999998</v>
      </c>
      <c r="DE63">
        <v>400</v>
      </c>
      <c r="DF63">
        <v>15</v>
      </c>
      <c r="DG63">
        <v>1.71</v>
      </c>
      <c r="DH63">
        <v>0.19</v>
      </c>
      <c r="DI63">
        <v>-2.6480562264151</v>
      </c>
      <c r="DJ63">
        <v>0.15049356555392299</v>
      </c>
      <c r="DK63">
        <v>0.133759629048224</v>
      </c>
      <c r="DL63">
        <v>1</v>
      </c>
      <c r="DM63">
        <v>2.5472999999999999</v>
      </c>
      <c r="DN63">
        <v>0</v>
      </c>
      <c r="DO63">
        <v>0</v>
      </c>
      <c r="DP63">
        <v>0</v>
      </c>
      <c r="DQ63">
        <v>0.67764616981132098</v>
      </c>
      <c r="DR63">
        <v>7.9803115626513696E-2</v>
      </c>
      <c r="DS63">
        <v>1.0630885294319299E-2</v>
      </c>
      <c r="DT63">
        <v>1</v>
      </c>
      <c r="DU63">
        <v>2</v>
      </c>
      <c r="DV63">
        <v>3</v>
      </c>
      <c r="DW63" t="s">
        <v>260</v>
      </c>
      <c r="DX63">
        <v>100</v>
      </c>
      <c r="DY63">
        <v>100</v>
      </c>
      <c r="DZ63">
        <v>-4.1289999999999996</v>
      </c>
      <c r="EA63">
        <v>0.35299999999999998</v>
      </c>
      <c r="EB63">
        <v>2</v>
      </c>
      <c r="EC63">
        <v>517.08799999999997</v>
      </c>
      <c r="ED63">
        <v>408.56299999999999</v>
      </c>
      <c r="EE63">
        <v>25.247800000000002</v>
      </c>
      <c r="EF63">
        <v>31.7072</v>
      </c>
      <c r="EG63">
        <v>30</v>
      </c>
      <c r="EH63">
        <v>31.890599999999999</v>
      </c>
      <c r="EI63">
        <v>31.926500000000001</v>
      </c>
      <c r="EJ63">
        <v>18.370799999999999</v>
      </c>
      <c r="EK63">
        <v>30.555800000000001</v>
      </c>
      <c r="EL63">
        <v>0</v>
      </c>
      <c r="EM63">
        <v>25.265000000000001</v>
      </c>
      <c r="EN63">
        <v>402.73399999999998</v>
      </c>
      <c r="EO63">
        <v>14.934699999999999</v>
      </c>
      <c r="EP63">
        <v>100.26600000000001</v>
      </c>
      <c r="EQ63">
        <v>90.771900000000002</v>
      </c>
    </row>
    <row r="64" spans="1:147" x14ac:dyDescent="0.3">
      <c r="A64">
        <v>48</v>
      </c>
      <c r="B64">
        <v>1672926015.5</v>
      </c>
      <c r="C64">
        <v>2940.2999999523199</v>
      </c>
      <c r="D64" t="s">
        <v>397</v>
      </c>
      <c r="E64" t="s">
        <v>398</v>
      </c>
      <c r="F64">
        <v>1672926007.5</v>
      </c>
      <c r="G64">
        <f t="shared" si="43"/>
        <v>4.1495264660637958E-3</v>
      </c>
      <c r="H64">
        <f t="shared" si="44"/>
        <v>13.922097908662298</v>
      </c>
      <c r="I64">
        <f t="shared" si="45"/>
        <v>400.10993548387103</v>
      </c>
      <c r="J64">
        <f t="shared" si="46"/>
        <v>257.09600016365664</v>
      </c>
      <c r="K64">
        <f t="shared" si="47"/>
        <v>24.805186181000796</v>
      </c>
      <c r="L64">
        <f t="shared" si="48"/>
        <v>38.603484442495869</v>
      </c>
      <c r="M64">
        <f t="shared" si="49"/>
        <v>0.17522413849150864</v>
      </c>
      <c r="N64">
        <f t="shared" si="50"/>
        <v>3.3771800245205208</v>
      </c>
      <c r="O64">
        <f t="shared" si="51"/>
        <v>0.1703255933196921</v>
      </c>
      <c r="P64">
        <f t="shared" si="52"/>
        <v>0.10688220407507065</v>
      </c>
      <c r="Q64">
        <f t="shared" si="53"/>
        <v>161.84567257199626</v>
      </c>
      <c r="R64">
        <f t="shared" si="54"/>
        <v>27.791993729846201</v>
      </c>
      <c r="S64">
        <f t="shared" si="55"/>
        <v>28.001899999999999</v>
      </c>
      <c r="T64">
        <f t="shared" si="56"/>
        <v>3.7952600294715335</v>
      </c>
      <c r="U64">
        <f t="shared" si="57"/>
        <v>40.003683987765406</v>
      </c>
      <c r="V64">
        <f t="shared" si="58"/>
        <v>1.5093462801091739</v>
      </c>
      <c r="W64">
        <f t="shared" si="59"/>
        <v>3.7730182064501538</v>
      </c>
      <c r="X64">
        <f t="shared" si="60"/>
        <v>2.2859137493623596</v>
      </c>
      <c r="Y64">
        <f t="shared" si="61"/>
        <v>-182.99411715341338</v>
      </c>
      <c r="Z64">
        <f t="shared" si="62"/>
        <v>-18.350360074626789</v>
      </c>
      <c r="AA64">
        <f t="shared" si="63"/>
        <v>-1.1838349664390166</v>
      </c>
      <c r="AB64">
        <f t="shared" si="64"/>
        <v>-40.682639622482924</v>
      </c>
      <c r="AC64">
        <v>-3.9892615075033201E-2</v>
      </c>
      <c r="AD64">
        <v>4.4782955206748597E-2</v>
      </c>
      <c r="AE64">
        <v>3.3690149948836399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50718.777437350116</v>
      </c>
      <c r="AK64" t="s">
        <v>251</v>
      </c>
      <c r="AL64">
        <v>2.2725</v>
      </c>
      <c r="AM64">
        <v>1.42177</v>
      </c>
      <c r="AN64">
        <f t="shared" si="68"/>
        <v>-0.85072999999999999</v>
      </c>
      <c r="AO64">
        <f t="shared" si="69"/>
        <v>-0.59835979096478331</v>
      </c>
      <c r="AP64">
        <v>0.105590538654359</v>
      </c>
      <c r="AQ64" t="s">
        <v>399</v>
      </c>
      <c r="AR64">
        <v>2.2844423076923102</v>
      </c>
      <c r="AS64">
        <v>1.47983</v>
      </c>
      <c r="AT64">
        <f t="shared" si="70"/>
        <v>-0.54371941891454445</v>
      </c>
      <c r="AU64">
        <v>0.5</v>
      </c>
      <c r="AV64">
        <f t="shared" si="71"/>
        <v>841.1934874451257</v>
      </c>
      <c r="AW64">
        <f t="shared" si="72"/>
        <v>13.922097908662298</v>
      </c>
      <c r="AX64">
        <f t="shared" si="73"/>
        <v>-228.68661709418146</v>
      </c>
      <c r="AY64">
        <f t="shared" si="74"/>
        <v>1</v>
      </c>
      <c r="AZ64">
        <f t="shared" si="75"/>
        <v>1.6424886279102633E-2</v>
      </c>
      <c r="BA64">
        <f t="shared" si="76"/>
        <v>-3.9234236364987872E-2</v>
      </c>
      <c r="BB64" t="s">
        <v>253</v>
      </c>
      <c r="BC64">
        <v>0</v>
      </c>
      <c r="BD64">
        <f t="shared" si="77"/>
        <v>1.47983</v>
      </c>
      <c r="BE64">
        <f t="shared" si="78"/>
        <v>-0.54371941891454434</v>
      </c>
      <c r="BF64">
        <f t="shared" si="79"/>
        <v>-4.0836422206123352E-2</v>
      </c>
      <c r="BG64">
        <f t="shared" si="80"/>
        <v>1.0150659261638642</v>
      </c>
      <c r="BH64">
        <f t="shared" si="81"/>
        <v>6.824726999165423E-2</v>
      </c>
      <c r="BI64">
        <f t="shared" si="82"/>
        <v>999.99222580645198</v>
      </c>
      <c r="BJ64">
        <f t="shared" si="83"/>
        <v>841.1934874451257</v>
      </c>
      <c r="BK64">
        <f t="shared" si="84"/>
        <v>0.84120002709694897</v>
      </c>
      <c r="BL64">
        <f t="shared" si="85"/>
        <v>0.19240005419389802</v>
      </c>
      <c r="BM64">
        <v>0.89352191060443997</v>
      </c>
      <c r="BN64">
        <v>0.5</v>
      </c>
      <c r="BO64" t="s">
        <v>254</v>
      </c>
      <c r="BP64">
        <v>1672926007.5</v>
      </c>
      <c r="BQ64">
        <v>400.10993548387103</v>
      </c>
      <c r="BR64">
        <v>402.89445161290303</v>
      </c>
      <c r="BS64">
        <v>15.6437806451613</v>
      </c>
      <c r="BT64">
        <v>14.9138741935484</v>
      </c>
      <c r="BU64">
        <v>500.021677419355</v>
      </c>
      <c r="BV64">
        <v>96.282180645161304</v>
      </c>
      <c r="BW64">
        <v>0.20001341935483899</v>
      </c>
      <c r="BX64">
        <v>27.901112903225801</v>
      </c>
      <c r="BY64">
        <v>28.001899999999999</v>
      </c>
      <c r="BZ64">
        <v>999.9</v>
      </c>
      <c r="CA64">
        <v>9991.77419354839</v>
      </c>
      <c r="CB64">
        <v>0</v>
      </c>
      <c r="CC64">
        <v>314.62574193548397</v>
      </c>
      <c r="CD64">
        <v>999.99222580645198</v>
      </c>
      <c r="CE64">
        <v>0.96000022580645195</v>
      </c>
      <c r="CF64">
        <v>3.9999809677419403E-2</v>
      </c>
      <c r="CG64">
        <v>0</v>
      </c>
      <c r="CH64">
        <v>2.2949903225806501</v>
      </c>
      <c r="CI64">
        <v>0</v>
      </c>
      <c r="CJ64">
        <v>665.73487096774204</v>
      </c>
      <c r="CK64">
        <v>9334.2458064516104</v>
      </c>
      <c r="CL64">
        <v>41.2398387096774</v>
      </c>
      <c r="CM64">
        <v>44.375</v>
      </c>
      <c r="CN64">
        <v>42.436999999999998</v>
      </c>
      <c r="CO64">
        <v>42.75</v>
      </c>
      <c r="CP64">
        <v>41.086387096774203</v>
      </c>
      <c r="CQ64">
        <v>959.99290322580703</v>
      </c>
      <c r="CR64">
        <v>40.000645161290301</v>
      </c>
      <c r="CS64">
        <v>0</v>
      </c>
      <c r="CT64">
        <v>59.599999904632597</v>
      </c>
      <c r="CU64">
        <v>2.2844423076923102</v>
      </c>
      <c r="CV64">
        <v>-1.32547351231842</v>
      </c>
      <c r="CW64">
        <v>9.6351794905786203</v>
      </c>
      <c r="CX64">
        <v>665.82580769230799</v>
      </c>
      <c r="CY64">
        <v>15</v>
      </c>
      <c r="CZ64">
        <v>1672923008.7</v>
      </c>
      <c r="DA64" t="s">
        <v>255</v>
      </c>
      <c r="DB64">
        <v>3</v>
      </c>
      <c r="DC64">
        <v>-4.1289999999999996</v>
      </c>
      <c r="DD64">
        <v>0.35299999999999998</v>
      </c>
      <c r="DE64">
        <v>400</v>
      </c>
      <c r="DF64">
        <v>15</v>
      </c>
      <c r="DG64">
        <v>1.71</v>
      </c>
      <c r="DH64">
        <v>0.19</v>
      </c>
      <c r="DI64">
        <v>-2.7266526415094301</v>
      </c>
      <c r="DJ64">
        <v>-0.61165428156737001</v>
      </c>
      <c r="DK64">
        <v>0.228755969944995</v>
      </c>
      <c r="DL64">
        <v>0</v>
      </c>
      <c r="DM64">
        <v>1.9779</v>
      </c>
      <c r="DN64">
        <v>0</v>
      </c>
      <c r="DO64">
        <v>0</v>
      </c>
      <c r="DP64">
        <v>0</v>
      </c>
      <c r="DQ64">
        <v>0.72890503773584903</v>
      </c>
      <c r="DR64">
        <v>9.9012868892113699E-3</v>
      </c>
      <c r="DS64">
        <v>2.7807779891589899E-3</v>
      </c>
      <c r="DT64">
        <v>1</v>
      </c>
      <c r="DU64">
        <v>1</v>
      </c>
      <c r="DV64">
        <v>3</v>
      </c>
      <c r="DW64" t="s">
        <v>256</v>
      </c>
      <c r="DX64">
        <v>100</v>
      </c>
      <c r="DY64">
        <v>100</v>
      </c>
      <c r="DZ64">
        <v>-4.1289999999999996</v>
      </c>
      <c r="EA64">
        <v>0.35299999999999998</v>
      </c>
      <c r="EB64">
        <v>2</v>
      </c>
      <c r="EC64">
        <v>516.82799999999997</v>
      </c>
      <c r="ED64">
        <v>408.59199999999998</v>
      </c>
      <c r="EE64">
        <v>25.201799999999999</v>
      </c>
      <c r="EF64">
        <v>31.6877</v>
      </c>
      <c r="EG64">
        <v>29.9998</v>
      </c>
      <c r="EH64">
        <v>31.873899999999999</v>
      </c>
      <c r="EI64">
        <v>31.912600000000001</v>
      </c>
      <c r="EJ64">
        <v>18.339200000000002</v>
      </c>
      <c r="EK64">
        <v>31.137599999999999</v>
      </c>
      <c r="EL64">
        <v>0</v>
      </c>
      <c r="EM64">
        <v>25.1983</v>
      </c>
      <c r="EN64">
        <v>402.48099999999999</v>
      </c>
      <c r="EO64">
        <v>14.865</v>
      </c>
      <c r="EP64">
        <v>100.26900000000001</v>
      </c>
      <c r="EQ64">
        <v>90.775899999999993</v>
      </c>
    </row>
    <row r="65" spans="1:147" x14ac:dyDescent="0.3">
      <c r="A65">
        <v>49</v>
      </c>
      <c r="B65">
        <v>1672926075.5</v>
      </c>
      <c r="C65">
        <v>3000.2999999523199</v>
      </c>
      <c r="D65" t="s">
        <v>400</v>
      </c>
      <c r="E65" t="s">
        <v>401</v>
      </c>
      <c r="F65">
        <v>1672926067.5</v>
      </c>
      <c r="G65">
        <f t="shared" si="43"/>
        <v>4.092979303653742E-3</v>
      </c>
      <c r="H65">
        <f t="shared" si="44"/>
        <v>13.194391995698824</v>
      </c>
      <c r="I65">
        <f t="shared" si="45"/>
        <v>400.09825806451602</v>
      </c>
      <c r="J65">
        <f t="shared" si="46"/>
        <v>262.5352501632558</v>
      </c>
      <c r="K65">
        <f t="shared" si="47"/>
        <v>25.32906057150241</v>
      </c>
      <c r="L65">
        <f t="shared" si="48"/>
        <v>38.600961230032532</v>
      </c>
      <c r="M65">
        <f t="shared" si="49"/>
        <v>0.17335924628537333</v>
      </c>
      <c r="N65">
        <f t="shared" si="50"/>
        <v>3.3790779051357358</v>
      </c>
      <c r="O65">
        <f t="shared" si="51"/>
        <v>0.16856549268988322</v>
      </c>
      <c r="P65">
        <f t="shared" si="52"/>
        <v>0.10577309143810455</v>
      </c>
      <c r="Q65">
        <f t="shared" si="53"/>
        <v>161.84584169799658</v>
      </c>
      <c r="R65">
        <f t="shared" si="54"/>
        <v>27.818364628000907</v>
      </c>
      <c r="S65">
        <f t="shared" si="55"/>
        <v>27.992983870967699</v>
      </c>
      <c r="T65">
        <f t="shared" si="56"/>
        <v>3.793287805434078</v>
      </c>
      <c r="U65">
        <f t="shared" si="57"/>
        <v>40.125011251006306</v>
      </c>
      <c r="V65">
        <f t="shared" si="58"/>
        <v>1.5151124532807232</v>
      </c>
      <c r="W65">
        <f t="shared" si="59"/>
        <v>3.7759801331961627</v>
      </c>
      <c r="X65">
        <f t="shared" si="60"/>
        <v>2.2781753521533545</v>
      </c>
      <c r="Y65">
        <f t="shared" si="61"/>
        <v>-180.50038729113001</v>
      </c>
      <c r="Z65">
        <f t="shared" si="62"/>
        <v>-14.285877210988032</v>
      </c>
      <c r="AA65">
        <f t="shared" si="63"/>
        <v>-0.92112656162035944</v>
      </c>
      <c r="AB65">
        <f t="shared" si="64"/>
        <v>-33.861549365741823</v>
      </c>
      <c r="AC65">
        <v>-3.9920806018896499E-2</v>
      </c>
      <c r="AD65">
        <v>4.48146020108975E-2</v>
      </c>
      <c r="AE65">
        <v>3.3709071055113098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50750.814423510295</v>
      </c>
      <c r="AK65" t="s">
        <v>251</v>
      </c>
      <c r="AL65">
        <v>2.2725</v>
      </c>
      <c r="AM65">
        <v>1.42177</v>
      </c>
      <c r="AN65">
        <f t="shared" si="68"/>
        <v>-0.85072999999999999</v>
      </c>
      <c r="AO65">
        <f t="shared" si="69"/>
        <v>-0.59835979096478331</v>
      </c>
      <c r="AP65">
        <v>0.105590538654359</v>
      </c>
      <c r="AQ65" t="s">
        <v>402</v>
      </c>
      <c r="AR65">
        <v>2.3081999999999998</v>
      </c>
      <c r="AS65">
        <v>1.9559899999999999</v>
      </c>
      <c r="AT65">
        <f t="shared" si="70"/>
        <v>-0.1800673827575805</v>
      </c>
      <c r="AU65">
        <v>0.5</v>
      </c>
      <c r="AV65">
        <f t="shared" si="71"/>
        <v>841.1942107741138</v>
      </c>
      <c r="AW65">
        <f t="shared" si="72"/>
        <v>13.194391995698824</v>
      </c>
      <c r="AX65">
        <f t="shared" si="73"/>
        <v>-75.735819962461591</v>
      </c>
      <c r="AY65">
        <f t="shared" si="74"/>
        <v>1</v>
      </c>
      <c r="AZ65">
        <f t="shared" si="75"/>
        <v>1.5559785468565481E-2</v>
      </c>
      <c r="BA65">
        <f t="shared" si="76"/>
        <v>-0.27312000572600059</v>
      </c>
      <c r="BB65" t="s">
        <v>253</v>
      </c>
      <c r="BC65">
        <v>0</v>
      </c>
      <c r="BD65">
        <f t="shared" si="77"/>
        <v>1.9559899999999999</v>
      </c>
      <c r="BE65">
        <f t="shared" si="78"/>
        <v>-0.18006738275758052</v>
      </c>
      <c r="BF65">
        <f t="shared" si="79"/>
        <v>-0.37574291200405124</v>
      </c>
      <c r="BG65">
        <f t="shared" si="80"/>
        <v>1.1127926447821548</v>
      </c>
      <c r="BH65">
        <f t="shared" si="81"/>
        <v>0.62795481527629204</v>
      </c>
      <c r="BI65">
        <f t="shared" si="82"/>
        <v>999.99306451612904</v>
      </c>
      <c r="BJ65">
        <f t="shared" si="83"/>
        <v>841.1942107741138</v>
      </c>
      <c r="BK65">
        <f t="shared" si="84"/>
        <v>0.84120004490345746</v>
      </c>
      <c r="BL65">
        <f t="shared" si="85"/>
        <v>0.19240008980691511</v>
      </c>
      <c r="BM65">
        <v>0.89352191060443997</v>
      </c>
      <c r="BN65">
        <v>0.5</v>
      </c>
      <c r="BO65" t="s">
        <v>254</v>
      </c>
      <c r="BP65">
        <v>1672926067.5</v>
      </c>
      <c r="BQ65">
        <v>400.09825806451602</v>
      </c>
      <c r="BR65">
        <v>402.74870967741901</v>
      </c>
      <c r="BS65">
        <v>15.7041129032258</v>
      </c>
      <c r="BT65">
        <v>14.9841903225806</v>
      </c>
      <c r="BU65">
        <v>500.01683870967702</v>
      </c>
      <c r="BV65">
        <v>96.278729032258099</v>
      </c>
      <c r="BW65">
        <v>0.199974516129032</v>
      </c>
      <c r="BX65">
        <v>27.914564516129001</v>
      </c>
      <c r="BY65">
        <v>27.992983870967699</v>
      </c>
      <c r="BZ65">
        <v>999.9</v>
      </c>
      <c r="CA65">
        <v>9999.1935483871002</v>
      </c>
      <c r="CB65">
        <v>0</v>
      </c>
      <c r="CC65">
        <v>314.66409677419398</v>
      </c>
      <c r="CD65">
        <v>999.99306451612904</v>
      </c>
      <c r="CE65">
        <v>0.96000119354838698</v>
      </c>
      <c r="CF65">
        <v>3.9998822580645202E-2</v>
      </c>
      <c r="CG65">
        <v>0</v>
      </c>
      <c r="CH65">
        <v>2.2927193548387099</v>
      </c>
      <c r="CI65">
        <v>0</v>
      </c>
      <c r="CJ65">
        <v>668.24503225806404</v>
      </c>
      <c r="CK65">
        <v>9334.2619354838698</v>
      </c>
      <c r="CL65">
        <v>41.370935483871001</v>
      </c>
      <c r="CM65">
        <v>44.5</v>
      </c>
      <c r="CN65">
        <v>42.5741935483871</v>
      </c>
      <c r="CO65">
        <v>42.866870967741903</v>
      </c>
      <c r="CP65">
        <v>41.195129032258002</v>
      </c>
      <c r="CQ65">
        <v>959.99354838709701</v>
      </c>
      <c r="CR65">
        <v>40.001290322580601</v>
      </c>
      <c r="CS65">
        <v>0</v>
      </c>
      <c r="CT65">
        <v>59.400000095367403</v>
      </c>
      <c r="CU65">
        <v>2.3081999999999998</v>
      </c>
      <c r="CV65">
        <v>0.231856407996998</v>
      </c>
      <c r="CW65">
        <v>6.7165128171789403</v>
      </c>
      <c r="CX65">
        <v>668.30969230769199</v>
      </c>
      <c r="CY65">
        <v>15</v>
      </c>
      <c r="CZ65">
        <v>1672923008.7</v>
      </c>
      <c r="DA65" t="s">
        <v>255</v>
      </c>
      <c r="DB65">
        <v>3</v>
      </c>
      <c r="DC65">
        <v>-4.1289999999999996</v>
      </c>
      <c r="DD65">
        <v>0.35299999999999998</v>
      </c>
      <c r="DE65">
        <v>400</v>
      </c>
      <c r="DF65">
        <v>15</v>
      </c>
      <c r="DG65">
        <v>1.71</v>
      </c>
      <c r="DH65">
        <v>0.19</v>
      </c>
      <c r="DI65">
        <v>-2.92262943396226</v>
      </c>
      <c r="DJ65">
        <v>2.1530927914869702</v>
      </c>
      <c r="DK65">
        <v>0.76254747009034696</v>
      </c>
      <c r="DL65">
        <v>0</v>
      </c>
      <c r="DM65">
        <v>2.1846000000000001</v>
      </c>
      <c r="DN65">
        <v>0</v>
      </c>
      <c r="DO65">
        <v>0</v>
      </c>
      <c r="DP65">
        <v>0</v>
      </c>
      <c r="DQ65">
        <v>0.72027260377358504</v>
      </c>
      <c r="DR65">
        <v>-1.96271117561411E-2</v>
      </c>
      <c r="DS65">
        <v>2.32184473830775E-2</v>
      </c>
      <c r="DT65">
        <v>1</v>
      </c>
      <c r="DU65">
        <v>1</v>
      </c>
      <c r="DV65">
        <v>3</v>
      </c>
      <c r="DW65" t="s">
        <v>256</v>
      </c>
      <c r="DX65">
        <v>100</v>
      </c>
      <c r="DY65">
        <v>100</v>
      </c>
      <c r="DZ65">
        <v>-4.1289999999999996</v>
      </c>
      <c r="EA65">
        <v>0.35299999999999998</v>
      </c>
      <c r="EB65">
        <v>2</v>
      </c>
      <c r="EC65">
        <v>517.36300000000006</v>
      </c>
      <c r="ED65">
        <v>408.375</v>
      </c>
      <c r="EE65">
        <v>25.106200000000001</v>
      </c>
      <c r="EF65">
        <v>31.6739</v>
      </c>
      <c r="EG65">
        <v>29.9998</v>
      </c>
      <c r="EH65">
        <v>31.86</v>
      </c>
      <c r="EI65">
        <v>31.898800000000001</v>
      </c>
      <c r="EJ65">
        <v>18.357399999999998</v>
      </c>
      <c r="EK65">
        <v>30.263100000000001</v>
      </c>
      <c r="EL65">
        <v>0</v>
      </c>
      <c r="EM65">
        <v>25.1206</v>
      </c>
      <c r="EN65">
        <v>403.065</v>
      </c>
      <c r="EO65">
        <v>14.9717</v>
      </c>
      <c r="EP65">
        <v>100.27</v>
      </c>
      <c r="EQ65">
        <v>90.779700000000005</v>
      </c>
    </row>
    <row r="66" spans="1:147" x14ac:dyDescent="0.3">
      <c r="A66">
        <v>50</v>
      </c>
      <c r="B66">
        <v>1672926135.5</v>
      </c>
      <c r="C66">
        <v>3060.2999999523199</v>
      </c>
      <c r="D66" t="s">
        <v>403</v>
      </c>
      <c r="E66" t="s">
        <v>404</v>
      </c>
      <c r="F66">
        <v>1672926127.5</v>
      </c>
      <c r="G66">
        <f t="shared" si="43"/>
        <v>4.3650288358007975E-3</v>
      </c>
      <c r="H66">
        <f t="shared" si="44"/>
        <v>19.88970596099561</v>
      </c>
      <c r="I66">
        <f t="shared" si="45"/>
        <v>399.74874193548402</v>
      </c>
      <c r="J66">
        <f t="shared" si="46"/>
        <v>211.78918959201707</v>
      </c>
      <c r="K66">
        <f t="shared" si="47"/>
        <v>20.433258781318571</v>
      </c>
      <c r="L66">
        <f t="shared" si="48"/>
        <v>38.567452414399156</v>
      </c>
      <c r="M66">
        <f t="shared" si="49"/>
        <v>0.18537441816028807</v>
      </c>
      <c r="N66">
        <f t="shared" si="50"/>
        <v>3.3811304187950473</v>
      </c>
      <c r="O66">
        <f t="shared" si="51"/>
        <v>0.17990764955457975</v>
      </c>
      <c r="P66">
        <f t="shared" si="52"/>
        <v>0.1129200194883582</v>
      </c>
      <c r="Q66">
        <f t="shared" si="53"/>
        <v>161.84478794931488</v>
      </c>
      <c r="R66">
        <f t="shared" si="54"/>
        <v>27.768600366680822</v>
      </c>
      <c r="S66">
        <f t="shared" si="55"/>
        <v>28.000209677419399</v>
      </c>
      <c r="T66">
        <f t="shared" si="56"/>
        <v>3.7948860659013945</v>
      </c>
      <c r="U66">
        <f t="shared" si="57"/>
        <v>40.186713784356705</v>
      </c>
      <c r="V66">
        <f t="shared" si="58"/>
        <v>1.5185065822194699</v>
      </c>
      <c r="W66">
        <f t="shared" si="59"/>
        <v>3.778628405317809</v>
      </c>
      <c r="X66">
        <f t="shared" si="60"/>
        <v>2.2763794836819247</v>
      </c>
      <c r="Y66">
        <f t="shared" si="61"/>
        <v>-192.49777165881517</v>
      </c>
      <c r="Z66">
        <f t="shared" si="62"/>
        <v>-13.420769921381686</v>
      </c>
      <c r="AA66">
        <f t="shared" si="63"/>
        <v>-0.86490371389055398</v>
      </c>
      <c r="AB66">
        <f t="shared" si="64"/>
        <v>-44.93865734477253</v>
      </c>
      <c r="AC66">
        <v>-3.9951301237666E-2</v>
      </c>
      <c r="AD66">
        <v>4.4848835565494197E-2</v>
      </c>
      <c r="AE66">
        <v>3.3729533775551102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50785.978134067373</v>
      </c>
      <c r="AK66" t="s">
        <v>251</v>
      </c>
      <c r="AL66">
        <v>2.2725</v>
      </c>
      <c r="AM66">
        <v>1.42177</v>
      </c>
      <c r="AN66">
        <f t="shared" si="68"/>
        <v>-0.85072999999999999</v>
      </c>
      <c r="AO66">
        <f t="shared" si="69"/>
        <v>-0.59835979096478331</v>
      </c>
      <c r="AP66">
        <v>0.105590538654359</v>
      </c>
      <c r="AQ66" t="s">
        <v>405</v>
      </c>
      <c r="AR66">
        <v>2.3887576923076899</v>
      </c>
      <c r="AS66">
        <v>3.05938</v>
      </c>
      <c r="AT66">
        <f t="shared" si="70"/>
        <v>0.21920203037619068</v>
      </c>
      <c r="AU66">
        <v>0.5</v>
      </c>
      <c r="AV66">
        <f t="shared" si="71"/>
        <v>841.18875421926384</v>
      </c>
      <c r="AW66">
        <f t="shared" si="72"/>
        <v>19.88970596099561</v>
      </c>
      <c r="AX66">
        <f t="shared" si="73"/>
        <v>92.195141427240529</v>
      </c>
      <c r="AY66">
        <f t="shared" si="74"/>
        <v>1</v>
      </c>
      <c r="AZ66">
        <f t="shared" si="75"/>
        <v>2.3519234325360863E-2</v>
      </c>
      <c r="BA66">
        <f t="shared" si="76"/>
        <v>-0.5352751211029686</v>
      </c>
      <c r="BB66" t="s">
        <v>253</v>
      </c>
      <c r="BC66">
        <v>0</v>
      </c>
      <c r="BD66">
        <f t="shared" si="77"/>
        <v>3.05938</v>
      </c>
      <c r="BE66">
        <f t="shared" si="78"/>
        <v>0.21920203037619065</v>
      </c>
      <c r="BF66">
        <f t="shared" si="79"/>
        <v>-1.1518107710811172</v>
      </c>
      <c r="BG66">
        <f t="shared" si="80"/>
        <v>0.85225486439140674</v>
      </c>
      <c r="BH66">
        <f t="shared" si="81"/>
        <v>1.9249468103863741</v>
      </c>
      <c r="BI66">
        <f t="shared" si="82"/>
        <v>999.98658064516098</v>
      </c>
      <c r="BJ66">
        <f t="shared" si="83"/>
        <v>841.18875421926384</v>
      </c>
      <c r="BK66">
        <f t="shared" si="84"/>
        <v>0.8412000425811258</v>
      </c>
      <c r="BL66">
        <f t="shared" si="85"/>
        <v>0.19240008516225182</v>
      </c>
      <c r="BM66">
        <v>0.89352191060443997</v>
      </c>
      <c r="BN66">
        <v>0.5</v>
      </c>
      <c r="BO66" t="s">
        <v>254</v>
      </c>
      <c r="BP66">
        <v>1672926127.5</v>
      </c>
      <c r="BQ66">
        <v>399.74874193548402</v>
      </c>
      <c r="BR66">
        <v>403.61483870967697</v>
      </c>
      <c r="BS66">
        <v>15.739206451612899</v>
      </c>
      <c r="BT66">
        <v>14.9714548387097</v>
      </c>
      <c r="BU66">
        <v>500.01354838709699</v>
      </c>
      <c r="BV66">
        <v>96.279283870967703</v>
      </c>
      <c r="BW66">
        <v>0.19995012903225801</v>
      </c>
      <c r="BX66">
        <v>27.926583870967701</v>
      </c>
      <c r="BY66">
        <v>28.000209677419399</v>
      </c>
      <c r="BZ66">
        <v>999.9</v>
      </c>
      <c r="CA66">
        <v>10006.774193548399</v>
      </c>
      <c r="CB66">
        <v>0</v>
      </c>
      <c r="CC66">
        <v>314.67435483870997</v>
      </c>
      <c r="CD66">
        <v>999.98658064516098</v>
      </c>
      <c r="CE66">
        <v>0.96000248387096798</v>
      </c>
      <c r="CF66">
        <v>3.9997506451612902E-2</v>
      </c>
      <c r="CG66">
        <v>0</v>
      </c>
      <c r="CH66">
        <v>2.3738516129032301</v>
      </c>
      <c r="CI66">
        <v>0</v>
      </c>
      <c r="CJ66">
        <v>669.639935483871</v>
      </c>
      <c r="CK66">
        <v>9334.2038709677399</v>
      </c>
      <c r="CL66">
        <v>41.4796774193548</v>
      </c>
      <c r="CM66">
        <v>44.620935483871001</v>
      </c>
      <c r="CN66">
        <v>42.689032258064501</v>
      </c>
      <c r="CO66">
        <v>42.936999999999998</v>
      </c>
      <c r="CP66">
        <v>41.311999999999998</v>
      </c>
      <c r="CQ66">
        <v>959.987741935484</v>
      </c>
      <c r="CR66">
        <v>40.000967741935497</v>
      </c>
      <c r="CS66">
        <v>0</v>
      </c>
      <c r="CT66">
        <v>59.400000095367403</v>
      </c>
      <c r="CU66">
        <v>2.3887576923076899</v>
      </c>
      <c r="CV66">
        <v>0.126588044790858</v>
      </c>
      <c r="CW66">
        <v>-1.0271794722335099</v>
      </c>
      <c r="CX66">
        <v>669.66280769230798</v>
      </c>
      <c r="CY66">
        <v>15</v>
      </c>
      <c r="CZ66">
        <v>1672923008.7</v>
      </c>
      <c r="DA66" t="s">
        <v>255</v>
      </c>
      <c r="DB66">
        <v>3</v>
      </c>
      <c r="DC66">
        <v>-4.1289999999999996</v>
      </c>
      <c r="DD66">
        <v>0.35299999999999998</v>
      </c>
      <c r="DE66">
        <v>400</v>
      </c>
      <c r="DF66">
        <v>15</v>
      </c>
      <c r="DG66">
        <v>1.71</v>
      </c>
      <c r="DH66">
        <v>0.19</v>
      </c>
      <c r="DI66">
        <v>-2.46648135849057</v>
      </c>
      <c r="DJ66">
        <v>-9.6981952685058204</v>
      </c>
      <c r="DK66">
        <v>2.5307439738770801</v>
      </c>
      <c r="DL66">
        <v>0</v>
      </c>
      <c r="DM66">
        <v>2.5914000000000001</v>
      </c>
      <c r="DN66">
        <v>0</v>
      </c>
      <c r="DO66">
        <v>0</v>
      </c>
      <c r="DP66">
        <v>0</v>
      </c>
      <c r="DQ66">
        <v>0.76606209433962302</v>
      </c>
      <c r="DR66">
        <v>1.6441528785687599E-2</v>
      </c>
      <c r="DS66">
        <v>3.27213713709102E-3</v>
      </c>
      <c r="DT66">
        <v>1</v>
      </c>
      <c r="DU66">
        <v>1</v>
      </c>
      <c r="DV66">
        <v>3</v>
      </c>
      <c r="DW66" t="s">
        <v>256</v>
      </c>
      <c r="DX66">
        <v>100</v>
      </c>
      <c r="DY66">
        <v>100</v>
      </c>
      <c r="DZ66">
        <v>-4.1289999999999996</v>
      </c>
      <c r="EA66">
        <v>0.35299999999999998</v>
      </c>
      <c r="EB66">
        <v>2</v>
      </c>
      <c r="EC66">
        <v>517.38199999999995</v>
      </c>
      <c r="ED66">
        <v>408.65</v>
      </c>
      <c r="EE66">
        <v>24.961500000000001</v>
      </c>
      <c r="EF66">
        <v>31.6599</v>
      </c>
      <c r="EG66">
        <v>30</v>
      </c>
      <c r="EH66">
        <v>31.8461</v>
      </c>
      <c r="EI66">
        <v>31.884899999999998</v>
      </c>
      <c r="EJ66">
        <v>18.280999999999999</v>
      </c>
      <c r="EK66">
        <v>30.263100000000001</v>
      </c>
      <c r="EL66">
        <v>0</v>
      </c>
      <c r="EM66">
        <v>25.040400000000002</v>
      </c>
      <c r="EN66">
        <v>402.22300000000001</v>
      </c>
      <c r="EO66">
        <v>14.931900000000001</v>
      </c>
      <c r="EP66">
        <v>100.27500000000001</v>
      </c>
      <c r="EQ66">
        <v>90.7834</v>
      </c>
    </row>
    <row r="67" spans="1:147" x14ac:dyDescent="0.3">
      <c r="A67">
        <v>51</v>
      </c>
      <c r="B67">
        <v>1672926195.5</v>
      </c>
      <c r="C67">
        <v>3120.2999999523199</v>
      </c>
      <c r="D67" t="s">
        <v>406</v>
      </c>
      <c r="E67" t="s">
        <v>407</v>
      </c>
      <c r="F67">
        <v>1672926187.5064499</v>
      </c>
      <c r="G67">
        <f t="shared" si="43"/>
        <v>4.4949279589529502E-3</v>
      </c>
      <c r="H67">
        <f t="shared" si="44"/>
        <v>18.098150087268667</v>
      </c>
      <c r="I67">
        <f t="shared" si="45"/>
        <v>399.66906451612903</v>
      </c>
      <c r="J67">
        <f t="shared" si="46"/>
        <v>231.75319726567429</v>
      </c>
      <c r="K67">
        <f t="shared" si="47"/>
        <v>22.358867955094176</v>
      </c>
      <c r="L67">
        <f t="shared" si="48"/>
        <v>38.558897761432121</v>
      </c>
      <c r="M67">
        <f t="shared" si="49"/>
        <v>0.19096001040984478</v>
      </c>
      <c r="N67">
        <f t="shared" si="50"/>
        <v>3.3794663331085362</v>
      </c>
      <c r="O67">
        <f t="shared" si="51"/>
        <v>0.1851616192692285</v>
      </c>
      <c r="P67">
        <f t="shared" si="52"/>
        <v>0.11623230845332741</v>
      </c>
      <c r="Q67">
        <f t="shared" si="53"/>
        <v>161.84798460864374</v>
      </c>
      <c r="R67">
        <f t="shared" si="54"/>
        <v>27.732411229707751</v>
      </c>
      <c r="S67">
        <f t="shared" si="55"/>
        <v>27.994925806451601</v>
      </c>
      <c r="T67">
        <f t="shared" si="56"/>
        <v>3.7937172802178005</v>
      </c>
      <c r="U67">
        <f t="shared" si="57"/>
        <v>40.138961915052171</v>
      </c>
      <c r="V67">
        <f t="shared" si="58"/>
        <v>1.5161190041293884</v>
      </c>
      <c r="W67">
        <f t="shared" si="59"/>
        <v>3.7771754220699996</v>
      </c>
      <c r="X67">
        <f t="shared" si="60"/>
        <v>2.2775982760884119</v>
      </c>
      <c r="Y67">
        <f t="shared" si="61"/>
        <v>-198.22632298982509</v>
      </c>
      <c r="Z67">
        <f t="shared" si="62"/>
        <v>-13.652779733300472</v>
      </c>
      <c r="AA67">
        <f t="shared" si="63"/>
        <v>-0.88023676563571596</v>
      </c>
      <c r="AB67">
        <f t="shared" si="64"/>
        <v>-50.911354880117536</v>
      </c>
      <c r="AC67">
        <v>-3.9926576499265697E-2</v>
      </c>
      <c r="AD67">
        <v>4.4821079880633802E-2</v>
      </c>
      <c r="AE67">
        <v>3.37129435240979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50756.900546061457</v>
      </c>
      <c r="AK67" t="s">
        <v>251</v>
      </c>
      <c r="AL67">
        <v>2.2725</v>
      </c>
      <c r="AM67">
        <v>1.42177</v>
      </c>
      <c r="AN67">
        <f t="shared" si="68"/>
        <v>-0.85072999999999999</v>
      </c>
      <c r="AO67">
        <f t="shared" si="69"/>
        <v>-0.59835979096478331</v>
      </c>
      <c r="AP67">
        <v>0.105590538654359</v>
      </c>
      <c r="AQ67" t="s">
        <v>408</v>
      </c>
      <c r="AR67">
        <v>2.3076153846153802</v>
      </c>
      <c r="AS67">
        <v>2.86388</v>
      </c>
      <c r="AT67">
        <f t="shared" si="70"/>
        <v>0.19423461017382704</v>
      </c>
      <c r="AU67">
        <v>0.5</v>
      </c>
      <c r="AV67">
        <f t="shared" si="71"/>
        <v>841.2083814191642</v>
      </c>
      <c r="AW67">
        <f t="shared" si="72"/>
        <v>18.098150087268667</v>
      </c>
      <c r="AX67">
        <f t="shared" si="73"/>
        <v>81.695891019953677</v>
      </c>
      <c r="AY67">
        <f t="shared" si="74"/>
        <v>1</v>
      </c>
      <c r="AZ67">
        <f t="shared" si="75"/>
        <v>2.1388944696746702E-2</v>
      </c>
      <c r="BA67">
        <f t="shared" si="76"/>
        <v>-0.50355112644384536</v>
      </c>
      <c r="BB67" t="s">
        <v>253</v>
      </c>
      <c r="BC67">
        <v>0</v>
      </c>
      <c r="BD67">
        <f t="shared" si="77"/>
        <v>2.86388</v>
      </c>
      <c r="BE67">
        <f t="shared" si="78"/>
        <v>0.19423461017382704</v>
      </c>
      <c r="BF67">
        <f t="shared" si="79"/>
        <v>-1.0143061113963581</v>
      </c>
      <c r="BG67">
        <f t="shared" si="80"/>
        <v>0.94062128476549733</v>
      </c>
      <c r="BH67">
        <f t="shared" si="81"/>
        <v>1.6951441703008006</v>
      </c>
      <c r="BI67">
        <f t="shared" si="82"/>
        <v>1000.01032258065</v>
      </c>
      <c r="BJ67">
        <f t="shared" si="83"/>
        <v>841.2083814191642</v>
      </c>
      <c r="BK67">
        <f t="shared" si="84"/>
        <v>0.84119969806743811</v>
      </c>
      <c r="BL67">
        <f t="shared" si="85"/>
        <v>0.19239939613487614</v>
      </c>
      <c r="BM67">
        <v>0.89352191060443997</v>
      </c>
      <c r="BN67">
        <v>0.5</v>
      </c>
      <c r="BO67" t="s">
        <v>254</v>
      </c>
      <c r="BP67">
        <v>1672926187.5064499</v>
      </c>
      <c r="BQ67">
        <v>399.66906451612903</v>
      </c>
      <c r="BR67">
        <v>403.22425806451599</v>
      </c>
      <c r="BS67">
        <v>15.7148129032258</v>
      </c>
      <c r="BT67">
        <v>14.924187096774199</v>
      </c>
      <c r="BU67">
        <v>500.00909677419401</v>
      </c>
      <c r="BV67">
        <v>96.277116129032294</v>
      </c>
      <c r="BW67">
        <v>0.199947483870968</v>
      </c>
      <c r="BX67">
        <v>27.919990322580599</v>
      </c>
      <c r="BY67">
        <v>27.994925806451601</v>
      </c>
      <c r="BZ67">
        <v>999.9</v>
      </c>
      <c r="CA67">
        <v>10000.8064516129</v>
      </c>
      <c r="CB67">
        <v>0</v>
      </c>
      <c r="CC67">
        <v>314.646935483871</v>
      </c>
      <c r="CD67">
        <v>1000.01032258065</v>
      </c>
      <c r="CE67">
        <v>0.96000538709677496</v>
      </c>
      <c r="CF67">
        <v>3.99945451612903E-2</v>
      </c>
      <c r="CG67">
        <v>0</v>
      </c>
      <c r="CH67">
        <v>2.30406774193548</v>
      </c>
      <c r="CI67">
        <v>0</v>
      </c>
      <c r="CJ67">
        <v>670.92496774193603</v>
      </c>
      <c r="CK67">
        <v>9334.4377419354805</v>
      </c>
      <c r="CL67">
        <v>41.561999999999998</v>
      </c>
      <c r="CM67">
        <v>44.717483870967698</v>
      </c>
      <c r="CN67">
        <v>42.811999999999998</v>
      </c>
      <c r="CO67">
        <v>43.061999999999998</v>
      </c>
      <c r="CP67">
        <v>41.436999999999998</v>
      </c>
      <c r="CQ67">
        <v>960.01935483871</v>
      </c>
      <c r="CR67">
        <v>39.990322580645199</v>
      </c>
      <c r="CS67">
        <v>0</v>
      </c>
      <c r="CT67">
        <v>59.400000095367403</v>
      </c>
      <c r="CU67">
        <v>2.3076153846153802</v>
      </c>
      <c r="CV67">
        <v>-0.71388035529536398</v>
      </c>
      <c r="CW67">
        <v>2.0487863398592401</v>
      </c>
      <c r="CX67">
        <v>670.93211538461503</v>
      </c>
      <c r="CY67">
        <v>15</v>
      </c>
      <c r="CZ67">
        <v>1672923008.7</v>
      </c>
      <c r="DA67" t="s">
        <v>255</v>
      </c>
      <c r="DB67">
        <v>3</v>
      </c>
      <c r="DC67">
        <v>-4.1289999999999996</v>
      </c>
      <c r="DD67">
        <v>0.35299999999999998</v>
      </c>
      <c r="DE67">
        <v>400</v>
      </c>
      <c r="DF67">
        <v>15</v>
      </c>
      <c r="DG67">
        <v>1.71</v>
      </c>
      <c r="DH67">
        <v>0.19</v>
      </c>
      <c r="DI67">
        <v>-2.7635669773584901</v>
      </c>
      <c r="DJ67">
        <v>-4.19240303363617</v>
      </c>
      <c r="DK67">
        <v>1.77092768154685</v>
      </c>
      <c r="DL67">
        <v>0</v>
      </c>
      <c r="DM67">
        <v>2.1873</v>
      </c>
      <c r="DN67">
        <v>0</v>
      </c>
      <c r="DO67">
        <v>0</v>
      </c>
      <c r="DP67">
        <v>0</v>
      </c>
      <c r="DQ67">
        <v>0.78964275471698098</v>
      </c>
      <c r="DR67">
        <v>1.04064938093204E-2</v>
      </c>
      <c r="DS67">
        <v>2.6482220586483501E-3</v>
      </c>
      <c r="DT67">
        <v>1</v>
      </c>
      <c r="DU67">
        <v>1</v>
      </c>
      <c r="DV67">
        <v>3</v>
      </c>
      <c r="DW67" t="s">
        <v>256</v>
      </c>
      <c r="DX67">
        <v>100</v>
      </c>
      <c r="DY67">
        <v>100</v>
      </c>
      <c r="DZ67">
        <v>-4.1289999999999996</v>
      </c>
      <c r="EA67">
        <v>0.35299999999999998</v>
      </c>
      <c r="EB67">
        <v>2</v>
      </c>
      <c r="EC67">
        <v>517.16800000000001</v>
      </c>
      <c r="ED67">
        <v>408.80200000000002</v>
      </c>
      <c r="EE67">
        <v>24.915700000000001</v>
      </c>
      <c r="EF67">
        <v>31.648800000000001</v>
      </c>
      <c r="EG67">
        <v>30.0001</v>
      </c>
      <c r="EH67">
        <v>31.835000000000001</v>
      </c>
      <c r="EI67">
        <v>31.871099999999998</v>
      </c>
      <c r="EJ67">
        <v>18.319800000000001</v>
      </c>
      <c r="EK67">
        <v>30.533200000000001</v>
      </c>
      <c r="EL67">
        <v>0</v>
      </c>
      <c r="EM67">
        <v>24.914400000000001</v>
      </c>
      <c r="EN67">
        <v>402.55500000000001</v>
      </c>
      <c r="EO67">
        <v>14.896800000000001</v>
      </c>
      <c r="EP67">
        <v>100.274</v>
      </c>
      <c r="EQ67">
        <v>90.786500000000004</v>
      </c>
    </row>
    <row r="68" spans="1:147" x14ac:dyDescent="0.3">
      <c r="A68">
        <v>52</v>
      </c>
      <c r="B68">
        <v>1672926255.5</v>
      </c>
      <c r="C68">
        <v>3180.2999999523199</v>
      </c>
      <c r="D68" t="s">
        <v>409</v>
      </c>
      <c r="E68" t="s">
        <v>410</v>
      </c>
      <c r="F68">
        <v>1672926247.5387101</v>
      </c>
      <c r="G68">
        <f t="shared" si="43"/>
        <v>4.557937578675661E-3</v>
      </c>
      <c r="H68">
        <f t="shared" si="44"/>
        <v>14.695264482945939</v>
      </c>
      <c r="I68">
        <f t="shared" si="45"/>
        <v>400.07316129032301</v>
      </c>
      <c r="J68">
        <f t="shared" si="46"/>
        <v>262.70941405699898</v>
      </c>
      <c r="K68">
        <f t="shared" si="47"/>
        <v>25.344909822665734</v>
      </c>
      <c r="L68">
        <f t="shared" si="48"/>
        <v>38.597087324674426</v>
      </c>
      <c r="M68">
        <f t="shared" si="49"/>
        <v>0.19390358618089343</v>
      </c>
      <c r="N68">
        <f t="shared" si="50"/>
        <v>3.3796256847799064</v>
      </c>
      <c r="O68">
        <f t="shared" si="51"/>
        <v>0.18792834048015278</v>
      </c>
      <c r="P68">
        <f t="shared" si="52"/>
        <v>0.11797672684884342</v>
      </c>
      <c r="Q68">
        <f t="shared" si="53"/>
        <v>161.84775908256668</v>
      </c>
      <c r="R68">
        <f t="shared" si="54"/>
        <v>27.709435069367274</v>
      </c>
      <c r="S68">
        <f t="shared" si="55"/>
        <v>27.9836387096774</v>
      </c>
      <c r="T68">
        <f t="shared" si="56"/>
        <v>3.7912216403879047</v>
      </c>
      <c r="U68">
        <f t="shared" si="57"/>
        <v>40.148412037207812</v>
      </c>
      <c r="V68">
        <f t="shared" si="58"/>
        <v>1.5157105310443879</v>
      </c>
      <c r="W68">
        <f t="shared" si="59"/>
        <v>3.7752689437372844</v>
      </c>
      <c r="X68">
        <f t="shared" si="60"/>
        <v>2.2755111093435167</v>
      </c>
      <c r="Y68">
        <f t="shared" si="61"/>
        <v>-201.00504721959666</v>
      </c>
      <c r="Z68">
        <f t="shared" si="62"/>
        <v>-13.173819817664269</v>
      </c>
      <c r="AA68">
        <f t="shared" si="63"/>
        <v>-0.84923228293590303</v>
      </c>
      <c r="AB68">
        <f t="shared" si="64"/>
        <v>-53.180340237630148</v>
      </c>
      <c r="AC68">
        <v>-3.9928943904748999E-2</v>
      </c>
      <c r="AD68">
        <v>4.4823737500684899E-2</v>
      </c>
      <c r="AE68">
        <v>3.3714532195319298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50761.202667928519</v>
      </c>
      <c r="AK68" t="s">
        <v>251</v>
      </c>
      <c r="AL68">
        <v>2.2725</v>
      </c>
      <c r="AM68">
        <v>1.42177</v>
      </c>
      <c r="AN68">
        <f t="shared" si="68"/>
        <v>-0.85072999999999999</v>
      </c>
      <c r="AO68">
        <f t="shared" si="69"/>
        <v>-0.59835979096478331</v>
      </c>
      <c r="AP68">
        <v>0.105590538654359</v>
      </c>
      <c r="AQ68" t="s">
        <v>411</v>
      </c>
      <c r="AR68">
        <v>2.2953346153846201</v>
      </c>
      <c r="AS68">
        <v>1.4913700000000001</v>
      </c>
      <c r="AT68">
        <f t="shared" si="70"/>
        <v>-0.53907790513730336</v>
      </c>
      <c r="AU68">
        <v>0.5</v>
      </c>
      <c r="AV68">
        <f t="shared" si="71"/>
        <v>841.2072870967703</v>
      </c>
      <c r="AW68">
        <f t="shared" si="72"/>
        <v>14.695264482945939</v>
      </c>
      <c r="AX68">
        <f t="shared" si="73"/>
        <v>-226.73813105718054</v>
      </c>
      <c r="AY68">
        <f t="shared" si="74"/>
        <v>1</v>
      </c>
      <c r="AZ68">
        <f t="shared" si="75"/>
        <v>1.734373223827437E-2</v>
      </c>
      <c r="BA68">
        <f t="shared" si="76"/>
        <v>-4.6668499433406938E-2</v>
      </c>
      <c r="BB68" t="s">
        <v>253</v>
      </c>
      <c r="BC68">
        <v>0</v>
      </c>
      <c r="BD68">
        <f t="shared" si="77"/>
        <v>1.4913700000000001</v>
      </c>
      <c r="BE68">
        <f t="shared" si="78"/>
        <v>-0.53907790513730325</v>
      </c>
      <c r="BF68">
        <f t="shared" si="79"/>
        <v>-4.8953065545060105E-2</v>
      </c>
      <c r="BG68">
        <f t="shared" si="80"/>
        <v>1.0292327978500635</v>
      </c>
      <c r="BH68">
        <f t="shared" si="81"/>
        <v>8.1812090792613534E-2</v>
      </c>
      <c r="BI68">
        <f t="shared" si="82"/>
        <v>1000.00903225806</v>
      </c>
      <c r="BJ68">
        <f t="shared" si="83"/>
        <v>841.2072870967703</v>
      </c>
      <c r="BK68">
        <f t="shared" si="84"/>
        <v>0.84119968916409782</v>
      </c>
      <c r="BL68">
        <f t="shared" si="85"/>
        <v>0.19239937832819576</v>
      </c>
      <c r="BM68">
        <v>0.89352191060443997</v>
      </c>
      <c r="BN68">
        <v>0.5</v>
      </c>
      <c r="BO68" t="s">
        <v>254</v>
      </c>
      <c r="BP68">
        <v>1672926247.5387101</v>
      </c>
      <c r="BQ68">
        <v>400.07316129032301</v>
      </c>
      <c r="BR68">
        <v>403.02506451612902</v>
      </c>
      <c r="BS68">
        <v>15.710903225806501</v>
      </c>
      <c r="BT68">
        <v>14.9091967741935</v>
      </c>
      <c r="BU68">
        <v>500.01251612903201</v>
      </c>
      <c r="BV68">
        <v>96.275061290322597</v>
      </c>
      <c r="BW68">
        <v>0.20001141935483899</v>
      </c>
      <c r="BX68">
        <v>27.911335483870999</v>
      </c>
      <c r="BY68">
        <v>27.9836387096774</v>
      </c>
      <c r="BZ68">
        <v>999.9</v>
      </c>
      <c r="CA68">
        <v>10001.6129032258</v>
      </c>
      <c r="CB68">
        <v>0</v>
      </c>
      <c r="CC68">
        <v>314.629161290323</v>
      </c>
      <c r="CD68">
        <v>1000.00903225806</v>
      </c>
      <c r="CE68">
        <v>0.96000700000000005</v>
      </c>
      <c r="CF68">
        <v>3.9992899999999998E-2</v>
      </c>
      <c r="CG68">
        <v>0</v>
      </c>
      <c r="CH68">
        <v>2.3172000000000001</v>
      </c>
      <c r="CI68">
        <v>0</v>
      </c>
      <c r="CJ68">
        <v>671.54041935483895</v>
      </c>
      <c r="CK68">
        <v>9334.4332258064496</v>
      </c>
      <c r="CL68">
        <v>41.686999999999998</v>
      </c>
      <c r="CM68">
        <v>44.811999999999998</v>
      </c>
      <c r="CN68">
        <v>42.936999999999998</v>
      </c>
      <c r="CO68">
        <v>43.125</v>
      </c>
      <c r="CP68">
        <v>41.506</v>
      </c>
      <c r="CQ68">
        <v>960.01903225806404</v>
      </c>
      <c r="CR68">
        <v>39.99</v>
      </c>
      <c r="CS68">
        <v>0</v>
      </c>
      <c r="CT68">
        <v>59.400000095367403</v>
      </c>
      <c r="CU68">
        <v>2.2953346153846201</v>
      </c>
      <c r="CV68">
        <v>0.23378803970310699</v>
      </c>
      <c r="CW68">
        <v>1.0602735008359601</v>
      </c>
      <c r="CX68">
        <v>671.55780769230796</v>
      </c>
      <c r="CY68">
        <v>15</v>
      </c>
      <c r="CZ68">
        <v>1672923008.7</v>
      </c>
      <c r="DA68" t="s">
        <v>255</v>
      </c>
      <c r="DB68">
        <v>3</v>
      </c>
      <c r="DC68">
        <v>-4.1289999999999996</v>
      </c>
      <c r="DD68">
        <v>0.35299999999999998</v>
      </c>
      <c r="DE68">
        <v>400</v>
      </c>
      <c r="DF68">
        <v>15</v>
      </c>
      <c r="DG68">
        <v>1.71</v>
      </c>
      <c r="DH68">
        <v>0.19</v>
      </c>
      <c r="DI68">
        <v>-2.9281049056603798</v>
      </c>
      <c r="DJ68">
        <v>-0.38173340122935501</v>
      </c>
      <c r="DK68">
        <v>0.189049037380319</v>
      </c>
      <c r="DL68">
        <v>1</v>
      </c>
      <c r="DM68">
        <v>2.6579000000000002</v>
      </c>
      <c r="DN68">
        <v>0</v>
      </c>
      <c r="DO68">
        <v>0</v>
      </c>
      <c r="DP68">
        <v>0</v>
      </c>
      <c r="DQ68">
        <v>0.80014037735849097</v>
      </c>
      <c r="DR68">
        <v>1.33121780526139E-2</v>
      </c>
      <c r="DS68">
        <v>2.9268895926886701E-3</v>
      </c>
      <c r="DT68">
        <v>1</v>
      </c>
      <c r="DU68">
        <v>2</v>
      </c>
      <c r="DV68">
        <v>3</v>
      </c>
      <c r="DW68" t="s">
        <v>260</v>
      </c>
      <c r="DX68">
        <v>100</v>
      </c>
      <c r="DY68">
        <v>100</v>
      </c>
      <c r="DZ68">
        <v>-4.1289999999999996</v>
      </c>
      <c r="EA68">
        <v>0.35299999999999998</v>
      </c>
      <c r="EB68">
        <v>2</v>
      </c>
      <c r="EC68">
        <v>517.08000000000004</v>
      </c>
      <c r="ED68">
        <v>408.72699999999998</v>
      </c>
      <c r="EE68">
        <v>24.914999999999999</v>
      </c>
      <c r="EF68">
        <v>31.640499999999999</v>
      </c>
      <c r="EG68">
        <v>30</v>
      </c>
      <c r="EH68">
        <v>31.823899999999998</v>
      </c>
      <c r="EI68">
        <v>31.86</v>
      </c>
      <c r="EJ68">
        <v>18.304500000000001</v>
      </c>
      <c r="EK68">
        <v>30.533200000000001</v>
      </c>
      <c r="EL68">
        <v>0</v>
      </c>
      <c r="EM68">
        <v>24.9224</v>
      </c>
      <c r="EN68">
        <v>402.755</v>
      </c>
      <c r="EO68">
        <v>14.882899999999999</v>
      </c>
      <c r="EP68">
        <v>100.27800000000001</v>
      </c>
      <c r="EQ68">
        <v>90.788399999999996</v>
      </c>
    </row>
    <row r="69" spans="1:147" x14ac:dyDescent="0.3">
      <c r="A69">
        <v>53</v>
      </c>
      <c r="B69">
        <v>1672926315.5</v>
      </c>
      <c r="C69">
        <v>3240.2999999523199</v>
      </c>
      <c r="D69" t="s">
        <v>412</v>
      </c>
      <c r="E69" t="s">
        <v>413</v>
      </c>
      <c r="F69">
        <v>1672926307.52581</v>
      </c>
      <c r="G69">
        <f t="shared" si="43"/>
        <v>4.5957267833682258E-3</v>
      </c>
      <c r="H69">
        <f t="shared" si="44"/>
        <v>14.148051424953685</v>
      </c>
      <c r="I69">
        <f t="shared" si="45"/>
        <v>399.978322580645</v>
      </c>
      <c r="J69">
        <f t="shared" si="46"/>
        <v>268.16121762407073</v>
      </c>
      <c r="K69">
        <f t="shared" si="47"/>
        <v>25.870222876203425</v>
      </c>
      <c r="L69">
        <f t="shared" si="48"/>
        <v>38.586968102588372</v>
      </c>
      <c r="M69">
        <f t="shared" si="49"/>
        <v>0.19559507071649376</v>
      </c>
      <c r="N69">
        <f t="shared" si="50"/>
        <v>3.3792559239574258</v>
      </c>
      <c r="O69">
        <f t="shared" si="51"/>
        <v>0.18951623822852223</v>
      </c>
      <c r="P69">
        <f t="shared" si="52"/>
        <v>0.11897807056294757</v>
      </c>
      <c r="Q69">
        <f t="shared" si="53"/>
        <v>161.84529965216717</v>
      </c>
      <c r="R69">
        <f t="shared" si="54"/>
        <v>27.696946242436052</v>
      </c>
      <c r="S69">
        <f t="shared" si="55"/>
        <v>27.978296774193598</v>
      </c>
      <c r="T69">
        <f t="shared" si="56"/>
        <v>3.7900410082068436</v>
      </c>
      <c r="U69">
        <f t="shared" si="57"/>
        <v>40.136585176680711</v>
      </c>
      <c r="V69">
        <f t="shared" si="58"/>
        <v>1.5149227579214379</v>
      </c>
      <c r="W69">
        <f t="shared" si="59"/>
        <v>3.7744186538360656</v>
      </c>
      <c r="X69">
        <f t="shared" si="60"/>
        <v>2.2751182502854057</v>
      </c>
      <c r="Y69">
        <f t="shared" si="61"/>
        <v>-202.67155114653875</v>
      </c>
      <c r="Z69">
        <f t="shared" si="62"/>
        <v>-12.902630929525882</v>
      </c>
      <c r="AA69">
        <f t="shared" si="63"/>
        <v>-0.83180331530958362</v>
      </c>
      <c r="AB69">
        <f t="shared" si="64"/>
        <v>-54.560685739207031</v>
      </c>
      <c r="AC69">
        <v>-3.9923450629899798E-2</v>
      </c>
      <c r="AD69">
        <v>4.4817570818429298E-2</v>
      </c>
      <c r="AE69">
        <v>3.3710845830466698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50755.104754417051</v>
      </c>
      <c r="AK69" t="s">
        <v>251</v>
      </c>
      <c r="AL69">
        <v>2.2725</v>
      </c>
      <c r="AM69">
        <v>1.42177</v>
      </c>
      <c r="AN69">
        <f t="shared" si="68"/>
        <v>-0.85072999999999999</v>
      </c>
      <c r="AO69">
        <f t="shared" si="69"/>
        <v>-0.59835979096478331</v>
      </c>
      <c r="AP69">
        <v>0.105590538654359</v>
      </c>
      <c r="AQ69" t="s">
        <v>414</v>
      </c>
      <c r="AR69">
        <v>2.2323692307692302</v>
      </c>
      <c r="AS69">
        <v>1.4452</v>
      </c>
      <c r="AT69">
        <f t="shared" si="70"/>
        <v>-0.54467840490536279</v>
      </c>
      <c r="AU69">
        <v>0.5</v>
      </c>
      <c r="AV69">
        <f t="shared" si="71"/>
        <v>841.19431126366828</v>
      </c>
      <c r="AW69">
        <f t="shared" si="72"/>
        <v>14.148051424953685</v>
      </c>
      <c r="AX69">
        <f t="shared" si="73"/>
        <v>-229.09018783728004</v>
      </c>
      <c r="AY69">
        <f t="shared" si="74"/>
        <v>1</v>
      </c>
      <c r="AZ69">
        <f t="shared" si="75"/>
        <v>1.669348056479876E-2</v>
      </c>
      <c r="BA69">
        <f t="shared" si="76"/>
        <v>-1.6212288956545848E-2</v>
      </c>
      <c r="BB69" t="s">
        <v>253</v>
      </c>
      <c r="BC69">
        <v>0</v>
      </c>
      <c r="BD69">
        <f t="shared" si="77"/>
        <v>1.4452</v>
      </c>
      <c r="BE69">
        <f t="shared" si="78"/>
        <v>-0.54467840490536268</v>
      </c>
      <c r="BF69">
        <f t="shared" si="79"/>
        <v>-1.6479458702884475E-2</v>
      </c>
      <c r="BG69">
        <f t="shared" si="80"/>
        <v>0.95149187812066993</v>
      </c>
      <c r="BH69">
        <f t="shared" si="81"/>
        <v>2.7541052978030705E-2</v>
      </c>
      <c r="BI69">
        <f t="shared" si="82"/>
        <v>999.99358064516105</v>
      </c>
      <c r="BJ69">
        <f t="shared" si="83"/>
        <v>841.19431126366828</v>
      </c>
      <c r="BK69">
        <f t="shared" si="84"/>
        <v>0.841199711223105</v>
      </c>
      <c r="BL69">
        <f t="shared" si="85"/>
        <v>0.19239942244620997</v>
      </c>
      <c r="BM69">
        <v>0.89352191060443997</v>
      </c>
      <c r="BN69">
        <v>0.5</v>
      </c>
      <c r="BO69" t="s">
        <v>254</v>
      </c>
      <c r="BP69">
        <v>1672926307.52581</v>
      </c>
      <c r="BQ69">
        <v>399.978322580645</v>
      </c>
      <c r="BR69">
        <v>402.83499999999998</v>
      </c>
      <c r="BS69">
        <v>15.7031322580645</v>
      </c>
      <c r="BT69">
        <v>14.894790322580601</v>
      </c>
      <c r="BU69">
        <v>500.02348387096799</v>
      </c>
      <c r="BV69">
        <v>96.272683870967697</v>
      </c>
      <c r="BW69">
        <v>0.19996458064516101</v>
      </c>
      <c r="BX69">
        <v>27.907474193548399</v>
      </c>
      <c r="BY69">
        <v>27.978296774193598</v>
      </c>
      <c r="BZ69">
        <v>999.9</v>
      </c>
      <c r="CA69">
        <v>10000.483870967701</v>
      </c>
      <c r="CB69">
        <v>0</v>
      </c>
      <c r="CC69">
        <v>314.68258064516101</v>
      </c>
      <c r="CD69">
        <v>999.99358064516105</v>
      </c>
      <c r="CE69">
        <v>0.960007645161291</v>
      </c>
      <c r="CF69">
        <v>3.9992241935483903E-2</v>
      </c>
      <c r="CG69">
        <v>0</v>
      </c>
      <c r="CH69">
        <v>2.2268032258064498</v>
      </c>
      <c r="CI69">
        <v>0</v>
      </c>
      <c r="CJ69">
        <v>671.34199999999998</v>
      </c>
      <c r="CK69">
        <v>9334.2874193548396</v>
      </c>
      <c r="CL69">
        <v>41.765999999999998</v>
      </c>
      <c r="CM69">
        <v>44.908999999999999</v>
      </c>
      <c r="CN69">
        <v>43.008000000000003</v>
      </c>
      <c r="CO69">
        <v>43.215451612903202</v>
      </c>
      <c r="CP69">
        <v>41.625</v>
      </c>
      <c r="CQ69">
        <v>960.00064516128998</v>
      </c>
      <c r="CR69">
        <v>39.99</v>
      </c>
      <c r="CS69">
        <v>0</v>
      </c>
      <c r="CT69">
        <v>59.200000047683702</v>
      </c>
      <c r="CU69">
        <v>2.2323692307692302</v>
      </c>
      <c r="CV69">
        <v>0.14128547238632799</v>
      </c>
      <c r="CW69">
        <v>3.0886837670819398</v>
      </c>
      <c r="CX69">
        <v>671.37476923076895</v>
      </c>
      <c r="CY69">
        <v>15</v>
      </c>
      <c r="CZ69">
        <v>1672923008.7</v>
      </c>
      <c r="DA69" t="s">
        <v>255</v>
      </c>
      <c r="DB69">
        <v>3</v>
      </c>
      <c r="DC69">
        <v>-4.1289999999999996</v>
      </c>
      <c r="DD69">
        <v>0.35299999999999998</v>
      </c>
      <c r="DE69">
        <v>400</v>
      </c>
      <c r="DF69">
        <v>15</v>
      </c>
      <c r="DG69">
        <v>1.71</v>
      </c>
      <c r="DH69">
        <v>0.19</v>
      </c>
      <c r="DI69">
        <v>-2.91230528301887</v>
      </c>
      <c r="DJ69">
        <v>-4.57357563444412E-2</v>
      </c>
      <c r="DK69">
        <v>0.34939045332943802</v>
      </c>
      <c r="DL69">
        <v>1</v>
      </c>
      <c r="DM69">
        <v>2.3936000000000002</v>
      </c>
      <c r="DN69">
        <v>0</v>
      </c>
      <c r="DO69">
        <v>0</v>
      </c>
      <c r="DP69">
        <v>0</v>
      </c>
      <c r="DQ69">
        <v>0.80818239622641497</v>
      </c>
      <c r="DR69">
        <v>2.7038069595951698E-3</v>
      </c>
      <c r="DS69">
        <v>2.9379236175617698E-3</v>
      </c>
      <c r="DT69">
        <v>1</v>
      </c>
      <c r="DU69">
        <v>2</v>
      </c>
      <c r="DV69">
        <v>3</v>
      </c>
      <c r="DW69" t="s">
        <v>260</v>
      </c>
      <c r="DX69">
        <v>100</v>
      </c>
      <c r="DY69">
        <v>100</v>
      </c>
      <c r="DZ69">
        <v>-4.1289999999999996</v>
      </c>
      <c r="EA69">
        <v>0.35299999999999998</v>
      </c>
      <c r="EB69">
        <v>2</v>
      </c>
      <c r="EC69">
        <v>517.01400000000001</v>
      </c>
      <c r="ED69">
        <v>408.42500000000001</v>
      </c>
      <c r="EE69">
        <v>24.938400000000001</v>
      </c>
      <c r="EF69">
        <v>31.634899999999998</v>
      </c>
      <c r="EG69">
        <v>30.0001</v>
      </c>
      <c r="EH69">
        <v>31.8156</v>
      </c>
      <c r="EI69">
        <v>31.851700000000001</v>
      </c>
      <c r="EJ69">
        <v>18.311</v>
      </c>
      <c r="EK69">
        <v>30.533200000000001</v>
      </c>
      <c r="EL69">
        <v>0</v>
      </c>
      <c r="EM69">
        <v>24.9498</v>
      </c>
      <c r="EN69">
        <v>402.62400000000002</v>
      </c>
      <c r="EO69">
        <v>14.874000000000001</v>
      </c>
      <c r="EP69">
        <v>100.279</v>
      </c>
      <c r="EQ69">
        <v>90.790199999999999</v>
      </c>
    </row>
    <row r="70" spans="1:147" x14ac:dyDescent="0.3">
      <c r="A70">
        <v>54</v>
      </c>
      <c r="B70">
        <v>1672926375.5999999</v>
      </c>
      <c r="C70">
        <v>3300.3999998569502</v>
      </c>
      <c r="D70" t="s">
        <v>415</v>
      </c>
      <c r="E70" t="s">
        <v>416</v>
      </c>
      <c r="F70">
        <v>1672926367.5548401</v>
      </c>
      <c r="G70">
        <f t="shared" si="43"/>
        <v>4.5960731167715638E-3</v>
      </c>
      <c r="H70">
        <f t="shared" si="44"/>
        <v>15.630522593911756</v>
      </c>
      <c r="I70">
        <f t="shared" si="45"/>
        <v>399.901677419355</v>
      </c>
      <c r="J70">
        <f t="shared" si="46"/>
        <v>255.80151836585466</v>
      </c>
      <c r="K70">
        <f t="shared" si="47"/>
        <v>24.677176165246848</v>
      </c>
      <c r="L70">
        <f t="shared" si="48"/>
        <v>38.578520586969347</v>
      </c>
      <c r="M70">
        <f t="shared" si="49"/>
        <v>0.1955048041656092</v>
      </c>
      <c r="N70">
        <f t="shared" si="50"/>
        <v>3.3814371697519281</v>
      </c>
      <c r="O70">
        <f t="shared" si="51"/>
        <v>0.18943527410615812</v>
      </c>
      <c r="P70">
        <f t="shared" si="52"/>
        <v>0.11892667309904872</v>
      </c>
      <c r="Q70">
        <f t="shared" si="53"/>
        <v>161.84648364230253</v>
      </c>
      <c r="R70">
        <f t="shared" si="54"/>
        <v>27.696549549241706</v>
      </c>
      <c r="S70">
        <f t="shared" si="55"/>
        <v>27.979367741935501</v>
      </c>
      <c r="T70">
        <f t="shared" si="56"/>
        <v>3.7902776792852397</v>
      </c>
      <c r="U70">
        <f t="shared" si="57"/>
        <v>40.115101408229165</v>
      </c>
      <c r="V70">
        <f t="shared" si="58"/>
        <v>1.5140719808241843</v>
      </c>
      <c r="W70">
        <f t="shared" si="59"/>
        <v>3.7743192156397973</v>
      </c>
      <c r="X70">
        <f t="shared" si="60"/>
        <v>2.2762056984610552</v>
      </c>
      <c r="Y70">
        <f t="shared" si="61"/>
        <v>-202.68682444962596</v>
      </c>
      <c r="Z70">
        <f t="shared" si="62"/>
        <v>-13.18852584735631</v>
      </c>
      <c r="AA70">
        <f t="shared" si="63"/>
        <v>-0.84968847882393483</v>
      </c>
      <c r="AB70">
        <f t="shared" si="64"/>
        <v>-54.878555133503674</v>
      </c>
      <c r="AC70">
        <v>-3.9955859447720503E-2</v>
      </c>
      <c r="AD70">
        <v>4.4853952555601401E-2</v>
      </c>
      <c r="AE70">
        <v>3.3732591955593598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50794.637397078193</v>
      </c>
      <c r="AK70" t="s">
        <v>251</v>
      </c>
      <c r="AL70">
        <v>2.2725</v>
      </c>
      <c r="AM70">
        <v>1.42177</v>
      </c>
      <c r="AN70">
        <f t="shared" si="68"/>
        <v>-0.85072999999999999</v>
      </c>
      <c r="AO70">
        <f t="shared" si="69"/>
        <v>-0.59835979096478331</v>
      </c>
      <c r="AP70">
        <v>0.105590538654359</v>
      </c>
      <c r="AQ70" t="s">
        <v>417</v>
      </c>
      <c r="AR70">
        <v>2.2783730769230801</v>
      </c>
      <c r="AS70">
        <v>1.5736000000000001</v>
      </c>
      <c r="AT70">
        <f t="shared" si="70"/>
        <v>-0.44787307887841887</v>
      </c>
      <c r="AU70">
        <v>0.5</v>
      </c>
      <c r="AV70">
        <f t="shared" si="71"/>
        <v>841.20039735470016</v>
      </c>
      <c r="AW70">
        <f t="shared" si="72"/>
        <v>15.630522593911756</v>
      </c>
      <c r="AX70">
        <f t="shared" si="73"/>
        <v>-188.37550595849947</v>
      </c>
      <c r="AY70">
        <f t="shared" si="74"/>
        <v>1</v>
      </c>
      <c r="AZ70">
        <f t="shared" si="75"/>
        <v>1.8455687971710696E-2</v>
      </c>
      <c r="BA70">
        <f t="shared" si="76"/>
        <v>-9.6485765124555242E-2</v>
      </c>
      <c r="BB70" t="s">
        <v>253</v>
      </c>
      <c r="BC70">
        <v>0</v>
      </c>
      <c r="BD70">
        <f t="shared" si="77"/>
        <v>1.5736000000000001</v>
      </c>
      <c r="BE70">
        <f t="shared" si="78"/>
        <v>-0.44787307887841887</v>
      </c>
      <c r="BF70">
        <f t="shared" si="79"/>
        <v>-0.10678942444980562</v>
      </c>
      <c r="BG70">
        <f t="shared" si="80"/>
        <v>1.0084033150995566</v>
      </c>
      <c r="BH70">
        <f t="shared" si="81"/>
        <v>0.17847025495750724</v>
      </c>
      <c r="BI70">
        <f t="shared" si="82"/>
        <v>1000.0008064516099</v>
      </c>
      <c r="BJ70">
        <f t="shared" si="83"/>
        <v>841.20039735470016</v>
      </c>
      <c r="BK70">
        <f t="shared" si="84"/>
        <v>0.84119971896783252</v>
      </c>
      <c r="BL70">
        <f t="shared" si="85"/>
        <v>0.19239943793566519</v>
      </c>
      <c r="BM70">
        <v>0.89352191060443997</v>
      </c>
      <c r="BN70">
        <v>0.5</v>
      </c>
      <c r="BO70" t="s">
        <v>254</v>
      </c>
      <c r="BP70">
        <v>1672926367.5548401</v>
      </c>
      <c r="BQ70">
        <v>399.901677419355</v>
      </c>
      <c r="BR70">
        <v>403.02329032258098</v>
      </c>
      <c r="BS70">
        <v>15.694741935483901</v>
      </c>
      <c r="BT70">
        <v>14.8863161290323</v>
      </c>
      <c r="BU70">
        <v>500.01354838709699</v>
      </c>
      <c r="BV70">
        <v>96.270096774193505</v>
      </c>
      <c r="BW70">
        <v>0.19991764516128999</v>
      </c>
      <c r="BX70">
        <v>27.907022580645201</v>
      </c>
      <c r="BY70">
        <v>27.979367741935501</v>
      </c>
      <c r="BZ70">
        <v>999.9</v>
      </c>
      <c r="CA70">
        <v>10008.870967741899</v>
      </c>
      <c r="CB70">
        <v>0</v>
      </c>
      <c r="CC70">
        <v>314.70529032258099</v>
      </c>
      <c r="CD70">
        <v>1000.0008064516099</v>
      </c>
      <c r="CE70">
        <v>0.96000829032258095</v>
      </c>
      <c r="CF70">
        <v>3.9991583870967802E-2</v>
      </c>
      <c r="CG70">
        <v>0</v>
      </c>
      <c r="CH70">
        <v>2.2886096774193501</v>
      </c>
      <c r="CI70">
        <v>0</v>
      </c>
      <c r="CJ70">
        <v>671.66548387096805</v>
      </c>
      <c r="CK70">
        <v>9334.3525806451598</v>
      </c>
      <c r="CL70">
        <v>41.875</v>
      </c>
      <c r="CM70">
        <v>45</v>
      </c>
      <c r="CN70">
        <v>43.125</v>
      </c>
      <c r="CO70">
        <v>43.302</v>
      </c>
      <c r="CP70">
        <v>41.686999999999998</v>
      </c>
      <c r="CQ70">
        <v>960.00967741935494</v>
      </c>
      <c r="CR70">
        <v>39.990645161290303</v>
      </c>
      <c r="CS70">
        <v>0</v>
      </c>
      <c r="CT70">
        <v>59.599999904632597</v>
      </c>
      <c r="CU70">
        <v>2.2783730769230801</v>
      </c>
      <c r="CV70">
        <v>-1.16205135148327E-2</v>
      </c>
      <c r="CW70">
        <v>3.9497093981561</v>
      </c>
      <c r="CX70">
        <v>671.69050000000004</v>
      </c>
      <c r="CY70">
        <v>15</v>
      </c>
      <c r="CZ70">
        <v>1672923008.7</v>
      </c>
      <c r="DA70" t="s">
        <v>255</v>
      </c>
      <c r="DB70">
        <v>3</v>
      </c>
      <c r="DC70">
        <v>-4.1289999999999996</v>
      </c>
      <c r="DD70">
        <v>0.35299999999999998</v>
      </c>
      <c r="DE70">
        <v>400</v>
      </c>
      <c r="DF70">
        <v>15</v>
      </c>
      <c r="DG70">
        <v>1.71</v>
      </c>
      <c r="DH70">
        <v>0.19</v>
      </c>
      <c r="DI70">
        <v>-2.7166594339622598</v>
      </c>
      <c r="DJ70">
        <v>-3.9365500588693001</v>
      </c>
      <c r="DK70">
        <v>0.75505274732330596</v>
      </c>
      <c r="DL70">
        <v>0</v>
      </c>
      <c r="DM70">
        <v>1.8516999999999999</v>
      </c>
      <c r="DN70">
        <v>0</v>
      </c>
      <c r="DO70">
        <v>0</v>
      </c>
      <c r="DP70">
        <v>0</v>
      </c>
      <c r="DQ70">
        <v>0.80921266037735895</v>
      </c>
      <c r="DR70">
        <v>-9.2382934131986193E-3</v>
      </c>
      <c r="DS70">
        <v>2.7325983000730499E-3</v>
      </c>
      <c r="DT70">
        <v>1</v>
      </c>
      <c r="DU70">
        <v>1</v>
      </c>
      <c r="DV70">
        <v>3</v>
      </c>
      <c r="DW70" t="s">
        <v>256</v>
      </c>
      <c r="DX70">
        <v>100</v>
      </c>
      <c r="DY70">
        <v>100</v>
      </c>
      <c r="DZ70">
        <v>-4.1289999999999996</v>
      </c>
      <c r="EA70">
        <v>0.35299999999999998</v>
      </c>
      <c r="EB70">
        <v>2</v>
      </c>
      <c r="EC70">
        <v>516.71299999999997</v>
      </c>
      <c r="ED70">
        <v>408.738</v>
      </c>
      <c r="EE70">
        <v>24.9298</v>
      </c>
      <c r="EF70">
        <v>31.632200000000001</v>
      </c>
      <c r="EG70">
        <v>30.0001</v>
      </c>
      <c r="EH70">
        <v>31.81</v>
      </c>
      <c r="EI70">
        <v>31.843399999999999</v>
      </c>
      <c r="EJ70">
        <v>18.318899999999999</v>
      </c>
      <c r="EK70">
        <v>30.533200000000001</v>
      </c>
      <c r="EL70">
        <v>0</v>
      </c>
      <c r="EM70">
        <v>24.934000000000001</v>
      </c>
      <c r="EN70">
        <v>402.88</v>
      </c>
      <c r="EO70">
        <v>14.870200000000001</v>
      </c>
      <c r="EP70">
        <v>100.28100000000001</v>
      </c>
      <c r="EQ70">
        <v>90.7941</v>
      </c>
    </row>
    <row r="71" spans="1:147" x14ac:dyDescent="0.3">
      <c r="A71">
        <v>55</v>
      </c>
      <c r="B71">
        <v>1672926436.0999999</v>
      </c>
      <c r="C71">
        <v>3360.8999998569502</v>
      </c>
      <c r="D71" t="s">
        <v>418</v>
      </c>
      <c r="E71" t="s">
        <v>419</v>
      </c>
      <c r="F71">
        <v>1672926428.0387101</v>
      </c>
      <c r="G71">
        <f t="shared" si="43"/>
        <v>4.6136718146759124E-3</v>
      </c>
      <c r="H71">
        <f t="shared" si="44"/>
        <v>15.472756055010953</v>
      </c>
      <c r="I71">
        <f t="shared" si="45"/>
        <v>399.36441935483901</v>
      </c>
      <c r="J71">
        <f t="shared" si="46"/>
        <v>257.07810807548668</v>
      </c>
      <c r="K71">
        <f t="shared" si="47"/>
        <v>24.800055734527671</v>
      </c>
      <c r="L71">
        <f t="shared" si="48"/>
        <v>38.526267104311614</v>
      </c>
      <c r="M71">
        <f t="shared" si="49"/>
        <v>0.19628552279689146</v>
      </c>
      <c r="N71">
        <f t="shared" si="50"/>
        <v>3.3788932183328479</v>
      </c>
      <c r="O71">
        <f t="shared" si="51"/>
        <v>0.19016378575112364</v>
      </c>
      <c r="P71">
        <f t="shared" si="52"/>
        <v>0.11938647573089464</v>
      </c>
      <c r="Q71">
        <f t="shared" si="53"/>
        <v>161.84691147237547</v>
      </c>
      <c r="R71">
        <f t="shared" si="54"/>
        <v>27.709031555234866</v>
      </c>
      <c r="S71">
        <f t="shared" si="55"/>
        <v>27.977145161290299</v>
      </c>
      <c r="T71">
        <f t="shared" si="56"/>
        <v>3.7897865298973659</v>
      </c>
      <c r="U71">
        <f t="shared" si="57"/>
        <v>40.064588803100861</v>
      </c>
      <c r="V71">
        <f t="shared" si="58"/>
        <v>1.5136330254180776</v>
      </c>
      <c r="W71">
        <f t="shared" si="59"/>
        <v>3.7779821798668443</v>
      </c>
      <c r="X71">
        <f t="shared" si="60"/>
        <v>2.2761535044792884</v>
      </c>
      <c r="Y71">
        <f t="shared" si="61"/>
        <v>-203.46292702720774</v>
      </c>
      <c r="Z71">
        <f t="shared" si="62"/>
        <v>-9.7445394340327987</v>
      </c>
      <c r="AA71">
        <f t="shared" si="63"/>
        <v>-0.62832281435073334</v>
      </c>
      <c r="AB71">
        <f t="shared" si="64"/>
        <v>-51.9888778032158</v>
      </c>
      <c r="AC71">
        <v>-3.9918062410621999E-2</v>
      </c>
      <c r="AD71">
        <v>4.4811522070256002E-2</v>
      </c>
      <c r="AE71">
        <v>3.3707229802570402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50745.72718844255</v>
      </c>
      <c r="AK71" t="s">
        <v>251</v>
      </c>
      <c r="AL71">
        <v>2.2725</v>
      </c>
      <c r="AM71">
        <v>1.42177</v>
      </c>
      <c r="AN71">
        <f t="shared" si="68"/>
        <v>-0.85072999999999999</v>
      </c>
      <c r="AO71">
        <f t="shared" si="69"/>
        <v>-0.59835979096478331</v>
      </c>
      <c r="AP71">
        <v>0.105590538654359</v>
      </c>
      <c r="AQ71" t="s">
        <v>420</v>
      </c>
      <c r="AR71">
        <v>2.21470769230769</v>
      </c>
      <c r="AS71">
        <v>1.5196000000000001</v>
      </c>
      <c r="AT71">
        <f t="shared" si="70"/>
        <v>-0.45742806811508951</v>
      </c>
      <c r="AU71">
        <v>0.5</v>
      </c>
      <c r="AV71">
        <f t="shared" si="71"/>
        <v>841.202573613033</v>
      </c>
      <c r="AW71">
        <f t="shared" si="72"/>
        <v>15.472756055010953</v>
      </c>
      <c r="AX71">
        <f t="shared" si="73"/>
        <v>-192.39483407062554</v>
      </c>
      <c r="AY71">
        <f t="shared" si="74"/>
        <v>1</v>
      </c>
      <c r="AZ71">
        <f t="shared" si="75"/>
        <v>1.8268091418638173E-2</v>
      </c>
      <c r="BA71">
        <f t="shared" si="76"/>
        <v>-6.4378783890497546E-2</v>
      </c>
      <c r="BB71" t="s">
        <v>253</v>
      </c>
      <c r="BC71">
        <v>0</v>
      </c>
      <c r="BD71">
        <f t="shared" si="77"/>
        <v>1.5196000000000001</v>
      </c>
      <c r="BE71">
        <f t="shared" si="78"/>
        <v>-0.45742806811508946</v>
      </c>
      <c r="BF71">
        <f t="shared" si="79"/>
        <v>-6.8808597733810734E-2</v>
      </c>
      <c r="BG71">
        <f t="shared" si="80"/>
        <v>0.9232403935551734</v>
      </c>
      <c r="BH71">
        <f t="shared" si="81"/>
        <v>0.1149953569287554</v>
      </c>
      <c r="BI71">
        <f t="shared" si="82"/>
        <v>1000.00338709677</v>
      </c>
      <c r="BJ71">
        <f t="shared" si="83"/>
        <v>841.202573613033</v>
      </c>
      <c r="BK71">
        <f t="shared" si="84"/>
        <v>0.84119972438816359</v>
      </c>
      <c r="BL71">
        <f t="shared" si="85"/>
        <v>0.19239944877632734</v>
      </c>
      <c r="BM71">
        <v>0.89352191060443997</v>
      </c>
      <c r="BN71">
        <v>0.5</v>
      </c>
      <c r="BO71" t="s">
        <v>254</v>
      </c>
      <c r="BP71">
        <v>1672926428.0387101</v>
      </c>
      <c r="BQ71">
        <v>399.36441935483901</v>
      </c>
      <c r="BR71">
        <v>402.45864516129001</v>
      </c>
      <c r="BS71">
        <v>15.690364516129</v>
      </c>
      <c r="BT71">
        <v>14.8788419354839</v>
      </c>
      <c r="BU71">
        <v>500.01499999999999</v>
      </c>
      <c r="BV71">
        <v>96.269006451612896</v>
      </c>
      <c r="BW71">
        <v>0.199945806451613</v>
      </c>
      <c r="BX71">
        <v>27.9236516129032</v>
      </c>
      <c r="BY71">
        <v>27.977145161290299</v>
      </c>
      <c r="BZ71">
        <v>999.9</v>
      </c>
      <c r="CA71">
        <v>9999.5161290322594</v>
      </c>
      <c r="CB71">
        <v>0</v>
      </c>
      <c r="CC71">
        <v>314.64158064516101</v>
      </c>
      <c r="CD71">
        <v>1000.00338709677</v>
      </c>
      <c r="CE71">
        <v>0.96000893548387101</v>
      </c>
      <c r="CF71">
        <v>3.9990925806451597E-2</v>
      </c>
      <c r="CG71">
        <v>0</v>
      </c>
      <c r="CH71">
        <v>2.24411290322581</v>
      </c>
      <c r="CI71">
        <v>0</v>
      </c>
      <c r="CJ71">
        <v>671.48135483870999</v>
      </c>
      <c r="CK71">
        <v>9334.3861290322602</v>
      </c>
      <c r="CL71">
        <v>41.936999999999998</v>
      </c>
      <c r="CM71">
        <v>45.086387096774203</v>
      </c>
      <c r="CN71">
        <v>43.186999999999998</v>
      </c>
      <c r="CO71">
        <v>43.375</v>
      </c>
      <c r="CP71">
        <v>41.762</v>
      </c>
      <c r="CQ71">
        <v>960.01290322580599</v>
      </c>
      <c r="CR71">
        <v>39.990967741935499</v>
      </c>
      <c r="CS71">
        <v>0</v>
      </c>
      <c r="CT71">
        <v>60</v>
      </c>
      <c r="CU71">
        <v>2.21470769230769</v>
      </c>
      <c r="CV71">
        <v>-1.2063179462402001</v>
      </c>
      <c r="CW71">
        <v>1.6199316232371499</v>
      </c>
      <c r="CX71">
        <v>671.51711538461495</v>
      </c>
      <c r="CY71">
        <v>15</v>
      </c>
      <c r="CZ71">
        <v>1672923008.7</v>
      </c>
      <c r="DA71" t="s">
        <v>255</v>
      </c>
      <c r="DB71">
        <v>3</v>
      </c>
      <c r="DC71">
        <v>-4.1289999999999996</v>
      </c>
      <c r="DD71">
        <v>0.35299999999999998</v>
      </c>
      <c r="DE71">
        <v>400</v>
      </c>
      <c r="DF71">
        <v>15</v>
      </c>
      <c r="DG71">
        <v>1.71</v>
      </c>
      <c r="DH71">
        <v>0.19</v>
      </c>
      <c r="DI71">
        <v>-2.8893522452830198</v>
      </c>
      <c r="DJ71">
        <v>-2.23058603900588</v>
      </c>
      <c r="DK71">
        <v>1.9141800032468099</v>
      </c>
      <c r="DL71">
        <v>0</v>
      </c>
      <c r="DM71">
        <v>2.2109000000000001</v>
      </c>
      <c r="DN71">
        <v>0</v>
      </c>
      <c r="DO71">
        <v>0</v>
      </c>
      <c r="DP71">
        <v>0</v>
      </c>
      <c r="DQ71">
        <v>0.81149583018867899</v>
      </c>
      <c r="DR71">
        <v>1.1375583651146101E-3</v>
      </c>
      <c r="DS71">
        <v>2.6258565807151099E-3</v>
      </c>
      <c r="DT71">
        <v>1</v>
      </c>
      <c r="DU71">
        <v>1</v>
      </c>
      <c r="DV71">
        <v>3</v>
      </c>
      <c r="DW71" t="s">
        <v>256</v>
      </c>
      <c r="DX71">
        <v>100</v>
      </c>
      <c r="DY71">
        <v>100</v>
      </c>
      <c r="DZ71">
        <v>-4.1289999999999996</v>
      </c>
      <c r="EA71">
        <v>0.35299999999999998</v>
      </c>
      <c r="EB71">
        <v>2</v>
      </c>
      <c r="EC71">
        <v>516.64800000000002</v>
      </c>
      <c r="ED71">
        <v>408.7</v>
      </c>
      <c r="EE71">
        <v>24.970300000000002</v>
      </c>
      <c r="EF71">
        <v>31.625499999999999</v>
      </c>
      <c r="EG71">
        <v>30.0001</v>
      </c>
      <c r="EH71">
        <v>31.8017</v>
      </c>
      <c r="EI71">
        <v>31.837900000000001</v>
      </c>
      <c r="EJ71">
        <v>18.315200000000001</v>
      </c>
      <c r="EK71">
        <v>30.533200000000001</v>
      </c>
      <c r="EL71">
        <v>0</v>
      </c>
      <c r="EM71">
        <v>24.9832</v>
      </c>
      <c r="EN71">
        <v>402.95100000000002</v>
      </c>
      <c r="EO71">
        <v>14.8682</v>
      </c>
      <c r="EP71">
        <v>100.28</v>
      </c>
      <c r="EQ71">
        <v>90.794300000000007</v>
      </c>
    </row>
    <row r="72" spans="1:147" x14ac:dyDescent="0.3">
      <c r="A72">
        <v>56</v>
      </c>
      <c r="B72">
        <v>1672926496.0999999</v>
      </c>
      <c r="C72">
        <v>3420.8999998569502</v>
      </c>
      <c r="D72" t="s">
        <v>421</v>
      </c>
      <c r="E72" t="s">
        <v>422</v>
      </c>
      <c r="F72">
        <v>1672926488.0903201</v>
      </c>
      <c r="G72">
        <f t="shared" si="43"/>
        <v>4.6089181084144077E-3</v>
      </c>
      <c r="H72">
        <f t="shared" si="44"/>
        <v>15.605384914770527</v>
      </c>
      <c r="I72">
        <f t="shared" si="45"/>
        <v>400.08719354838701</v>
      </c>
      <c r="J72">
        <f t="shared" si="46"/>
        <v>256.30926187393396</v>
      </c>
      <c r="K72">
        <f t="shared" si="47"/>
        <v>24.72523287928507</v>
      </c>
      <c r="L72">
        <f t="shared" si="48"/>
        <v>38.594972964219231</v>
      </c>
      <c r="M72">
        <f t="shared" si="49"/>
        <v>0.19573137831886575</v>
      </c>
      <c r="N72">
        <f t="shared" si="50"/>
        <v>3.3792547745687527</v>
      </c>
      <c r="O72">
        <f t="shared" si="51"/>
        <v>0.18964421027523937</v>
      </c>
      <c r="P72">
        <f t="shared" si="52"/>
        <v>0.11905876980048111</v>
      </c>
      <c r="Q72">
        <f t="shared" si="53"/>
        <v>161.84600664789593</v>
      </c>
      <c r="R72">
        <f t="shared" si="54"/>
        <v>27.716369003947928</v>
      </c>
      <c r="S72">
        <f t="shared" si="55"/>
        <v>27.990190322580599</v>
      </c>
      <c r="T72">
        <f t="shared" si="56"/>
        <v>3.7926700639494046</v>
      </c>
      <c r="U72">
        <f t="shared" si="57"/>
        <v>40.02580116012691</v>
      </c>
      <c r="V72">
        <f t="shared" si="58"/>
        <v>1.5127180032339367</v>
      </c>
      <c r="W72">
        <f t="shared" si="59"/>
        <v>3.779357213069062</v>
      </c>
      <c r="X72">
        <f t="shared" si="60"/>
        <v>2.279952060715468</v>
      </c>
      <c r="Y72">
        <f t="shared" si="61"/>
        <v>-203.25328858107537</v>
      </c>
      <c r="Z72">
        <f t="shared" si="62"/>
        <v>-10.98559771941464</v>
      </c>
      <c r="AA72">
        <f t="shared" si="63"/>
        <v>-0.70833789555009319</v>
      </c>
      <c r="AB72">
        <f t="shared" si="64"/>
        <v>-53.101217548144177</v>
      </c>
      <c r="AC72">
        <v>-3.9923433554633202E-2</v>
      </c>
      <c r="AD72">
        <v>4.4817551649946698E-2</v>
      </c>
      <c r="AE72">
        <v>3.3710834371528802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50751.168442446171</v>
      </c>
      <c r="AK72" t="s">
        <v>251</v>
      </c>
      <c r="AL72">
        <v>2.2725</v>
      </c>
      <c r="AM72">
        <v>1.42177</v>
      </c>
      <c r="AN72">
        <f t="shared" si="68"/>
        <v>-0.85072999999999999</v>
      </c>
      <c r="AO72">
        <f t="shared" si="69"/>
        <v>-0.59835979096478331</v>
      </c>
      <c r="AP72">
        <v>0.105590538654359</v>
      </c>
      <c r="AQ72" t="s">
        <v>423</v>
      </c>
      <c r="AR72">
        <v>2.2930307692307701</v>
      </c>
      <c r="AS72">
        <v>1.8464</v>
      </c>
      <c r="AT72">
        <f t="shared" si="70"/>
        <v>-0.24189274763364921</v>
      </c>
      <c r="AU72">
        <v>0.5</v>
      </c>
      <c r="AV72">
        <f t="shared" si="71"/>
        <v>841.19797571607342</v>
      </c>
      <c r="AW72">
        <f t="shared" si="72"/>
        <v>15.605384914770527</v>
      </c>
      <c r="AX72">
        <f t="shared" si="73"/>
        <v>-101.73984482491237</v>
      </c>
      <c r="AY72">
        <f t="shared" si="74"/>
        <v>1</v>
      </c>
      <c r="AZ72">
        <f t="shared" si="75"/>
        <v>1.8425857911654981E-2</v>
      </c>
      <c r="BA72">
        <f t="shared" si="76"/>
        <v>-0.22997725303292899</v>
      </c>
      <c r="BB72" t="s">
        <v>253</v>
      </c>
      <c r="BC72">
        <v>0</v>
      </c>
      <c r="BD72">
        <f t="shared" si="77"/>
        <v>1.8464</v>
      </c>
      <c r="BE72">
        <f t="shared" si="78"/>
        <v>-0.24189274763364929</v>
      </c>
      <c r="BF72">
        <f t="shared" si="79"/>
        <v>-0.29866293422986845</v>
      </c>
      <c r="BG72">
        <f t="shared" si="80"/>
        <v>1.0481829834094583</v>
      </c>
      <c r="BH72">
        <f t="shared" si="81"/>
        <v>0.49913603611016427</v>
      </c>
      <c r="BI72">
        <f t="shared" si="82"/>
        <v>999.99793548387095</v>
      </c>
      <c r="BJ72">
        <f t="shared" si="83"/>
        <v>841.19797571607342</v>
      </c>
      <c r="BK72">
        <f t="shared" si="84"/>
        <v>0.84119971238644742</v>
      </c>
      <c r="BL72">
        <f t="shared" si="85"/>
        <v>0.19239942477289465</v>
      </c>
      <c r="BM72">
        <v>0.89352191060443997</v>
      </c>
      <c r="BN72">
        <v>0.5</v>
      </c>
      <c r="BO72" t="s">
        <v>254</v>
      </c>
      <c r="BP72">
        <v>1672926488.0903201</v>
      </c>
      <c r="BQ72">
        <v>400.08719354838701</v>
      </c>
      <c r="BR72">
        <v>403.20538709677402</v>
      </c>
      <c r="BS72">
        <v>15.681293548387099</v>
      </c>
      <c r="BT72">
        <v>14.870596774193499</v>
      </c>
      <c r="BU72">
        <v>500.013225806452</v>
      </c>
      <c r="BV72">
        <v>96.266432258064498</v>
      </c>
      <c r="BW72">
        <v>0.19997203225806501</v>
      </c>
      <c r="BX72">
        <v>27.929890322580601</v>
      </c>
      <c r="BY72">
        <v>27.990190322580599</v>
      </c>
      <c r="BZ72">
        <v>999.9</v>
      </c>
      <c r="CA72">
        <v>10001.129032258101</v>
      </c>
      <c r="CB72">
        <v>0</v>
      </c>
      <c r="CC72">
        <v>314.65199999999999</v>
      </c>
      <c r="CD72">
        <v>999.99793548387095</v>
      </c>
      <c r="CE72">
        <v>0.96000990322580704</v>
      </c>
      <c r="CF72">
        <v>3.9989938709677403E-2</v>
      </c>
      <c r="CG72">
        <v>0</v>
      </c>
      <c r="CH72">
        <v>2.27691290322581</v>
      </c>
      <c r="CI72">
        <v>0</v>
      </c>
      <c r="CJ72">
        <v>671.09732258064503</v>
      </c>
      <c r="CK72">
        <v>9334.3380645161305</v>
      </c>
      <c r="CL72">
        <v>42.01</v>
      </c>
      <c r="CM72">
        <v>45.158999999999999</v>
      </c>
      <c r="CN72">
        <v>43.277999999999999</v>
      </c>
      <c r="CO72">
        <v>43.436999999999998</v>
      </c>
      <c r="CP72">
        <v>41.828258064516099</v>
      </c>
      <c r="CQ72">
        <v>960.00741935483904</v>
      </c>
      <c r="CR72">
        <v>39.990322580645199</v>
      </c>
      <c r="CS72">
        <v>0</v>
      </c>
      <c r="CT72">
        <v>59.400000095367403</v>
      </c>
      <c r="CU72">
        <v>2.2930307692307701</v>
      </c>
      <c r="CV72">
        <v>0.68009572406488505</v>
      </c>
      <c r="CW72">
        <v>0.11716240298858301</v>
      </c>
      <c r="CX72">
        <v>671.10780769230803</v>
      </c>
      <c r="CY72">
        <v>15</v>
      </c>
      <c r="CZ72">
        <v>1672923008.7</v>
      </c>
      <c r="DA72" t="s">
        <v>255</v>
      </c>
      <c r="DB72">
        <v>3</v>
      </c>
      <c r="DC72">
        <v>-4.1289999999999996</v>
      </c>
      <c r="DD72">
        <v>0.35299999999999998</v>
      </c>
      <c r="DE72">
        <v>400</v>
      </c>
      <c r="DF72">
        <v>15</v>
      </c>
      <c r="DG72">
        <v>1.71</v>
      </c>
      <c r="DH72">
        <v>0.19</v>
      </c>
      <c r="DI72">
        <v>-3.0894528301886801</v>
      </c>
      <c r="DJ72">
        <v>1.97815912113972</v>
      </c>
      <c r="DK72">
        <v>1.1306962143580801</v>
      </c>
      <c r="DL72">
        <v>0</v>
      </c>
      <c r="DM72">
        <v>2.1415000000000002</v>
      </c>
      <c r="DN72">
        <v>0</v>
      </c>
      <c r="DO72">
        <v>0</v>
      </c>
      <c r="DP72">
        <v>0</v>
      </c>
      <c r="DQ72">
        <v>0.81099239622641495</v>
      </c>
      <c r="DR72">
        <v>-2.9430686122728401E-3</v>
      </c>
      <c r="DS72">
        <v>2.4588455439580599E-3</v>
      </c>
      <c r="DT72">
        <v>1</v>
      </c>
      <c r="DU72">
        <v>1</v>
      </c>
      <c r="DV72">
        <v>3</v>
      </c>
      <c r="DW72" t="s">
        <v>256</v>
      </c>
      <c r="DX72">
        <v>100</v>
      </c>
      <c r="DY72">
        <v>100</v>
      </c>
      <c r="DZ72">
        <v>-4.1289999999999996</v>
      </c>
      <c r="EA72">
        <v>0.35299999999999998</v>
      </c>
      <c r="EB72">
        <v>2</v>
      </c>
      <c r="EC72">
        <v>516.96900000000005</v>
      </c>
      <c r="ED72">
        <v>408.39800000000002</v>
      </c>
      <c r="EE72">
        <v>24.949300000000001</v>
      </c>
      <c r="EF72">
        <v>31.615500000000001</v>
      </c>
      <c r="EG72">
        <v>29.9999</v>
      </c>
      <c r="EH72">
        <v>31.793399999999998</v>
      </c>
      <c r="EI72">
        <v>31.829599999999999</v>
      </c>
      <c r="EJ72">
        <v>18.286999999999999</v>
      </c>
      <c r="EK72">
        <v>30.533200000000001</v>
      </c>
      <c r="EL72">
        <v>0</v>
      </c>
      <c r="EM72">
        <v>24.950900000000001</v>
      </c>
      <c r="EN72">
        <v>402.92399999999998</v>
      </c>
      <c r="EO72">
        <v>14.867900000000001</v>
      </c>
      <c r="EP72">
        <v>100.28100000000001</v>
      </c>
      <c r="EQ72">
        <v>90.796999999999997</v>
      </c>
    </row>
    <row r="73" spans="1:147" x14ac:dyDescent="0.3">
      <c r="A73">
        <v>57</v>
      </c>
      <c r="B73">
        <v>1672926556.0999999</v>
      </c>
      <c r="C73">
        <v>3480.8999998569502</v>
      </c>
      <c r="D73" t="s">
        <v>424</v>
      </c>
      <c r="E73" t="s">
        <v>425</v>
      </c>
      <c r="F73">
        <v>1672926548.0999999</v>
      </c>
      <c r="G73">
        <f t="shared" si="43"/>
        <v>4.5863468942060216E-3</v>
      </c>
      <c r="H73">
        <f t="shared" si="44"/>
        <v>5.2065680168942317</v>
      </c>
      <c r="I73">
        <f t="shared" si="45"/>
        <v>399.30200000000002</v>
      </c>
      <c r="J73">
        <f t="shared" si="46"/>
        <v>340.9757027578375</v>
      </c>
      <c r="K73">
        <f t="shared" si="47"/>
        <v>32.892652632789392</v>
      </c>
      <c r="L73">
        <f t="shared" si="48"/>
        <v>38.519172701598535</v>
      </c>
      <c r="M73">
        <f t="shared" si="49"/>
        <v>0.1945692973182504</v>
      </c>
      <c r="N73">
        <f t="shared" si="50"/>
        <v>3.3798149298660327</v>
      </c>
      <c r="O73">
        <f t="shared" si="51"/>
        <v>0.18855396338721778</v>
      </c>
      <c r="P73">
        <f t="shared" si="52"/>
        <v>0.11837118957981946</v>
      </c>
      <c r="Q73">
        <f t="shared" si="53"/>
        <v>161.84752404683834</v>
      </c>
      <c r="R73">
        <f t="shared" si="54"/>
        <v>27.721687296761786</v>
      </c>
      <c r="S73">
        <f t="shared" si="55"/>
        <v>27.9939258064516</v>
      </c>
      <c r="T73">
        <f t="shared" si="56"/>
        <v>3.7934961168087566</v>
      </c>
      <c r="U73">
        <f t="shared" si="57"/>
        <v>39.995640009722905</v>
      </c>
      <c r="V73">
        <f t="shared" si="58"/>
        <v>1.5115909039246633</v>
      </c>
      <c r="W73">
        <f t="shared" si="59"/>
        <v>3.7793892123171346</v>
      </c>
      <c r="X73">
        <f t="shared" si="60"/>
        <v>2.2819052128840935</v>
      </c>
      <c r="Y73">
        <f t="shared" si="61"/>
        <v>-202.25789803448555</v>
      </c>
      <c r="Z73">
        <f t="shared" si="62"/>
        <v>-11.641620674101516</v>
      </c>
      <c r="AA73">
        <f t="shared" si="63"/>
        <v>-0.75052756242384355</v>
      </c>
      <c r="AB73">
        <f t="shared" si="64"/>
        <v>-52.802522224172577</v>
      </c>
      <c r="AC73">
        <v>-3.9931755481230999E-2</v>
      </c>
      <c r="AD73">
        <v>4.4826893741593501E-2</v>
      </c>
      <c r="AE73">
        <v>3.3716418891580302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50761.287399898523</v>
      </c>
      <c r="AK73" t="s">
        <v>251</v>
      </c>
      <c r="AL73">
        <v>2.2725</v>
      </c>
      <c r="AM73">
        <v>1.42177</v>
      </c>
      <c r="AN73">
        <f t="shared" si="68"/>
        <v>-0.85072999999999999</v>
      </c>
      <c r="AO73">
        <f t="shared" si="69"/>
        <v>-0.59835979096478331</v>
      </c>
      <c r="AP73">
        <v>0.105590538654359</v>
      </c>
      <c r="AQ73" t="s">
        <v>426</v>
      </c>
      <c r="AR73">
        <v>2.2849346153846199</v>
      </c>
      <c r="AS73">
        <v>1.4176</v>
      </c>
      <c r="AT73">
        <f t="shared" si="70"/>
        <v>-0.61183310904671284</v>
      </c>
      <c r="AU73">
        <v>0.5</v>
      </c>
      <c r="AV73">
        <f t="shared" si="71"/>
        <v>841.20579809046592</v>
      </c>
      <c r="AW73">
        <f t="shared" si="72"/>
        <v>5.2065680168942317</v>
      </c>
      <c r="AX73">
        <f t="shared" si="73"/>
        <v>-257.33877939690558</v>
      </c>
      <c r="AY73">
        <f t="shared" si="74"/>
        <v>1</v>
      </c>
      <c r="AZ73">
        <f t="shared" si="75"/>
        <v>6.0638876833933779E-3</v>
      </c>
      <c r="BA73">
        <f t="shared" si="76"/>
        <v>2.9415914221219011E-3</v>
      </c>
      <c r="BB73" t="s">
        <v>253</v>
      </c>
      <c r="BC73">
        <v>0</v>
      </c>
      <c r="BD73">
        <f t="shared" si="77"/>
        <v>1.4176</v>
      </c>
      <c r="BE73">
        <f t="shared" si="78"/>
        <v>-0.61183310904671273</v>
      </c>
      <c r="BF73">
        <f t="shared" si="79"/>
        <v>2.9329638408462739E-3</v>
      </c>
      <c r="BG73">
        <f t="shared" si="80"/>
        <v>1.014545110989145</v>
      </c>
      <c r="BH73">
        <f t="shared" si="81"/>
        <v>-4.9016726811091735E-3</v>
      </c>
      <c r="BI73">
        <f t="shared" si="82"/>
        <v>1000.00722580645</v>
      </c>
      <c r="BJ73">
        <f t="shared" si="83"/>
        <v>841.20579809046592</v>
      </c>
      <c r="BK73">
        <f t="shared" si="84"/>
        <v>0.84119971974410523</v>
      </c>
      <c r="BL73">
        <f t="shared" si="85"/>
        <v>0.19239943948821042</v>
      </c>
      <c r="BM73">
        <v>0.89352191060443997</v>
      </c>
      <c r="BN73">
        <v>0.5</v>
      </c>
      <c r="BO73" t="s">
        <v>254</v>
      </c>
      <c r="BP73">
        <v>1672926548.0999999</v>
      </c>
      <c r="BQ73">
        <v>399.30200000000002</v>
      </c>
      <c r="BR73">
        <v>400.55964516129001</v>
      </c>
      <c r="BS73">
        <v>15.6696322580645</v>
      </c>
      <c r="BT73">
        <v>14.8629129032258</v>
      </c>
      <c r="BU73">
        <v>500.02361290322602</v>
      </c>
      <c r="BV73">
        <v>96.266316129032305</v>
      </c>
      <c r="BW73">
        <v>0.19994925806451599</v>
      </c>
      <c r="BX73">
        <v>27.930035483870999</v>
      </c>
      <c r="BY73">
        <v>27.9939258064516</v>
      </c>
      <c r="BZ73">
        <v>999.9</v>
      </c>
      <c r="CA73">
        <v>10003.225806451601</v>
      </c>
      <c r="CB73">
        <v>0</v>
      </c>
      <c r="CC73">
        <v>314.64332258064502</v>
      </c>
      <c r="CD73">
        <v>1000.00722580645</v>
      </c>
      <c r="CE73">
        <v>0.96001022580645201</v>
      </c>
      <c r="CF73">
        <v>3.9989609677419297E-2</v>
      </c>
      <c r="CG73">
        <v>0</v>
      </c>
      <c r="CH73">
        <v>2.2617709677419402</v>
      </c>
      <c r="CI73">
        <v>0</v>
      </c>
      <c r="CJ73">
        <v>670.79741935483901</v>
      </c>
      <c r="CK73">
        <v>9334.42903225806</v>
      </c>
      <c r="CL73">
        <v>42.090451612903202</v>
      </c>
      <c r="CM73">
        <v>45.205290322580602</v>
      </c>
      <c r="CN73">
        <v>43.342483870967698</v>
      </c>
      <c r="CO73">
        <v>43.5</v>
      </c>
      <c r="CP73">
        <v>41.878999999999998</v>
      </c>
      <c r="CQ73">
        <v>960.01677419354803</v>
      </c>
      <c r="CR73">
        <v>39.990967741935499</v>
      </c>
      <c r="CS73">
        <v>0</v>
      </c>
      <c r="CT73">
        <v>59.200000047683702</v>
      </c>
      <c r="CU73">
        <v>2.2849346153846199</v>
      </c>
      <c r="CV73">
        <v>0.34840683775930797</v>
      </c>
      <c r="CW73">
        <v>2.13114531763016</v>
      </c>
      <c r="CX73">
        <v>670.80338461538497</v>
      </c>
      <c r="CY73">
        <v>15</v>
      </c>
      <c r="CZ73">
        <v>1672923008.7</v>
      </c>
      <c r="DA73" t="s">
        <v>255</v>
      </c>
      <c r="DB73">
        <v>3</v>
      </c>
      <c r="DC73">
        <v>-4.1289999999999996</v>
      </c>
      <c r="DD73">
        <v>0.35299999999999998</v>
      </c>
      <c r="DE73">
        <v>400</v>
      </c>
      <c r="DF73">
        <v>15</v>
      </c>
      <c r="DG73">
        <v>1.71</v>
      </c>
      <c r="DH73">
        <v>0.19</v>
      </c>
      <c r="DI73">
        <v>-2.69432927169811</v>
      </c>
      <c r="DJ73">
        <v>-1.88815574842673</v>
      </c>
      <c r="DK73">
        <v>4.6076515530639499</v>
      </c>
      <c r="DL73">
        <v>0</v>
      </c>
      <c r="DM73">
        <v>2.4457</v>
      </c>
      <c r="DN73">
        <v>0</v>
      </c>
      <c r="DO73">
        <v>0</v>
      </c>
      <c r="DP73">
        <v>0</v>
      </c>
      <c r="DQ73">
        <v>0.80729149056603799</v>
      </c>
      <c r="DR73">
        <v>-6.6167585873276903E-3</v>
      </c>
      <c r="DS73">
        <v>2.3866536265092801E-3</v>
      </c>
      <c r="DT73">
        <v>1</v>
      </c>
      <c r="DU73">
        <v>1</v>
      </c>
      <c r="DV73">
        <v>3</v>
      </c>
      <c r="DW73" t="s">
        <v>256</v>
      </c>
      <c r="DX73">
        <v>100</v>
      </c>
      <c r="DY73">
        <v>100</v>
      </c>
      <c r="DZ73">
        <v>-4.1289999999999996</v>
      </c>
      <c r="EA73">
        <v>0.35299999999999998</v>
      </c>
      <c r="EB73">
        <v>2</v>
      </c>
      <c r="EC73">
        <v>517.16</v>
      </c>
      <c r="ED73">
        <v>408.58699999999999</v>
      </c>
      <c r="EE73">
        <v>24.896000000000001</v>
      </c>
      <c r="EF73">
        <v>31.607199999999999</v>
      </c>
      <c r="EG73">
        <v>29.9999</v>
      </c>
      <c r="EH73">
        <v>31.785</v>
      </c>
      <c r="EI73">
        <v>31.821300000000001</v>
      </c>
      <c r="EJ73">
        <v>18.255400000000002</v>
      </c>
      <c r="EK73">
        <v>30.533200000000001</v>
      </c>
      <c r="EL73">
        <v>0</v>
      </c>
      <c r="EM73">
        <v>24.894200000000001</v>
      </c>
      <c r="EN73">
        <v>403.49599999999998</v>
      </c>
      <c r="EO73">
        <v>14.927199999999999</v>
      </c>
      <c r="EP73">
        <v>100.28400000000001</v>
      </c>
      <c r="EQ73">
        <v>90.798900000000003</v>
      </c>
    </row>
    <row r="74" spans="1:147" x14ac:dyDescent="0.3">
      <c r="A74">
        <v>58</v>
      </c>
      <c r="B74">
        <v>1672926675.5999999</v>
      </c>
      <c r="C74">
        <v>3600.3999998569502</v>
      </c>
      <c r="D74" t="s">
        <v>427</v>
      </c>
      <c r="E74" t="s">
        <v>428</v>
      </c>
      <c r="F74">
        <v>1672926667.5999999</v>
      </c>
      <c r="G74">
        <f t="shared" si="43"/>
        <v>4.5004172425319785E-3</v>
      </c>
      <c r="H74">
        <f t="shared" si="44"/>
        <v>-1.6938853162812013</v>
      </c>
      <c r="I74">
        <f t="shared" si="45"/>
        <v>400.250838709677</v>
      </c>
      <c r="J74">
        <f t="shared" si="46"/>
        <v>399.37565694049067</v>
      </c>
      <c r="K74">
        <f t="shared" si="47"/>
        <v>38.525752932578634</v>
      </c>
      <c r="L74">
        <f t="shared" si="48"/>
        <v>38.610177298522885</v>
      </c>
      <c r="M74">
        <f t="shared" si="49"/>
        <v>0.19813717366650219</v>
      </c>
      <c r="N74">
        <f t="shared" si="50"/>
        <v>3.3756143155990039</v>
      </c>
      <c r="O74">
        <f t="shared" si="51"/>
        <v>0.19189551659115431</v>
      </c>
      <c r="P74">
        <f t="shared" si="52"/>
        <v>0.12047910701059086</v>
      </c>
      <c r="Q74">
        <f t="shared" si="53"/>
        <v>0</v>
      </c>
      <c r="R74">
        <f t="shared" si="54"/>
        <v>27.173278529219374</v>
      </c>
      <c r="S74">
        <f t="shared" si="55"/>
        <v>27.640693548387102</v>
      </c>
      <c r="T74">
        <f t="shared" si="56"/>
        <v>3.71607429409781</v>
      </c>
      <c r="U74">
        <f t="shared" si="57"/>
        <v>39.46781097858846</v>
      </c>
      <c r="V74">
        <f t="shared" si="58"/>
        <v>1.5150778884252245</v>
      </c>
      <c r="W74">
        <f t="shared" si="59"/>
        <v>3.8387684821110648</v>
      </c>
      <c r="X74">
        <f t="shared" si="60"/>
        <v>2.2009964056725853</v>
      </c>
      <c r="Y74">
        <f t="shared" si="61"/>
        <v>-198.46840039566024</v>
      </c>
      <c r="Z74">
        <f t="shared" si="62"/>
        <v>101.34454734941664</v>
      </c>
      <c r="AA74">
        <f t="shared" si="63"/>
        <v>6.5389581265923438</v>
      </c>
      <c r="AB74">
        <f t="shared" si="64"/>
        <v>-90.584894919651248</v>
      </c>
      <c r="AC74">
        <v>-3.9869363104752698E-2</v>
      </c>
      <c r="AD74">
        <v>4.4756852833124201E-2</v>
      </c>
      <c r="AE74">
        <v>3.3674540450641799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50640.15355303941</v>
      </c>
      <c r="AK74" t="s">
        <v>429</v>
      </c>
      <c r="AL74">
        <v>2.24830384615385</v>
      </c>
      <c r="AM74">
        <v>1.3148</v>
      </c>
      <c r="AN74">
        <f t="shared" si="68"/>
        <v>-0.93350384615385007</v>
      </c>
      <c r="AO74">
        <f t="shared" si="69"/>
        <v>-0.70999684070113334</v>
      </c>
      <c r="AP74">
        <v>-0.75676182207618303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-1.6938853162812013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-1.4084569714598785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0.89352191060443997</v>
      </c>
      <c r="BN74">
        <v>0.5</v>
      </c>
      <c r="BO74" t="s">
        <v>254</v>
      </c>
      <c r="BP74">
        <v>1672926667.5999999</v>
      </c>
      <c r="BQ74">
        <v>400.250838709677</v>
      </c>
      <c r="BR74">
        <v>400.27003225806499</v>
      </c>
      <c r="BS74">
        <v>15.7059935483871</v>
      </c>
      <c r="BT74">
        <v>14.9144290322581</v>
      </c>
      <c r="BU74">
        <v>500.03051612903198</v>
      </c>
      <c r="BV74">
        <v>96.264909677419396</v>
      </c>
      <c r="BW74">
        <v>0.20004070967741899</v>
      </c>
      <c r="BX74">
        <v>28.197574193548402</v>
      </c>
      <c r="BY74">
        <v>27.640693548387102</v>
      </c>
      <c r="BZ74">
        <v>999.9</v>
      </c>
      <c r="CA74">
        <v>9987.7419354838694</v>
      </c>
      <c r="CB74">
        <v>0</v>
      </c>
      <c r="CC74">
        <v>314.67954838709699</v>
      </c>
      <c r="CD74">
        <v>0</v>
      </c>
      <c r="CE74">
        <v>0</v>
      </c>
      <c r="CF74">
        <v>0</v>
      </c>
      <c r="CG74">
        <v>0</v>
      </c>
      <c r="CH74">
        <v>2.26813548387097</v>
      </c>
      <c r="CI74">
        <v>0</v>
      </c>
      <c r="CJ74">
        <v>6.1903548387096796</v>
      </c>
      <c r="CK74">
        <v>0.82167741935483896</v>
      </c>
      <c r="CL74">
        <v>41.332419354838699</v>
      </c>
      <c r="CM74">
        <v>45.311999999999998</v>
      </c>
      <c r="CN74">
        <v>43.326225806451603</v>
      </c>
      <c r="CO74">
        <v>43.554000000000002</v>
      </c>
      <c r="CP74">
        <v>41.602548387096697</v>
      </c>
      <c r="CQ74">
        <v>0</v>
      </c>
      <c r="CR74">
        <v>0</v>
      </c>
      <c r="CS74">
        <v>0</v>
      </c>
      <c r="CT74">
        <v>119</v>
      </c>
      <c r="CU74">
        <v>2.24830384615385</v>
      </c>
      <c r="CV74">
        <v>-9.8519662665593297E-2</v>
      </c>
      <c r="CW74">
        <v>-0.51042392279066695</v>
      </c>
      <c r="CX74">
        <v>6.1934807692307698</v>
      </c>
      <c r="CY74">
        <v>15</v>
      </c>
      <c r="CZ74">
        <v>1672923008.7</v>
      </c>
      <c r="DA74" t="s">
        <v>255</v>
      </c>
      <c r="DB74">
        <v>3</v>
      </c>
      <c r="DC74">
        <v>-4.1289999999999996</v>
      </c>
      <c r="DD74">
        <v>0.35299999999999998</v>
      </c>
      <c r="DE74">
        <v>400</v>
      </c>
      <c r="DF74">
        <v>15</v>
      </c>
      <c r="DG74">
        <v>1.71</v>
      </c>
      <c r="DH74">
        <v>0.19</v>
      </c>
      <c r="DI74">
        <v>8.4873607547169799E-2</v>
      </c>
      <c r="DJ74">
        <v>0.19580498209973399</v>
      </c>
      <c r="DK74">
        <v>0.58742719260736298</v>
      </c>
      <c r="DL74">
        <v>1</v>
      </c>
      <c r="DM74">
        <v>2.2955000000000001</v>
      </c>
      <c r="DN74">
        <v>0</v>
      </c>
      <c r="DO74">
        <v>0</v>
      </c>
      <c r="DP74">
        <v>0</v>
      </c>
      <c r="DQ74">
        <v>0.78614881132075498</v>
      </c>
      <c r="DR74">
        <v>4.4722225447512302E-2</v>
      </c>
      <c r="DS74">
        <v>1.15706668405158E-2</v>
      </c>
      <c r="DT74">
        <v>1</v>
      </c>
      <c r="DU74">
        <v>2</v>
      </c>
      <c r="DV74">
        <v>3</v>
      </c>
      <c r="DW74" t="s">
        <v>260</v>
      </c>
      <c r="DX74">
        <v>100</v>
      </c>
      <c r="DY74">
        <v>100</v>
      </c>
      <c r="DZ74">
        <v>-4.1289999999999996</v>
      </c>
      <c r="EA74">
        <v>0.35299999999999998</v>
      </c>
      <c r="EB74">
        <v>2</v>
      </c>
      <c r="EC74">
        <v>517.22400000000005</v>
      </c>
      <c r="ED74">
        <v>408.51299999999998</v>
      </c>
      <c r="EE74">
        <v>29.5318</v>
      </c>
      <c r="EF74">
        <v>31.593399999999999</v>
      </c>
      <c r="EG74">
        <v>29.999700000000001</v>
      </c>
      <c r="EH74">
        <v>31.776700000000002</v>
      </c>
      <c r="EI74">
        <v>31.810199999999998</v>
      </c>
      <c r="EJ74">
        <v>18.168700000000001</v>
      </c>
      <c r="EK74">
        <v>29.639500000000002</v>
      </c>
      <c r="EL74">
        <v>0</v>
      </c>
      <c r="EM74">
        <v>29.615500000000001</v>
      </c>
      <c r="EN74">
        <v>400.69499999999999</v>
      </c>
      <c r="EO74">
        <v>15.133100000000001</v>
      </c>
      <c r="EP74">
        <v>100.283</v>
      </c>
      <c r="EQ74">
        <v>90.800299999999993</v>
      </c>
    </row>
    <row r="75" spans="1:147" x14ac:dyDescent="0.3">
      <c r="A75">
        <v>59</v>
      </c>
      <c r="B75">
        <v>1672926735.5999999</v>
      </c>
      <c r="C75">
        <v>3660.3999998569502</v>
      </c>
      <c r="D75" t="s">
        <v>430</v>
      </c>
      <c r="E75" t="s">
        <v>431</v>
      </c>
      <c r="F75">
        <v>1672926727.5999999</v>
      </c>
      <c r="G75">
        <f t="shared" si="43"/>
        <v>3.6102397989670027E-3</v>
      </c>
      <c r="H75">
        <f t="shared" si="44"/>
        <v>-2.6067169212363299</v>
      </c>
      <c r="I75">
        <f t="shared" si="45"/>
        <v>399.92390322580599</v>
      </c>
      <c r="J75">
        <f t="shared" si="46"/>
        <v>412.16767629308083</v>
      </c>
      <c r="K75">
        <f t="shared" si="47"/>
        <v>39.760054193823684</v>
      </c>
      <c r="L75">
        <f t="shared" si="48"/>
        <v>38.578949733934969</v>
      </c>
      <c r="M75">
        <f t="shared" si="49"/>
        <v>0.15226931358845269</v>
      </c>
      <c r="N75">
        <f t="shared" si="50"/>
        <v>3.3773705197005754</v>
      </c>
      <c r="O75">
        <f t="shared" si="51"/>
        <v>0.14855570160437553</v>
      </c>
      <c r="P75">
        <f t="shared" si="52"/>
        <v>9.3173423304692984E-2</v>
      </c>
      <c r="Q75">
        <f t="shared" si="53"/>
        <v>0</v>
      </c>
      <c r="R75">
        <f t="shared" si="54"/>
        <v>28.020224079955554</v>
      </c>
      <c r="S75">
        <f t="shared" si="55"/>
        <v>28.2528516129032</v>
      </c>
      <c r="T75">
        <f t="shared" si="56"/>
        <v>3.8511380476798269</v>
      </c>
      <c r="U75">
        <f t="shared" si="57"/>
        <v>39.466075767276706</v>
      </c>
      <c r="V75">
        <f t="shared" si="58"/>
        <v>1.5727084286063178</v>
      </c>
      <c r="W75">
        <f t="shared" si="59"/>
        <v>3.9849627763354385</v>
      </c>
      <c r="X75">
        <f t="shared" si="60"/>
        <v>2.2784296190735089</v>
      </c>
      <c r="Y75">
        <f t="shared" si="61"/>
        <v>-159.21157513444481</v>
      </c>
      <c r="Z75">
        <f t="shared" si="62"/>
        <v>107.12576996763289</v>
      </c>
      <c r="AA75">
        <f t="shared" si="63"/>
        <v>6.9517157108365204</v>
      </c>
      <c r="AB75">
        <f t="shared" si="64"/>
        <v>-45.134089455975413</v>
      </c>
      <c r="AC75">
        <v>-3.9895444377397199E-2</v>
      </c>
      <c r="AD75">
        <v>4.47861313465127E-2</v>
      </c>
      <c r="AE75">
        <v>3.3692049109756201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50563.902069360425</v>
      </c>
      <c r="AK75" t="s">
        <v>432</v>
      </c>
      <c r="AL75">
        <v>2.22107307692308</v>
      </c>
      <c r="AM75">
        <v>1.4876</v>
      </c>
      <c r="AN75">
        <f t="shared" si="68"/>
        <v>-0.73347307692307995</v>
      </c>
      <c r="AO75">
        <f t="shared" si="69"/>
        <v>-0.49305799739384237</v>
      </c>
      <c r="AP75">
        <v>-1.1645793419361401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-2.6067169212363299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-2.0281589697068134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0.89352191060443997</v>
      </c>
      <c r="BN75">
        <v>0.5</v>
      </c>
      <c r="BO75" t="s">
        <v>254</v>
      </c>
      <c r="BP75">
        <v>1672926727.5999999</v>
      </c>
      <c r="BQ75">
        <v>399.92390322580599</v>
      </c>
      <c r="BR75">
        <v>399.716096774194</v>
      </c>
      <c r="BS75">
        <v>16.303287096774199</v>
      </c>
      <c r="BT75">
        <v>15.668664516129001</v>
      </c>
      <c r="BU75">
        <v>500.01951612903201</v>
      </c>
      <c r="BV75">
        <v>96.265699999999995</v>
      </c>
      <c r="BW75">
        <v>0.200026161290323</v>
      </c>
      <c r="BX75">
        <v>28.8411935483871</v>
      </c>
      <c r="BY75">
        <v>28.2528516129032</v>
      </c>
      <c r="BZ75">
        <v>999.9</v>
      </c>
      <c r="CA75">
        <v>9994.1935483871002</v>
      </c>
      <c r="CB75">
        <v>0</v>
      </c>
      <c r="CC75">
        <v>314.61564516128999</v>
      </c>
      <c r="CD75">
        <v>0</v>
      </c>
      <c r="CE75">
        <v>0</v>
      </c>
      <c r="CF75">
        <v>0</v>
      </c>
      <c r="CG75">
        <v>0</v>
      </c>
      <c r="CH75">
        <v>2.24145161290323</v>
      </c>
      <c r="CI75">
        <v>0</v>
      </c>
      <c r="CJ75">
        <v>4.5351032258064503</v>
      </c>
      <c r="CK75">
        <v>0.666151612903226</v>
      </c>
      <c r="CL75">
        <v>40.8445483870968</v>
      </c>
      <c r="CM75">
        <v>45.25</v>
      </c>
      <c r="CN75">
        <v>43.048032258064502</v>
      </c>
      <c r="CO75">
        <v>43.447161290322597</v>
      </c>
      <c r="CP75">
        <v>41.243677419354803</v>
      </c>
      <c r="CQ75">
        <v>0</v>
      </c>
      <c r="CR75">
        <v>0</v>
      </c>
      <c r="CS75">
        <v>0</v>
      </c>
      <c r="CT75">
        <v>59.400000095367403</v>
      </c>
      <c r="CU75">
        <v>2.22107307692308</v>
      </c>
      <c r="CV75">
        <v>-0.89403418901933895</v>
      </c>
      <c r="CW75">
        <v>0.58902223115898</v>
      </c>
      <c r="CX75">
        <v>4.5682423076923104</v>
      </c>
      <c r="CY75">
        <v>15</v>
      </c>
      <c r="CZ75">
        <v>1672923008.7</v>
      </c>
      <c r="DA75" t="s">
        <v>255</v>
      </c>
      <c r="DB75">
        <v>3</v>
      </c>
      <c r="DC75">
        <v>-4.1289999999999996</v>
      </c>
      <c r="DD75">
        <v>0.35299999999999998</v>
      </c>
      <c r="DE75">
        <v>400</v>
      </c>
      <c r="DF75">
        <v>15</v>
      </c>
      <c r="DG75">
        <v>1.71</v>
      </c>
      <c r="DH75">
        <v>0.19</v>
      </c>
      <c r="DI75">
        <v>4.9637247169811299E-2</v>
      </c>
      <c r="DJ75">
        <v>-1.0373012472179499</v>
      </c>
      <c r="DK75">
        <v>0.95325893301363496</v>
      </c>
      <c r="DL75">
        <v>0</v>
      </c>
      <c r="DM75">
        <v>2.1438000000000001</v>
      </c>
      <c r="DN75">
        <v>0</v>
      </c>
      <c r="DO75">
        <v>0</v>
      </c>
      <c r="DP75">
        <v>0</v>
      </c>
      <c r="DQ75">
        <v>0.64094399999999996</v>
      </c>
      <c r="DR75">
        <v>-4.2864828253517298E-2</v>
      </c>
      <c r="DS75">
        <v>1.32103291119216E-2</v>
      </c>
      <c r="DT75">
        <v>1</v>
      </c>
      <c r="DU75">
        <v>1</v>
      </c>
      <c r="DV75">
        <v>3</v>
      </c>
      <c r="DW75" t="s">
        <v>256</v>
      </c>
      <c r="DX75">
        <v>100</v>
      </c>
      <c r="DY75">
        <v>100</v>
      </c>
      <c r="DZ75">
        <v>-4.1289999999999996</v>
      </c>
      <c r="EA75">
        <v>0.35299999999999998</v>
      </c>
      <c r="EB75">
        <v>2</v>
      </c>
      <c r="EC75">
        <v>517.03</v>
      </c>
      <c r="ED75">
        <v>409.33600000000001</v>
      </c>
      <c r="EE75">
        <v>29.533799999999999</v>
      </c>
      <c r="EF75">
        <v>31.576699999999999</v>
      </c>
      <c r="EG75">
        <v>29.9999</v>
      </c>
      <c r="EH75">
        <v>31.7684</v>
      </c>
      <c r="EI75">
        <v>31.8047</v>
      </c>
      <c r="EJ75">
        <v>18.195499999999999</v>
      </c>
      <c r="EK75">
        <v>26.294599999999999</v>
      </c>
      <c r="EL75">
        <v>0</v>
      </c>
      <c r="EM75">
        <v>29.53</v>
      </c>
      <c r="EN75">
        <v>400.48500000000001</v>
      </c>
      <c r="EO75">
        <v>15.804600000000001</v>
      </c>
      <c r="EP75">
        <v>100.285</v>
      </c>
      <c r="EQ75">
        <v>90.795699999999997</v>
      </c>
    </row>
    <row r="76" spans="1:147" x14ac:dyDescent="0.3">
      <c r="A76">
        <v>60</v>
      </c>
      <c r="B76">
        <v>1672926795.5999999</v>
      </c>
      <c r="C76">
        <v>3720.3999998569502</v>
      </c>
      <c r="D76" t="s">
        <v>433</v>
      </c>
      <c r="E76" t="s">
        <v>434</v>
      </c>
      <c r="F76">
        <v>1672926787.5999999</v>
      </c>
      <c r="G76">
        <f t="shared" si="43"/>
        <v>3.6436684472809671E-3</v>
      </c>
      <c r="H76">
        <f t="shared" si="44"/>
        <v>7.702739647211934</v>
      </c>
      <c r="I76">
        <f t="shared" si="45"/>
        <v>397.74758064516101</v>
      </c>
      <c r="J76">
        <f t="shared" si="46"/>
        <v>304.60167462941985</v>
      </c>
      <c r="K76">
        <f t="shared" si="47"/>
        <v>29.383422798700973</v>
      </c>
      <c r="L76">
        <f t="shared" si="48"/>
        <v>38.368749428170005</v>
      </c>
      <c r="M76">
        <f t="shared" si="49"/>
        <v>0.15770886122232267</v>
      </c>
      <c r="N76">
        <f t="shared" si="50"/>
        <v>3.3819470567694854</v>
      </c>
      <c r="O76">
        <f t="shared" si="51"/>
        <v>0.15373416039114957</v>
      </c>
      <c r="P76">
        <f t="shared" si="52"/>
        <v>9.6432617831873568E-2</v>
      </c>
      <c r="Q76">
        <f t="shared" si="53"/>
        <v>0</v>
      </c>
      <c r="R76">
        <f t="shared" si="54"/>
        <v>27.840859520983102</v>
      </c>
      <c r="S76">
        <f t="shared" si="55"/>
        <v>28.097877419354798</v>
      </c>
      <c r="T76">
        <f t="shared" si="56"/>
        <v>3.8165466925567082</v>
      </c>
      <c r="U76">
        <f t="shared" si="57"/>
        <v>40.411549165730051</v>
      </c>
      <c r="V76">
        <f t="shared" si="58"/>
        <v>1.5943404980682665</v>
      </c>
      <c r="W76">
        <f t="shared" si="59"/>
        <v>3.9452595383804412</v>
      </c>
      <c r="X76">
        <f t="shared" si="60"/>
        <v>2.2222061944884417</v>
      </c>
      <c r="Y76">
        <f t="shared" si="61"/>
        <v>-160.68577852509065</v>
      </c>
      <c r="Z76">
        <f t="shared" si="62"/>
        <v>104.03373584754651</v>
      </c>
      <c r="AA76">
        <f t="shared" si="63"/>
        <v>6.7309440489332264</v>
      </c>
      <c r="AB76">
        <f t="shared" si="64"/>
        <v>-49.92109862861092</v>
      </c>
      <c r="AC76">
        <v>-3.9963436566152699E-2</v>
      </c>
      <c r="AD76">
        <v>4.4862458534833602E-2</v>
      </c>
      <c r="AE76">
        <v>3.3737675317285598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50675.531221609061</v>
      </c>
      <c r="AK76" t="s">
        <v>435</v>
      </c>
      <c r="AL76">
        <v>2.2454153846153799</v>
      </c>
      <c r="AM76">
        <v>1.8648</v>
      </c>
      <c r="AN76">
        <f t="shared" si="68"/>
        <v>-0.38061538461537991</v>
      </c>
      <c r="AO76">
        <f t="shared" si="69"/>
        <v>-0.20410520410520158</v>
      </c>
      <c r="AP76">
        <v>3.4412833232318301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7.702739647211934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-4.8994341147939169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0.89352191060443997</v>
      </c>
      <c r="BN76">
        <v>0.5</v>
      </c>
      <c r="BO76" t="s">
        <v>254</v>
      </c>
      <c r="BP76">
        <v>1672926787.5999999</v>
      </c>
      <c r="BQ76">
        <v>397.74758064516101</v>
      </c>
      <c r="BR76">
        <v>399.38299999999998</v>
      </c>
      <c r="BS76">
        <v>16.527645161290302</v>
      </c>
      <c r="BT76">
        <v>15.8873</v>
      </c>
      <c r="BU76">
        <v>500.02541935483902</v>
      </c>
      <c r="BV76">
        <v>96.2650838709678</v>
      </c>
      <c r="BW76">
        <v>0.19998919354838701</v>
      </c>
      <c r="BX76">
        <v>28.668464516128999</v>
      </c>
      <c r="BY76">
        <v>28.097877419354798</v>
      </c>
      <c r="BZ76">
        <v>999.9</v>
      </c>
      <c r="CA76">
        <v>10011.2903225806</v>
      </c>
      <c r="CB76">
        <v>0</v>
      </c>
      <c r="CC76">
        <v>314.56164516129002</v>
      </c>
      <c r="CD76">
        <v>0</v>
      </c>
      <c r="CE76">
        <v>0</v>
      </c>
      <c r="CF76">
        <v>0</v>
      </c>
      <c r="CG76">
        <v>0</v>
      </c>
      <c r="CH76">
        <v>2.2571064516128998</v>
      </c>
      <c r="CI76">
        <v>0</v>
      </c>
      <c r="CJ76">
        <v>2.8449774193548398</v>
      </c>
      <c r="CK76">
        <v>0.46599677419354801</v>
      </c>
      <c r="CL76">
        <v>40.4634838709677</v>
      </c>
      <c r="CM76">
        <v>45.125</v>
      </c>
      <c r="CN76">
        <v>42.768000000000001</v>
      </c>
      <c r="CO76">
        <v>43.362806451612897</v>
      </c>
      <c r="CP76">
        <v>40.955290322580602</v>
      </c>
      <c r="CQ76">
        <v>0</v>
      </c>
      <c r="CR76">
        <v>0</v>
      </c>
      <c r="CS76">
        <v>0</v>
      </c>
      <c r="CT76">
        <v>59.200000047683702</v>
      </c>
      <c r="CU76">
        <v>2.2454153846153799</v>
      </c>
      <c r="CV76">
        <v>-0.13487863262327801</v>
      </c>
      <c r="CW76">
        <v>-2.2119624101561701</v>
      </c>
      <c r="CX76">
        <v>2.8095730769230798</v>
      </c>
      <c r="CY76">
        <v>15</v>
      </c>
      <c r="CZ76">
        <v>1672923008.7</v>
      </c>
      <c r="DA76" t="s">
        <v>255</v>
      </c>
      <c r="DB76">
        <v>3</v>
      </c>
      <c r="DC76">
        <v>-4.1289999999999996</v>
      </c>
      <c r="DD76">
        <v>0.35299999999999998</v>
      </c>
      <c r="DE76">
        <v>400</v>
      </c>
      <c r="DF76">
        <v>15</v>
      </c>
      <c r="DG76">
        <v>1.71</v>
      </c>
      <c r="DH76">
        <v>0.19</v>
      </c>
      <c r="DI76">
        <v>-0.10013920754717</v>
      </c>
      <c r="DJ76">
        <v>-10.224480870828099</v>
      </c>
      <c r="DK76">
        <v>4.9519016706718304</v>
      </c>
      <c r="DL76">
        <v>0</v>
      </c>
      <c r="DM76">
        <v>2.4580000000000002</v>
      </c>
      <c r="DN76">
        <v>0</v>
      </c>
      <c r="DO76">
        <v>0</v>
      </c>
      <c r="DP76">
        <v>0</v>
      </c>
      <c r="DQ76">
        <v>0.61814218867924497</v>
      </c>
      <c r="DR76">
        <v>0.176544596032886</v>
      </c>
      <c r="DS76">
        <v>3.1953089523199599E-2</v>
      </c>
      <c r="DT76">
        <v>0</v>
      </c>
      <c r="DU76">
        <v>0</v>
      </c>
      <c r="DV76">
        <v>3</v>
      </c>
      <c r="DW76" t="s">
        <v>372</v>
      </c>
      <c r="DX76">
        <v>100</v>
      </c>
      <c r="DY76">
        <v>100</v>
      </c>
      <c r="DZ76">
        <v>-4.1289999999999996</v>
      </c>
      <c r="EA76">
        <v>0.35299999999999998</v>
      </c>
      <c r="EB76">
        <v>2</v>
      </c>
      <c r="EC76">
        <v>516.34400000000005</v>
      </c>
      <c r="ED76">
        <v>409.42099999999999</v>
      </c>
      <c r="EE76">
        <v>25.642299999999999</v>
      </c>
      <c r="EF76">
        <v>31.579499999999999</v>
      </c>
      <c r="EG76">
        <v>29.9998</v>
      </c>
      <c r="EH76">
        <v>31.762899999999998</v>
      </c>
      <c r="EI76">
        <v>31.799199999999999</v>
      </c>
      <c r="EJ76">
        <v>18.198599999999999</v>
      </c>
      <c r="EK76">
        <v>26.572800000000001</v>
      </c>
      <c r="EL76">
        <v>0</v>
      </c>
      <c r="EM76">
        <v>25.689900000000002</v>
      </c>
      <c r="EN76">
        <v>400.13</v>
      </c>
      <c r="EO76">
        <v>15.7502</v>
      </c>
      <c r="EP76">
        <v>100.288</v>
      </c>
      <c r="EQ76">
        <v>90.791700000000006</v>
      </c>
    </row>
    <row r="77" spans="1:147" x14ac:dyDescent="0.3">
      <c r="A77">
        <v>61</v>
      </c>
      <c r="B77">
        <v>1672926855.5999999</v>
      </c>
      <c r="C77">
        <v>3780.3999998569502</v>
      </c>
      <c r="D77" t="s">
        <v>436</v>
      </c>
      <c r="E77" t="s">
        <v>437</v>
      </c>
      <c r="F77">
        <v>1672926847.5999999</v>
      </c>
      <c r="G77">
        <f t="shared" si="43"/>
        <v>3.2857427718422775E-3</v>
      </c>
      <c r="H77">
        <f t="shared" si="44"/>
        <v>-1.0015298855795276</v>
      </c>
      <c r="I77">
        <f t="shared" si="45"/>
        <v>400.02093548387103</v>
      </c>
      <c r="J77">
        <f t="shared" si="46"/>
        <v>396.52141690952402</v>
      </c>
      <c r="K77">
        <f t="shared" si="47"/>
        <v>38.24994249783974</v>
      </c>
      <c r="L77">
        <f t="shared" si="48"/>
        <v>38.58751917978082</v>
      </c>
      <c r="M77">
        <f t="shared" si="49"/>
        <v>0.14322859786976713</v>
      </c>
      <c r="N77">
        <f t="shared" si="50"/>
        <v>3.3787033790620327</v>
      </c>
      <c r="O77">
        <f t="shared" si="51"/>
        <v>0.13993900540379192</v>
      </c>
      <c r="P77">
        <f t="shared" si="52"/>
        <v>8.7751142426551021E-2</v>
      </c>
      <c r="Q77">
        <f t="shared" si="53"/>
        <v>0</v>
      </c>
      <c r="R77">
        <f t="shared" si="54"/>
        <v>27.624243276832562</v>
      </c>
      <c r="S77">
        <f t="shared" si="55"/>
        <v>27.862209677419401</v>
      </c>
      <c r="T77">
        <f t="shared" si="56"/>
        <v>3.764463464544991</v>
      </c>
      <c r="U77">
        <f t="shared" si="57"/>
        <v>40.281995383356346</v>
      </c>
      <c r="V77">
        <f t="shared" si="58"/>
        <v>1.5620446471566161</v>
      </c>
      <c r="W77">
        <f t="shared" si="59"/>
        <v>3.8777737604379432</v>
      </c>
      <c r="X77">
        <f t="shared" si="60"/>
        <v>2.202418817388375</v>
      </c>
      <c r="Y77">
        <f t="shared" si="61"/>
        <v>-144.90125623824443</v>
      </c>
      <c r="Z77">
        <f t="shared" si="62"/>
        <v>92.742731299009193</v>
      </c>
      <c r="AA77">
        <f t="shared" si="63"/>
        <v>5.9902675963896215</v>
      </c>
      <c r="AB77">
        <f t="shared" si="64"/>
        <v>-46.168257342845607</v>
      </c>
      <c r="AC77">
        <v>-3.9915242324662099E-2</v>
      </c>
      <c r="AD77">
        <v>4.4808356276713E-2</v>
      </c>
      <c r="AE77">
        <v>3.37053371818793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50666.794852519371</v>
      </c>
      <c r="AK77" t="s">
        <v>438</v>
      </c>
      <c r="AL77">
        <v>2.2591346153846201</v>
      </c>
      <c r="AM77">
        <v>1.4827999999999999</v>
      </c>
      <c r="AN77">
        <f t="shared" si="68"/>
        <v>-0.77633461538462023</v>
      </c>
      <c r="AO77">
        <f t="shared" si="69"/>
        <v>-0.52355989707622086</v>
      </c>
      <c r="AP77">
        <v>-0.44744444844423797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-1.0015298855795276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-1.9100011394769185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0.89352191060443997</v>
      </c>
      <c r="BN77">
        <v>0.5</v>
      </c>
      <c r="BO77" t="s">
        <v>254</v>
      </c>
      <c r="BP77">
        <v>1672926847.5999999</v>
      </c>
      <c r="BQ77">
        <v>400.02093548387103</v>
      </c>
      <c r="BR77">
        <v>400.07683870967702</v>
      </c>
      <c r="BS77">
        <v>16.193074193548401</v>
      </c>
      <c r="BT77">
        <v>15.615425806451601</v>
      </c>
      <c r="BU77">
        <v>500.01735483870999</v>
      </c>
      <c r="BV77">
        <v>96.263758064516097</v>
      </c>
      <c r="BW77">
        <v>0.19999109677419399</v>
      </c>
      <c r="BX77">
        <v>28.371358064516102</v>
      </c>
      <c r="BY77">
        <v>27.862209677419401</v>
      </c>
      <c r="BZ77">
        <v>999.9</v>
      </c>
      <c r="CA77">
        <v>9999.3548387096798</v>
      </c>
      <c r="CB77">
        <v>0</v>
      </c>
      <c r="CC77">
        <v>314.51690322580703</v>
      </c>
      <c r="CD77">
        <v>0</v>
      </c>
      <c r="CE77">
        <v>0</v>
      </c>
      <c r="CF77">
        <v>0</v>
      </c>
      <c r="CG77">
        <v>0</v>
      </c>
      <c r="CH77">
        <v>2.26490967741936</v>
      </c>
      <c r="CI77">
        <v>0</v>
      </c>
      <c r="CJ77">
        <v>1.11314516129032</v>
      </c>
      <c r="CK77">
        <v>0.339538709677419</v>
      </c>
      <c r="CL77">
        <v>40.149000000000001</v>
      </c>
      <c r="CM77">
        <v>44.9491935483871</v>
      </c>
      <c r="CN77">
        <v>42.477645161290297</v>
      </c>
      <c r="CO77">
        <v>43.231709677419403</v>
      </c>
      <c r="CP77">
        <v>40.668999999999997</v>
      </c>
      <c r="CQ77">
        <v>0</v>
      </c>
      <c r="CR77">
        <v>0</v>
      </c>
      <c r="CS77">
        <v>0</v>
      </c>
      <c r="CT77">
        <v>59.599999904632597</v>
      </c>
      <c r="CU77">
        <v>2.2591346153846201</v>
      </c>
      <c r="CV77">
        <v>-0.45869060860055699</v>
      </c>
      <c r="CW77">
        <v>-3.9757675298696999</v>
      </c>
      <c r="CX77">
        <v>1.0557923076923099</v>
      </c>
      <c r="CY77">
        <v>15</v>
      </c>
      <c r="CZ77">
        <v>1672923008.7</v>
      </c>
      <c r="DA77" t="s">
        <v>255</v>
      </c>
      <c r="DB77">
        <v>3</v>
      </c>
      <c r="DC77">
        <v>-4.1289999999999996</v>
      </c>
      <c r="DD77">
        <v>0.35299999999999998</v>
      </c>
      <c r="DE77">
        <v>400</v>
      </c>
      <c r="DF77">
        <v>15</v>
      </c>
      <c r="DG77">
        <v>1.71</v>
      </c>
      <c r="DH77">
        <v>0.19</v>
      </c>
      <c r="DI77">
        <v>4.7405358867924498E-2</v>
      </c>
      <c r="DJ77">
        <v>-0.79862263667146904</v>
      </c>
      <c r="DK77">
        <v>0.15871065711846799</v>
      </c>
      <c r="DL77">
        <v>0</v>
      </c>
      <c r="DM77">
        <v>2.1194000000000002</v>
      </c>
      <c r="DN77">
        <v>0</v>
      </c>
      <c r="DO77">
        <v>0</v>
      </c>
      <c r="DP77">
        <v>0</v>
      </c>
      <c r="DQ77">
        <v>0.59691790566037695</v>
      </c>
      <c r="DR77">
        <v>-0.16593065312046701</v>
      </c>
      <c r="DS77">
        <v>2.8025523140398099E-2</v>
      </c>
      <c r="DT77">
        <v>0</v>
      </c>
      <c r="DU77">
        <v>0</v>
      </c>
      <c r="DV77">
        <v>3</v>
      </c>
      <c r="DW77" t="s">
        <v>372</v>
      </c>
      <c r="DX77">
        <v>100</v>
      </c>
      <c r="DY77">
        <v>100</v>
      </c>
      <c r="DZ77">
        <v>-4.1289999999999996</v>
      </c>
      <c r="EA77">
        <v>0.35299999999999998</v>
      </c>
      <c r="EB77">
        <v>2</v>
      </c>
      <c r="EC77">
        <v>517.03</v>
      </c>
      <c r="ED77">
        <v>408.94799999999998</v>
      </c>
      <c r="EE77">
        <v>25.971900000000002</v>
      </c>
      <c r="EF77">
        <v>31.61</v>
      </c>
      <c r="EG77">
        <v>30</v>
      </c>
      <c r="EH77">
        <v>31.7684</v>
      </c>
      <c r="EI77">
        <v>31.802</v>
      </c>
      <c r="EJ77">
        <v>18.188099999999999</v>
      </c>
      <c r="EK77">
        <v>27.842099999999999</v>
      </c>
      <c r="EL77">
        <v>0</v>
      </c>
      <c r="EM77">
        <v>26.052800000000001</v>
      </c>
      <c r="EN77">
        <v>400.10899999999998</v>
      </c>
      <c r="EO77">
        <v>15.529400000000001</v>
      </c>
      <c r="EP77">
        <v>100.286</v>
      </c>
      <c r="EQ77">
        <v>90.788300000000007</v>
      </c>
    </row>
    <row r="78" spans="1:147" x14ac:dyDescent="0.3">
      <c r="A78">
        <v>62</v>
      </c>
      <c r="B78">
        <v>1672926915.5999999</v>
      </c>
      <c r="C78">
        <v>3840.3999998569502</v>
      </c>
      <c r="D78" t="s">
        <v>439</v>
      </c>
      <c r="E78" t="s">
        <v>440</v>
      </c>
      <c r="F78">
        <v>1672926907.5999999</v>
      </c>
      <c r="G78">
        <f t="shared" si="43"/>
        <v>2.9191963156157004E-3</v>
      </c>
      <c r="H78">
        <f t="shared" si="44"/>
        <v>-0.9497966370630988</v>
      </c>
      <c r="I78">
        <f t="shared" si="45"/>
        <v>400.002677419355</v>
      </c>
      <c r="J78">
        <f t="shared" si="46"/>
        <v>397.24733179124337</v>
      </c>
      <c r="K78">
        <f t="shared" si="47"/>
        <v>38.320466014066547</v>
      </c>
      <c r="L78">
        <f t="shared" si="48"/>
        <v>38.586260445014524</v>
      </c>
      <c r="M78">
        <f t="shared" si="49"/>
        <v>0.12639838407392323</v>
      </c>
      <c r="N78">
        <f t="shared" si="50"/>
        <v>3.3779143279815145</v>
      </c>
      <c r="O78">
        <f t="shared" si="51"/>
        <v>0.12382840471290518</v>
      </c>
      <c r="P78">
        <f t="shared" si="52"/>
        <v>7.7619303186859889E-2</v>
      </c>
      <c r="Q78">
        <f t="shared" si="53"/>
        <v>0</v>
      </c>
      <c r="R78">
        <f t="shared" si="54"/>
        <v>27.665281178228646</v>
      </c>
      <c r="S78">
        <f t="shared" si="55"/>
        <v>27.860796774193499</v>
      </c>
      <c r="T78">
        <f t="shared" si="56"/>
        <v>3.764153088685493</v>
      </c>
      <c r="U78">
        <f t="shared" si="57"/>
        <v>40.139445509191141</v>
      </c>
      <c r="V78">
        <f t="shared" si="58"/>
        <v>1.5527072619561106</v>
      </c>
      <c r="W78">
        <f t="shared" si="59"/>
        <v>3.8682827883124875</v>
      </c>
      <c r="X78">
        <f t="shared" si="60"/>
        <v>2.2114458267293822</v>
      </c>
      <c r="Y78">
        <f t="shared" si="61"/>
        <v>-128.73655751865238</v>
      </c>
      <c r="Z78">
        <f t="shared" si="62"/>
        <v>85.303316179929055</v>
      </c>
      <c r="AA78">
        <f t="shared" si="63"/>
        <v>5.5098453164037799</v>
      </c>
      <c r="AB78">
        <f t="shared" si="64"/>
        <v>-37.923396022319537</v>
      </c>
      <c r="AC78">
        <v>-3.9903521574702602E-2</v>
      </c>
      <c r="AD78">
        <v>4.4795198708089401E-2</v>
      </c>
      <c r="AE78">
        <v>3.3697470660544502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50659.63525266241</v>
      </c>
      <c r="AK78" t="s">
        <v>441</v>
      </c>
      <c r="AL78">
        <v>2.2896461538461499</v>
      </c>
      <c r="AM78">
        <v>1.3959999999999999</v>
      </c>
      <c r="AN78">
        <f t="shared" si="68"/>
        <v>-0.89364615384614998</v>
      </c>
      <c r="AO78">
        <f t="shared" si="69"/>
        <v>-0.64014767467489253</v>
      </c>
      <c r="AP78">
        <v>-0.42433205291728798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-0.9497966370630988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-1.5621395492967511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0.89352191060443997</v>
      </c>
      <c r="BN78">
        <v>0.5</v>
      </c>
      <c r="BO78" t="s">
        <v>254</v>
      </c>
      <c r="BP78">
        <v>1672926907.5999999</v>
      </c>
      <c r="BQ78">
        <v>400.002677419355</v>
      </c>
      <c r="BR78">
        <v>400.041612903226</v>
      </c>
      <c r="BS78">
        <v>16.096067741935499</v>
      </c>
      <c r="BT78">
        <v>15.5828225806452</v>
      </c>
      <c r="BU78">
        <v>500.03032258064502</v>
      </c>
      <c r="BV78">
        <v>96.264993548387096</v>
      </c>
      <c r="BW78">
        <v>0.20001187096774201</v>
      </c>
      <c r="BX78">
        <v>28.329212903225802</v>
      </c>
      <c r="BY78">
        <v>27.860796774193499</v>
      </c>
      <c r="BZ78">
        <v>999.9</v>
      </c>
      <c r="CA78">
        <v>9996.2903225806494</v>
      </c>
      <c r="CB78">
        <v>0</v>
      </c>
      <c r="CC78">
        <v>314.51690322580703</v>
      </c>
      <c r="CD78">
        <v>0</v>
      </c>
      <c r="CE78">
        <v>0</v>
      </c>
      <c r="CF78">
        <v>0</v>
      </c>
      <c r="CG78">
        <v>0</v>
      </c>
      <c r="CH78">
        <v>2.3146258064516099</v>
      </c>
      <c r="CI78">
        <v>0</v>
      </c>
      <c r="CJ78">
        <v>-0.26226451612903201</v>
      </c>
      <c r="CK78">
        <v>0.17736129032258099</v>
      </c>
      <c r="CL78">
        <v>39.882935483871002</v>
      </c>
      <c r="CM78">
        <v>44.793999999999997</v>
      </c>
      <c r="CN78">
        <v>42.223580645161299</v>
      </c>
      <c r="CO78">
        <v>43.110774193548401</v>
      </c>
      <c r="CP78">
        <v>40.441064516129003</v>
      </c>
      <c r="CQ78">
        <v>0</v>
      </c>
      <c r="CR78">
        <v>0</v>
      </c>
      <c r="CS78">
        <v>0</v>
      </c>
      <c r="CT78">
        <v>59.400000095367403</v>
      </c>
      <c r="CU78">
        <v>2.2896461538461499</v>
      </c>
      <c r="CV78">
        <v>-0.10937436310491699</v>
      </c>
      <c r="CW78">
        <v>-3.90192819359897</v>
      </c>
      <c r="CX78">
        <v>-0.29497692307692303</v>
      </c>
      <c r="CY78">
        <v>15</v>
      </c>
      <c r="CZ78">
        <v>1672923008.7</v>
      </c>
      <c r="DA78" t="s">
        <v>255</v>
      </c>
      <c r="DB78">
        <v>3</v>
      </c>
      <c r="DC78">
        <v>-4.1289999999999996</v>
      </c>
      <c r="DD78">
        <v>0.35299999999999998</v>
      </c>
      <c r="DE78">
        <v>400</v>
      </c>
      <c r="DF78">
        <v>15</v>
      </c>
      <c r="DG78">
        <v>1.71</v>
      </c>
      <c r="DH78">
        <v>0.19</v>
      </c>
      <c r="DI78">
        <v>4.59543258490566E-2</v>
      </c>
      <c r="DJ78">
        <v>-0.53681333788107699</v>
      </c>
      <c r="DK78">
        <v>0.17294749796793399</v>
      </c>
      <c r="DL78">
        <v>0</v>
      </c>
      <c r="DM78">
        <v>2.3447</v>
      </c>
      <c r="DN78">
        <v>0</v>
      </c>
      <c r="DO78">
        <v>0</v>
      </c>
      <c r="DP78">
        <v>0</v>
      </c>
      <c r="DQ78">
        <v>0.51771124528301904</v>
      </c>
      <c r="DR78">
        <v>-4.3846666666665798E-2</v>
      </c>
      <c r="DS78">
        <v>6.2578269388374802E-3</v>
      </c>
      <c r="DT78">
        <v>1</v>
      </c>
      <c r="DU78">
        <v>1</v>
      </c>
      <c r="DV78">
        <v>3</v>
      </c>
      <c r="DW78" t="s">
        <v>256</v>
      </c>
      <c r="DX78">
        <v>100</v>
      </c>
      <c r="DY78">
        <v>100</v>
      </c>
      <c r="DZ78">
        <v>-4.1289999999999996</v>
      </c>
      <c r="EA78">
        <v>0.35299999999999998</v>
      </c>
      <c r="EB78">
        <v>2</v>
      </c>
      <c r="EC78">
        <v>516.86</v>
      </c>
      <c r="ED78">
        <v>408.63499999999999</v>
      </c>
      <c r="EE78">
        <v>26.939399999999999</v>
      </c>
      <c r="EF78">
        <v>31.634899999999998</v>
      </c>
      <c r="EG78">
        <v>30.000800000000002</v>
      </c>
      <c r="EH78">
        <v>31.779499999999999</v>
      </c>
      <c r="EI78">
        <v>31.810199999999998</v>
      </c>
      <c r="EJ78">
        <v>18.190100000000001</v>
      </c>
      <c r="EK78">
        <v>27.842099999999999</v>
      </c>
      <c r="EL78">
        <v>0</v>
      </c>
      <c r="EM78">
        <v>26.991599999999998</v>
      </c>
      <c r="EN78">
        <v>400.185</v>
      </c>
      <c r="EO78">
        <v>15.544700000000001</v>
      </c>
      <c r="EP78">
        <v>100.28400000000001</v>
      </c>
      <c r="EQ78">
        <v>90.781499999999994</v>
      </c>
    </row>
    <row r="79" spans="1:147" x14ac:dyDescent="0.3">
      <c r="A79">
        <v>63</v>
      </c>
      <c r="B79">
        <v>1672926975.5999999</v>
      </c>
      <c r="C79">
        <v>3900.3999998569502</v>
      </c>
      <c r="D79" t="s">
        <v>442</v>
      </c>
      <c r="E79" t="s">
        <v>443</v>
      </c>
      <c r="F79">
        <v>1672926967.5999999</v>
      </c>
      <c r="G79">
        <f t="shared" si="43"/>
        <v>2.5445782670535113E-3</v>
      </c>
      <c r="H79">
        <f t="shared" si="44"/>
        <v>2.1557194063292044</v>
      </c>
      <c r="I79">
        <f t="shared" si="45"/>
        <v>400.02438709677398</v>
      </c>
      <c r="J79">
        <f t="shared" si="46"/>
        <v>353.30091462643668</v>
      </c>
      <c r="K79">
        <f t="shared" si="47"/>
        <v>34.081079230061675</v>
      </c>
      <c r="L79">
        <f t="shared" si="48"/>
        <v>38.588246636771849</v>
      </c>
      <c r="M79">
        <f t="shared" si="49"/>
        <v>0.10826482300281476</v>
      </c>
      <c r="N79">
        <f t="shared" si="50"/>
        <v>3.3794677089517267</v>
      </c>
      <c r="O79">
        <f t="shared" si="51"/>
        <v>0.10637425206868022</v>
      </c>
      <c r="P79">
        <f t="shared" si="52"/>
        <v>6.6651017937492896E-2</v>
      </c>
      <c r="Q79">
        <f t="shared" si="53"/>
        <v>0</v>
      </c>
      <c r="R79">
        <f t="shared" si="54"/>
        <v>27.852652378549781</v>
      </c>
      <c r="S79">
        <f t="shared" si="55"/>
        <v>27.988751612903201</v>
      </c>
      <c r="T79">
        <f t="shared" si="56"/>
        <v>3.7923519541936419</v>
      </c>
      <c r="U79">
        <f t="shared" si="57"/>
        <v>39.799454588616825</v>
      </c>
      <c r="V79">
        <f t="shared" si="58"/>
        <v>1.5487008731684</v>
      </c>
      <c r="W79">
        <f t="shared" si="59"/>
        <v>3.8912615491252214</v>
      </c>
      <c r="X79">
        <f t="shared" si="60"/>
        <v>2.2436510810252419</v>
      </c>
      <c r="Y79">
        <f t="shared" si="61"/>
        <v>-112.21590157705985</v>
      </c>
      <c r="Z79">
        <f t="shared" si="62"/>
        <v>80.592573770133029</v>
      </c>
      <c r="AA79">
        <f t="shared" si="63"/>
        <v>5.209139605282286</v>
      </c>
      <c r="AB79">
        <f t="shared" si="64"/>
        <v>-26.414188201644535</v>
      </c>
      <c r="AC79">
        <v>-3.9926596939259797E-2</v>
      </c>
      <c r="AD79">
        <v>4.48211028263178E-2</v>
      </c>
      <c r="AE79">
        <v>3.3712957240694199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50670.595683452062</v>
      </c>
      <c r="AK79" t="s">
        <v>444</v>
      </c>
      <c r="AL79">
        <v>2.2828269230769198</v>
      </c>
      <c r="AM79">
        <v>1.4356</v>
      </c>
      <c r="AN79">
        <f t="shared" si="68"/>
        <v>-0.84722692307691982</v>
      </c>
      <c r="AO79">
        <f t="shared" si="69"/>
        <v>-0.59015528216558921</v>
      </c>
      <c r="AP79">
        <v>0.96309126133531198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2.1557194063292044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-1.6944692866773565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0.89352191060443997</v>
      </c>
      <c r="BN79">
        <v>0.5</v>
      </c>
      <c r="BO79" t="s">
        <v>254</v>
      </c>
      <c r="BP79">
        <v>1672926967.5999999</v>
      </c>
      <c r="BQ79">
        <v>400.02438709677398</v>
      </c>
      <c r="BR79">
        <v>400.59151612903202</v>
      </c>
      <c r="BS79">
        <v>16.054580645161298</v>
      </c>
      <c r="BT79">
        <v>15.607161290322599</v>
      </c>
      <c r="BU79">
        <v>500.00835483870998</v>
      </c>
      <c r="BV79">
        <v>96.264745161290307</v>
      </c>
      <c r="BW79">
        <v>0.19999019354838701</v>
      </c>
      <c r="BX79">
        <v>28.431096774193499</v>
      </c>
      <c r="BY79">
        <v>27.988751612903201</v>
      </c>
      <c r="BZ79">
        <v>999.9</v>
      </c>
      <c r="CA79">
        <v>10002.0967741935</v>
      </c>
      <c r="CB79">
        <v>0</v>
      </c>
      <c r="CC79">
        <v>314.49625806451598</v>
      </c>
      <c r="CD79">
        <v>0</v>
      </c>
      <c r="CE79">
        <v>0</v>
      </c>
      <c r="CF79">
        <v>0</v>
      </c>
      <c r="CG79">
        <v>0</v>
      </c>
      <c r="CH79">
        <v>2.3135387096774198</v>
      </c>
      <c r="CI79">
        <v>0</v>
      </c>
      <c r="CJ79">
        <v>-1.72578709677419</v>
      </c>
      <c r="CK79">
        <v>6.0654838709677403E-2</v>
      </c>
      <c r="CL79">
        <v>39.656999999999996</v>
      </c>
      <c r="CM79">
        <v>44.625</v>
      </c>
      <c r="CN79">
        <v>41.993903225806498</v>
      </c>
      <c r="CO79">
        <v>42.981709677419403</v>
      </c>
      <c r="CP79">
        <v>40.2398387096774</v>
      </c>
      <c r="CQ79">
        <v>0</v>
      </c>
      <c r="CR79">
        <v>0</v>
      </c>
      <c r="CS79">
        <v>0</v>
      </c>
      <c r="CT79">
        <v>59.200000047683702</v>
      </c>
      <c r="CU79">
        <v>2.2828269230769198</v>
      </c>
      <c r="CV79">
        <v>-0.90310084401853696</v>
      </c>
      <c r="CW79">
        <v>0.241278635907336</v>
      </c>
      <c r="CX79">
        <v>-1.7036307692307699</v>
      </c>
      <c r="CY79">
        <v>15</v>
      </c>
      <c r="CZ79">
        <v>1672923008.7</v>
      </c>
      <c r="DA79" t="s">
        <v>255</v>
      </c>
      <c r="DB79">
        <v>3</v>
      </c>
      <c r="DC79">
        <v>-4.1289999999999996</v>
      </c>
      <c r="DD79">
        <v>0.35299999999999998</v>
      </c>
      <c r="DE79">
        <v>400</v>
      </c>
      <c r="DF79">
        <v>15</v>
      </c>
      <c r="DG79">
        <v>1.71</v>
      </c>
      <c r="DH79">
        <v>0.19</v>
      </c>
      <c r="DI79">
        <v>0.34174869811320802</v>
      </c>
      <c r="DJ79">
        <v>-8.3714159245281703</v>
      </c>
      <c r="DK79">
        <v>2.0030734550295199</v>
      </c>
      <c r="DL79">
        <v>0</v>
      </c>
      <c r="DM79">
        <v>2.2541000000000002</v>
      </c>
      <c r="DN79">
        <v>0</v>
      </c>
      <c r="DO79">
        <v>0</v>
      </c>
      <c r="DP79">
        <v>0</v>
      </c>
      <c r="DQ79">
        <v>0.45621809433962301</v>
      </c>
      <c r="DR79">
        <v>-9.4699235607170903E-2</v>
      </c>
      <c r="DS79">
        <v>1.39478757160759E-2</v>
      </c>
      <c r="DT79">
        <v>1</v>
      </c>
      <c r="DU79">
        <v>1</v>
      </c>
      <c r="DV79">
        <v>3</v>
      </c>
      <c r="DW79" t="s">
        <v>256</v>
      </c>
      <c r="DX79">
        <v>100</v>
      </c>
      <c r="DY79">
        <v>100</v>
      </c>
      <c r="DZ79">
        <v>-4.1289999999999996</v>
      </c>
      <c r="EA79">
        <v>0.35299999999999998</v>
      </c>
      <c r="EB79">
        <v>2</v>
      </c>
      <c r="EC79">
        <v>516.45399999999995</v>
      </c>
      <c r="ED79">
        <v>408.72899999999998</v>
      </c>
      <c r="EE79">
        <v>27.160499999999999</v>
      </c>
      <c r="EF79">
        <v>31.651599999999998</v>
      </c>
      <c r="EG79">
        <v>30.000299999999999</v>
      </c>
      <c r="EH79">
        <v>31.793399999999998</v>
      </c>
      <c r="EI79">
        <v>31.824100000000001</v>
      </c>
      <c r="EJ79">
        <v>18.1815</v>
      </c>
      <c r="EK79">
        <v>27.565000000000001</v>
      </c>
      <c r="EL79">
        <v>0</v>
      </c>
      <c r="EM79">
        <v>27.153500000000001</v>
      </c>
      <c r="EN79">
        <v>399.85399999999998</v>
      </c>
      <c r="EO79">
        <v>15.7125</v>
      </c>
      <c r="EP79">
        <v>100.28100000000001</v>
      </c>
      <c r="EQ79">
        <v>90.776399999999995</v>
      </c>
    </row>
    <row r="80" spans="1:147" x14ac:dyDescent="0.3">
      <c r="A80">
        <v>64</v>
      </c>
      <c r="B80">
        <v>1672927035.5999999</v>
      </c>
      <c r="C80">
        <v>3960.3999998569502</v>
      </c>
      <c r="D80" t="s">
        <v>445</v>
      </c>
      <c r="E80" t="s">
        <v>446</v>
      </c>
      <c r="F80">
        <v>1672927027.5999999</v>
      </c>
      <c r="G80">
        <f t="shared" si="43"/>
        <v>1.9407670045440339E-3</v>
      </c>
      <c r="H80">
        <f t="shared" si="44"/>
        <v>-5.3946292881914291</v>
      </c>
      <c r="I80">
        <f t="shared" si="45"/>
        <v>399.70183870967702</v>
      </c>
      <c r="J80">
        <f t="shared" si="46"/>
        <v>488.70750520010222</v>
      </c>
      <c r="K80">
        <f t="shared" si="47"/>
        <v>47.143629079124572</v>
      </c>
      <c r="L80">
        <f t="shared" si="48"/>
        <v>38.557613758474254</v>
      </c>
      <c r="M80">
        <f t="shared" si="49"/>
        <v>8.2423206667616461E-2</v>
      </c>
      <c r="N80">
        <f t="shared" si="50"/>
        <v>3.37859096652608</v>
      </c>
      <c r="O80">
        <f t="shared" si="51"/>
        <v>8.132221383207433E-2</v>
      </c>
      <c r="P80">
        <f t="shared" si="52"/>
        <v>5.0924078166244169E-2</v>
      </c>
      <c r="Q80">
        <f t="shared" si="53"/>
        <v>0</v>
      </c>
      <c r="R80">
        <f t="shared" si="54"/>
        <v>28.015696601725576</v>
      </c>
      <c r="S80">
        <f t="shared" si="55"/>
        <v>28.0338483870968</v>
      </c>
      <c r="T80">
        <f t="shared" si="56"/>
        <v>3.8023342756586054</v>
      </c>
      <c r="U80">
        <f t="shared" si="57"/>
        <v>40.137259114106051</v>
      </c>
      <c r="V80">
        <f t="shared" si="58"/>
        <v>1.5641964686216487</v>
      </c>
      <c r="W80">
        <f t="shared" si="59"/>
        <v>3.8971182964307576</v>
      </c>
      <c r="X80">
        <f t="shared" si="60"/>
        <v>2.2381378070369564</v>
      </c>
      <c r="Y80">
        <f t="shared" si="61"/>
        <v>-85.587824900391894</v>
      </c>
      <c r="Z80">
        <f t="shared" si="62"/>
        <v>77.072100543517479</v>
      </c>
      <c r="AA80">
        <f t="shared" si="63"/>
        <v>4.9846461693242619</v>
      </c>
      <c r="AB80">
        <f t="shared" si="64"/>
        <v>-3.5310781875501505</v>
      </c>
      <c r="AC80">
        <v>-3.9913572453349103E-2</v>
      </c>
      <c r="AD80">
        <v>4.4806481699875403E-2</v>
      </c>
      <c r="AE80">
        <v>3.37042164743325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50650.418438160923</v>
      </c>
      <c r="AK80" t="s">
        <v>447</v>
      </c>
      <c r="AL80">
        <v>2.2765153846153798</v>
      </c>
      <c r="AM80">
        <v>1.5596000000000001</v>
      </c>
      <c r="AN80">
        <f t="shared" si="68"/>
        <v>-0.71691538461537974</v>
      </c>
      <c r="AO80">
        <f t="shared" si="69"/>
        <v>-0.4596790103971401</v>
      </c>
      <c r="AP80">
        <v>-2.4101097342943101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-5.3946292881914291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-2.1754310668569556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0.89352191060443997</v>
      </c>
      <c r="BN80">
        <v>0.5</v>
      </c>
      <c r="BO80" t="s">
        <v>254</v>
      </c>
      <c r="BP80">
        <v>1672927027.5999999</v>
      </c>
      <c r="BQ80">
        <v>399.70183870967702</v>
      </c>
      <c r="BR80">
        <v>398.876451612903</v>
      </c>
      <c r="BS80">
        <v>16.215012903225801</v>
      </c>
      <c r="BT80">
        <v>15.873825806451601</v>
      </c>
      <c r="BU80">
        <v>500.01864516129001</v>
      </c>
      <c r="BV80">
        <v>96.265941935483795</v>
      </c>
      <c r="BW80">
        <v>0.199998483870968</v>
      </c>
      <c r="BX80">
        <v>28.456980645161298</v>
      </c>
      <c r="BY80">
        <v>28.0338483870968</v>
      </c>
      <c r="BZ80">
        <v>999.9</v>
      </c>
      <c r="CA80">
        <v>9998.7096774193506</v>
      </c>
      <c r="CB80">
        <v>0</v>
      </c>
      <c r="CC80">
        <v>314.48393548387099</v>
      </c>
      <c r="CD80">
        <v>0</v>
      </c>
      <c r="CE80">
        <v>0</v>
      </c>
      <c r="CF80">
        <v>0</v>
      </c>
      <c r="CG80">
        <v>0</v>
      </c>
      <c r="CH80">
        <v>2.27434838709677</v>
      </c>
      <c r="CI80">
        <v>0</v>
      </c>
      <c r="CJ80">
        <v>-2.7614483870967699</v>
      </c>
      <c r="CK80">
        <v>-7.3603225806451594E-2</v>
      </c>
      <c r="CL80">
        <v>39.455290322580602</v>
      </c>
      <c r="CM80">
        <v>44.495935483871001</v>
      </c>
      <c r="CN80">
        <v>41.804000000000002</v>
      </c>
      <c r="CO80">
        <v>42.875</v>
      </c>
      <c r="CP80">
        <v>40.061999999999998</v>
      </c>
      <c r="CQ80">
        <v>0</v>
      </c>
      <c r="CR80">
        <v>0</v>
      </c>
      <c r="CS80">
        <v>0</v>
      </c>
      <c r="CT80">
        <v>59.599999904632597</v>
      </c>
      <c r="CU80">
        <v>2.2765153846153798</v>
      </c>
      <c r="CV80">
        <v>-0.542878622094631</v>
      </c>
      <c r="CW80">
        <v>-3.2512888919351601</v>
      </c>
      <c r="CX80">
        <v>-2.7671230769230801</v>
      </c>
      <c r="CY80">
        <v>15</v>
      </c>
      <c r="CZ80">
        <v>1672923008.7</v>
      </c>
      <c r="DA80" t="s">
        <v>255</v>
      </c>
      <c r="DB80">
        <v>3</v>
      </c>
      <c r="DC80">
        <v>-4.1289999999999996</v>
      </c>
      <c r="DD80">
        <v>0.35299999999999998</v>
      </c>
      <c r="DE80">
        <v>400</v>
      </c>
      <c r="DF80">
        <v>15</v>
      </c>
      <c r="DG80">
        <v>1.71</v>
      </c>
      <c r="DH80">
        <v>0.19</v>
      </c>
      <c r="DI80">
        <v>0.291666762264151</v>
      </c>
      <c r="DJ80">
        <v>1.4216051359459201</v>
      </c>
      <c r="DK80">
        <v>1.7968234093387201</v>
      </c>
      <c r="DL80">
        <v>0</v>
      </c>
      <c r="DM80">
        <v>2.3391999999999999</v>
      </c>
      <c r="DN80">
        <v>0</v>
      </c>
      <c r="DO80">
        <v>0</v>
      </c>
      <c r="DP80">
        <v>0</v>
      </c>
      <c r="DQ80">
        <v>0.33754909433962299</v>
      </c>
      <c r="DR80">
        <v>1.8978103531689099E-2</v>
      </c>
      <c r="DS80">
        <v>1.2170063420966401E-2</v>
      </c>
      <c r="DT80">
        <v>1</v>
      </c>
      <c r="DU80">
        <v>1</v>
      </c>
      <c r="DV80">
        <v>3</v>
      </c>
      <c r="DW80" t="s">
        <v>256</v>
      </c>
      <c r="DX80">
        <v>100</v>
      </c>
      <c r="DY80">
        <v>100</v>
      </c>
      <c r="DZ80">
        <v>-4.1289999999999996</v>
      </c>
      <c r="EA80">
        <v>0.35299999999999998</v>
      </c>
      <c r="EB80">
        <v>2</v>
      </c>
      <c r="EC80">
        <v>516.56299999999999</v>
      </c>
      <c r="ED80">
        <v>409.315</v>
      </c>
      <c r="EE80">
        <v>26.7121</v>
      </c>
      <c r="EF80">
        <v>31.668299999999999</v>
      </c>
      <c r="EG80">
        <v>30.000299999999999</v>
      </c>
      <c r="EH80">
        <v>31.807200000000002</v>
      </c>
      <c r="EI80">
        <v>31.837900000000001</v>
      </c>
      <c r="EJ80">
        <v>18.234100000000002</v>
      </c>
      <c r="EK80">
        <v>26.448699999999999</v>
      </c>
      <c r="EL80">
        <v>0</v>
      </c>
      <c r="EM80">
        <v>26.720800000000001</v>
      </c>
      <c r="EN80">
        <v>401.06200000000001</v>
      </c>
      <c r="EO80">
        <v>15.819000000000001</v>
      </c>
      <c r="EP80">
        <v>100.27500000000001</v>
      </c>
      <c r="EQ80">
        <v>90.768600000000006</v>
      </c>
    </row>
    <row r="81" spans="1:147" x14ac:dyDescent="0.3">
      <c r="A81">
        <v>65</v>
      </c>
      <c r="B81">
        <v>1672927095.5999999</v>
      </c>
      <c r="C81">
        <v>4020.3999998569502</v>
      </c>
      <c r="D81" t="s">
        <v>448</v>
      </c>
      <c r="E81" t="s">
        <v>449</v>
      </c>
      <c r="F81">
        <v>1672927087.5999999</v>
      </c>
      <c r="G81">
        <f t="shared" ref="G81:G93" si="86">BU81*AH81*(BS81-BT81)/(100*BM81*(1000-AH81*BS81))</f>
        <v>1.8801621467479737E-3</v>
      </c>
      <c r="H81">
        <f t="shared" ref="H81:H93" si="87">BU81*AH81*(BR81-BQ81*(1000-AH81*BT81)/(1000-AH81*BS81))/(100*BM81)</f>
        <v>-1.774493825861257</v>
      </c>
      <c r="I81">
        <f t="shared" ref="I81:I93" si="88">BQ81 - IF(AH81&gt;1, H81*BM81*100/(AJ81*CA81), 0)</f>
        <v>399.80080645161303</v>
      </c>
      <c r="J81">
        <f t="shared" ref="J81:J93" si="89">((P81-G81/2)*I81-H81)/(P81+G81/2)</f>
        <v>420.09498369356794</v>
      </c>
      <c r="K81">
        <f t="shared" ref="K81:K93" si="90">J81*(BV81+BW81)/1000</f>
        <v>40.52566141756899</v>
      </c>
      <c r="L81">
        <f t="shared" ref="L81:L93" si="91">(BQ81 - IF(AH81&gt;1, H81*BM81*100/(AJ81*CA81), 0))*(BV81+BW81)/1000</f>
        <v>38.567925696888466</v>
      </c>
      <c r="M81">
        <f t="shared" ref="M81:M93" si="92">2/((1/O81-1/N81)+SIGN(O81)*SQRT((1/O81-1/N81)*(1/O81-1/N81) + 4*BN81/((BN81+1)*(BN81+1))*(2*1/O81*1/N81-1/N81*1/N81)))</f>
        <v>8.0024853009802818E-2</v>
      </c>
      <c r="N81">
        <f t="shared" ref="N81:N93" si="93">AE81+AD81*BM81+AC81*BM81*BM81</f>
        <v>3.3786877018214616</v>
      </c>
      <c r="O81">
        <f t="shared" ref="O81:O93" si="94">G81*(1000-(1000*0.61365*EXP(17.502*S81/(240.97+S81))/(BV81+BW81)+BS81)/2)/(1000*0.61365*EXP(17.502*S81/(240.97+S81))/(BV81+BW81)-BS81)</f>
        <v>7.8986595503056783E-2</v>
      </c>
      <c r="P81">
        <f t="shared" ref="P81:P93" si="95">1/((BN81+1)/(M81/1.6)+1/(N81/1.37)) + BN81/((BN81+1)/(M81/1.6) + BN81/(N81/1.37))</f>
        <v>4.9458783149470234E-2</v>
      </c>
      <c r="Q81">
        <f t="shared" ref="Q81:Q93" si="96">(BJ81*BL81)</f>
        <v>0</v>
      </c>
      <c r="R81">
        <f t="shared" ref="R81:R93" si="97">(BX81+(Q81+2*0.95*0.0000000567*(((BX81+$B$7)+273)^4-(BX81+273)^4)-44100*G81)/(1.84*29.3*N81+8*0.95*0.0000000567*(BX81+273)^3))</f>
        <v>27.96159642781851</v>
      </c>
      <c r="S81">
        <f t="shared" ref="S81:S93" si="98">($C$7*BY81+$D$7*BZ81+$E$7*R81)</f>
        <v>27.9921419354839</v>
      </c>
      <c r="T81">
        <f t="shared" ref="T81:T93" si="99">0.61365*EXP(17.502*S81/(240.97+S81))</f>
        <v>3.7931016177550907</v>
      </c>
      <c r="U81">
        <f t="shared" ref="U81:U93" si="100">(V81/W81*100)</f>
        <v>40.201724295731054</v>
      </c>
      <c r="V81">
        <f t="shared" ref="V81:V93" si="101">BS81*(BV81+BW81)/1000</f>
        <v>1.5605411753688776</v>
      </c>
      <c r="W81">
        <f t="shared" ref="W81:W93" si="102">0.61365*EXP(17.502*BX81/(240.97+BX81))</f>
        <v>3.8817767215387535</v>
      </c>
      <c r="X81">
        <f t="shared" ref="X81:X93" si="103">(T81-BS81*(BV81+BW81)/1000)</f>
        <v>2.2325604423862133</v>
      </c>
      <c r="Y81">
        <f t="shared" ref="Y81:Y93" si="104">(-G81*44100)</f>
        <v>-82.915150671585636</v>
      </c>
      <c r="Z81">
        <f t="shared" ref="Z81:Z93" si="105">2*29.3*N81*0.92*(BX81-S81)</f>
        <v>72.307805666720157</v>
      </c>
      <c r="AA81">
        <f t="shared" ref="AA81:AA93" si="106">2*0.95*0.0000000567*(((BX81+$B$7)+273)^4-(S81+273)^4)</f>
        <v>4.6738295830536991</v>
      </c>
      <c r="AB81">
        <f t="shared" ref="AB81:AB93" si="107">Q81+AA81+Y81+Z81</f>
        <v>-5.9335154218117765</v>
      </c>
      <c r="AC81">
        <v>-3.9915009440233198E-2</v>
      </c>
      <c r="AD81">
        <v>4.4808094843539703E-2</v>
      </c>
      <c r="AE81">
        <v>3.3705180886130299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93" si="109">(AH81-1)*100</f>
        <v>0</v>
      </c>
      <c r="AJ81">
        <f t="shared" ref="AJ81:AJ93" si="110">MAX(0,($B$13+$C$13*CA81)/(1+$D$13*CA81)*BV81/(BX81+273)*$E$13)</f>
        <v>50663.615712937928</v>
      </c>
      <c r="AK81" t="s">
        <v>450</v>
      </c>
      <c r="AL81">
        <v>2.2763192307692299</v>
      </c>
      <c r="AM81">
        <v>1.1055999999999999</v>
      </c>
      <c r="AN81">
        <f t="shared" ref="AN81:AN93" si="111">AM81-AL81</f>
        <v>-1.17071923076923</v>
      </c>
      <c r="AO81">
        <f t="shared" ref="AO81:AO93" si="112">AN81/AM81</f>
        <v>-1.0588994489591443</v>
      </c>
      <c r="AP81">
        <v>-0.792774556820661</v>
      </c>
      <c r="AQ81" t="s">
        <v>253</v>
      </c>
      <c r="AR81">
        <v>0</v>
      </c>
      <c r="AS81">
        <v>0</v>
      </c>
      <c r="AT81" t="e">
        <f t="shared" ref="AT81:AT93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-1.774493825861257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93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-0.94437673093791841</v>
      </c>
      <c r="BI81">
        <f t="shared" ref="BI81:BI93" si="125">$B$11*CB81+$C$11*CC81+$F$11*CD81</f>
        <v>0</v>
      </c>
      <c r="BJ81">
        <f t="shared" ref="BJ81:BJ93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0.89352191060443997</v>
      </c>
      <c r="BN81">
        <v>0.5</v>
      </c>
      <c r="BO81" t="s">
        <v>254</v>
      </c>
      <c r="BP81">
        <v>1672927087.5999999</v>
      </c>
      <c r="BQ81">
        <v>399.80080645161303</v>
      </c>
      <c r="BR81">
        <v>399.618032258065</v>
      </c>
      <c r="BS81">
        <v>16.1768</v>
      </c>
      <c r="BT81">
        <v>15.846251612903201</v>
      </c>
      <c r="BU81">
        <v>500.01441935483899</v>
      </c>
      <c r="BV81">
        <v>96.267854838709695</v>
      </c>
      <c r="BW81">
        <v>0.199998838709677</v>
      </c>
      <c r="BX81">
        <v>28.3891064516129</v>
      </c>
      <c r="BY81">
        <v>27.9921419354839</v>
      </c>
      <c r="BZ81">
        <v>999.9</v>
      </c>
      <c r="CA81">
        <v>9998.8709677419392</v>
      </c>
      <c r="CB81">
        <v>0</v>
      </c>
      <c r="CC81">
        <v>314.47548387096799</v>
      </c>
      <c r="CD81">
        <v>0</v>
      </c>
      <c r="CE81">
        <v>0</v>
      </c>
      <c r="CF81">
        <v>0</v>
      </c>
      <c r="CG81">
        <v>0</v>
      </c>
      <c r="CH81">
        <v>2.2786870967741901</v>
      </c>
      <c r="CI81">
        <v>0</v>
      </c>
      <c r="CJ81">
        <v>-3.8675903225806398</v>
      </c>
      <c r="CK81">
        <v>-0.149516129032258</v>
      </c>
      <c r="CL81">
        <v>39.264000000000003</v>
      </c>
      <c r="CM81">
        <v>44.328258064516099</v>
      </c>
      <c r="CN81">
        <v>41.620935483871001</v>
      </c>
      <c r="CO81">
        <v>42.741870967741903</v>
      </c>
      <c r="CP81">
        <v>39.896999999999998</v>
      </c>
      <c r="CQ81">
        <v>0</v>
      </c>
      <c r="CR81">
        <v>0</v>
      </c>
      <c r="CS81">
        <v>0</v>
      </c>
      <c r="CT81">
        <v>59.400000095367403</v>
      </c>
      <c r="CU81">
        <v>2.2763192307692299</v>
      </c>
      <c r="CV81">
        <v>0.240133330005287</v>
      </c>
      <c r="CW81">
        <v>-1.9231418863018701</v>
      </c>
      <c r="CX81">
        <v>-3.8517653846153799</v>
      </c>
      <c r="CY81">
        <v>15</v>
      </c>
      <c r="CZ81">
        <v>1672923008.7</v>
      </c>
      <c r="DA81" t="s">
        <v>255</v>
      </c>
      <c r="DB81">
        <v>3</v>
      </c>
      <c r="DC81">
        <v>-4.1289999999999996</v>
      </c>
      <c r="DD81">
        <v>0.35299999999999998</v>
      </c>
      <c r="DE81">
        <v>400</v>
      </c>
      <c r="DF81">
        <v>15</v>
      </c>
      <c r="DG81">
        <v>1.71</v>
      </c>
      <c r="DH81">
        <v>0.19</v>
      </c>
      <c r="DI81">
        <v>6.8592698113207506E-2</v>
      </c>
      <c r="DJ81">
        <v>-0.143723958393563</v>
      </c>
      <c r="DK81">
        <v>0.81260996915404704</v>
      </c>
      <c r="DL81">
        <v>1</v>
      </c>
      <c r="DM81">
        <v>2.8441000000000001</v>
      </c>
      <c r="DN81">
        <v>0</v>
      </c>
      <c r="DO81">
        <v>0</v>
      </c>
      <c r="DP81">
        <v>0</v>
      </c>
      <c r="DQ81">
        <v>0.32039022641509401</v>
      </c>
      <c r="DR81">
        <v>0.105155771649736</v>
      </c>
      <c r="DS81">
        <v>1.7376667765368101E-2</v>
      </c>
      <c r="DT81">
        <v>0</v>
      </c>
      <c r="DU81">
        <v>1</v>
      </c>
      <c r="DV81">
        <v>3</v>
      </c>
      <c r="DW81" t="s">
        <v>256</v>
      </c>
      <c r="DX81">
        <v>100</v>
      </c>
      <c r="DY81">
        <v>100</v>
      </c>
      <c r="DZ81">
        <v>-4.1289999999999996</v>
      </c>
      <c r="EA81">
        <v>0.35299999999999998</v>
      </c>
      <c r="EB81">
        <v>2</v>
      </c>
      <c r="EC81">
        <v>516.69399999999996</v>
      </c>
      <c r="ED81">
        <v>409.16199999999998</v>
      </c>
      <c r="EE81">
        <v>26.593599999999999</v>
      </c>
      <c r="EF81">
        <v>31.684999999999999</v>
      </c>
      <c r="EG81">
        <v>30.0001</v>
      </c>
      <c r="EH81">
        <v>31.823899999999998</v>
      </c>
      <c r="EI81">
        <v>31.851700000000001</v>
      </c>
      <c r="EJ81">
        <v>18.212199999999999</v>
      </c>
      <c r="EK81">
        <v>27.0168</v>
      </c>
      <c r="EL81">
        <v>0</v>
      </c>
      <c r="EM81">
        <v>26.586500000000001</v>
      </c>
      <c r="EN81">
        <v>400.10899999999998</v>
      </c>
      <c r="EO81">
        <v>15.798</v>
      </c>
      <c r="EP81">
        <v>100.276</v>
      </c>
      <c r="EQ81">
        <v>90.764899999999997</v>
      </c>
    </row>
    <row r="82" spans="1:147" x14ac:dyDescent="0.3">
      <c r="A82">
        <v>66</v>
      </c>
      <c r="B82">
        <v>1672927155.5999999</v>
      </c>
      <c r="C82">
        <v>4080.3999998569502</v>
      </c>
      <c r="D82" t="s">
        <v>451</v>
      </c>
      <c r="E82" t="s">
        <v>452</v>
      </c>
      <c r="F82">
        <v>1672927147.5999999</v>
      </c>
      <c r="G82">
        <f t="shared" si="86"/>
        <v>1.4876378776720522E-3</v>
      </c>
      <c r="H82">
        <f t="shared" si="87"/>
        <v>-3.0116116725910951</v>
      </c>
      <c r="I82">
        <f t="shared" si="88"/>
        <v>400.35522580645198</v>
      </c>
      <c r="J82">
        <f t="shared" si="89"/>
        <v>461.08274769952766</v>
      </c>
      <c r="K82">
        <f t="shared" si="90"/>
        <v>44.480265881642659</v>
      </c>
      <c r="L82">
        <f t="shared" si="91"/>
        <v>38.62193278717271</v>
      </c>
      <c r="M82">
        <f t="shared" si="92"/>
        <v>6.3019059296652635E-2</v>
      </c>
      <c r="N82">
        <f t="shared" si="93"/>
        <v>3.3801561889666685</v>
      </c>
      <c r="O82">
        <f t="shared" si="94"/>
        <v>6.2373544775084513E-2</v>
      </c>
      <c r="P82">
        <f t="shared" si="95"/>
        <v>3.9040911259959621E-2</v>
      </c>
      <c r="Q82">
        <f t="shared" si="96"/>
        <v>0</v>
      </c>
      <c r="R82">
        <f t="shared" si="97"/>
        <v>28.011097549967005</v>
      </c>
      <c r="S82">
        <f t="shared" si="98"/>
        <v>27.9660451612903</v>
      </c>
      <c r="T82">
        <f t="shared" si="99"/>
        <v>3.7873344653697592</v>
      </c>
      <c r="U82">
        <f t="shared" si="100"/>
        <v>40.026758029776047</v>
      </c>
      <c r="V82">
        <f t="shared" si="101"/>
        <v>1.5501511249304059</v>
      </c>
      <c r="W82">
        <f t="shared" si="102"/>
        <v>3.8727871085068721</v>
      </c>
      <c r="X82">
        <f t="shared" si="103"/>
        <v>2.2371833404393531</v>
      </c>
      <c r="Y82">
        <f t="shared" si="104"/>
        <v>-65.604830405337509</v>
      </c>
      <c r="Z82">
        <f t="shared" si="105"/>
        <v>69.827384660874642</v>
      </c>
      <c r="AA82">
        <f t="shared" si="106"/>
        <v>4.5100569636640806</v>
      </c>
      <c r="AB82">
        <f t="shared" si="107"/>
        <v>8.7326112192012175</v>
      </c>
      <c r="AC82">
        <v>-3.9936825664191503E-2</v>
      </c>
      <c r="AD82">
        <v>4.4832585466139198E-2</v>
      </c>
      <c r="AE82">
        <v>3.37198211051787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50696.911531006474</v>
      </c>
      <c r="AK82" t="s">
        <v>453</v>
      </c>
      <c r="AL82">
        <v>2.2762846153846201</v>
      </c>
      <c r="AM82">
        <v>1.9792000000000001</v>
      </c>
      <c r="AN82">
        <f t="shared" si="111"/>
        <v>-0.29708461538462005</v>
      </c>
      <c r="AO82">
        <f t="shared" si="112"/>
        <v>-0.15010338287420172</v>
      </c>
      <c r="AP82">
        <v>-1.3454705078459701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-3.0116116725910951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-6.6620750368969208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0.89352191060443997</v>
      </c>
      <c r="BN82">
        <v>0.5</v>
      </c>
      <c r="BO82" t="s">
        <v>254</v>
      </c>
      <c r="BP82">
        <v>1672927147.5999999</v>
      </c>
      <c r="BQ82">
        <v>400.35522580645198</v>
      </c>
      <c r="BR82">
        <v>399.92348387096803</v>
      </c>
      <c r="BS82">
        <v>16.068877419354799</v>
      </c>
      <c r="BT82">
        <v>15.807309677419401</v>
      </c>
      <c r="BU82">
        <v>500.01490322580599</v>
      </c>
      <c r="BV82">
        <v>96.269225806451601</v>
      </c>
      <c r="BW82">
        <v>0.199935322580645</v>
      </c>
      <c r="BX82">
        <v>28.349225806451599</v>
      </c>
      <c r="BY82">
        <v>27.9660451612903</v>
      </c>
      <c r="BZ82">
        <v>999.9</v>
      </c>
      <c r="CA82">
        <v>10004.1935483871</v>
      </c>
      <c r="CB82">
        <v>0</v>
      </c>
      <c r="CC82">
        <v>314.44767741935499</v>
      </c>
      <c r="CD82">
        <v>0</v>
      </c>
      <c r="CE82">
        <v>0</v>
      </c>
      <c r="CF82">
        <v>0</v>
      </c>
      <c r="CG82">
        <v>0</v>
      </c>
      <c r="CH82">
        <v>2.26537096774193</v>
      </c>
      <c r="CI82">
        <v>0</v>
      </c>
      <c r="CJ82">
        <v>-4.8346967741935503</v>
      </c>
      <c r="CK82">
        <v>-0.323438709677419</v>
      </c>
      <c r="CL82">
        <v>39.108741935483899</v>
      </c>
      <c r="CM82">
        <v>44.189032258064501</v>
      </c>
      <c r="CN82">
        <v>41.445129032258102</v>
      </c>
      <c r="CO82">
        <v>42.620935483871001</v>
      </c>
      <c r="CP82">
        <v>39.751935483871002</v>
      </c>
      <c r="CQ82">
        <v>0</v>
      </c>
      <c r="CR82">
        <v>0</v>
      </c>
      <c r="CS82">
        <v>0</v>
      </c>
      <c r="CT82">
        <v>59.200000047683702</v>
      </c>
      <c r="CU82">
        <v>2.2762846153846201</v>
      </c>
      <c r="CV82">
        <v>1.4237880352301799</v>
      </c>
      <c r="CW82">
        <v>0.28323418673758899</v>
      </c>
      <c r="CX82">
        <v>-4.8650153846153801</v>
      </c>
      <c r="CY82">
        <v>15</v>
      </c>
      <c r="CZ82">
        <v>1672923008.7</v>
      </c>
      <c r="DA82" t="s">
        <v>255</v>
      </c>
      <c r="DB82">
        <v>3</v>
      </c>
      <c r="DC82">
        <v>-4.1289999999999996</v>
      </c>
      <c r="DD82">
        <v>0.35299999999999998</v>
      </c>
      <c r="DE82">
        <v>400</v>
      </c>
      <c r="DF82">
        <v>15</v>
      </c>
      <c r="DG82">
        <v>1.71</v>
      </c>
      <c r="DH82">
        <v>0.19</v>
      </c>
      <c r="DI82">
        <v>0.288197666037736</v>
      </c>
      <c r="DJ82">
        <v>3.53435602225434</v>
      </c>
      <c r="DK82">
        <v>2.0501445881043399</v>
      </c>
      <c r="DL82">
        <v>0</v>
      </c>
      <c r="DM82">
        <v>2.4712999999999998</v>
      </c>
      <c r="DN82">
        <v>0</v>
      </c>
      <c r="DO82">
        <v>0</v>
      </c>
      <c r="DP82">
        <v>0</v>
      </c>
      <c r="DQ82">
        <v>0.265754358490566</v>
      </c>
      <c r="DR82">
        <v>-4.0588427672954702E-2</v>
      </c>
      <c r="DS82">
        <v>5.6781458011756804E-3</v>
      </c>
      <c r="DT82">
        <v>1</v>
      </c>
      <c r="DU82">
        <v>1</v>
      </c>
      <c r="DV82">
        <v>3</v>
      </c>
      <c r="DW82" t="s">
        <v>256</v>
      </c>
      <c r="DX82">
        <v>100</v>
      </c>
      <c r="DY82">
        <v>100</v>
      </c>
      <c r="DZ82">
        <v>-4.1289999999999996</v>
      </c>
      <c r="EA82">
        <v>0.35299999999999998</v>
      </c>
      <c r="EB82">
        <v>2</v>
      </c>
      <c r="EC82">
        <v>516.54499999999996</v>
      </c>
      <c r="ED82">
        <v>409.25599999999997</v>
      </c>
      <c r="EE82">
        <v>26.655200000000001</v>
      </c>
      <c r="EF82">
        <v>31.704499999999999</v>
      </c>
      <c r="EG82">
        <v>30.000299999999999</v>
      </c>
      <c r="EH82">
        <v>31.837700000000002</v>
      </c>
      <c r="EI82">
        <v>31.865500000000001</v>
      </c>
      <c r="EJ82">
        <v>18.1755</v>
      </c>
      <c r="EK82">
        <v>27.0168</v>
      </c>
      <c r="EL82">
        <v>0</v>
      </c>
      <c r="EM82">
        <v>26.651800000000001</v>
      </c>
      <c r="EN82">
        <v>400.66</v>
      </c>
      <c r="EO82">
        <v>15.8482</v>
      </c>
      <c r="EP82">
        <v>100.273</v>
      </c>
      <c r="EQ82">
        <v>90.760199999999998</v>
      </c>
    </row>
    <row r="83" spans="1:147" x14ac:dyDescent="0.3">
      <c r="A83">
        <v>67</v>
      </c>
      <c r="B83">
        <v>1672927215.5999999</v>
      </c>
      <c r="C83">
        <v>4140.3999998569498</v>
      </c>
      <c r="D83" t="s">
        <v>454</v>
      </c>
      <c r="E83" t="s">
        <v>455</v>
      </c>
      <c r="F83">
        <v>1672927207.5999999</v>
      </c>
      <c r="G83">
        <f t="shared" si="86"/>
        <v>1.0347448325753541E-3</v>
      </c>
      <c r="H83">
        <f t="shared" si="87"/>
        <v>-1.4772107414885487</v>
      </c>
      <c r="I83">
        <f t="shared" si="88"/>
        <v>400.04787096774203</v>
      </c>
      <c r="J83">
        <f t="shared" si="89"/>
        <v>438.50889485929082</v>
      </c>
      <c r="K83">
        <f t="shared" si="90"/>
        <v>42.302026390471909</v>
      </c>
      <c r="L83">
        <f t="shared" si="91"/>
        <v>38.591772694963787</v>
      </c>
      <c r="M83">
        <f t="shared" si="92"/>
        <v>4.3671297928942435E-2</v>
      </c>
      <c r="N83">
        <f t="shared" si="93"/>
        <v>3.3786457988694014</v>
      </c>
      <c r="O83">
        <f t="shared" si="94"/>
        <v>4.336010969716695E-2</v>
      </c>
      <c r="P83">
        <f t="shared" si="95"/>
        <v>2.7127842573829681E-2</v>
      </c>
      <c r="Q83">
        <f t="shared" si="96"/>
        <v>0</v>
      </c>
      <c r="R83">
        <f t="shared" si="97"/>
        <v>28.102903961269963</v>
      </c>
      <c r="S83">
        <f t="shared" si="98"/>
        <v>27.979935483870999</v>
      </c>
      <c r="T83">
        <f t="shared" si="99"/>
        <v>3.7904031487008232</v>
      </c>
      <c r="U83">
        <f t="shared" si="100"/>
        <v>40.101282275487598</v>
      </c>
      <c r="V83">
        <f t="shared" si="101"/>
        <v>1.5520413329723262</v>
      </c>
      <c r="W83">
        <f t="shared" si="102"/>
        <v>3.8703035037885321</v>
      </c>
      <c r="X83">
        <f t="shared" si="103"/>
        <v>2.238361815728497</v>
      </c>
      <c r="Y83">
        <f t="shared" si="104"/>
        <v>-45.632247116573119</v>
      </c>
      <c r="Z83">
        <f t="shared" si="105"/>
        <v>65.256546062570095</v>
      </c>
      <c r="AA83">
        <f t="shared" si="106"/>
        <v>4.2167766506553264</v>
      </c>
      <c r="AB83">
        <f t="shared" si="107"/>
        <v>23.841075596652303</v>
      </c>
      <c r="AC83">
        <v>-3.9914386976692202E-2</v>
      </c>
      <c r="AD83">
        <v>4.4807396073684197E-2</v>
      </c>
      <c r="AE83">
        <v>3.37047631306383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50671.41880217837</v>
      </c>
      <c r="AK83" t="s">
        <v>456</v>
      </c>
      <c r="AL83">
        <v>2.2182423076923099</v>
      </c>
      <c r="AM83">
        <v>1.7327999999999999</v>
      </c>
      <c r="AN83">
        <f t="shared" si="111"/>
        <v>-0.48544230769231</v>
      </c>
      <c r="AO83">
        <f t="shared" si="112"/>
        <v>-0.28014906953619001</v>
      </c>
      <c r="AP83">
        <v>-0.65996008204984002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-1.4772107414885487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-3.569528186031754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0.89352191060443997</v>
      </c>
      <c r="BN83">
        <v>0.5</v>
      </c>
      <c r="BO83" t="s">
        <v>254</v>
      </c>
      <c r="BP83">
        <v>1672927207.5999999</v>
      </c>
      <c r="BQ83">
        <v>400.04787096774203</v>
      </c>
      <c r="BR83">
        <v>399.85787096774197</v>
      </c>
      <c r="BS83">
        <v>16.088683870967699</v>
      </c>
      <c r="BT83">
        <v>15.9067548387097</v>
      </c>
      <c r="BU83">
        <v>500.02580645161299</v>
      </c>
      <c r="BV83">
        <v>96.267906451612902</v>
      </c>
      <c r="BW83">
        <v>0.199980258064516</v>
      </c>
      <c r="BX83">
        <v>28.3381935483871</v>
      </c>
      <c r="BY83">
        <v>27.979935483870999</v>
      </c>
      <c r="BZ83">
        <v>999.9</v>
      </c>
      <c r="CA83">
        <v>9998.7096774193506</v>
      </c>
      <c r="CB83">
        <v>0</v>
      </c>
      <c r="CC83">
        <v>314.428516129032</v>
      </c>
      <c r="CD83">
        <v>0</v>
      </c>
      <c r="CE83">
        <v>0</v>
      </c>
      <c r="CF83">
        <v>0</v>
      </c>
      <c r="CG83">
        <v>0</v>
      </c>
      <c r="CH83">
        <v>2.2309612903225799</v>
      </c>
      <c r="CI83">
        <v>0</v>
      </c>
      <c r="CJ83">
        <v>-5.4857483870967796</v>
      </c>
      <c r="CK83">
        <v>-0.40368709677419401</v>
      </c>
      <c r="CL83">
        <v>38.963419354838699</v>
      </c>
      <c r="CM83">
        <v>44.061999999999998</v>
      </c>
      <c r="CN83">
        <v>41.308</v>
      </c>
      <c r="CO83">
        <v>42.5</v>
      </c>
      <c r="CP83">
        <v>39.616870967741903</v>
      </c>
      <c r="CQ83">
        <v>0</v>
      </c>
      <c r="CR83">
        <v>0</v>
      </c>
      <c r="CS83">
        <v>0</v>
      </c>
      <c r="CT83">
        <v>59.5</v>
      </c>
      <c r="CU83">
        <v>2.2182423076923099</v>
      </c>
      <c r="CV83">
        <v>0.28412649285339198</v>
      </c>
      <c r="CW83">
        <v>-0.80134016808689701</v>
      </c>
      <c r="CX83">
        <v>-5.5121076923076897</v>
      </c>
      <c r="CY83">
        <v>15</v>
      </c>
      <c r="CZ83">
        <v>1672923008.7</v>
      </c>
      <c r="DA83" t="s">
        <v>255</v>
      </c>
      <c r="DB83">
        <v>3</v>
      </c>
      <c r="DC83">
        <v>-4.1289999999999996</v>
      </c>
      <c r="DD83">
        <v>0.35299999999999998</v>
      </c>
      <c r="DE83">
        <v>400</v>
      </c>
      <c r="DF83">
        <v>15</v>
      </c>
      <c r="DG83">
        <v>1.71</v>
      </c>
      <c r="DH83">
        <v>0.19</v>
      </c>
      <c r="DI83">
        <v>9.3377520754717003E-2</v>
      </c>
      <c r="DJ83">
        <v>0.35127452056122899</v>
      </c>
      <c r="DK83">
        <v>0.49963575850597802</v>
      </c>
      <c r="DL83">
        <v>1</v>
      </c>
      <c r="DM83">
        <v>2.1800000000000002</v>
      </c>
      <c r="DN83">
        <v>0</v>
      </c>
      <c r="DO83">
        <v>0</v>
      </c>
      <c r="DP83">
        <v>0</v>
      </c>
      <c r="DQ83">
        <v>0.19427735849056599</v>
      </c>
      <c r="DR83">
        <v>-0.114778732462506</v>
      </c>
      <c r="DS83">
        <v>1.9739650478730102E-2</v>
      </c>
      <c r="DT83">
        <v>0</v>
      </c>
      <c r="DU83">
        <v>1</v>
      </c>
      <c r="DV83">
        <v>3</v>
      </c>
      <c r="DW83" t="s">
        <v>256</v>
      </c>
      <c r="DX83">
        <v>100</v>
      </c>
      <c r="DY83">
        <v>100</v>
      </c>
      <c r="DZ83">
        <v>-4.1289999999999996</v>
      </c>
      <c r="EA83">
        <v>0.35299999999999998</v>
      </c>
      <c r="EB83">
        <v>2</v>
      </c>
      <c r="EC83">
        <v>516.54700000000003</v>
      </c>
      <c r="ED83">
        <v>409.12299999999999</v>
      </c>
      <c r="EE83">
        <v>26.719899999999999</v>
      </c>
      <c r="EF83">
        <v>31.7212</v>
      </c>
      <c r="EG83">
        <v>30.000499999999999</v>
      </c>
      <c r="EH83">
        <v>31.854399999999998</v>
      </c>
      <c r="EI83">
        <v>31.882100000000001</v>
      </c>
      <c r="EJ83">
        <v>18.191600000000001</v>
      </c>
      <c r="EK83">
        <v>26.465299999999999</v>
      </c>
      <c r="EL83">
        <v>0</v>
      </c>
      <c r="EM83">
        <v>26.716200000000001</v>
      </c>
      <c r="EN83">
        <v>399.90699999999998</v>
      </c>
      <c r="EO83">
        <v>15.915699999999999</v>
      </c>
      <c r="EP83">
        <v>100.268</v>
      </c>
      <c r="EQ83">
        <v>90.755399999999995</v>
      </c>
    </row>
    <row r="84" spans="1:147" x14ac:dyDescent="0.3">
      <c r="A84">
        <v>68</v>
      </c>
      <c r="B84">
        <v>1672927275.5999999</v>
      </c>
      <c r="C84">
        <v>4200.3999998569498</v>
      </c>
      <c r="D84" t="s">
        <v>457</v>
      </c>
      <c r="E84" t="s">
        <v>458</v>
      </c>
      <c r="F84">
        <v>1672927267.5999999</v>
      </c>
      <c r="G84">
        <f t="shared" si="86"/>
        <v>1.0094937537209272E-3</v>
      </c>
      <c r="H84">
        <f t="shared" si="87"/>
        <v>0.53545861183770416</v>
      </c>
      <c r="I84">
        <f t="shared" si="88"/>
        <v>399.99590322580599</v>
      </c>
      <c r="J84">
        <f t="shared" si="89"/>
        <v>365.18745788233701</v>
      </c>
      <c r="K84">
        <f t="shared" si="90"/>
        <v>35.228551069052088</v>
      </c>
      <c r="L84">
        <f t="shared" si="91"/>
        <v>38.586418564084745</v>
      </c>
      <c r="M84">
        <f t="shared" si="92"/>
        <v>4.2620197991438714E-2</v>
      </c>
      <c r="N84">
        <f t="shared" si="93"/>
        <v>3.3764081569562463</v>
      </c>
      <c r="O84">
        <f t="shared" si="94"/>
        <v>4.2323559267519996E-2</v>
      </c>
      <c r="P84">
        <f t="shared" si="95"/>
        <v>2.6478704075635032E-2</v>
      </c>
      <c r="Q84">
        <f t="shared" si="96"/>
        <v>0</v>
      </c>
      <c r="R84">
        <f t="shared" si="97"/>
        <v>28.099808147942802</v>
      </c>
      <c r="S84">
        <f t="shared" si="98"/>
        <v>27.985025806451599</v>
      </c>
      <c r="T84">
        <f t="shared" si="99"/>
        <v>3.7915282579784226</v>
      </c>
      <c r="U84">
        <f t="shared" si="100"/>
        <v>40.181731863987039</v>
      </c>
      <c r="V84">
        <f t="shared" si="101"/>
        <v>1.5543689690233184</v>
      </c>
      <c r="W84">
        <f t="shared" si="102"/>
        <v>3.8683473730917632</v>
      </c>
      <c r="X84">
        <f t="shared" si="103"/>
        <v>2.2371592889551044</v>
      </c>
      <c r="Y84">
        <f t="shared" si="104"/>
        <v>-44.518674539092892</v>
      </c>
      <c r="Z84">
        <f t="shared" si="105"/>
        <v>62.704264233745889</v>
      </c>
      <c r="AA84">
        <f t="shared" si="106"/>
        <v>4.0544645672274022</v>
      </c>
      <c r="AB84">
        <f t="shared" si="107"/>
        <v>22.240054261880402</v>
      </c>
      <c r="AC84">
        <v>-3.9881151697288397E-2</v>
      </c>
      <c r="AD84">
        <v>4.4770086560982997E-2</v>
      </c>
      <c r="AE84">
        <v>3.36824547358869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50632.384998088673</v>
      </c>
      <c r="AK84" t="s">
        <v>459</v>
      </c>
      <c r="AL84">
        <v>2.3307192307692302</v>
      </c>
      <c r="AM84">
        <v>1.494</v>
      </c>
      <c r="AN84">
        <f t="shared" si="111"/>
        <v>-0.83671923076923016</v>
      </c>
      <c r="AO84">
        <f t="shared" si="112"/>
        <v>-0.56005303264339368</v>
      </c>
      <c r="AP84">
        <v>0.23922200094785001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0.53545861183770416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-1.7855451925331092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0.89352191060443997</v>
      </c>
      <c r="BN84">
        <v>0.5</v>
      </c>
      <c r="BO84" t="s">
        <v>254</v>
      </c>
      <c r="BP84">
        <v>1672927267.5999999</v>
      </c>
      <c r="BQ84">
        <v>399.99590322580599</v>
      </c>
      <c r="BR84">
        <v>400.16374193548398</v>
      </c>
      <c r="BS84">
        <v>16.112954838709701</v>
      </c>
      <c r="BT84">
        <v>15.9354709677419</v>
      </c>
      <c r="BU84">
        <v>500.029</v>
      </c>
      <c r="BV84">
        <v>96.266945161290295</v>
      </c>
      <c r="BW84">
        <v>0.200089258064516</v>
      </c>
      <c r="BX84">
        <v>28.329499999999999</v>
      </c>
      <c r="BY84">
        <v>27.985025806451599</v>
      </c>
      <c r="BZ84">
        <v>999.9</v>
      </c>
      <c r="CA84">
        <v>9990.4838709677406</v>
      </c>
      <c r="CB84">
        <v>0</v>
      </c>
      <c r="CC84">
        <v>314.51335483870997</v>
      </c>
      <c r="CD84">
        <v>0</v>
      </c>
      <c r="CE84">
        <v>0</v>
      </c>
      <c r="CF84">
        <v>0</v>
      </c>
      <c r="CG84">
        <v>0</v>
      </c>
      <c r="CH84">
        <v>2.3139161290322598</v>
      </c>
      <c r="CI84">
        <v>0</v>
      </c>
      <c r="CJ84">
        <v>-6.2819451612903201</v>
      </c>
      <c r="CK84">
        <v>-0.48881290322580601</v>
      </c>
      <c r="CL84">
        <v>38.822225806451598</v>
      </c>
      <c r="CM84">
        <v>43.947161290322597</v>
      </c>
      <c r="CN84">
        <v>41.170999999999999</v>
      </c>
      <c r="CO84">
        <v>42.396999999999998</v>
      </c>
      <c r="CP84">
        <v>39.495935483871001</v>
      </c>
      <c r="CQ84">
        <v>0</v>
      </c>
      <c r="CR84">
        <v>0</v>
      </c>
      <c r="CS84">
        <v>0</v>
      </c>
      <c r="CT84">
        <v>59.400000095367403</v>
      </c>
      <c r="CU84">
        <v>2.3307192307692302</v>
      </c>
      <c r="CV84">
        <v>-0.72392137243042498</v>
      </c>
      <c r="CW84">
        <v>2.1445982928638299</v>
      </c>
      <c r="CX84">
        <v>-6.2745115384615398</v>
      </c>
      <c r="CY84">
        <v>15</v>
      </c>
      <c r="CZ84">
        <v>1672923008.7</v>
      </c>
      <c r="DA84" t="s">
        <v>255</v>
      </c>
      <c r="DB84">
        <v>3</v>
      </c>
      <c r="DC84">
        <v>-4.1289999999999996</v>
      </c>
      <c r="DD84">
        <v>0.35299999999999998</v>
      </c>
      <c r="DE84">
        <v>400</v>
      </c>
      <c r="DF84">
        <v>15</v>
      </c>
      <c r="DG84">
        <v>1.71</v>
      </c>
      <c r="DH84">
        <v>0.19</v>
      </c>
      <c r="DI84">
        <v>0.115500871698113</v>
      </c>
      <c r="DJ84">
        <v>-2.7861755732951199</v>
      </c>
      <c r="DK84">
        <v>0.49316283318179699</v>
      </c>
      <c r="DL84">
        <v>0</v>
      </c>
      <c r="DM84">
        <v>2.0171999999999999</v>
      </c>
      <c r="DN84">
        <v>0</v>
      </c>
      <c r="DO84">
        <v>0</v>
      </c>
      <c r="DP84">
        <v>0</v>
      </c>
      <c r="DQ84">
        <v>0.180388132075472</v>
      </c>
      <c r="DR84">
        <v>-2.63164586357084E-2</v>
      </c>
      <c r="DS84">
        <v>4.2074841585940902E-3</v>
      </c>
      <c r="DT84">
        <v>1</v>
      </c>
      <c r="DU84">
        <v>1</v>
      </c>
      <c r="DV84">
        <v>3</v>
      </c>
      <c r="DW84" t="s">
        <v>256</v>
      </c>
      <c r="DX84">
        <v>100</v>
      </c>
      <c r="DY84">
        <v>100</v>
      </c>
      <c r="DZ84">
        <v>-4.1289999999999996</v>
      </c>
      <c r="EA84">
        <v>0.35299999999999998</v>
      </c>
      <c r="EB84">
        <v>2</v>
      </c>
      <c r="EC84">
        <v>516.678</v>
      </c>
      <c r="ED84">
        <v>409.23599999999999</v>
      </c>
      <c r="EE84">
        <v>26.7148</v>
      </c>
      <c r="EF84">
        <v>31.7407</v>
      </c>
      <c r="EG84">
        <v>30.0001</v>
      </c>
      <c r="EH84">
        <v>31.871099999999998</v>
      </c>
      <c r="EI84">
        <v>31.898800000000001</v>
      </c>
      <c r="EJ84">
        <v>18.1889</v>
      </c>
      <c r="EK84">
        <v>26.465299999999999</v>
      </c>
      <c r="EL84">
        <v>0</v>
      </c>
      <c r="EM84">
        <v>26.719799999999999</v>
      </c>
      <c r="EN84">
        <v>399.71600000000001</v>
      </c>
      <c r="EO84">
        <v>15.9267</v>
      </c>
      <c r="EP84">
        <v>100.26600000000001</v>
      </c>
      <c r="EQ84">
        <v>90.748400000000004</v>
      </c>
    </row>
    <row r="85" spans="1:147" x14ac:dyDescent="0.3">
      <c r="A85">
        <v>69</v>
      </c>
      <c r="B85">
        <v>1672927335.5999999</v>
      </c>
      <c r="C85">
        <v>4260.3999998569498</v>
      </c>
      <c r="D85" t="s">
        <v>460</v>
      </c>
      <c r="E85" t="s">
        <v>461</v>
      </c>
      <c r="F85">
        <v>1672927327.5999999</v>
      </c>
      <c r="G85">
        <f t="shared" si="86"/>
        <v>8.7175391185336014E-4</v>
      </c>
      <c r="H85">
        <f t="shared" si="87"/>
        <v>-2.1672872967978662</v>
      </c>
      <c r="I85">
        <f t="shared" si="88"/>
        <v>399.86161290322599</v>
      </c>
      <c r="J85">
        <f t="shared" si="89"/>
        <v>477.96462893793972</v>
      </c>
      <c r="K85">
        <f t="shared" si="90"/>
        <v>46.106351611774166</v>
      </c>
      <c r="L85">
        <f t="shared" si="91"/>
        <v>38.572226906274011</v>
      </c>
      <c r="M85">
        <f t="shared" si="92"/>
        <v>3.6749220592879328E-2</v>
      </c>
      <c r="N85">
        <f t="shared" si="93"/>
        <v>3.3796183630568213</v>
      </c>
      <c r="O85">
        <f t="shared" si="94"/>
        <v>3.6528657546244465E-2</v>
      </c>
      <c r="P85">
        <f t="shared" si="95"/>
        <v>2.2850117156530406E-2</v>
      </c>
      <c r="Q85">
        <f t="shared" si="96"/>
        <v>0</v>
      </c>
      <c r="R85">
        <f t="shared" si="97"/>
        <v>28.120653041951432</v>
      </c>
      <c r="S85">
        <f t="shared" si="98"/>
        <v>27.9811709677419</v>
      </c>
      <c r="T85">
        <f t="shared" si="99"/>
        <v>3.790676199781541</v>
      </c>
      <c r="U85">
        <f t="shared" si="100"/>
        <v>40.153831807393523</v>
      </c>
      <c r="V85">
        <f t="shared" si="101"/>
        <v>1.5523260502152314</v>
      </c>
      <c r="W85">
        <f t="shared" si="102"/>
        <v>3.8659474833218823</v>
      </c>
      <c r="X85">
        <f t="shared" si="103"/>
        <v>2.2383501495663096</v>
      </c>
      <c r="Y85">
        <f t="shared" si="104"/>
        <v>-38.444347512733181</v>
      </c>
      <c r="Z85">
        <f t="shared" si="105"/>
        <v>61.521969669967653</v>
      </c>
      <c r="AA85">
        <f t="shared" si="106"/>
        <v>3.9739510831779357</v>
      </c>
      <c r="AB85">
        <f t="shared" si="107"/>
        <v>27.051573240412409</v>
      </c>
      <c r="AC85">
        <v>-3.9928835128678501E-2</v>
      </c>
      <c r="AD85">
        <v>4.4823615390016502E-2</v>
      </c>
      <c r="AE85">
        <v>3.3714459200726101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50692.182632550546</v>
      </c>
      <c r="AK85" t="s">
        <v>462</v>
      </c>
      <c r="AL85">
        <v>2.2760384615384601</v>
      </c>
      <c r="AM85">
        <v>1.3948</v>
      </c>
      <c r="AN85">
        <f t="shared" si="111"/>
        <v>-0.88123846153846008</v>
      </c>
      <c r="AO85">
        <f t="shared" si="112"/>
        <v>-0.63180273984690283</v>
      </c>
      <c r="AP85">
        <v>-0.96825934313177997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-2.1672872967978662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-1.5827724967484598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0.89352191060443997</v>
      </c>
      <c r="BN85">
        <v>0.5</v>
      </c>
      <c r="BO85" t="s">
        <v>254</v>
      </c>
      <c r="BP85">
        <v>1672927327.5999999</v>
      </c>
      <c r="BQ85">
        <v>399.86161290322599</v>
      </c>
      <c r="BR85">
        <v>399.536612903226</v>
      </c>
      <c r="BS85">
        <v>16.092293548387101</v>
      </c>
      <c r="BT85">
        <v>15.939019354838701</v>
      </c>
      <c r="BU85">
        <v>500.01661290322602</v>
      </c>
      <c r="BV85">
        <v>96.2639322580645</v>
      </c>
      <c r="BW85">
        <v>0.20000841935483901</v>
      </c>
      <c r="BX85">
        <v>28.318829032258101</v>
      </c>
      <c r="BY85">
        <v>27.9811709677419</v>
      </c>
      <c r="BZ85">
        <v>999.9</v>
      </c>
      <c r="CA85">
        <v>10002.7419354839</v>
      </c>
      <c r="CB85">
        <v>0</v>
      </c>
      <c r="CC85">
        <v>314.52703225806499</v>
      </c>
      <c r="CD85">
        <v>0</v>
      </c>
      <c r="CE85">
        <v>0</v>
      </c>
      <c r="CF85">
        <v>0</v>
      </c>
      <c r="CG85">
        <v>0</v>
      </c>
      <c r="CH85">
        <v>2.25948709677419</v>
      </c>
      <c r="CI85">
        <v>0</v>
      </c>
      <c r="CJ85">
        <v>-6.9110096774193499</v>
      </c>
      <c r="CK85">
        <v>-0.55339677419354805</v>
      </c>
      <c r="CL85">
        <v>38.7093548387097</v>
      </c>
      <c r="CM85">
        <v>43.850612903225802</v>
      </c>
      <c r="CN85">
        <v>41.045999999999999</v>
      </c>
      <c r="CO85">
        <v>42.308</v>
      </c>
      <c r="CP85">
        <v>39.375</v>
      </c>
      <c r="CQ85">
        <v>0</v>
      </c>
      <c r="CR85">
        <v>0</v>
      </c>
      <c r="CS85">
        <v>0</v>
      </c>
      <c r="CT85">
        <v>59.200000047683702</v>
      </c>
      <c r="CU85">
        <v>2.2760384615384601</v>
      </c>
      <c r="CV85">
        <v>-0.20641368424287901</v>
      </c>
      <c r="CW85">
        <v>-0.40905983392867601</v>
      </c>
      <c r="CX85">
        <v>-6.9217538461538499</v>
      </c>
      <c r="CY85">
        <v>15</v>
      </c>
      <c r="CZ85">
        <v>1672923008.7</v>
      </c>
      <c r="DA85" t="s">
        <v>255</v>
      </c>
      <c r="DB85">
        <v>3</v>
      </c>
      <c r="DC85">
        <v>-4.1289999999999996</v>
      </c>
      <c r="DD85">
        <v>0.35299999999999998</v>
      </c>
      <c r="DE85">
        <v>400</v>
      </c>
      <c r="DF85">
        <v>15</v>
      </c>
      <c r="DG85">
        <v>1.71</v>
      </c>
      <c r="DH85">
        <v>0.19</v>
      </c>
      <c r="DI85">
        <v>0.12173187207547199</v>
      </c>
      <c r="DJ85">
        <v>4.1220899467302403E-2</v>
      </c>
      <c r="DK85">
        <v>0.60011754913775806</v>
      </c>
      <c r="DL85">
        <v>1</v>
      </c>
      <c r="DM85">
        <v>2.4834000000000001</v>
      </c>
      <c r="DN85">
        <v>0</v>
      </c>
      <c r="DO85">
        <v>0</v>
      </c>
      <c r="DP85">
        <v>0</v>
      </c>
      <c r="DQ85">
        <v>0.15494562264150899</v>
      </c>
      <c r="DR85">
        <v>-1.8896448959846501E-2</v>
      </c>
      <c r="DS85">
        <v>3.5069031396925501E-3</v>
      </c>
      <c r="DT85">
        <v>1</v>
      </c>
      <c r="DU85">
        <v>2</v>
      </c>
      <c r="DV85">
        <v>3</v>
      </c>
      <c r="DW85" t="s">
        <v>260</v>
      </c>
      <c r="DX85">
        <v>100</v>
      </c>
      <c r="DY85">
        <v>100</v>
      </c>
      <c r="DZ85">
        <v>-4.1289999999999996</v>
      </c>
      <c r="EA85">
        <v>0.35299999999999998</v>
      </c>
      <c r="EB85">
        <v>2</v>
      </c>
      <c r="EC85">
        <v>516.29399999999998</v>
      </c>
      <c r="ED85">
        <v>408.85599999999999</v>
      </c>
      <c r="EE85">
        <v>26.7422</v>
      </c>
      <c r="EF85">
        <v>31.7575</v>
      </c>
      <c r="EG85">
        <v>30.000299999999999</v>
      </c>
      <c r="EH85">
        <v>31.887799999999999</v>
      </c>
      <c r="EI85">
        <v>31.915400000000002</v>
      </c>
      <c r="EJ85">
        <v>18.214300000000001</v>
      </c>
      <c r="EK85">
        <v>26.465299999999999</v>
      </c>
      <c r="EL85">
        <v>0</v>
      </c>
      <c r="EM85">
        <v>26.746700000000001</v>
      </c>
      <c r="EN85">
        <v>400.07400000000001</v>
      </c>
      <c r="EO85">
        <v>15.9267</v>
      </c>
      <c r="EP85">
        <v>100.264</v>
      </c>
      <c r="EQ85">
        <v>90.745000000000005</v>
      </c>
    </row>
    <row r="86" spans="1:147" x14ac:dyDescent="0.3">
      <c r="A86">
        <v>70</v>
      </c>
      <c r="B86">
        <v>1672927395.5999999</v>
      </c>
      <c r="C86">
        <v>4320.3999998569498</v>
      </c>
      <c r="D86" t="s">
        <v>463</v>
      </c>
      <c r="E86" t="s">
        <v>464</v>
      </c>
      <c r="F86">
        <v>1672927387.60323</v>
      </c>
      <c r="G86">
        <f t="shared" si="86"/>
        <v>7.4427988516569978E-4</v>
      </c>
      <c r="H86">
        <f t="shared" si="87"/>
        <v>0.97850331535167678</v>
      </c>
      <c r="I86">
        <f t="shared" si="88"/>
        <v>401.26893548387102</v>
      </c>
      <c r="J86">
        <f t="shared" si="89"/>
        <v>336.93923703810435</v>
      </c>
      <c r="K86">
        <f t="shared" si="90"/>
        <v>32.502291159650163</v>
      </c>
      <c r="L86">
        <f t="shared" si="91"/>
        <v>38.707750065168931</v>
      </c>
      <c r="M86">
        <f t="shared" si="92"/>
        <v>3.1307232981195837E-2</v>
      </c>
      <c r="N86">
        <f t="shared" si="93"/>
        <v>3.3796459386278221</v>
      </c>
      <c r="O86">
        <f t="shared" si="94"/>
        <v>3.1147004706156022E-2</v>
      </c>
      <c r="P86">
        <f t="shared" si="95"/>
        <v>1.9481205299675466E-2</v>
      </c>
      <c r="Q86">
        <f t="shared" si="96"/>
        <v>0</v>
      </c>
      <c r="R86">
        <f t="shared" si="97"/>
        <v>28.139412633477544</v>
      </c>
      <c r="S86">
        <f t="shared" si="98"/>
        <v>27.9826612903226</v>
      </c>
      <c r="T86">
        <f t="shared" si="99"/>
        <v>3.7910055949392567</v>
      </c>
      <c r="U86">
        <f t="shared" si="100"/>
        <v>40.111172275263137</v>
      </c>
      <c r="V86">
        <f t="shared" si="101"/>
        <v>1.5497554593911747</v>
      </c>
      <c r="W86">
        <f t="shared" si="102"/>
        <v>3.8636503783932552</v>
      </c>
      <c r="X86">
        <f t="shared" si="103"/>
        <v>2.2412501355480821</v>
      </c>
      <c r="Y86">
        <f t="shared" si="104"/>
        <v>-32.822742935807362</v>
      </c>
      <c r="Z86">
        <f t="shared" si="105"/>
        <v>59.388927770762095</v>
      </c>
      <c r="AA86">
        <f t="shared" si="106"/>
        <v>3.8359711712509883</v>
      </c>
      <c r="AB86">
        <f t="shared" si="107"/>
        <v>30.402156006205722</v>
      </c>
      <c r="AC86">
        <v>-3.9929244809014303E-2</v>
      </c>
      <c r="AD86">
        <v>4.48240752920833E-2</v>
      </c>
      <c r="AE86">
        <v>3.3714734117921998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50694.388604547006</v>
      </c>
      <c r="AK86" t="s">
        <v>465</v>
      </c>
      <c r="AL86">
        <v>2.2752461538461501</v>
      </c>
      <c r="AM86">
        <v>1.3480000000000001</v>
      </c>
      <c r="AN86">
        <f t="shared" si="111"/>
        <v>-0.92724615384615006</v>
      </c>
      <c r="AO86">
        <f t="shared" si="112"/>
        <v>-0.68786806665144662</v>
      </c>
      <c r="AP86">
        <v>0.437157075932052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0.97850331535167678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-1.4537671516981694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0.89352191060443997</v>
      </c>
      <c r="BN86">
        <v>0.5</v>
      </c>
      <c r="BO86" t="s">
        <v>254</v>
      </c>
      <c r="BP86">
        <v>1672927387.60323</v>
      </c>
      <c r="BQ86">
        <v>401.26893548387102</v>
      </c>
      <c r="BR86">
        <v>401.49716129032299</v>
      </c>
      <c r="BS86">
        <v>16.065741935483899</v>
      </c>
      <c r="BT86">
        <v>15.9348774193548</v>
      </c>
      <c r="BU86">
        <v>500.01803225806401</v>
      </c>
      <c r="BV86">
        <v>96.263367741935497</v>
      </c>
      <c r="BW86">
        <v>0.19999296774193601</v>
      </c>
      <c r="BX86">
        <v>28.308609677419401</v>
      </c>
      <c r="BY86">
        <v>27.9826612903226</v>
      </c>
      <c r="BZ86">
        <v>999.9</v>
      </c>
      <c r="CA86">
        <v>10002.9032258065</v>
      </c>
      <c r="CB86">
        <v>0</v>
      </c>
      <c r="CC86">
        <v>314.54616129032303</v>
      </c>
      <c r="CD86">
        <v>0</v>
      </c>
      <c r="CE86">
        <v>0</v>
      </c>
      <c r="CF86">
        <v>0</v>
      </c>
      <c r="CG86">
        <v>0</v>
      </c>
      <c r="CH86">
        <v>2.2814032258064501</v>
      </c>
      <c r="CI86">
        <v>0</v>
      </c>
      <c r="CJ86">
        <v>-7.3114387096774198</v>
      </c>
      <c r="CK86">
        <v>-0.65677741935483902</v>
      </c>
      <c r="CL86">
        <v>38.5945161290323</v>
      </c>
      <c r="CM86">
        <v>43.75</v>
      </c>
      <c r="CN86">
        <v>40.918999999999997</v>
      </c>
      <c r="CO86">
        <v>42.195129032258102</v>
      </c>
      <c r="CP86">
        <v>39.274000000000001</v>
      </c>
      <c r="CQ86">
        <v>0</v>
      </c>
      <c r="CR86">
        <v>0</v>
      </c>
      <c r="CS86">
        <v>0</v>
      </c>
      <c r="CT86">
        <v>59.599999904632597</v>
      </c>
      <c r="CU86">
        <v>2.2752461538461501</v>
      </c>
      <c r="CV86">
        <v>-0.226762400209719</v>
      </c>
      <c r="CW86">
        <v>-4.0371076891591304</v>
      </c>
      <c r="CX86">
        <v>-7.32909230769231</v>
      </c>
      <c r="CY86">
        <v>15</v>
      </c>
      <c r="CZ86">
        <v>1672923008.7</v>
      </c>
      <c r="DA86" t="s">
        <v>255</v>
      </c>
      <c r="DB86">
        <v>3</v>
      </c>
      <c r="DC86">
        <v>-4.1289999999999996</v>
      </c>
      <c r="DD86">
        <v>0.35299999999999998</v>
      </c>
      <c r="DE86">
        <v>400</v>
      </c>
      <c r="DF86">
        <v>15</v>
      </c>
      <c r="DG86">
        <v>1.71</v>
      </c>
      <c r="DH86">
        <v>0.19</v>
      </c>
      <c r="DI86">
        <v>-0.34793148566037702</v>
      </c>
      <c r="DJ86">
        <v>0.17372748125027801</v>
      </c>
      <c r="DK86">
        <v>3.6249728448397698</v>
      </c>
      <c r="DL86">
        <v>1</v>
      </c>
      <c r="DM86">
        <v>2.0581999999999998</v>
      </c>
      <c r="DN86">
        <v>0</v>
      </c>
      <c r="DO86">
        <v>0</v>
      </c>
      <c r="DP86">
        <v>0</v>
      </c>
      <c r="DQ86">
        <v>0.13254871698113199</v>
      </c>
      <c r="DR86">
        <v>-1.74673968018835E-2</v>
      </c>
      <c r="DS86">
        <v>3.32969564804046E-3</v>
      </c>
      <c r="DT86">
        <v>1</v>
      </c>
      <c r="DU86">
        <v>2</v>
      </c>
      <c r="DV86">
        <v>3</v>
      </c>
      <c r="DW86" t="s">
        <v>260</v>
      </c>
      <c r="DX86">
        <v>100</v>
      </c>
      <c r="DY86">
        <v>100</v>
      </c>
      <c r="DZ86">
        <v>-4.1289999999999996</v>
      </c>
      <c r="EA86">
        <v>0.35299999999999998</v>
      </c>
      <c r="EB86">
        <v>2</v>
      </c>
      <c r="EC86">
        <v>516.53200000000004</v>
      </c>
      <c r="ED86">
        <v>408.82799999999997</v>
      </c>
      <c r="EE86">
        <v>26.742100000000001</v>
      </c>
      <c r="EF86">
        <v>31.7714</v>
      </c>
      <c r="EG86">
        <v>30.0001</v>
      </c>
      <c r="EH86">
        <v>31.901700000000002</v>
      </c>
      <c r="EI86">
        <v>31.929300000000001</v>
      </c>
      <c r="EJ86">
        <v>17.873799999999999</v>
      </c>
      <c r="EK86">
        <v>26.465299999999999</v>
      </c>
      <c r="EL86">
        <v>0</v>
      </c>
      <c r="EM86">
        <v>26.748000000000001</v>
      </c>
      <c r="EN86">
        <v>396.59500000000003</v>
      </c>
      <c r="EO86">
        <v>15.915800000000001</v>
      </c>
      <c r="EP86">
        <v>100.26300000000001</v>
      </c>
      <c r="EQ86">
        <v>90.742400000000004</v>
      </c>
    </row>
    <row r="87" spans="1:147" x14ac:dyDescent="0.3">
      <c r="A87">
        <v>71</v>
      </c>
      <c r="B87">
        <v>1672927455.5999999</v>
      </c>
      <c r="C87">
        <v>4380.3999998569498</v>
      </c>
      <c r="D87" t="s">
        <v>466</v>
      </c>
      <c r="E87" t="s">
        <v>467</v>
      </c>
      <c r="F87">
        <v>1672927447.6161301</v>
      </c>
      <c r="G87">
        <f t="shared" si="86"/>
        <v>6.1699942600946579E-4</v>
      </c>
      <c r="H87">
        <f t="shared" si="87"/>
        <v>-3.4777577289724406</v>
      </c>
      <c r="I87">
        <f t="shared" si="88"/>
        <v>400.09183870967701</v>
      </c>
      <c r="J87">
        <f t="shared" si="89"/>
        <v>596.71524771954023</v>
      </c>
      <c r="K87">
        <f t="shared" si="90"/>
        <v>57.561694686488885</v>
      </c>
      <c r="L87">
        <f t="shared" si="91"/>
        <v>38.59456307573123</v>
      </c>
      <c r="M87">
        <f t="shared" si="92"/>
        <v>2.589147719402022E-2</v>
      </c>
      <c r="N87">
        <f t="shared" si="93"/>
        <v>3.3793260771784861</v>
      </c>
      <c r="O87">
        <f t="shared" si="94"/>
        <v>2.5781773914602648E-2</v>
      </c>
      <c r="P87">
        <f t="shared" si="95"/>
        <v>1.6123426223013541E-2</v>
      </c>
      <c r="Q87">
        <f t="shared" si="96"/>
        <v>0</v>
      </c>
      <c r="R87">
        <f t="shared" si="97"/>
        <v>28.16119872388704</v>
      </c>
      <c r="S87">
        <f t="shared" si="98"/>
        <v>27.9900290322581</v>
      </c>
      <c r="T87">
        <f t="shared" si="99"/>
        <v>3.7926344002621359</v>
      </c>
      <c r="U87">
        <f t="shared" si="100"/>
        <v>40.082214416777333</v>
      </c>
      <c r="V87">
        <f t="shared" si="101"/>
        <v>1.5479940281423865</v>
      </c>
      <c r="W87">
        <f t="shared" si="102"/>
        <v>3.8620471714617595</v>
      </c>
      <c r="X87">
        <f t="shared" si="103"/>
        <v>2.2446403721197496</v>
      </c>
      <c r="Y87">
        <f t="shared" si="104"/>
        <v>-27.20967468701744</v>
      </c>
      <c r="Z87">
        <f t="shared" si="105"/>
        <v>56.741019000152178</v>
      </c>
      <c r="AA87">
        <f t="shared" si="106"/>
        <v>3.6652919882223713</v>
      </c>
      <c r="AB87">
        <f t="shared" si="107"/>
        <v>33.19663630135711</v>
      </c>
      <c r="AC87">
        <v>-3.9924492827549098E-2</v>
      </c>
      <c r="AD87">
        <v>4.4818740776592203E-2</v>
      </c>
      <c r="AE87">
        <v>3.3711545229556998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50689.823502330466</v>
      </c>
      <c r="AK87" t="s">
        <v>468</v>
      </c>
      <c r="AL87">
        <v>2.2586461538461502</v>
      </c>
      <c r="AM87">
        <v>1.4892000000000001</v>
      </c>
      <c r="AN87">
        <f t="shared" si="111"/>
        <v>-0.76944615384615012</v>
      </c>
      <c r="AO87">
        <f t="shared" si="112"/>
        <v>-0.5166842290129936</v>
      </c>
      <c r="AP87">
        <v>-1.5537263653068301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-3.4777577289724406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-1.9354180829367873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0.89352191060443997</v>
      </c>
      <c r="BN87">
        <v>0.5</v>
      </c>
      <c r="BO87" t="s">
        <v>254</v>
      </c>
      <c r="BP87">
        <v>1672927447.6161301</v>
      </c>
      <c r="BQ87">
        <v>400.09183870967701</v>
      </c>
      <c r="BR87">
        <v>399.51448387096798</v>
      </c>
      <c r="BS87">
        <v>16.0473322580645</v>
      </c>
      <c r="BT87">
        <v>15.938845161290301</v>
      </c>
      <c r="BU87">
        <v>500.01851612903198</v>
      </c>
      <c r="BV87">
        <v>96.264329032258104</v>
      </c>
      <c r="BW87">
        <v>0.19993077419354799</v>
      </c>
      <c r="BX87">
        <v>28.301474193548401</v>
      </c>
      <c r="BY87">
        <v>27.9900290322581</v>
      </c>
      <c r="BZ87">
        <v>999.9</v>
      </c>
      <c r="CA87">
        <v>10001.6129032258</v>
      </c>
      <c r="CB87">
        <v>0</v>
      </c>
      <c r="CC87">
        <v>314.52712903225802</v>
      </c>
      <c r="CD87">
        <v>0</v>
      </c>
      <c r="CE87">
        <v>0</v>
      </c>
      <c r="CF87">
        <v>0</v>
      </c>
      <c r="CG87">
        <v>0</v>
      </c>
      <c r="CH87">
        <v>2.2555258064516099</v>
      </c>
      <c r="CI87">
        <v>0</v>
      </c>
      <c r="CJ87">
        <v>-7.7055290322580596</v>
      </c>
      <c r="CK87">
        <v>-0.74159032258064495</v>
      </c>
      <c r="CL87">
        <v>38.4898387096774</v>
      </c>
      <c r="CM87">
        <v>43.625</v>
      </c>
      <c r="CN87">
        <v>40.811999999999998</v>
      </c>
      <c r="CO87">
        <v>42.125</v>
      </c>
      <c r="CP87">
        <v>39.185000000000002</v>
      </c>
      <c r="CQ87">
        <v>0</v>
      </c>
      <c r="CR87">
        <v>0</v>
      </c>
      <c r="CS87">
        <v>0</v>
      </c>
      <c r="CT87">
        <v>59.400000095367403</v>
      </c>
      <c r="CU87">
        <v>2.2586461538461502</v>
      </c>
      <c r="CV87">
        <v>6.3323080906626694E-2</v>
      </c>
      <c r="CW87">
        <v>-1.99271455090987</v>
      </c>
      <c r="CX87">
        <v>-7.7454576923076903</v>
      </c>
      <c r="CY87">
        <v>15</v>
      </c>
      <c r="CZ87">
        <v>1672923008.7</v>
      </c>
      <c r="DA87" t="s">
        <v>255</v>
      </c>
      <c r="DB87">
        <v>3</v>
      </c>
      <c r="DC87">
        <v>-4.1289999999999996</v>
      </c>
      <c r="DD87">
        <v>0.35299999999999998</v>
      </c>
      <c r="DE87">
        <v>400</v>
      </c>
      <c r="DF87">
        <v>15</v>
      </c>
      <c r="DG87">
        <v>1.71</v>
      </c>
      <c r="DH87">
        <v>0.19</v>
      </c>
      <c r="DI87">
        <v>0.34304424679245299</v>
      </c>
      <c r="DJ87">
        <v>4.3587299502683496</v>
      </c>
      <c r="DK87">
        <v>1.9867109114645201</v>
      </c>
      <c r="DL87">
        <v>0</v>
      </c>
      <c r="DM87">
        <v>2.5099999999999998</v>
      </c>
      <c r="DN87">
        <v>0</v>
      </c>
      <c r="DO87">
        <v>0</v>
      </c>
      <c r="DP87">
        <v>0</v>
      </c>
      <c r="DQ87">
        <v>0.109881773584906</v>
      </c>
      <c r="DR87">
        <v>-1.40209011318765E-2</v>
      </c>
      <c r="DS87">
        <v>2.9283338919423901E-3</v>
      </c>
      <c r="DT87">
        <v>1</v>
      </c>
      <c r="DU87">
        <v>1</v>
      </c>
      <c r="DV87">
        <v>3</v>
      </c>
      <c r="DW87" t="s">
        <v>256</v>
      </c>
      <c r="DX87">
        <v>100</v>
      </c>
      <c r="DY87">
        <v>100</v>
      </c>
      <c r="DZ87">
        <v>-4.1289999999999996</v>
      </c>
      <c r="EA87">
        <v>0.35299999999999998</v>
      </c>
      <c r="EB87">
        <v>2</v>
      </c>
      <c r="EC87">
        <v>515.86900000000003</v>
      </c>
      <c r="ED87">
        <v>409.02499999999998</v>
      </c>
      <c r="EE87">
        <v>26.686299999999999</v>
      </c>
      <c r="EF87">
        <v>31.782599999999999</v>
      </c>
      <c r="EG87">
        <v>30.000399999999999</v>
      </c>
      <c r="EH87">
        <v>31.915700000000001</v>
      </c>
      <c r="EI87">
        <v>31.9404</v>
      </c>
      <c r="EJ87">
        <v>18.2272</v>
      </c>
      <c r="EK87">
        <v>26.465299999999999</v>
      </c>
      <c r="EL87">
        <v>0</v>
      </c>
      <c r="EM87">
        <v>26.694199999999999</v>
      </c>
      <c r="EN87">
        <v>401.14400000000001</v>
      </c>
      <c r="EO87">
        <v>15.9041</v>
      </c>
      <c r="EP87">
        <v>100.264</v>
      </c>
      <c r="EQ87">
        <v>90.738</v>
      </c>
    </row>
    <row r="88" spans="1:147" x14ac:dyDescent="0.3">
      <c r="A88">
        <v>72</v>
      </c>
      <c r="B88">
        <v>1672927515.5999999</v>
      </c>
      <c r="C88">
        <v>4440.3999998569498</v>
      </c>
      <c r="D88" t="s">
        <v>469</v>
      </c>
      <c r="E88" t="s">
        <v>470</v>
      </c>
      <c r="F88">
        <v>1672927507.6225801</v>
      </c>
      <c r="G88">
        <f t="shared" si="86"/>
        <v>5.3012318355027445E-4</v>
      </c>
      <c r="H88">
        <f t="shared" si="87"/>
        <v>-0.6427873550730645</v>
      </c>
      <c r="I88">
        <f t="shared" si="88"/>
        <v>400.044548387097</v>
      </c>
      <c r="J88">
        <f t="shared" si="89"/>
        <v>430.52107779103045</v>
      </c>
      <c r="K88">
        <f t="shared" si="90"/>
        <v>41.528832685429897</v>
      </c>
      <c r="L88">
        <f t="shared" si="91"/>
        <v>38.589012184787947</v>
      </c>
      <c r="M88">
        <f t="shared" si="92"/>
        <v>2.2257713652980245E-2</v>
      </c>
      <c r="N88">
        <f t="shared" si="93"/>
        <v>3.3767403315795987</v>
      </c>
      <c r="O88">
        <f t="shared" si="94"/>
        <v>2.2176528415287014E-2</v>
      </c>
      <c r="P88">
        <f t="shared" si="95"/>
        <v>1.3867599637838969E-2</v>
      </c>
      <c r="Q88">
        <f t="shared" si="96"/>
        <v>0</v>
      </c>
      <c r="R88">
        <f t="shared" si="97"/>
        <v>28.159849012186587</v>
      </c>
      <c r="S88">
        <f t="shared" si="98"/>
        <v>27.9727580645161</v>
      </c>
      <c r="T88">
        <f t="shared" si="99"/>
        <v>3.788817225280376</v>
      </c>
      <c r="U88">
        <f t="shared" si="100"/>
        <v>40.097675837347133</v>
      </c>
      <c r="V88">
        <f t="shared" si="101"/>
        <v>1.5466994161875578</v>
      </c>
      <c r="W88">
        <f t="shared" si="102"/>
        <v>3.8573293436298268</v>
      </c>
      <c r="X88">
        <f t="shared" si="103"/>
        <v>2.242117809092818</v>
      </c>
      <c r="Y88">
        <f t="shared" si="104"/>
        <v>-23.378432394567103</v>
      </c>
      <c r="Z88">
        <f t="shared" si="105"/>
        <v>56.016395225288313</v>
      </c>
      <c r="AA88">
        <f t="shared" si="106"/>
        <v>3.6205639044565046</v>
      </c>
      <c r="AB88">
        <f t="shared" si="107"/>
        <v>36.258526735177711</v>
      </c>
      <c r="AC88">
        <v>-3.9886084850305703E-2</v>
      </c>
      <c r="AD88">
        <v>4.4775624457412899E-2</v>
      </c>
      <c r="AE88">
        <v>3.3685766385178799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50646.524654812136</v>
      </c>
      <c r="AK88" t="s">
        <v>471</v>
      </c>
      <c r="AL88">
        <v>2.2268500000000002</v>
      </c>
      <c r="AM88">
        <v>1.5491999999999999</v>
      </c>
      <c r="AN88">
        <f t="shared" si="111"/>
        <v>-0.67765000000000031</v>
      </c>
      <c r="AO88">
        <f t="shared" si="112"/>
        <v>-0.43741931319390676</v>
      </c>
      <c r="AP88">
        <v>-0.28717229280777701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-0.6427873550730645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-2.2861359108684414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0.89352191060443997</v>
      </c>
      <c r="BN88">
        <v>0.5</v>
      </c>
      <c r="BO88" t="s">
        <v>254</v>
      </c>
      <c r="BP88">
        <v>1672927507.6225801</v>
      </c>
      <c r="BQ88">
        <v>400.044548387097</v>
      </c>
      <c r="BR88">
        <v>399.96758064516098</v>
      </c>
      <c r="BS88">
        <v>16.034322580645199</v>
      </c>
      <c r="BT88">
        <v>15.9411096774194</v>
      </c>
      <c r="BU88">
        <v>500.01832258064502</v>
      </c>
      <c r="BV88">
        <v>96.261758064516101</v>
      </c>
      <c r="BW88">
        <v>0.20002935483871001</v>
      </c>
      <c r="BX88">
        <v>28.280461290322599</v>
      </c>
      <c r="BY88">
        <v>27.9727580645161</v>
      </c>
      <c r="BZ88">
        <v>999.9</v>
      </c>
      <c r="CA88">
        <v>9992.2580645161306</v>
      </c>
      <c r="CB88">
        <v>0</v>
      </c>
      <c r="CC88">
        <v>314.49454838709698</v>
      </c>
      <c r="CD88">
        <v>0</v>
      </c>
      <c r="CE88">
        <v>0</v>
      </c>
      <c r="CF88">
        <v>0</v>
      </c>
      <c r="CG88">
        <v>0</v>
      </c>
      <c r="CH88">
        <v>2.2361451612903198</v>
      </c>
      <c r="CI88">
        <v>0</v>
      </c>
      <c r="CJ88">
        <v>-8.5406258064516098</v>
      </c>
      <c r="CK88">
        <v>-0.81406451612903297</v>
      </c>
      <c r="CL88">
        <v>38.395000000000003</v>
      </c>
      <c r="CM88">
        <v>43.554000000000002</v>
      </c>
      <c r="CN88">
        <v>40.695129032258102</v>
      </c>
      <c r="CO88">
        <v>42.05</v>
      </c>
      <c r="CP88">
        <v>39.094516129032201</v>
      </c>
      <c r="CQ88">
        <v>0</v>
      </c>
      <c r="CR88">
        <v>0</v>
      </c>
      <c r="CS88">
        <v>0</v>
      </c>
      <c r="CT88">
        <v>59.400000095367403</v>
      </c>
      <c r="CU88">
        <v>2.2268500000000002</v>
      </c>
      <c r="CV88">
        <v>-1.2994881113764499E-2</v>
      </c>
      <c r="CW88">
        <v>4.6700809624583501E-3</v>
      </c>
      <c r="CX88">
        <v>-8.5591692307692302</v>
      </c>
      <c r="CY88">
        <v>15</v>
      </c>
      <c r="CZ88">
        <v>1672923008.7</v>
      </c>
      <c r="DA88" t="s">
        <v>255</v>
      </c>
      <c r="DB88">
        <v>3</v>
      </c>
      <c r="DC88">
        <v>-4.1289999999999996</v>
      </c>
      <c r="DD88">
        <v>0.35299999999999998</v>
      </c>
      <c r="DE88">
        <v>400</v>
      </c>
      <c r="DF88">
        <v>15</v>
      </c>
      <c r="DG88">
        <v>1.71</v>
      </c>
      <c r="DH88">
        <v>0.19</v>
      </c>
      <c r="DI88">
        <v>7.3418422452830201E-2</v>
      </c>
      <c r="DJ88">
        <v>-3.1187478475740701E-2</v>
      </c>
      <c r="DK88">
        <v>0.124997090637836</v>
      </c>
      <c r="DL88">
        <v>1</v>
      </c>
      <c r="DM88">
        <v>2.5314000000000001</v>
      </c>
      <c r="DN88">
        <v>0</v>
      </c>
      <c r="DO88">
        <v>0</v>
      </c>
      <c r="DP88">
        <v>0</v>
      </c>
      <c r="DQ88">
        <v>9.3979924528301895E-2</v>
      </c>
      <c r="DR88">
        <v>-6.60287596750668E-3</v>
      </c>
      <c r="DS88">
        <v>2.83832695045871E-3</v>
      </c>
      <c r="DT88">
        <v>1</v>
      </c>
      <c r="DU88">
        <v>2</v>
      </c>
      <c r="DV88">
        <v>3</v>
      </c>
      <c r="DW88" t="s">
        <v>260</v>
      </c>
      <c r="DX88">
        <v>100</v>
      </c>
      <c r="DY88">
        <v>100</v>
      </c>
      <c r="DZ88">
        <v>-4.1289999999999996</v>
      </c>
      <c r="EA88">
        <v>0.35299999999999998</v>
      </c>
      <c r="EB88">
        <v>2</v>
      </c>
      <c r="EC88">
        <v>516.34199999999998</v>
      </c>
      <c r="ED88">
        <v>408.99599999999998</v>
      </c>
      <c r="EE88">
        <v>26.75</v>
      </c>
      <c r="EF88">
        <v>31.793800000000001</v>
      </c>
      <c r="EG88">
        <v>30.0001</v>
      </c>
      <c r="EH88">
        <v>31.9268</v>
      </c>
      <c r="EI88">
        <v>31.9543</v>
      </c>
      <c r="EJ88">
        <v>18.194099999999999</v>
      </c>
      <c r="EK88">
        <v>26.465299999999999</v>
      </c>
      <c r="EL88">
        <v>0</v>
      </c>
      <c r="EM88">
        <v>26.7669</v>
      </c>
      <c r="EN88">
        <v>400.04700000000003</v>
      </c>
      <c r="EO88">
        <v>15.940200000000001</v>
      </c>
      <c r="EP88">
        <v>100.26</v>
      </c>
      <c r="EQ88">
        <v>90.733400000000003</v>
      </c>
    </row>
    <row r="89" spans="1:147" x14ac:dyDescent="0.3">
      <c r="A89">
        <v>73</v>
      </c>
      <c r="B89">
        <v>1672927575.5999999</v>
      </c>
      <c r="C89">
        <v>4500.3999998569498</v>
      </c>
      <c r="D89" t="s">
        <v>472</v>
      </c>
      <c r="E89" t="s">
        <v>473</v>
      </c>
      <c r="F89">
        <v>1672927567.6322601</v>
      </c>
      <c r="G89">
        <f t="shared" si="86"/>
        <v>4.6494561624785594E-4</v>
      </c>
      <c r="H89">
        <f t="shared" si="87"/>
        <v>-11.137994123268928</v>
      </c>
      <c r="I89">
        <f t="shared" si="88"/>
        <v>399.85112903225797</v>
      </c>
      <c r="J89">
        <f t="shared" si="89"/>
        <v>1285.4114298347595</v>
      </c>
      <c r="K89">
        <f t="shared" si="90"/>
        <v>124.02949548458867</v>
      </c>
      <c r="L89">
        <f t="shared" si="91"/>
        <v>38.581681049148116</v>
      </c>
      <c r="M89">
        <f t="shared" si="92"/>
        <v>1.9469079324708281E-2</v>
      </c>
      <c r="N89">
        <f t="shared" si="93"/>
        <v>3.3803077296871971</v>
      </c>
      <c r="O89">
        <f t="shared" si="94"/>
        <v>1.9406997550367674E-2</v>
      </c>
      <c r="P89">
        <f t="shared" si="95"/>
        <v>1.2134934678129419E-2</v>
      </c>
      <c r="Q89">
        <f t="shared" si="96"/>
        <v>0</v>
      </c>
      <c r="R89">
        <f t="shared" si="97"/>
        <v>28.180705863135124</v>
      </c>
      <c r="S89">
        <f t="shared" si="98"/>
        <v>27.991583870967698</v>
      </c>
      <c r="T89">
        <f t="shared" si="99"/>
        <v>3.7929782103924659</v>
      </c>
      <c r="U89">
        <f t="shared" si="100"/>
        <v>40.046291132672977</v>
      </c>
      <c r="V89">
        <f t="shared" si="101"/>
        <v>1.5452496469222976</v>
      </c>
      <c r="W89">
        <f t="shared" si="102"/>
        <v>3.8586585754043998</v>
      </c>
      <c r="X89">
        <f t="shared" si="103"/>
        <v>2.2477285634701683</v>
      </c>
      <c r="Y89">
        <f t="shared" si="104"/>
        <v>-20.504101676530446</v>
      </c>
      <c r="Z89">
        <f t="shared" si="105"/>
        <v>53.724101515190185</v>
      </c>
      <c r="AA89">
        <f t="shared" si="106"/>
        <v>3.4691667583343913</v>
      </c>
      <c r="AB89">
        <f t="shared" si="107"/>
        <v>36.689166596994127</v>
      </c>
      <c r="AC89">
        <v>-3.99390772154328E-2</v>
      </c>
      <c r="AD89">
        <v>4.4835113029654199E-2</v>
      </c>
      <c r="AE89">
        <v>3.37213319040166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50710.679462868262</v>
      </c>
      <c r="AK89" t="s">
        <v>474</v>
      </c>
      <c r="AL89">
        <v>2.2254692307692299</v>
      </c>
      <c r="AM89">
        <v>1.1624000000000001</v>
      </c>
      <c r="AN89">
        <f t="shared" si="111"/>
        <v>-1.0630692307692298</v>
      </c>
      <c r="AO89">
        <f t="shared" si="112"/>
        <v>-0.91454682619513905</v>
      </c>
      <c r="AP89">
        <v>-4.9760208946628497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-11.137994123268928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-1.0934377238619684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0.89352191060443997</v>
      </c>
      <c r="BN89">
        <v>0.5</v>
      </c>
      <c r="BO89" t="s">
        <v>254</v>
      </c>
      <c r="BP89">
        <v>1672927567.6322601</v>
      </c>
      <c r="BQ89">
        <v>399.85112903225797</v>
      </c>
      <c r="BR89">
        <v>397.89400000000001</v>
      </c>
      <c r="BS89">
        <v>16.014590322580599</v>
      </c>
      <c r="BT89">
        <v>15.932835483870999</v>
      </c>
      <c r="BU89">
        <v>500.01445161290297</v>
      </c>
      <c r="BV89">
        <v>96.290177419354805</v>
      </c>
      <c r="BW89">
        <v>0.19993664516129001</v>
      </c>
      <c r="BX89">
        <v>28.2863838709677</v>
      </c>
      <c r="BY89">
        <v>27.991583870967698</v>
      </c>
      <c r="BZ89">
        <v>999.9</v>
      </c>
      <c r="CA89">
        <v>10002.580645161301</v>
      </c>
      <c r="CB89">
        <v>0</v>
      </c>
      <c r="CC89">
        <v>313.46741935483902</v>
      </c>
      <c r="CD89">
        <v>0</v>
      </c>
      <c r="CE89">
        <v>0</v>
      </c>
      <c r="CF89">
        <v>0</v>
      </c>
      <c r="CG89">
        <v>0</v>
      </c>
      <c r="CH89">
        <v>2.2138677419354802</v>
      </c>
      <c r="CI89">
        <v>0</v>
      </c>
      <c r="CJ89">
        <v>-8.9508193548387105</v>
      </c>
      <c r="CK89">
        <v>-0.86047096774193599</v>
      </c>
      <c r="CL89">
        <v>38.299999999999997</v>
      </c>
      <c r="CM89">
        <v>43.455290322580602</v>
      </c>
      <c r="CN89">
        <v>40.625</v>
      </c>
      <c r="CO89">
        <v>41.975612903225802</v>
      </c>
      <c r="CP89">
        <v>39.003999999999998</v>
      </c>
      <c r="CQ89">
        <v>0</v>
      </c>
      <c r="CR89">
        <v>0</v>
      </c>
      <c r="CS89">
        <v>0</v>
      </c>
      <c r="CT89">
        <v>59.200000047683702</v>
      </c>
      <c r="CU89">
        <v>2.2254692307692299</v>
      </c>
      <c r="CV89">
        <v>-0.57876922991596402</v>
      </c>
      <c r="CW89">
        <v>-0.69558632574925805</v>
      </c>
      <c r="CX89">
        <v>-8.9645884615384599</v>
      </c>
      <c r="CY89">
        <v>15</v>
      </c>
      <c r="CZ89">
        <v>1672923008.7</v>
      </c>
      <c r="DA89" t="s">
        <v>255</v>
      </c>
      <c r="DB89">
        <v>3</v>
      </c>
      <c r="DC89">
        <v>-4.1289999999999996</v>
      </c>
      <c r="DD89">
        <v>0.35299999999999998</v>
      </c>
      <c r="DE89">
        <v>400</v>
      </c>
      <c r="DF89">
        <v>15</v>
      </c>
      <c r="DG89">
        <v>1.71</v>
      </c>
      <c r="DH89">
        <v>0.19</v>
      </c>
      <c r="DI89">
        <v>0.54890935283018905</v>
      </c>
      <c r="DJ89">
        <v>5.8650969152925496</v>
      </c>
      <c r="DK89">
        <v>5.5771999428570602</v>
      </c>
      <c r="DL89">
        <v>0</v>
      </c>
      <c r="DM89">
        <v>2.4952999999999999</v>
      </c>
      <c r="DN89">
        <v>0</v>
      </c>
      <c r="DO89">
        <v>0</v>
      </c>
      <c r="DP89">
        <v>0</v>
      </c>
      <c r="DQ89">
        <v>8.2143760377358502E-2</v>
      </c>
      <c r="DR89">
        <v>-5.3807187638328299E-3</v>
      </c>
      <c r="DS89">
        <v>2.5602116420725099E-3</v>
      </c>
      <c r="DT89">
        <v>1</v>
      </c>
      <c r="DU89">
        <v>1</v>
      </c>
      <c r="DV89">
        <v>3</v>
      </c>
      <c r="DW89" t="s">
        <v>256</v>
      </c>
      <c r="DX89">
        <v>100</v>
      </c>
      <c r="DY89">
        <v>100</v>
      </c>
      <c r="DZ89">
        <v>-4.1289999999999996</v>
      </c>
      <c r="EA89">
        <v>0.35299999999999998</v>
      </c>
      <c r="EB89">
        <v>2</v>
      </c>
      <c r="EC89">
        <v>516.30100000000004</v>
      </c>
      <c r="ED89">
        <v>409.19400000000002</v>
      </c>
      <c r="EE89">
        <v>26.700800000000001</v>
      </c>
      <c r="EF89">
        <v>31.8049</v>
      </c>
      <c r="EG89">
        <v>30</v>
      </c>
      <c r="EH89">
        <v>31.937899999999999</v>
      </c>
      <c r="EI89">
        <v>31.965399999999999</v>
      </c>
      <c r="EJ89">
        <v>18.262499999999999</v>
      </c>
      <c r="EK89">
        <v>26.465299999999999</v>
      </c>
      <c r="EL89">
        <v>0</v>
      </c>
      <c r="EM89">
        <v>26.712</v>
      </c>
      <c r="EN89">
        <v>402.346</v>
      </c>
      <c r="EO89">
        <v>15.940200000000001</v>
      </c>
      <c r="EP89">
        <v>100.261</v>
      </c>
      <c r="EQ89">
        <v>90.732799999999997</v>
      </c>
    </row>
    <row r="90" spans="1:147" x14ac:dyDescent="0.3">
      <c r="A90">
        <v>74</v>
      </c>
      <c r="B90">
        <v>1672927635.5999999</v>
      </c>
      <c r="C90">
        <v>4560.3999998569498</v>
      </c>
      <c r="D90" t="s">
        <v>475</v>
      </c>
      <c r="E90" t="s">
        <v>476</v>
      </c>
      <c r="F90">
        <v>1672927627.6483901</v>
      </c>
      <c r="G90">
        <f t="shared" si="86"/>
        <v>2.6957278220563711E-4</v>
      </c>
      <c r="H90">
        <f t="shared" si="87"/>
        <v>-1.8749325695447738</v>
      </c>
      <c r="I90">
        <f t="shared" si="88"/>
        <v>400.01912903225798</v>
      </c>
      <c r="J90">
        <f t="shared" si="89"/>
        <v>646.2565147210928</v>
      </c>
      <c r="K90">
        <f t="shared" si="90"/>
        <v>62.340527565845107</v>
      </c>
      <c r="L90">
        <f t="shared" si="91"/>
        <v>38.587469483480795</v>
      </c>
      <c r="M90">
        <f t="shared" si="92"/>
        <v>1.1284474849304291E-2</v>
      </c>
      <c r="N90">
        <f t="shared" si="93"/>
        <v>3.3799704536276871</v>
      </c>
      <c r="O90">
        <f t="shared" si="94"/>
        <v>1.1263586299816563E-2</v>
      </c>
      <c r="P90">
        <f t="shared" si="95"/>
        <v>7.0416149301373229E-3</v>
      </c>
      <c r="Q90">
        <f t="shared" si="96"/>
        <v>0</v>
      </c>
      <c r="R90">
        <f t="shared" si="97"/>
        <v>28.210489959126186</v>
      </c>
      <c r="S90">
        <f t="shared" si="98"/>
        <v>27.978880645161301</v>
      </c>
      <c r="T90">
        <f t="shared" si="99"/>
        <v>3.7901700351178897</v>
      </c>
      <c r="U90">
        <f t="shared" si="100"/>
        <v>40.082481139968735</v>
      </c>
      <c r="V90">
        <f t="shared" si="101"/>
        <v>1.5453315342547707</v>
      </c>
      <c r="W90">
        <f t="shared" si="102"/>
        <v>3.8553789343989098</v>
      </c>
      <c r="X90">
        <f t="shared" si="103"/>
        <v>2.2448385008631191</v>
      </c>
      <c r="Y90">
        <f t="shared" si="104"/>
        <v>-11.888159695268596</v>
      </c>
      <c r="Z90">
        <f t="shared" si="105"/>
        <v>53.370170024127013</v>
      </c>
      <c r="AA90">
        <f t="shared" si="106"/>
        <v>3.4461869596736117</v>
      </c>
      <c r="AB90">
        <f t="shared" si="107"/>
        <v>44.928197288532033</v>
      </c>
      <c r="AC90">
        <v>-3.9934066115473302E-2</v>
      </c>
      <c r="AD90">
        <v>4.4829487630953201E-2</v>
      </c>
      <c r="AE90">
        <v>3.3717969399901202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50706.475437536275</v>
      </c>
      <c r="AK90" t="s">
        <v>477</v>
      </c>
      <c r="AL90">
        <v>2.2363615384615398</v>
      </c>
      <c r="AM90">
        <v>1.6492</v>
      </c>
      <c r="AN90">
        <f t="shared" si="111"/>
        <v>-0.58716153846153984</v>
      </c>
      <c r="AO90">
        <f t="shared" si="112"/>
        <v>-0.35602809753913406</v>
      </c>
      <c r="AP90">
        <v>-0.83764666589806402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-1.8749325695447738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-2.8087670802164193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0.89352191060443997</v>
      </c>
      <c r="BN90">
        <v>0.5</v>
      </c>
      <c r="BO90" t="s">
        <v>254</v>
      </c>
      <c r="BP90">
        <v>1672927627.6483901</v>
      </c>
      <c r="BQ90">
        <v>400.01912903225798</v>
      </c>
      <c r="BR90">
        <v>399.70335483871003</v>
      </c>
      <c r="BS90">
        <v>16.019764516129001</v>
      </c>
      <c r="BT90">
        <v>15.972364516129</v>
      </c>
      <c r="BU90">
        <v>500.02219354838701</v>
      </c>
      <c r="BV90">
        <v>96.264125806451602</v>
      </c>
      <c r="BW90">
        <v>0.19993474193548399</v>
      </c>
      <c r="BX90">
        <v>28.271767741935498</v>
      </c>
      <c r="BY90">
        <v>27.978880645161301</v>
      </c>
      <c r="BZ90">
        <v>999.9</v>
      </c>
      <c r="CA90">
        <v>10004.032258064501</v>
      </c>
      <c r="CB90">
        <v>0</v>
      </c>
      <c r="CC90">
        <v>314.267870967742</v>
      </c>
      <c r="CD90">
        <v>0</v>
      </c>
      <c r="CE90">
        <v>0</v>
      </c>
      <c r="CF90">
        <v>0</v>
      </c>
      <c r="CG90">
        <v>0</v>
      </c>
      <c r="CH90">
        <v>2.2382290322580598</v>
      </c>
      <c r="CI90">
        <v>0</v>
      </c>
      <c r="CJ90">
        <v>-9.6081903225806506</v>
      </c>
      <c r="CK90">
        <v>-0.90733548387096796</v>
      </c>
      <c r="CL90">
        <v>38.2296774193548</v>
      </c>
      <c r="CM90">
        <v>43.378999999999998</v>
      </c>
      <c r="CN90">
        <v>40.549999999999997</v>
      </c>
      <c r="CO90">
        <v>41.884999999999998</v>
      </c>
      <c r="CP90">
        <v>38.936999999999998</v>
      </c>
      <c r="CQ90">
        <v>0</v>
      </c>
      <c r="CR90">
        <v>0</v>
      </c>
      <c r="CS90">
        <v>0</v>
      </c>
      <c r="CT90">
        <v>59.5</v>
      </c>
      <c r="CU90">
        <v>2.2363615384615398</v>
      </c>
      <c r="CV90">
        <v>0.171651276202063</v>
      </c>
      <c r="CW90">
        <v>-3.2245435831426899</v>
      </c>
      <c r="CX90">
        <v>-9.6155884615384597</v>
      </c>
      <c r="CY90">
        <v>15</v>
      </c>
      <c r="CZ90">
        <v>1672923008.7</v>
      </c>
      <c r="DA90" t="s">
        <v>255</v>
      </c>
      <c r="DB90">
        <v>3</v>
      </c>
      <c r="DC90">
        <v>-4.1289999999999996</v>
      </c>
      <c r="DD90">
        <v>0.35299999999999998</v>
      </c>
      <c r="DE90">
        <v>400</v>
      </c>
      <c r="DF90">
        <v>15</v>
      </c>
      <c r="DG90">
        <v>1.71</v>
      </c>
      <c r="DH90">
        <v>0.19</v>
      </c>
      <c r="DI90">
        <v>-0.36273353830188698</v>
      </c>
      <c r="DJ90">
        <v>3.8281758030146702</v>
      </c>
      <c r="DK90">
        <v>1.2495907152016299</v>
      </c>
      <c r="DL90">
        <v>0</v>
      </c>
      <c r="DM90">
        <v>2.452</v>
      </c>
      <c r="DN90">
        <v>0</v>
      </c>
      <c r="DO90">
        <v>0</v>
      </c>
      <c r="DP90">
        <v>0</v>
      </c>
      <c r="DQ90">
        <v>5.6365249056603797E-2</v>
      </c>
      <c r="DR90">
        <v>-7.3371220390066202E-2</v>
      </c>
      <c r="DS90">
        <v>1.23107818052954E-2</v>
      </c>
      <c r="DT90">
        <v>1</v>
      </c>
      <c r="DU90">
        <v>1</v>
      </c>
      <c r="DV90">
        <v>3</v>
      </c>
      <c r="DW90" t="s">
        <v>256</v>
      </c>
      <c r="DX90">
        <v>100</v>
      </c>
      <c r="DY90">
        <v>100</v>
      </c>
      <c r="DZ90">
        <v>-4.1289999999999996</v>
      </c>
      <c r="EA90">
        <v>0.35299999999999998</v>
      </c>
      <c r="EB90">
        <v>2</v>
      </c>
      <c r="EC90">
        <v>516.41</v>
      </c>
      <c r="ED90">
        <v>409.15800000000002</v>
      </c>
      <c r="EE90">
        <v>26.703600000000002</v>
      </c>
      <c r="EF90">
        <v>31.816099999999999</v>
      </c>
      <c r="EG90">
        <v>30.0002</v>
      </c>
      <c r="EH90">
        <v>31.951899999999998</v>
      </c>
      <c r="EI90">
        <v>31.9788</v>
      </c>
      <c r="EJ90">
        <v>18.151299999999999</v>
      </c>
      <c r="EK90">
        <v>26.1952</v>
      </c>
      <c r="EL90">
        <v>0</v>
      </c>
      <c r="EM90">
        <v>26.715399999999999</v>
      </c>
      <c r="EN90">
        <v>399.67599999999999</v>
      </c>
      <c r="EO90">
        <v>15.9991</v>
      </c>
      <c r="EP90">
        <v>100.25700000000001</v>
      </c>
      <c r="EQ90">
        <v>90.729500000000002</v>
      </c>
    </row>
    <row r="91" spans="1:147" x14ac:dyDescent="0.3">
      <c r="A91">
        <v>75</v>
      </c>
      <c r="B91">
        <v>1672927695.5999999</v>
      </c>
      <c r="C91">
        <v>4620.3999998569498</v>
      </c>
      <c r="D91" t="s">
        <v>478</v>
      </c>
      <c r="E91" t="s">
        <v>479</v>
      </c>
      <c r="F91">
        <v>1672927687.6354799</v>
      </c>
      <c r="G91">
        <f t="shared" si="86"/>
        <v>3.1403140948964238E-4</v>
      </c>
      <c r="H91">
        <f t="shared" si="87"/>
        <v>-0.65890912180054273</v>
      </c>
      <c r="I91">
        <f t="shared" si="88"/>
        <v>400.13799999999998</v>
      </c>
      <c r="J91">
        <f t="shared" si="89"/>
        <v>463.89521253461993</v>
      </c>
      <c r="K91">
        <f t="shared" si="90"/>
        <v>44.749709484481343</v>
      </c>
      <c r="L91">
        <f t="shared" si="91"/>
        <v>38.599362032357867</v>
      </c>
      <c r="M91">
        <f t="shared" si="92"/>
        <v>1.3155195657778194E-2</v>
      </c>
      <c r="N91">
        <f t="shared" si="93"/>
        <v>3.3776144093406231</v>
      </c>
      <c r="O91">
        <f t="shared" si="94"/>
        <v>1.31267969583353E-2</v>
      </c>
      <c r="P91">
        <f t="shared" si="95"/>
        <v>8.2067944505473528E-3</v>
      </c>
      <c r="Q91">
        <f t="shared" si="96"/>
        <v>0</v>
      </c>
      <c r="R91">
        <f t="shared" si="97"/>
        <v>28.190743141330682</v>
      </c>
      <c r="S91">
        <f t="shared" si="98"/>
        <v>27.983306451612901</v>
      </c>
      <c r="T91">
        <f t="shared" si="99"/>
        <v>3.7911481979906991</v>
      </c>
      <c r="U91">
        <f t="shared" si="100"/>
        <v>40.155307472032085</v>
      </c>
      <c r="V91">
        <f t="shared" si="101"/>
        <v>1.5472753933874381</v>
      </c>
      <c r="W91">
        <f t="shared" si="102"/>
        <v>3.853227607496482</v>
      </c>
      <c r="X91">
        <f t="shared" si="103"/>
        <v>2.243872804603261</v>
      </c>
      <c r="Y91">
        <f t="shared" si="104"/>
        <v>-13.848785158493229</v>
      </c>
      <c r="Z91">
        <f t="shared" si="105"/>
        <v>50.780128109023195</v>
      </c>
      <c r="AA91">
        <f t="shared" si="106"/>
        <v>3.2811469890861065</v>
      </c>
      <c r="AB91">
        <f t="shared" si="107"/>
        <v>40.212489939616077</v>
      </c>
      <c r="AC91">
        <v>-3.9899066809560298E-2</v>
      </c>
      <c r="AD91">
        <v>4.4790197843958303E-2</v>
      </c>
      <c r="AE91">
        <v>3.36944805919358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50665.484841385507</v>
      </c>
      <c r="AK91" t="s">
        <v>480</v>
      </c>
      <c r="AL91">
        <v>2.2723576923076898</v>
      </c>
      <c r="AM91">
        <v>1.4896</v>
      </c>
      <c r="AN91">
        <f t="shared" si="111"/>
        <v>-0.78275769230768977</v>
      </c>
      <c r="AO91">
        <f t="shared" si="112"/>
        <v>-0.52548180203255224</v>
      </c>
      <c r="AP91">
        <v>-0.29437486871238899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-0.65890912180054273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-1.9030154729089033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0.89352191060443997</v>
      </c>
      <c r="BN91">
        <v>0.5</v>
      </c>
      <c r="BO91" t="s">
        <v>254</v>
      </c>
      <c r="BP91">
        <v>1672927687.6354799</v>
      </c>
      <c r="BQ91">
        <v>400.13799999999998</v>
      </c>
      <c r="BR91">
        <v>400.042709677419</v>
      </c>
      <c r="BS91">
        <v>16.039738709677401</v>
      </c>
      <c r="BT91">
        <v>15.9845225806452</v>
      </c>
      <c r="BU91">
        <v>500.02290322580598</v>
      </c>
      <c r="BV91">
        <v>96.265119354838703</v>
      </c>
      <c r="BW91">
        <v>0.20000525806451599</v>
      </c>
      <c r="BX91">
        <v>28.2621741935484</v>
      </c>
      <c r="BY91">
        <v>27.983306451612901</v>
      </c>
      <c r="BZ91">
        <v>999.9</v>
      </c>
      <c r="CA91">
        <v>9995.1612903225796</v>
      </c>
      <c r="CB91">
        <v>0</v>
      </c>
      <c r="CC91">
        <v>314.33974193548403</v>
      </c>
      <c r="CD91">
        <v>0</v>
      </c>
      <c r="CE91">
        <v>0</v>
      </c>
      <c r="CF91">
        <v>0</v>
      </c>
      <c r="CG91">
        <v>0</v>
      </c>
      <c r="CH91">
        <v>2.2786709677419399</v>
      </c>
      <c r="CI91">
        <v>0</v>
      </c>
      <c r="CJ91">
        <v>-9.9757935483871005</v>
      </c>
      <c r="CK91">
        <v>-0.93562903225806404</v>
      </c>
      <c r="CL91">
        <v>38.151000000000003</v>
      </c>
      <c r="CM91">
        <v>43.311999999999998</v>
      </c>
      <c r="CN91">
        <v>40.451225806451603</v>
      </c>
      <c r="CO91">
        <v>41.820129032258002</v>
      </c>
      <c r="CP91">
        <v>38.875</v>
      </c>
      <c r="CQ91">
        <v>0</v>
      </c>
      <c r="CR91">
        <v>0</v>
      </c>
      <c r="CS91">
        <v>0</v>
      </c>
      <c r="CT91">
        <v>59.400000095367403</v>
      </c>
      <c r="CU91">
        <v>2.2723576923076898</v>
      </c>
      <c r="CV91">
        <v>-0.29320683491876798</v>
      </c>
      <c r="CW91">
        <v>-1.6457982850924699</v>
      </c>
      <c r="CX91">
        <v>-9.9843692307692304</v>
      </c>
      <c r="CY91">
        <v>15</v>
      </c>
      <c r="CZ91">
        <v>1672923008.7</v>
      </c>
      <c r="DA91" t="s">
        <v>255</v>
      </c>
      <c r="DB91">
        <v>3</v>
      </c>
      <c r="DC91">
        <v>-4.1289999999999996</v>
      </c>
      <c r="DD91">
        <v>0.35299999999999998</v>
      </c>
      <c r="DE91">
        <v>400</v>
      </c>
      <c r="DF91">
        <v>15</v>
      </c>
      <c r="DG91">
        <v>1.71</v>
      </c>
      <c r="DH91">
        <v>0.19</v>
      </c>
      <c r="DI91">
        <v>8.98691354716981E-2</v>
      </c>
      <c r="DJ91">
        <v>0.60737672269328402</v>
      </c>
      <c r="DK91">
        <v>0.37865957924951199</v>
      </c>
      <c r="DL91">
        <v>0</v>
      </c>
      <c r="DM91">
        <v>2.4125000000000001</v>
      </c>
      <c r="DN91">
        <v>0</v>
      </c>
      <c r="DO91">
        <v>0</v>
      </c>
      <c r="DP91">
        <v>0</v>
      </c>
      <c r="DQ91">
        <v>5.5125696226415097E-2</v>
      </c>
      <c r="DR91">
        <v>1.03338382745475E-3</v>
      </c>
      <c r="DS91">
        <v>2.1940732629072901E-3</v>
      </c>
      <c r="DT91">
        <v>1</v>
      </c>
      <c r="DU91">
        <v>1</v>
      </c>
      <c r="DV91">
        <v>3</v>
      </c>
      <c r="DW91" t="s">
        <v>256</v>
      </c>
      <c r="DX91">
        <v>100</v>
      </c>
      <c r="DY91">
        <v>100</v>
      </c>
      <c r="DZ91">
        <v>-4.1289999999999996</v>
      </c>
      <c r="EA91">
        <v>0.35299999999999998</v>
      </c>
      <c r="EB91">
        <v>2</v>
      </c>
      <c r="EC91">
        <v>516.36800000000005</v>
      </c>
      <c r="ED91">
        <v>408.995</v>
      </c>
      <c r="EE91">
        <v>26.700800000000001</v>
      </c>
      <c r="EF91">
        <v>31.830100000000002</v>
      </c>
      <c r="EG91">
        <v>30.0001</v>
      </c>
      <c r="EH91">
        <v>31.963000000000001</v>
      </c>
      <c r="EI91">
        <v>31.990400000000001</v>
      </c>
      <c r="EJ91">
        <v>18.136299999999999</v>
      </c>
      <c r="EK91">
        <v>26.1952</v>
      </c>
      <c r="EL91">
        <v>0</v>
      </c>
      <c r="EM91">
        <v>26.706900000000001</v>
      </c>
      <c r="EN91">
        <v>399.79</v>
      </c>
      <c r="EO91">
        <v>15.9991</v>
      </c>
      <c r="EP91">
        <v>100.252</v>
      </c>
      <c r="EQ91">
        <v>90.727099999999993</v>
      </c>
    </row>
    <row r="92" spans="1:147" x14ac:dyDescent="0.3">
      <c r="A92">
        <v>76</v>
      </c>
      <c r="B92">
        <v>1672927755.7</v>
      </c>
      <c r="C92">
        <v>4680.5</v>
      </c>
      <c r="D92" t="s">
        <v>481</v>
      </c>
      <c r="E92" t="s">
        <v>482</v>
      </c>
      <c r="F92">
        <v>1672927747.7</v>
      </c>
      <c r="G92">
        <f t="shared" si="86"/>
        <v>2.9089228267260359E-4</v>
      </c>
      <c r="H92">
        <f t="shared" si="87"/>
        <v>-6.0732695181759109</v>
      </c>
      <c r="I92">
        <f t="shared" si="88"/>
        <v>399.90893548387101</v>
      </c>
      <c r="J92">
        <f t="shared" si="89"/>
        <v>1168.1103770761622</v>
      </c>
      <c r="K92">
        <f t="shared" si="90"/>
        <v>112.68505616985419</v>
      </c>
      <c r="L92">
        <f t="shared" si="91"/>
        <v>38.578341347008156</v>
      </c>
      <c r="M92">
        <f t="shared" si="92"/>
        <v>1.2195217261457897E-2</v>
      </c>
      <c r="N92">
        <f t="shared" si="93"/>
        <v>3.3794662251445571</v>
      </c>
      <c r="O92">
        <f t="shared" si="94"/>
        <v>1.2170821225660738E-2</v>
      </c>
      <c r="P92">
        <f t="shared" si="95"/>
        <v>7.6089510422000604E-3</v>
      </c>
      <c r="Q92">
        <f t="shared" si="96"/>
        <v>0</v>
      </c>
      <c r="R92">
        <f t="shared" si="97"/>
        <v>28.186201427059466</v>
      </c>
      <c r="S92">
        <f t="shared" si="98"/>
        <v>27.9684548387097</v>
      </c>
      <c r="T92">
        <f t="shared" si="99"/>
        <v>3.7878666616288781</v>
      </c>
      <c r="U92">
        <f t="shared" si="100"/>
        <v>40.143899960226676</v>
      </c>
      <c r="V92">
        <f t="shared" si="101"/>
        <v>1.5459505763259849</v>
      </c>
      <c r="W92">
        <f t="shared" si="102"/>
        <v>3.8510223915904147</v>
      </c>
      <c r="X92">
        <f t="shared" si="103"/>
        <v>2.2419160853028934</v>
      </c>
      <c r="Y92">
        <f t="shared" si="104"/>
        <v>-12.828349665861818</v>
      </c>
      <c r="Z92">
        <f t="shared" si="105"/>
        <v>51.721288699320553</v>
      </c>
      <c r="AA92">
        <f t="shared" si="106"/>
        <v>3.3397178492220378</v>
      </c>
      <c r="AB92">
        <f t="shared" si="107"/>
        <v>42.232656882680772</v>
      </c>
      <c r="AC92">
        <v>-3.99265748953163E-2</v>
      </c>
      <c r="AD92">
        <v>4.4821078080060001E-2</v>
      </c>
      <c r="AE92">
        <v>3.3712942447740999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50700.702222889464</v>
      </c>
      <c r="AK92" t="s">
        <v>483</v>
      </c>
      <c r="AL92">
        <v>2.2419269230769201</v>
      </c>
      <c r="AM92">
        <v>1.7956000000000001</v>
      </c>
      <c r="AN92">
        <f t="shared" si="111"/>
        <v>-0.44632692307692001</v>
      </c>
      <c r="AO92">
        <f t="shared" si="112"/>
        <v>-0.24856700995595901</v>
      </c>
      <c r="AP92">
        <v>-2.7132996917474101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-6.0732695181759109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-4.0230600198199253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0.89352191060443997</v>
      </c>
      <c r="BN92">
        <v>0.5</v>
      </c>
      <c r="BO92" t="s">
        <v>254</v>
      </c>
      <c r="BP92">
        <v>1672927747.7</v>
      </c>
      <c r="BQ92">
        <v>399.90893548387101</v>
      </c>
      <c r="BR92">
        <v>398.84445161290301</v>
      </c>
      <c r="BS92">
        <v>16.025558064516101</v>
      </c>
      <c r="BT92">
        <v>15.9744096774194</v>
      </c>
      <c r="BU92">
        <v>500.02219354838701</v>
      </c>
      <c r="BV92">
        <v>96.267796774193499</v>
      </c>
      <c r="BW92">
        <v>0.20001858064516101</v>
      </c>
      <c r="BX92">
        <v>28.252335483871001</v>
      </c>
      <c r="BY92">
        <v>27.9684548387097</v>
      </c>
      <c r="BZ92">
        <v>999.9</v>
      </c>
      <c r="CA92">
        <v>10001.774193548399</v>
      </c>
      <c r="CB92">
        <v>0</v>
      </c>
      <c r="CC92">
        <v>314.71319354838698</v>
      </c>
      <c r="CD92">
        <v>0</v>
      </c>
      <c r="CE92">
        <v>0</v>
      </c>
      <c r="CF92">
        <v>0</v>
      </c>
      <c r="CG92">
        <v>0</v>
      </c>
      <c r="CH92">
        <v>2.2392483870967701</v>
      </c>
      <c r="CI92">
        <v>0</v>
      </c>
      <c r="CJ92">
        <v>-10.3384032258065</v>
      </c>
      <c r="CK92">
        <v>-0.97267096774193595</v>
      </c>
      <c r="CL92">
        <v>38.0741935483871</v>
      </c>
      <c r="CM92">
        <v>43.253999999999998</v>
      </c>
      <c r="CN92">
        <v>40.375</v>
      </c>
      <c r="CO92">
        <v>41.765999999999998</v>
      </c>
      <c r="CP92">
        <v>38.811999999999998</v>
      </c>
      <c r="CQ92">
        <v>0</v>
      </c>
      <c r="CR92">
        <v>0</v>
      </c>
      <c r="CS92">
        <v>0</v>
      </c>
      <c r="CT92">
        <v>59.400000095367403</v>
      </c>
      <c r="CU92">
        <v>2.2419269230769201</v>
      </c>
      <c r="CV92">
        <v>-0.53034187949198197</v>
      </c>
      <c r="CW92">
        <v>-1.3891350490118901</v>
      </c>
      <c r="CX92">
        <v>-10.372592307692299</v>
      </c>
      <c r="CY92">
        <v>15</v>
      </c>
      <c r="CZ92">
        <v>1672923008.7</v>
      </c>
      <c r="DA92" t="s">
        <v>255</v>
      </c>
      <c r="DB92">
        <v>3</v>
      </c>
      <c r="DC92">
        <v>-4.1289999999999996</v>
      </c>
      <c r="DD92">
        <v>0.35299999999999998</v>
      </c>
      <c r="DE92">
        <v>400</v>
      </c>
      <c r="DF92">
        <v>15</v>
      </c>
      <c r="DG92">
        <v>1.71</v>
      </c>
      <c r="DH92">
        <v>0.19</v>
      </c>
      <c r="DI92">
        <v>-4.5637556603773603E-2</v>
      </c>
      <c r="DJ92">
        <v>4.6990622835006004</v>
      </c>
      <c r="DK92">
        <v>1.93565680153745</v>
      </c>
      <c r="DL92">
        <v>0</v>
      </c>
      <c r="DM92">
        <v>2.0931999999999999</v>
      </c>
      <c r="DN92">
        <v>0</v>
      </c>
      <c r="DO92">
        <v>0</v>
      </c>
      <c r="DP92">
        <v>0</v>
      </c>
      <c r="DQ92">
        <v>5.1946426415094303E-2</v>
      </c>
      <c r="DR92">
        <v>-9.1973855829698206E-3</v>
      </c>
      <c r="DS92">
        <v>2.8129992047803199E-3</v>
      </c>
      <c r="DT92">
        <v>1</v>
      </c>
      <c r="DU92">
        <v>1</v>
      </c>
      <c r="DV92">
        <v>3</v>
      </c>
      <c r="DW92" t="s">
        <v>256</v>
      </c>
      <c r="DX92">
        <v>100</v>
      </c>
      <c r="DY92">
        <v>100</v>
      </c>
      <c r="DZ92">
        <v>-4.1289999999999996</v>
      </c>
      <c r="EA92">
        <v>0.35299999999999998</v>
      </c>
      <c r="EB92">
        <v>2</v>
      </c>
      <c r="EC92">
        <v>516.84199999999998</v>
      </c>
      <c r="ED92">
        <v>408.81599999999997</v>
      </c>
      <c r="EE92">
        <v>26.7867</v>
      </c>
      <c r="EF92">
        <v>31.8385</v>
      </c>
      <c r="EG92">
        <v>30.0001</v>
      </c>
      <c r="EH92">
        <v>31.9742</v>
      </c>
      <c r="EI92">
        <v>32.000999999999998</v>
      </c>
      <c r="EJ92">
        <v>18.1601</v>
      </c>
      <c r="EK92">
        <v>26.1952</v>
      </c>
      <c r="EL92">
        <v>0</v>
      </c>
      <c r="EM92">
        <v>26.8081</v>
      </c>
      <c r="EN92">
        <v>400.524</v>
      </c>
      <c r="EO92">
        <v>16.016200000000001</v>
      </c>
      <c r="EP92">
        <v>100.256</v>
      </c>
      <c r="EQ92">
        <v>90.727199999999996</v>
      </c>
    </row>
    <row r="93" spans="1:147" x14ac:dyDescent="0.3">
      <c r="A93">
        <v>77</v>
      </c>
      <c r="B93">
        <v>1672927815.8</v>
      </c>
      <c r="C93">
        <v>4740.5999999046298</v>
      </c>
      <c r="D93" t="s">
        <v>484</v>
      </c>
      <c r="E93" t="s">
        <v>485</v>
      </c>
      <c r="F93">
        <v>1672927807.8</v>
      </c>
      <c r="G93">
        <f t="shared" si="86"/>
        <v>2.7143987252539612E-4</v>
      </c>
      <c r="H93">
        <f t="shared" si="87"/>
        <v>-0.5631027225886257</v>
      </c>
      <c r="I93">
        <f t="shared" si="88"/>
        <v>399.94812903225801</v>
      </c>
      <c r="J93">
        <f t="shared" si="89"/>
        <v>462.83350731836651</v>
      </c>
      <c r="K93">
        <f t="shared" si="90"/>
        <v>44.647526167178071</v>
      </c>
      <c r="L93">
        <f t="shared" si="91"/>
        <v>38.581248492449085</v>
      </c>
      <c r="M93">
        <f t="shared" si="92"/>
        <v>1.1365946750665164E-2</v>
      </c>
      <c r="N93">
        <f t="shared" si="93"/>
        <v>3.3775852836749758</v>
      </c>
      <c r="O93">
        <f t="shared" si="94"/>
        <v>1.1344740860524583E-2</v>
      </c>
      <c r="P93">
        <f t="shared" si="95"/>
        <v>7.0923649670247158E-3</v>
      </c>
      <c r="Q93">
        <f t="shared" si="96"/>
        <v>0</v>
      </c>
      <c r="R93">
        <f t="shared" si="97"/>
        <v>28.199498418440061</v>
      </c>
      <c r="S93">
        <f t="shared" si="98"/>
        <v>27.9749290322581</v>
      </c>
      <c r="T93">
        <f t="shared" si="99"/>
        <v>3.7892968614832085</v>
      </c>
      <c r="U93">
        <f t="shared" si="100"/>
        <v>40.099167694054081</v>
      </c>
      <c r="V93">
        <f t="shared" si="101"/>
        <v>1.5450283925117179</v>
      </c>
      <c r="W93">
        <f t="shared" si="102"/>
        <v>3.8530186070191554</v>
      </c>
      <c r="X93">
        <f t="shared" si="103"/>
        <v>2.2442684689714909</v>
      </c>
      <c r="Y93">
        <f t="shared" si="104"/>
        <v>-11.970498378369969</v>
      </c>
      <c r="Z93">
        <f t="shared" si="105"/>
        <v>52.135397347068</v>
      </c>
      <c r="AA93">
        <f t="shared" si="106"/>
        <v>3.3685902832942483</v>
      </c>
      <c r="AB93">
        <f t="shared" si="107"/>
        <v>43.533489251992279</v>
      </c>
      <c r="AC93">
        <v>-3.9898634207610403E-2</v>
      </c>
      <c r="AD93">
        <v>4.47897122103715E-2</v>
      </c>
      <c r="AE93">
        <v>3.3694190220708302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50665.125608954731</v>
      </c>
      <c r="AK93" t="s">
        <v>486</v>
      </c>
      <c r="AL93">
        <v>2.2682192307692302</v>
      </c>
      <c r="AM93">
        <v>1.2771999999999999</v>
      </c>
      <c r="AN93">
        <f t="shared" si="111"/>
        <v>-0.99101923076923026</v>
      </c>
      <c r="AO93">
        <f t="shared" si="112"/>
        <v>-0.77593112337083492</v>
      </c>
      <c r="AP93">
        <v>-0.25157231027597998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-0.5631027225886257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-1.2887741835328823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0.89352191060443997</v>
      </c>
      <c r="BN93">
        <v>0.5</v>
      </c>
      <c r="BO93" t="s">
        <v>254</v>
      </c>
      <c r="BP93">
        <v>1672927807.8</v>
      </c>
      <c r="BQ93">
        <v>399.94812903225801</v>
      </c>
      <c r="BR93">
        <v>399.86690322580603</v>
      </c>
      <c r="BS93">
        <v>16.0163612903226</v>
      </c>
      <c r="BT93">
        <v>15.968632258064501</v>
      </c>
      <c r="BU93">
        <v>500.01622580645198</v>
      </c>
      <c r="BV93">
        <v>96.265629032258005</v>
      </c>
      <c r="BW93">
        <v>0.20000161290322599</v>
      </c>
      <c r="BX93">
        <v>28.261241935483898</v>
      </c>
      <c r="BY93">
        <v>27.9749290322581</v>
      </c>
      <c r="BZ93">
        <v>999.9</v>
      </c>
      <c r="CA93">
        <v>9995</v>
      </c>
      <c r="CB93">
        <v>0</v>
      </c>
      <c r="CC93">
        <v>314.79032258064501</v>
      </c>
      <c r="CD93">
        <v>0</v>
      </c>
      <c r="CE93">
        <v>0</v>
      </c>
      <c r="CF93">
        <v>0</v>
      </c>
      <c r="CG93">
        <v>0</v>
      </c>
      <c r="CH93">
        <v>2.25575483870968</v>
      </c>
      <c r="CI93">
        <v>0</v>
      </c>
      <c r="CJ93">
        <v>-10.6786741935484</v>
      </c>
      <c r="CK93">
        <v>-1.07195483870968</v>
      </c>
      <c r="CL93">
        <v>38.003999999999998</v>
      </c>
      <c r="CM93">
        <v>43.186999999999998</v>
      </c>
      <c r="CN93">
        <v>40.3241935483871</v>
      </c>
      <c r="CO93">
        <v>41.703258064516099</v>
      </c>
      <c r="CP93">
        <v>38.75</v>
      </c>
      <c r="CQ93">
        <v>0</v>
      </c>
      <c r="CR93">
        <v>0</v>
      </c>
      <c r="CS93">
        <v>0</v>
      </c>
      <c r="CT93">
        <v>59.799999952316298</v>
      </c>
      <c r="CU93">
        <v>2.2682192307692302</v>
      </c>
      <c r="CV93">
        <v>0.66856411088397205</v>
      </c>
      <c r="CW93">
        <v>-2.3863487237822598</v>
      </c>
      <c r="CX93">
        <v>-10.694826923076899</v>
      </c>
      <c r="CY93">
        <v>15</v>
      </c>
      <c r="CZ93">
        <v>1672923008.7</v>
      </c>
      <c r="DA93" t="s">
        <v>255</v>
      </c>
      <c r="DB93">
        <v>3</v>
      </c>
      <c r="DC93">
        <v>-4.1289999999999996</v>
      </c>
      <c r="DD93">
        <v>0.35299999999999998</v>
      </c>
      <c r="DE93">
        <v>400</v>
      </c>
      <c r="DF93">
        <v>15</v>
      </c>
      <c r="DG93">
        <v>1.71</v>
      </c>
      <c r="DH93">
        <v>0.19</v>
      </c>
      <c r="DI93">
        <v>8.4351728301886794E-2</v>
      </c>
      <c r="DJ93">
        <v>0.18939678858237699</v>
      </c>
      <c r="DK93">
        <v>0.33651909720858503</v>
      </c>
      <c r="DL93">
        <v>1</v>
      </c>
      <c r="DM93">
        <v>2.4489000000000001</v>
      </c>
      <c r="DN93">
        <v>0</v>
      </c>
      <c r="DO93">
        <v>0</v>
      </c>
      <c r="DP93">
        <v>0</v>
      </c>
      <c r="DQ93">
        <v>4.8249281132075501E-2</v>
      </c>
      <c r="DR93">
        <v>-4.90994388001999E-3</v>
      </c>
      <c r="DS93">
        <v>3.0613146302988399E-3</v>
      </c>
      <c r="DT93">
        <v>1</v>
      </c>
      <c r="DU93">
        <v>2</v>
      </c>
      <c r="DV93">
        <v>3</v>
      </c>
      <c r="DW93" t="s">
        <v>260</v>
      </c>
      <c r="DX93">
        <v>100</v>
      </c>
      <c r="DY93">
        <v>100</v>
      </c>
      <c r="DZ93">
        <v>-4.1289999999999996</v>
      </c>
      <c r="EA93">
        <v>0.35299999999999998</v>
      </c>
      <c r="EB93">
        <v>2</v>
      </c>
      <c r="EC93">
        <v>516.41499999999996</v>
      </c>
      <c r="ED93">
        <v>409.26799999999997</v>
      </c>
      <c r="EE93">
        <v>26.8992</v>
      </c>
      <c r="EF93">
        <v>31.849699999999999</v>
      </c>
      <c r="EG93">
        <v>30.0001</v>
      </c>
      <c r="EH93">
        <v>31.985399999999998</v>
      </c>
      <c r="EI93">
        <v>32.012700000000002</v>
      </c>
      <c r="EJ93">
        <v>18.117899999999999</v>
      </c>
      <c r="EK93">
        <v>26.1952</v>
      </c>
      <c r="EL93">
        <v>0</v>
      </c>
      <c r="EM93">
        <v>26.918900000000001</v>
      </c>
      <c r="EN93">
        <v>399.971</v>
      </c>
      <c r="EO93">
        <v>16.016200000000001</v>
      </c>
      <c r="EP93">
        <v>100.252</v>
      </c>
      <c r="EQ93">
        <v>90.724800000000002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2023-01-05T15:10:31Z</dcterms:created>
  <dcterms:modified xsi:type="dcterms:W3CDTF">2023-01-12T10:05:59Z</dcterms:modified>
</cp:coreProperties>
</file>