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all_corrected\new2023\"/>
    </mc:Choice>
  </mc:AlternateContent>
  <xr:revisionPtr revIDLastSave="0" documentId="13_ncr:1_{2FA5B51F-0347-4AD3-BD57-614D95BEC9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2" i="1" l="1"/>
  <c r="BK92" i="1"/>
  <c r="BI92" i="1"/>
  <c r="BJ92" i="1" s="1"/>
  <c r="Q92" i="1" s="1"/>
  <c r="BH92" i="1"/>
  <c r="BG92" i="1"/>
  <c r="BF92" i="1"/>
  <c r="BE92" i="1"/>
  <c r="BD92" i="1"/>
  <c r="AY92" i="1" s="1"/>
  <c r="BA92" i="1"/>
  <c r="AV92" i="1"/>
  <c r="AT92" i="1"/>
  <c r="AX92" i="1" s="1"/>
  <c r="AN92" i="1"/>
  <c r="AO92" i="1" s="1"/>
  <c r="AJ92" i="1"/>
  <c r="AH92" i="1"/>
  <c r="W92" i="1"/>
  <c r="V92" i="1"/>
  <c r="U92" i="1"/>
  <c r="N92" i="1"/>
  <c r="BL91" i="1"/>
  <c r="BK91" i="1"/>
  <c r="BI91" i="1"/>
  <c r="BH91" i="1"/>
  <c r="BG91" i="1"/>
  <c r="BF91" i="1"/>
  <c r="BE91" i="1"/>
  <c r="BD91" i="1"/>
  <c r="BA91" i="1"/>
  <c r="AY91" i="1"/>
  <c r="AT91" i="1"/>
  <c r="AN91" i="1"/>
  <c r="AO91" i="1" s="1"/>
  <c r="AJ91" i="1"/>
  <c r="AH91" i="1"/>
  <c r="W91" i="1"/>
  <c r="V91" i="1"/>
  <c r="U91" i="1"/>
  <c r="N91" i="1"/>
  <c r="H91" i="1"/>
  <c r="AW91" i="1" s="1"/>
  <c r="BL90" i="1"/>
  <c r="BK90" i="1"/>
  <c r="BI90" i="1"/>
  <c r="BH90" i="1"/>
  <c r="BG90" i="1"/>
  <c r="BF90" i="1"/>
  <c r="BE90" i="1"/>
  <c r="BD90" i="1"/>
  <c r="AY90" i="1" s="1"/>
  <c r="BA90" i="1"/>
  <c r="AT90" i="1"/>
  <c r="AN90" i="1"/>
  <c r="AO90" i="1" s="1"/>
  <c r="AJ90" i="1"/>
  <c r="AH90" i="1"/>
  <c r="AI90" i="1" s="1"/>
  <c r="W90" i="1"/>
  <c r="V90" i="1"/>
  <c r="U90" i="1"/>
  <c r="N90" i="1"/>
  <c r="I90" i="1"/>
  <c r="H90" i="1"/>
  <c r="AW90" i="1" s="1"/>
  <c r="G90" i="1"/>
  <c r="Y90" i="1" s="1"/>
  <c r="BL89" i="1"/>
  <c r="BK89" i="1"/>
  <c r="BI89" i="1"/>
  <c r="BJ89" i="1" s="1"/>
  <c r="Q89" i="1" s="1"/>
  <c r="BH89" i="1"/>
  <c r="BG89" i="1"/>
  <c r="BF89" i="1"/>
  <c r="BE89" i="1"/>
  <c r="BD89" i="1"/>
  <c r="BA89" i="1"/>
  <c r="AY89" i="1"/>
  <c r="AW89" i="1"/>
  <c r="AZ89" i="1" s="1"/>
  <c r="AV89" i="1"/>
  <c r="AT89" i="1"/>
  <c r="AX89" i="1" s="1"/>
  <c r="AN89" i="1"/>
  <c r="AO89" i="1" s="1"/>
  <c r="AJ89" i="1"/>
  <c r="AI89" i="1"/>
  <c r="AH89" i="1"/>
  <c r="G89" i="1" s="1"/>
  <c r="W89" i="1"/>
  <c r="V89" i="1"/>
  <c r="U89" i="1" s="1"/>
  <c r="N89" i="1"/>
  <c r="L89" i="1"/>
  <c r="I89" i="1"/>
  <c r="H89" i="1"/>
  <c r="BL88" i="1"/>
  <c r="BK88" i="1"/>
  <c r="BI88" i="1"/>
  <c r="BJ88" i="1" s="1"/>
  <c r="BH88" i="1"/>
  <c r="BG88" i="1"/>
  <c r="BF88" i="1"/>
  <c r="BE88" i="1"/>
  <c r="BD88" i="1"/>
  <c r="BA88" i="1"/>
  <c r="AY88" i="1"/>
  <c r="AT88" i="1"/>
  <c r="AO88" i="1"/>
  <c r="AN88" i="1"/>
  <c r="AJ88" i="1"/>
  <c r="AH88" i="1" s="1"/>
  <c r="AI88" i="1"/>
  <c r="W88" i="1"/>
  <c r="V88" i="1"/>
  <c r="U88" i="1" s="1"/>
  <c r="N88" i="1"/>
  <c r="I88" i="1"/>
  <c r="G88" i="1"/>
  <c r="BL87" i="1"/>
  <c r="BK87" i="1"/>
  <c r="BI87" i="1"/>
  <c r="BJ87" i="1" s="1"/>
  <c r="BH87" i="1"/>
  <c r="BG87" i="1"/>
  <c r="BF87" i="1"/>
  <c r="BE87" i="1"/>
  <c r="BD87" i="1"/>
  <c r="AY87" i="1" s="1"/>
  <c r="BA87" i="1"/>
  <c r="AT87" i="1"/>
  <c r="AO87" i="1"/>
  <c r="AN87" i="1"/>
  <c r="AJ87" i="1"/>
  <c r="AH87" i="1" s="1"/>
  <c r="W87" i="1"/>
  <c r="V87" i="1"/>
  <c r="U87" i="1" s="1"/>
  <c r="N87" i="1"/>
  <c r="L87" i="1"/>
  <c r="I87" i="1"/>
  <c r="BL86" i="1"/>
  <c r="BK86" i="1"/>
  <c r="BJ86" i="1"/>
  <c r="BI86" i="1"/>
  <c r="BH86" i="1"/>
  <c r="BG86" i="1"/>
  <c r="BF86" i="1"/>
  <c r="BE86" i="1"/>
  <c r="BD86" i="1"/>
  <c r="AY86" i="1" s="1"/>
  <c r="BA86" i="1"/>
  <c r="AT86" i="1"/>
  <c r="AO86" i="1"/>
  <c r="AN86" i="1"/>
  <c r="AJ86" i="1"/>
  <c r="AH86" i="1"/>
  <c r="W86" i="1"/>
  <c r="V86" i="1"/>
  <c r="U86" i="1"/>
  <c r="N86" i="1"/>
  <c r="BL85" i="1"/>
  <c r="BK85" i="1"/>
  <c r="BJ85" i="1" s="1"/>
  <c r="BI85" i="1"/>
  <c r="BH85" i="1"/>
  <c r="BG85" i="1"/>
  <c r="BF85" i="1"/>
  <c r="BE85" i="1"/>
  <c r="BD85" i="1"/>
  <c r="AY85" i="1" s="1"/>
  <c r="BA85" i="1"/>
  <c r="AT85" i="1"/>
  <c r="AN85" i="1"/>
  <c r="AO85" i="1" s="1"/>
  <c r="AJ85" i="1"/>
  <c r="AH85" i="1" s="1"/>
  <c r="W85" i="1"/>
  <c r="V85" i="1"/>
  <c r="U85" i="1" s="1"/>
  <c r="N85" i="1"/>
  <c r="BL84" i="1"/>
  <c r="BK84" i="1"/>
  <c r="BJ84" i="1"/>
  <c r="BI84" i="1"/>
  <c r="BH84" i="1"/>
  <c r="BG84" i="1"/>
  <c r="BF84" i="1"/>
  <c r="BE84" i="1"/>
  <c r="BD84" i="1"/>
  <c r="AY84" i="1" s="1"/>
  <c r="BA84" i="1"/>
  <c r="AV84" i="1"/>
  <c r="AX84" i="1" s="1"/>
  <c r="AT84" i="1"/>
  <c r="AO84" i="1"/>
  <c r="AN84" i="1"/>
  <c r="AJ84" i="1"/>
  <c r="AH84" i="1"/>
  <c r="W84" i="1"/>
  <c r="V84" i="1"/>
  <c r="U84" i="1"/>
  <c r="Q84" i="1"/>
  <c r="N84" i="1"/>
  <c r="BL83" i="1"/>
  <c r="BK83" i="1"/>
  <c r="BI83" i="1"/>
  <c r="BH83" i="1"/>
  <c r="BG83" i="1"/>
  <c r="BF83" i="1"/>
  <c r="BE83" i="1"/>
  <c r="BD83" i="1"/>
  <c r="BA83" i="1"/>
  <c r="AY83" i="1"/>
  <c r="AT83" i="1"/>
  <c r="AN83" i="1"/>
  <c r="AO83" i="1" s="1"/>
  <c r="AJ83" i="1"/>
  <c r="AH83" i="1"/>
  <c r="W83" i="1"/>
  <c r="V83" i="1"/>
  <c r="U83" i="1"/>
  <c r="N83" i="1"/>
  <c r="H83" i="1"/>
  <c r="AW83" i="1" s="1"/>
  <c r="BL82" i="1"/>
  <c r="BK82" i="1"/>
  <c r="BJ82" i="1" s="1"/>
  <c r="BI82" i="1"/>
  <c r="BH82" i="1"/>
  <c r="BG82" i="1"/>
  <c r="BF82" i="1"/>
  <c r="BE82" i="1"/>
  <c r="BD82" i="1"/>
  <c r="AY82" i="1" s="1"/>
  <c r="BA82" i="1"/>
  <c r="AV82" i="1"/>
  <c r="AX82" i="1" s="1"/>
  <c r="AT82" i="1"/>
  <c r="AO82" i="1"/>
  <c r="AN82" i="1"/>
  <c r="AJ82" i="1"/>
  <c r="AH82" i="1"/>
  <c r="AI82" i="1" s="1"/>
  <c r="W82" i="1"/>
  <c r="V82" i="1"/>
  <c r="U82" i="1"/>
  <c r="Q82" i="1"/>
  <c r="N82" i="1"/>
  <c r="I82" i="1"/>
  <c r="H82" i="1"/>
  <c r="AW82" i="1" s="1"/>
  <c r="AZ82" i="1" s="1"/>
  <c r="G82" i="1"/>
  <c r="Y82" i="1" s="1"/>
  <c r="BL81" i="1"/>
  <c r="BK81" i="1"/>
  <c r="BI81" i="1"/>
  <c r="BJ81" i="1" s="1"/>
  <c r="BH81" i="1"/>
  <c r="BG81" i="1"/>
  <c r="BF81" i="1"/>
  <c r="BE81" i="1"/>
  <c r="BD81" i="1"/>
  <c r="BA81" i="1"/>
  <c r="AY81" i="1"/>
  <c r="AW81" i="1"/>
  <c r="AT81" i="1"/>
  <c r="AN81" i="1"/>
  <c r="AO81" i="1" s="1"/>
  <c r="AJ81" i="1"/>
  <c r="AI81" i="1"/>
  <c r="AH81" i="1"/>
  <c r="I81" i="1" s="1"/>
  <c r="W81" i="1"/>
  <c r="V81" i="1"/>
  <c r="U81" i="1" s="1"/>
  <c r="N81" i="1"/>
  <c r="L81" i="1"/>
  <c r="H81" i="1"/>
  <c r="BL80" i="1"/>
  <c r="BK80" i="1"/>
  <c r="BI80" i="1"/>
  <c r="BJ80" i="1" s="1"/>
  <c r="BH80" i="1"/>
  <c r="BG80" i="1"/>
  <c r="BF80" i="1"/>
  <c r="BE80" i="1"/>
  <c r="BD80" i="1"/>
  <c r="BA80" i="1"/>
  <c r="AY80" i="1"/>
  <c r="AT80" i="1"/>
  <c r="AO80" i="1"/>
  <c r="AN80" i="1"/>
  <c r="AJ80" i="1"/>
  <c r="AH80" i="1" s="1"/>
  <c r="W80" i="1"/>
  <c r="V80" i="1"/>
  <c r="U80" i="1" s="1"/>
  <c r="N80" i="1"/>
  <c r="I80" i="1"/>
  <c r="BL79" i="1"/>
  <c r="BK79" i="1"/>
  <c r="BI79" i="1"/>
  <c r="BJ79" i="1" s="1"/>
  <c r="AV79" i="1" s="1"/>
  <c r="BH79" i="1"/>
  <c r="BG79" i="1"/>
  <c r="BF79" i="1"/>
  <c r="BE79" i="1"/>
  <c r="BD79" i="1"/>
  <c r="AY79" i="1" s="1"/>
  <c r="BA79" i="1"/>
  <c r="AT79" i="1"/>
  <c r="AX79" i="1" s="1"/>
  <c r="AO79" i="1"/>
  <c r="AN79" i="1"/>
  <c r="AJ79" i="1"/>
  <c r="AH79" i="1" s="1"/>
  <c r="W79" i="1"/>
  <c r="V79" i="1"/>
  <c r="U79" i="1" s="1"/>
  <c r="Q79" i="1"/>
  <c r="N79" i="1"/>
  <c r="BL78" i="1"/>
  <c r="BK78" i="1"/>
  <c r="BJ78" i="1"/>
  <c r="BI78" i="1"/>
  <c r="BH78" i="1"/>
  <c r="BG78" i="1"/>
  <c r="BF78" i="1"/>
  <c r="BE78" i="1"/>
  <c r="BD78" i="1"/>
  <c r="AY78" i="1" s="1"/>
  <c r="BA78" i="1"/>
  <c r="AT78" i="1"/>
  <c r="AO78" i="1"/>
  <c r="AN78" i="1"/>
  <c r="AJ78" i="1"/>
  <c r="AH78" i="1" s="1"/>
  <c r="W78" i="1"/>
  <c r="U78" i="1" s="1"/>
  <c r="V78" i="1"/>
  <c r="N78" i="1"/>
  <c r="L78" i="1"/>
  <c r="G78" i="1"/>
  <c r="BL77" i="1"/>
  <c r="BK77" i="1"/>
  <c r="BJ77" i="1"/>
  <c r="BI77" i="1"/>
  <c r="BH77" i="1"/>
  <c r="BG77" i="1"/>
  <c r="BF77" i="1"/>
  <c r="BE77" i="1"/>
  <c r="BD77" i="1"/>
  <c r="AY77" i="1" s="1"/>
  <c r="BA77" i="1"/>
  <c r="AT77" i="1"/>
  <c r="AN77" i="1"/>
  <c r="AO77" i="1" s="1"/>
  <c r="AJ77" i="1"/>
  <c r="AH77" i="1" s="1"/>
  <c r="W77" i="1"/>
  <c r="V77" i="1"/>
  <c r="N77" i="1"/>
  <c r="H77" i="1"/>
  <c r="AW77" i="1" s="1"/>
  <c r="G77" i="1"/>
  <c r="BL76" i="1"/>
  <c r="BK76" i="1"/>
  <c r="BJ76" i="1"/>
  <c r="BI76" i="1"/>
  <c r="BH76" i="1"/>
  <c r="BG76" i="1"/>
  <c r="BF76" i="1"/>
  <c r="BE76" i="1"/>
  <c r="BD76" i="1"/>
  <c r="AY76" i="1" s="1"/>
  <c r="BA76" i="1"/>
  <c r="AV76" i="1"/>
  <c r="AT76" i="1"/>
  <c r="AX76" i="1" s="1"/>
  <c r="AO76" i="1"/>
  <c r="AN76" i="1"/>
  <c r="AJ76" i="1"/>
  <c r="AH76" i="1"/>
  <c r="W76" i="1"/>
  <c r="V76" i="1"/>
  <c r="U76" i="1"/>
  <c r="Q76" i="1"/>
  <c r="N76" i="1"/>
  <c r="BL75" i="1"/>
  <c r="BK75" i="1"/>
  <c r="BI75" i="1"/>
  <c r="BJ75" i="1" s="1"/>
  <c r="BH75" i="1"/>
  <c r="BG75" i="1"/>
  <c r="BF75" i="1"/>
  <c r="BE75" i="1"/>
  <c r="BD75" i="1"/>
  <c r="BA75" i="1"/>
  <c r="AY75" i="1"/>
  <c r="AT75" i="1"/>
  <c r="AN75" i="1"/>
  <c r="AO75" i="1" s="1"/>
  <c r="AJ75" i="1"/>
  <c r="AI75" i="1"/>
  <c r="AH75" i="1"/>
  <c r="W75" i="1"/>
  <c r="V75" i="1"/>
  <c r="U75" i="1" s="1"/>
  <c r="N75" i="1"/>
  <c r="H75" i="1"/>
  <c r="AW75" i="1" s="1"/>
  <c r="BL74" i="1"/>
  <c r="BK74" i="1"/>
  <c r="BJ74" i="1" s="1"/>
  <c r="Q74" i="1" s="1"/>
  <c r="BI74" i="1"/>
  <c r="BH74" i="1"/>
  <c r="BG74" i="1"/>
  <c r="BF74" i="1"/>
  <c r="BE74" i="1"/>
  <c r="BD74" i="1"/>
  <c r="AY74" i="1" s="1"/>
  <c r="BA74" i="1"/>
  <c r="AV74" i="1"/>
  <c r="AX74" i="1" s="1"/>
  <c r="AT74" i="1"/>
  <c r="AN74" i="1"/>
  <c r="AO74" i="1" s="1"/>
  <c r="AJ74" i="1"/>
  <c r="AH74" i="1"/>
  <c r="AI74" i="1" s="1"/>
  <c r="W74" i="1"/>
  <c r="V74" i="1"/>
  <c r="U74" i="1"/>
  <c r="N74" i="1"/>
  <c r="I74" i="1"/>
  <c r="H74" i="1"/>
  <c r="AW74" i="1" s="1"/>
  <c r="G74" i="1"/>
  <c r="Y74" i="1" s="1"/>
  <c r="BL73" i="1"/>
  <c r="BK73" i="1"/>
  <c r="BI73" i="1"/>
  <c r="BJ73" i="1" s="1"/>
  <c r="Q73" i="1" s="1"/>
  <c r="BH73" i="1"/>
  <c r="BG73" i="1"/>
  <c r="BF73" i="1"/>
  <c r="BE73" i="1"/>
  <c r="BD73" i="1"/>
  <c r="BA73" i="1"/>
  <c r="AY73" i="1"/>
  <c r="AW73" i="1"/>
  <c r="AV73" i="1"/>
  <c r="AT73" i="1"/>
  <c r="AN73" i="1"/>
  <c r="AO73" i="1" s="1"/>
  <c r="AJ73" i="1"/>
  <c r="AI73" i="1"/>
  <c r="AH73" i="1"/>
  <c r="I73" i="1" s="1"/>
  <c r="W73" i="1"/>
  <c r="V73" i="1"/>
  <c r="U73" i="1" s="1"/>
  <c r="N73" i="1"/>
  <c r="L73" i="1"/>
  <c r="H73" i="1"/>
  <c r="BL72" i="1"/>
  <c r="BK72" i="1"/>
  <c r="BJ72" i="1"/>
  <c r="BI72" i="1"/>
  <c r="BH72" i="1"/>
  <c r="BG72" i="1"/>
  <c r="BF72" i="1"/>
  <c r="BE72" i="1"/>
  <c r="BD72" i="1"/>
  <c r="AY72" i="1" s="1"/>
  <c r="BA72" i="1"/>
  <c r="AT72" i="1"/>
  <c r="AO72" i="1"/>
  <c r="AN72" i="1"/>
  <c r="AJ72" i="1"/>
  <c r="AH72" i="1" s="1"/>
  <c r="AI72" i="1"/>
  <c r="W72" i="1"/>
  <c r="V72" i="1"/>
  <c r="N72" i="1"/>
  <c r="I72" i="1"/>
  <c r="G72" i="1"/>
  <c r="BL71" i="1"/>
  <c r="Q71" i="1" s="1"/>
  <c r="BK71" i="1"/>
  <c r="BI71" i="1"/>
  <c r="BJ71" i="1" s="1"/>
  <c r="AV71" i="1" s="1"/>
  <c r="BH71" i="1"/>
  <c r="BG71" i="1"/>
  <c r="BF71" i="1"/>
  <c r="BE71" i="1"/>
  <c r="BD71" i="1"/>
  <c r="BA71" i="1"/>
  <c r="AY71" i="1"/>
  <c r="AT71" i="1"/>
  <c r="AX71" i="1" s="1"/>
  <c r="AN71" i="1"/>
  <c r="AO71" i="1" s="1"/>
  <c r="AJ71" i="1"/>
  <c r="AH71" i="1" s="1"/>
  <c r="G71" i="1" s="1"/>
  <c r="AI71" i="1"/>
  <c r="W71" i="1"/>
  <c r="V71" i="1"/>
  <c r="U71" i="1" s="1"/>
  <c r="N71" i="1"/>
  <c r="I71" i="1"/>
  <c r="H71" i="1"/>
  <c r="AW71" i="1" s="1"/>
  <c r="AZ71" i="1" s="1"/>
  <c r="BL70" i="1"/>
  <c r="BK70" i="1"/>
  <c r="BI70" i="1"/>
  <c r="BJ70" i="1" s="1"/>
  <c r="BH70" i="1"/>
  <c r="BG70" i="1"/>
  <c r="BF70" i="1"/>
  <c r="BE70" i="1"/>
  <c r="BD70" i="1"/>
  <c r="AY70" i="1" s="1"/>
  <c r="BA70" i="1"/>
  <c r="AT70" i="1"/>
  <c r="AO70" i="1"/>
  <c r="AN70" i="1"/>
  <c r="AJ70" i="1"/>
  <c r="AH70" i="1" s="1"/>
  <c r="W70" i="1"/>
  <c r="V70" i="1"/>
  <c r="N70" i="1"/>
  <c r="L70" i="1"/>
  <c r="BL69" i="1"/>
  <c r="BK69" i="1"/>
  <c r="BI69" i="1"/>
  <c r="BJ69" i="1" s="1"/>
  <c r="AV69" i="1" s="1"/>
  <c r="BH69" i="1"/>
  <c r="BG69" i="1"/>
  <c r="BF69" i="1"/>
  <c r="BE69" i="1"/>
  <c r="BD69" i="1"/>
  <c r="BA69" i="1"/>
  <c r="AY69" i="1"/>
  <c r="AT69" i="1"/>
  <c r="AO69" i="1"/>
  <c r="AN69" i="1"/>
  <c r="AJ69" i="1"/>
  <c r="AH69" i="1" s="1"/>
  <c r="L69" i="1" s="1"/>
  <c r="Y69" i="1"/>
  <c r="W69" i="1"/>
  <c r="V69" i="1"/>
  <c r="Q69" i="1"/>
  <c r="N69" i="1"/>
  <c r="I69" i="1"/>
  <c r="G69" i="1"/>
  <c r="BL68" i="1"/>
  <c r="Q68" i="1" s="1"/>
  <c r="BK68" i="1"/>
  <c r="BJ68" i="1"/>
  <c r="BI68" i="1"/>
  <c r="BH68" i="1"/>
  <c r="BG68" i="1"/>
  <c r="BF68" i="1"/>
  <c r="BE68" i="1"/>
  <c r="BD68" i="1"/>
  <c r="AY68" i="1" s="1"/>
  <c r="BA68" i="1"/>
  <c r="AV68" i="1"/>
  <c r="AT68" i="1"/>
  <c r="AX68" i="1" s="1"/>
  <c r="AN68" i="1"/>
  <c r="AO68" i="1" s="1"/>
  <c r="AJ68" i="1"/>
  <c r="AH68" i="1" s="1"/>
  <c r="H68" i="1" s="1"/>
  <c r="AW68" i="1" s="1"/>
  <c r="AZ68" i="1" s="1"/>
  <c r="W68" i="1"/>
  <c r="U68" i="1" s="1"/>
  <c r="V68" i="1"/>
  <c r="N68" i="1"/>
  <c r="I68" i="1"/>
  <c r="G68" i="1"/>
  <c r="BL67" i="1"/>
  <c r="BK67" i="1"/>
  <c r="BI67" i="1"/>
  <c r="BJ67" i="1" s="1"/>
  <c r="Q67" i="1" s="1"/>
  <c r="BH67" i="1"/>
  <c r="BG67" i="1"/>
  <c r="BF67" i="1"/>
  <c r="BE67" i="1"/>
  <c r="BD67" i="1"/>
  <c r="BA67" i="1"/>
  <c r="AY67" i="1"/>
  <c r="AV67" i="1"/>
  <c r="AT67" i="1"/>
  <c r="AX67" i="1" s="1"/>
  <c r="AN67" i="1"/>
  <c r="AO67" i="1" s="1"/>
  <c r="AJ67" i="1"/>
  <c r="AI67" i="1"/>
  <c r="AH67" i="1"/>
  <c r="I67" i="1" s="1"/>
  <c r="W67" i="1"/>
  <c r="V67" i="1"/>
  <c r="U67" i="1" s="1"/>
  <c r="N67" i="1"/>
  <c r="L67" i="1"/>
  <c r="BL66" i="1"/>
  <c r="BK66" i="1"/>
  <c r="BJ66" i="1"/>
  <c r="BI66" i="1"/>
  <c r="BH66" i="1"/>
  <c r="BG66" i="1"/>
  <c r="BF66" i="1"/>
  <c r="BE66" i="1"/>
  <c r="BD66" i="1"/>
  <c r="BA66" i="1"/>
  <c r="AY66" i="1"/>
  <c r="AT66" i="1"/>
  <c r="AO66" i="1"/>
  <c r="AN66" i="1"/>
  <c r="AJ66" i="1"/>
  <c r="AH66" i="1" s="1"/>
  <c r="W66" i="1"/>
  <c r="V66" i="1"/>
  <c r="N66" i="1"/>
  <c r="BL65" i="1"/>
  <c r="BK65" i="1"/>
  <c r="BI65" i="1"/>
  <c r="BH65" i="1"/>
  <c r="BG65" i="1"/>
  <c r="BF65" i="1"/>
  <c r="BE65" i="1"/>
  <c r="BD65" i="1"/>
  <c r="AY65" i="1" s="1"/>
  <c r="BA65" i="1"/>
  <c r="AT65" i="1"/>
  <c r="AO65" i="1"/>
  <c r="AN65" i="1"/>
  <c r="AJ65" i="1"/>
  <c r="AH65" i="1" s="1"/>
  <c r="W65" i="1"/>
  <c r="V65" i="1"/>
  <c r="U65" i="1" s="1"/>
  <c r="N65" i="1"/>
  <c r="I65" i="1"/>
  <c r="H65" i="1"/>
  <c r="AW65" i="1" s="1"/>
  <c r="BL64" i="1"/>
  <c r="BK64" i="1"/>
  <c r="BJ64" i="1"/>
  <c r="Q64" i="1" s="1"/>
  <c r="BI64" i="1"/>
  <c r="BH64" i="1"/>
  <c r="BG64" i="1"/>
  <c r="BF64" i="1"/>
  <c r="BE64" i="1"/>
  <c r="BD64" i="1"/>
  <c r="BA64" i="1"/>
  <c r="AY64" i="1"/>
  <c r="AV64" i="1"/>
  <c r="AX64" i="1" s="1"/>
  <c r="AT64" i="1"/>
  <c r="AO64" i="1"/>
  <c r="AN64" i="1"/>
  <c r="AJ64" i="1"/>
  <c r="AH64" i="1"/>
  <c r="W64" i="1"/>
  <c r="V64" i="1"/>
  <c r="U64" i="1"/>
  <c r="N64" i="1"/>
  <c r="L64" i="1"/>
  <c r="BL63" i="1"/>
  <c r="BK63" i="1"/>
  <c r="BJ63" i="1" s="1"/>
  <c r="BI63" i="1"/>
  <c r="BH63" i="1"/>
  <c r="BG63" i="1"/>
  <c r="BF63" i="1"/>
  <c r="BE63" i="1"/>
  <c r="BD63" i="1"/>
  <c r="BA63" i="1"/>
  <c r="AY63" i="1"/>
  <c r="AT63" i="1"/>
  <c r="AN63" i="1"/>
  <c r="AO63" i="1" s="1"/>
  <c r="AJ63" i="1"/>
  <c r="AH63" i="1" s="1"/>
  <c r="AI63" i="1"/>
  <c r="W63" i="1"/>
  <c r="V63" i="1"/>
  <c r="U63" i="1" s="1"/>
  <c r="N63" i="1"/>
  <c r="H63" i="1"/>
  <c r="AW63" i="1" s="1"/>
  <c r="G63" i="1"/>
  <c r="BL62" i="1"/>
  <c r="BK62" i="1"/>
  <c r="BJ62" i="1"/>
  <c r="BI62" i="1"/>
  <c r="BH62" i="1"/>
  <c r="BG62" i="1"/>
  <c r="BF62" i="1"/>
  <c r="BE62" i="1"/>
  <c r="BD62" i="1"/>
  <c r="AY62" i="1" s="1"/>
  <c r="BA62" i="1"/>
  <c r="AV62" i="1"/>
  <c r="AT62" i="1"/>
  <c r="AO62" i="1"/>
  <c r="AN62" i="1"/>
  <c r="AJ62" i="1"/>
  <c r="AH62" i="1"/>
  <c r="H62" i="1" s="1"/>
  <c r="AW62" i="1" s="1"/>
  <c r="AZ62" i="1" s="1"/>
  <c r="W62" i="1"/>
  <c r="V62" i="1"/>
  <c r="U62" i="1"/>
  <c r="Q62" i="1"/>
  <c r="N62" i="1"/>
  <c r="I62" i="1"/>
  <c r="BL61" i="1"/>
  <c r="BK61" i="1"/>
  <c r="BI61" i="1"/>
  <c r="BJ61" i="1" s="1"/>
  <c r="BH61" i="1"/>
  <c r="BG61" i="1"/>
  <c r="BF61" i="1"/>
  <c r="BE61" i="1"/>
  <c r="BD61" i="1"/>
  <c r="BA61" i="1"/>
  <c r="AY61" i="1"/>
  <c r="AT61" i="1"/>
  <c r="AN61" i="1"/>
  <c r="AO61" i="1" s="1"/>
  <c r="AJ61" i="1"/>
  <c r="AH61" i="1"/>
  <c r="W61" i="1"/>
  <c r="V61" i="1"/>
  <c r="U61" i="1"/>
  <c r="N61" i="1"/>
  <c r="L61" i="1"/>
  <c r="BL60" i="1"/>
  <c r="BK60" i="1"/>
  <c r="BJ60" i="1" s="1"/>
  <c r="BI60" i="1"/>
  <c r="BH60" i="1"/>
  <c r="BG60" i="1"/>
  <c r="BF60" i="1"/>
  <c r="BE60" i="1"/>
  <c r="BD60" i="1"/>
  <c r="AY60" i="1" s="1"/>
  <c r="BA60" i="1"/>
  <c r="AV60" i="1"/>
  <c r="AT60" i="1"/>
  <c r="AX60" i="1" s="1"/>
  <c r="AO60" i="1"/>
  <c r="AN60" i="1"/>
  <c r="AJ60" i="1"/>
  <c r="AH60" i="1" s="1"/>
  <c r="W60" i="1"/>
  <c r="U60" i="1" s="1"/>
  <c r="V60" i="1"/>
  <c r="N60" i="1"/>
  <c r="I60" i="1"/>
  <c r="H60" i="1"/>
  <c r="AW60" i="1" s="1"/>
  <c r="AZ60" i="1" s="1"/>
  <c r="BL59" i="1"/>
  <c r="BK59" i="1"/>
  <c r="BI59" i="1"/>
  <c r="BJ59" i="1" s="1"/>
  <c r="BH59" i="1"/>
  <c r="BG59" i="1"/>
  <c r="BF59" i="1"/>
  <c r="BE59" i="1"/>
  <c r="BD59" i="1"/>
  <c r="BA59" i="1"/>
  <c r="AY59" i="1"/>
  <c r="AT59" i="1"/>
  <c r="AN59" i="1"/>
  <c r="AO59" i="1" s="1"/>
  <c r="AJ59" i="1"/>
  <c r="AI59" i="1"/>
  <c r="AH59" i="1"/>
  <c r="I59" i="1" s="1"/>
  <c r="W59" i="1"/>
  <c r="V59" i="1"/>
  <c r="U59" i="1" s="1"/>
  <c r="N59" i="1"/>
  <c r="L59" i="1"/>
  <c r="BL58" i="1"/>
  <c r="BK58" i="1"/>
  <c r="BI58" i="1"/>
  <c r="BJ58" i="1" s="1"/>
  <c r="BH58" i="1"/>
  <c r="BG58" i="1"/>
  <c r="BF58" i="1"/>
  <c r="BE58" i="1"/>
  <c r="BD58" i="1"/>
  <c r="AY58" i="1" s="1"/>
  <c r="BA58" i="1"/>
  <c r="AT58" i="1"/>
  <c r="AN58" i="1"/>
  <c r="AO58" i="1" s="1"/>
  <c r="AJ58" i="1"/>
  <c r="AH58" i="1" s="1"/>
  <c r="G58" i="1" s="1"/>
  <c r="W58" i="1"/>
  <c r="V58" i="1"/>
  <c r="U58" i="1"/>
  <c r="N58" i="1"/>
  <c r="I58" i="1"/>
  <c r="BL57" i="1"/>
  <c r="BK57" i="1"/>
  <c r="BI57" i="1"/>
  <c r="BH57" i="1"/>
  <c r="BG57" i="1"/>
  <c r="BF57" i="1"/>
  <c r="BE57" i="1"/>
  <c r="BD57" i="1"/>
  <c r="AY57" i="1" s="1"/>
  <c r="BA57" i="1"/>
  <c r="AT57" i="1"/>
  <c r="AO57" i="1"/>
  <c r="AN57" i="1"/>
  <c r="AJ57" i="1"/>
  <c r="AH57" i="1" s="1"/>
  <c r="W57" i="1"/>
  <c r="V57" i="1"/>
  <c r="U57" i="1" s="1"/>
  <c r="N57" i="1"/>
  <c r="L57" i="1"/>
  <c r="I57" i="1"/>
  <c r="H57" i="1"/>
  <c r="AW57" i="1" s="1"/>
  <c r="BL56" i="1"/>
  <c r="BK56" i="1"/>
  <c r="BI56" i="1"/>
  <c r="BJ56" i="1" s="1"/>
  <c r="BH56" i="1"/>
  <c r="BG56" i="1"/>
  <c r="BF56" i="1"/>
  <c r="BE56" i="1"/>
  <c r="BD56" i="1"/>
  <c r="BA56" i="1"/>
  <c r="AY56" i="1"/>
  <c r="AT56" i="1"/>
  <c r="AO56" i="1"/>
  <c r="AN56" i="1"/>
  <c r="AJ56" i="1"/>
  <c r="AH56" i="1"/>
  <c r="I56" i="1" s="1"/>
  <c r="W56" i="1"/>
  <c r="V56" i="1"/>
  <c r="U56" i="1"/>
  <c r="N56" i="1"/>
  <c r="G56" i="1"/>
  <c r="BL55" i="1"/>
  <c r="BK55" i="1"/>
  <c r="BJ55" i="1" s="1"/>
  <c r="BI55" i="1"/>
  <c r="BH55" i="1"/>
  <c r="BG55" i="1"/>
  <c r="BF55" i="1"/>
  <c r="BE55" i="1"/>
  <c r="BD55" i="1"/>
  <c r="AY55" i="1" s="1"/>
  <c r="BA55" i="1"/>
  <c r="AT55" i="1"/>
  <c r="AN55" i="1"/>
  <c r="AO55" i="1" s="1"/>
  <c r="AJ55" i="1"/>
  <c r="AH55" i="1" s="1"/>
  <c r="I55" i="1" s="1"/>
  <c r="AI55" i="1"/>
  <c r="W55" i="1"/>
  <c r="V55" i="1"/>
  <c r="N55" i="1"/>
  <c r="L55" i="1"/>
  <c r="G55" i="1"/>
  <c r="Y55" i="1" s="1"/>
  <c r="BL54" i="1"/>
  <c r="BK54" i="1"/>
  <c r="BI54" i="1"/>
  <c r="BJ54" i="1" s="1"/>
  <c r="AV54" i="1" s="1"/>
  <c r="BH54" i="1"/>
  <c r="BG54" i="1"/>
  <c r="BF54" i="1"/>
  <c r="BE54" i="1"/>
  <c r="BD54" i="1"/>
  <c r="BA54" i="1"/>
  <c r="AY54" i="1"/>
  <c r="AT54" i="1"/>
  <c r="AO54" i="1"/>
  <c r="AN54" i="1"/>
  <c r="AJ54" i="1"/>
  <c r="AH54" i="1" s="1"/>
  <c r="AI54" i="1" s="1"/>
  <c r="W54" i="1"/>
  <c r="V54" i="1"/>
  <c r="Q54" i="1"/>
  <c r="N54" i="1"/>
  <c r="I54" i="1"/>
  <c r="G54" i="1"/>
  <c r="BL53" i="1"/>
  <c r="BK53" i="1"/>
  <c r="BI53" i="1"/>
  <c r="BJ53" i="1" s="1"/>
  <c r="BH53" i="1"/>
  <c r="BG53" i="1"/>
  <c r="BF53" i="1"/>
  <c r="BE53" i="1"/>
  <c r="BD53" i="1"/>
  <c r="AY53" i="1" s="1"/>
  <c r="BA53" i="1"/>
  <c r="AT53" i="1"/>
  <c r="AO53" i="1"/>
  <c r="AN53" i="1"/>
  <c r="AJ53" i="1"/>
  <c r="AH53" i="1"/>
  <c r="W53" i="1"/>
  <c r="V53" i="1"/>
  <c r="U53" i="1"/>
  <c r="N53" i="1"/>
  <c r="BL52" i="1"/>
  <c r="BK52" i="1"/>
  <c r="BJ52" i="1" s="1"/>
  <c r="BI52" i="1"/>
  <c r="BH52" i="1"/>
  <c r="BG52" i="1"/>
  <c r="BF52" i="1"/>
  <c r="BE52" i="1"/>
  <c r="BD52" i="1"/>
  <c r="BA52" i="1"/>
  <c r="AY52" i="1"/>
  <c r="AT52" i="1"/>
  <c r="AN52" i="1"/>
  <c r="AO52" i="1" s="1"/>
  <c r="AJ52" i="1"/>
  <c r="AH52" i="1"/>
  <c r="W52" i="1"/>
  <c r="U52" i="1" s="1"/>
  <c r="V52" i="1"/>
  <c r="N52" i="1"/>
  <c r="BL51" i="1"/>
  <c r="BK51" i="1"/>
  <c r="BJ51" i="1"/>
  <c r="BI51" i="1"/>
  <c r="BH51" i="1"/>
  <c r="BG51" i="1"/>
  <c r="BF51" i="1"/>
  <c r="BE51" i="1"/>
  <c r="BD51" i="1"/>
  <c r="AY51" i="1" s="1"/>
  <c r="BA51" i="1"/>
  <c r="AT51" i="1"/>
  <c r="AN51" i="1"/>
  <c r="AO51" i="1" s="1"/>
  <c r="AJ51" i="1"/>
  <c r="AH51" i="1" s="1"/>
  <c r="H51" i="1" s="1"/>
  <c r="AW51" i="1" s="1"/>
  <c r="W51" i="1"/>
  <c r="U51" i="1" s="1"/>
  <c r="V51" i="1"/>
  <c r="N51" i="1"/>
  <c r="G51" i="1"/>
  <c r="BL50" i="1"/>
  <c r="BK50" i="1"/>
  <c r="BI50" i="1"/>
  <c r="BJ50" i="1" s="1"/>
  <c r="Q50" i="1" s="1"/>
  <c r="BH50" i="1"/>
  <c r="BG50" i="1"/>
  <c r="BF50" i="1"/>
  <c r="BE50" i="1"/>
  <c r="BD50" i="1"/>
  <c r="BA50" i="1"/>
  <c r="AY50" i="1"/>
  <c r="AV50" i="1"/>
  <c r="AT50" i="1"/>
  <c r="AX50" i="1" s="1"/>
  <c r="AN50" i="1"/>
  <c r="AO50" i="1" s="1"/>
  <c r="AJ50" i="1"/>
  <c r="AH50" i="1"/>
  <c r="W50" i="1"/>
  <c r="V50" i="1"/>
  <c r="U50" i="1"/>
  <c r="N50" i="1"/>
  <c r="BL49" i="1"/>
  <c r="BK49" i="1"/>
  <c r="BI49" i="1"/>
  <c r="BH49" i="1"/>
  <c r="BG49" i="1"/>
  <c r="BF49" i="1"/>
  <c r="BE49" i="1"/>
  <c r="BD49" i="1"/>
  <c r="BA49" i="1"/>
  <c r="AY49" i="1"/>
  <c r="AT49" i="1"/>
  <c r="AO49" i="1"/>
  <c r="AN49" i="1"/>
  <c r="AJ49" i="1"/>
  <c r="AH49" i="1"/>
  <c r="I49" i="1" s="1"/>
  <c r="W49" i="1"/>
  <c r="V49" i="1"/>
  <c r="U49" i="1" s="1"/>
  <c r="N49" i="1"/>
  <c r="H49" i="1"/>
  <c r="AW49" i="1" s="1"/>
  <c r="BL48" i="1"/>
  <c r="BK48" i="1"/>
  <c r="BI48" i="1"/>
  <c r="BH48" i="1"/>
  <c r="BG48" i="1"/>
  <c r="BF48" i="1"/>
  <c r="BE48" i="1"/>
  <c r="BD48" i="1"/>
  <c r="AY48" i="1" s="1"/>
  <c r="BA48" i="1"/>
  <c r="AT48" i="1"/>
  <c r="AN48" i="1"/>
  <c r="AO48" i="1" s="1"/>
  <c r="AJ48" i="1"/>
  <c r="AH48" i="1"/>
  <c r="AI48" i="1" s="1"/>
  <c r="W48" i="1"/>
  <c r="V48" i="1"/>
  <c r="U48" i="1"/>
  <c r="N48" i="1"/>
  <c r="L48" i="1"/>
  <c r="I48" i="1"/>
  <c r="H48" i="1"/>
  <c r="AW48" i="1" s="1"/>
  <c r="G48" i="1"/>
  <c r="Y48" i="1" s="1"/>
  <c r="BL47" i="1"/>
  <c r="BK47" i="1"/>
  <c r="BI47" i="1"/>
  <c r="BJ47" i="1" s="1"/>
  <c r="BH47" i="1"/>
  <c r="BG47" i="1"/>
  <c r="BF47" i="1"/>
  <c r="BE47" i="1"/>
  <c r="BD47" i="1"/>
  <c r="BA47" i="1"/>
  <c r="AY47" i="1"/>
  <c r="AT47" i="1"/>
  <c r="AN47" i="1"/>
  <c r="AO47" i="1" s="1"/>
  <c r="AJ47" i="1"/>
  <c r="AH47" i="1" s="1"/>
  <c r="AI47" i="1" s="1"/>
  <c r="W47" i="1"/>
  <c r="V47" i="1"/>
  <c r="N47" i="1"/>
  <c r="G47" i="1"/>
  <c r="BL46" i="1"/>
  <c r="BK46" i="1"/>
  <c r="BJ46" i="1"/>
  <c r="BI46" i="1"/>
  <c r="BH46" i="1"/>
  <c r="BG46" i="1"/>
  <c r="BF46" i="1"/>
  <c r="BE46" i="1"/>
  <c r="BD46" i="1"/>
  <c r="BA46" i="1"/>
  <c r="AY46" i="1"/>
  <c r="AT46" i="1"/>
  <c r="AO46" i="1"/>
  <c r="AN46" i="1"/>
  <c r="AJ46" i="1"/>
  <c r="AH46" i="1" s="1"/>
  <c r="W46" i="1"/>
  <c r="V46" i="1"/>
  <c r="N46" i="1"/>
  <c r="BL45" i="1"/>
  <c r="BK45" i="1"/>
  <c r="BI45" i="1"/>
  <c r="BJ45" i="1" s="1"/>
  <c r="AV45" i="1" s="1"/>
  <c r="BH45" i="1"/>
  <c r="BG45" i="1"/>
  <c r="BF45" i="1"/>
  <c r="BE45" i="1"/>
  <c r="BD45" i="1"/>
  <c r="AY45" i="1" s="1"/>
  <c r="BA45" i="1"/>
  <c r="AT45" i="1"/>
  <c r="AX45" i="1" s="1"/>
  <c r="AO45" i="1"/>
  <c r="AN45" i="1"/>
  <c r="AJ45" i="1"/>
  <c r="AH45" i="1"/>
  <c r="W45" i="1"/>
  <c r="V45" i="1"/>
  <c r="U45" i="1"/>
  <c r="N45" i="1"/>
  <c r="L45" i="1"/>
  <c r="I45" i="1"/>
  <c r="BL44" i="1"/>
  <c r="BK44" i="1"/>
  <c r="BJ44" i="1" s="1"/>
  <c r="BI44" i="1"/>
  <c r="BH44" i="1"/>
  <c r="BG44" i="1"/>
  <c r="BF44" i="1"/>
  <c r="BE44" i="1"/>
  <c r="BD44" i="1"/>
  <c r="BA44" i="1"/>
  <c r="AY44" i="1"/>
  <c r="AT44" i="1"/>
  <c r="AN44" i="1"/>
  <c r="AO44" i="1" s="1"/>
  <c r="AJ44" i="1"/>
  <c r="AH44" i="1" s="1"/>
  <c r="H44" i="1" s="1"/>
  <c r="AW44" i="1" s="1"/>
  <c r="W44" i="1"/>
  <c r="U44" i="1" s="1"/>
  <c r="V44" i="1"/>
  <c r="N44" i="1"/>
  <c r="BL43" i="1"/>
  <c r="BK43" i="1"/>
  <c r="BJ43" i="1" s="1"/>
  <c r="BI43" i="1"/>
  <c r="BH43" i="1"/>
  <c r="BG43" i="1"/>
  <c r="BF43" i="1"/>
  <c r="BE43" i="1"/>
  <c r="BD43" i="1"/>
  <c r="AY43" i="1" s="1"/>
  <c r="BA43" i="1"/>
  <c r="AT43" i="1"/>
  <c r="AN43" i="1"/>
  <c r="AO43" i="1" s="1"/>
  <c r="AJ43" i="1"/>
  <c r="AH43" i="1" s="1"/>
  <c r="W43" i="1"/>
  <c r="V43" i="1"/>
  <c r="N43" i="1"/>
  <c r="BL42" i="1"/>
  <c r="BK42" i="1"/>
  <c r="BI42" i="1"/>
  <c r="BJ42" i="1" s="1"/>
  <c r="Q42" i="1" s="1"/>
  <c r="BH42" i="1"/>
  <c r="BG42" i="1"/>
  <c r="BF42" i="1"/>
  <c r="BE42" i="1"/>
  <c r="BD42" i="1"/>
  <c r="BA42" i="1"/>
  <c r="AY42" i="1"/>
  <c r="AV42" i="1"/>
  <c r="AT42" i="1"/>
  <c r="AX42" i="1" s="1"/>
  <c r="AN42" i="1"/>
  <c r="AO42" i="1" s="1"/>
  <c r="AJ42" i="1"/>
  <c r="AI42" i="1"/>
  <c r="AH42" i="1"/>
  <c r="W42" i="1"/>
  <c r="V42" i="1"/>
  <c r="U42" i="1" s="1"/>
  <c r="N42" i="1"/>
  <c r="BL41" i="1"/>
  <c r="BK41" i="1"/>
  <c r="BI41" i="1"/>
  <c r="BJ41" i="1" s="1"/>
  <c r="AV41" i="1" s="1"/>
  <c r="BH41" i="1"/>
  <c r="BG41" i="1"/>
  <c r="BF41" i="1"/>
  <c r="BE41" i="1"/>
  <c r="BD41" i="1"/>
  <c r="BA41" i="1"/>
  <c r="AY41" i="1"/>
  <c r="AX41" i="1"/>
  <c r="AT41" i="1"/>
  <c r="AO41" i="1"/>
  <c r="AN41" i="1"/>
  <c r="AJ41" i="1"/>
  <c r="AH41" i="1" s="1"/>
  <c r="AI41" i="1" s="1"/>
  <c r="W41" i="1"/>
  <c r="V41" i="1"/>
  <c r="U41" i="1" s="1"/>
  <c r="Q41" i="1"/>
  <c r="N41" i="1"/>
  <c r="G41" i="1"/>
  <c r="BL40" i="1"/>
  <c r="BK40" i="1"/>
  <c r="BI40" i="1"/>
  <c r="BJ40" i="1" s="1"/>
  <c r="AV40" i="1" s="1"/>
  <c r="AX40" i="1" s="1"/>
  <c r="BH40" i="1"/>
  <c r="BG40" i="1"/>
  <c r="BF40" i="1"/>
  <c r="BE40" i="1"/>
  <c r="BD40" i="1"/>
  <c r="BA40" i="1"/>
  <c r="AY40" i="1"/>
  <c r="AT40" i="1"/>
  <c r="AN40" i="1"/>
  <c r="AO40" i="1" s="1"/>
  <c r="AJ40" i="1"/>
  <c r="AH40" i="1"/>
  <c r="W40" i="1"/>
  <c r="V40" i="1"/>
  <c r="U40" i="1"/>
  <c r="N40" i="1"/>
  <c r="I40" i="1"/>
  <c r="H40" i="1"/>
  <c r="AW40" i="1" s="1"/>
  <c r="AZ40" i="1" s="1"/>
  <c r="BL39" i="1"/>
  <c r="BK39" i="1"/>
  <c r="BJ39" i="1" s="1"/>
  <c r="AV39" i="1" s="1"/>
  <c r="BI39" i="1"/>
  <c r="BH39" i="1"/>
  <c r="BG39" i="1"/>
  <c r="BF39" i="1"/>
  <c r="BE39" i="1"/>
  <c r="BD39" i="1"/>
  <c r="AY39" i="1" s="1"/>
  <c r="BA39" i="1"/>
  <c r="AT39" i="1"/>
  <c r="AN39" i="1"/>
  <c r="AO39" i="1" s="1"/>
  <c r="AJ39" i="1"/>
  <c r="AH39" i="1" s="1"/>
  <c r="W39" i="1"/>
  <c r="V39" i="1"/>
  <c r="U39" i="1" s="1"/>
  <c r="Q39" i="1"/>
  <c r="N39" i="1"/>
  <c r="BL38" i="1"/>
  <c r="BK38" i="1"/>
  <c r="BI38" i="1"/>
  <c r="BJ38" i="1" s="1"/>
  <c r="BH38" i="1"/>
  <c r="BG38" i="1"/>
  <c r="BF38" i="1"/>
  <c r="BE38" i="1"/>
  <c r="BD38" i="1"/>
  <c r="BA38" i="1"/>
  <c r="AY38" i="1"/>
  <c r="AT38" i="1"/>
  <c r="AO38" i="1"/>
  <c r="AN38" i="1"/>
  <c r="AJ38" i="1"/>
  <c r="AH38" i="1" s="1"/>
  <c r="G38" i="1" s="1"/>
  <c r="W38" i="1"/>
  <c r="V38" i="1"/>
  <c r="U38" i="1" s="1"/>
  <c r="N38" i="1"/>
  <c r="BL37" i="1"/>
  <c r="BK37" i="1"/>
  <c r="BI37" i="1"/>
  <c r="BJ37" i="1" s="1"/>
  <c r="BH37" i="1"/>
  <c r="BG37" i="1"/>
  <c r="BF37" i="1"/>
  <c r="BE37" i="1"/>
  <c r="BD37" i="1"/>
  <c r="AY37" i="1" s="1"/>
  <c r="BA37" i="1"/>
  <c r="AT37" i="1"/>
  <c r="AO37" i="1"/>
  <c r="AN37" i="1"/>
  <c r="AJ37" i="1"/>
  <c r="AH37" i="1" s="1"/>
  <c r="W37" i="1"/>
  <c r="V37" i="1"/>
  <c r="U37" i="1"/>
  <c r="N37" i="1"/>
  <c r="BL36" i="1"/>
  <c r="BK36" i="1"/>
  <c r="BJ36" i="1" s="1"/>
  <c r="AV36" i="1" s="1"/>
  <c r="AX36" i="1" s="1"/>
  <c r="BI36" i="1"/>
  <c r="BH36" i="1"/>
  <c r="BG36" i="1"/>
  <c r="BF36" i="1"/>
  <c r="BE36" i="1"/>
  <c r="BD36" i="1"/>
  <c r="AY36" i="1" s="1"/>
  <c r="BA36" i="1"/>
  <c r="AT36" i="1"/>
  <c r="AN36" i="1"/>
  <c r="AO36" i="1" s="1"/>
  <c r="AJ36" i="1"/>
  <c r="AH36" i="1"/>
  <c r="W36" i="1"/>
  <c r="V36" i="1"/>
  <c r="U36" i="1"/>
  <c r="N36" i="1"/>
  <c r="I36" i="1"/>
  <c r="H36" i="1"/>
  <c r="AW36" i="1" s="1"/>
  <c r="AZ36" i="1" s="1"/>
  <c r="BL35" i="1"/>
  <c r="BK35" i="1"/>
  <c r="BJ35" i="1"/>
  <c r="Q35" i="1" s="1"/>
  <c r="BI35" i="1"/>
  <c r="BH35" i="1"/>
  <c r="BG35" i="1"/>
  <c r="BF35" i="1"/>
  <c r="BE35" i="1"/>
  <c r="BD35" i="1"/>
  <c r="AY35" i="1" s="1"/>
  <c r="BA35" i="1"/>
  <c r="AV35" i="1"/>
  <c r="AX35" i="1" s="1"/>
  <c r="AT35" i="1"/>
  <c r="AN35" i="1"/>
  <c r="AO35" i="1" s="1"/>
  <c r="AJ35" i="1"/>
  <c r="AH35" i="1" s="1"/>
  <c r="W35" i="1"/>
  <c r="V35" i="1"/>
  <c r="U35" i="1"/>
  <c r="N35" i="1"/>
  <c r="BL34" i="1"/>
  <c r="BK34" i="1"/>
  <c r="BI34" i="1"/>
  <c r="BJ34" i="1" s="1"/>
  <c r="BH34" i="1"/>
  <c r="BG34" i="1"/>
  <c r="BF34" i="1"/>
  <c r="BE34" i="1"/>
  <c r="BD34" i="1"/>
  <c r="BA34" i="1"/>
  <c r="AY34" i="1"/>
  <c r="AT34" i="1"/>
  <c r="AN34" i="1"/>
  <c r="AO34" i="1" s="1"/>
  <c r="AJ34" i="1"/>
  <c r="AH34" i="1" s="1"/>
  <c r="AI34" i="1"/>
  <c r="W34" i="1"/>
  <c r="V34" i="1"/>
  <c r="U34" i="1" s="1"/>
  <c r="N34" i="1"/>
  <c r="H34" i="1"/>
  <c r="AW34" i="1" s="1"/>
  <c r="G34" i="1"/>
  <c r="Y34" i="1" s="1"/>
  <c r="BL33" i="1"/>
  <c r="BK33" i="1"/>
  <c r="BI33" i="1"/>
  <c r="BJ33" i="1" s="1"/>
  <c r="AV33" i="1" s="1"/>
  <c r="BH33" i="1"/>
  <c r="BG33" i="1"/>
  <c r="BF33" i="1"/>
  <c r="BE33" i="1"/>
  <c r="BD33" i="1"/>
  <c r="AY33" i="1" s="1"/>
  <c r="BA33" i="1"/>
  <c r="AT33" i="1"/>
  <c r="AX33" i="1" s="1"/>
  <c r="AO33" i="1"/>
  <c r="AN33" i="1"/>
  <c r="AJ33" i="1"/>
  <c r="AH33" i="1"/>
  <c r="W33" i="1"/>
  <c r="V33" i="1"/>
  <c r="U33" i="1"/>
  <c r="Q33" i="1"/>
  <c r="N33" i="1"/>
  <c r="I33" i="1"/>
  <c r="BL32" i="1"/>
  <c r="BK32" i="1"/>
  <c r="BI32" i="1"/>
  <c r="BJ32" i="1" s="1"/>
  <c r="AV32" i="1" s="1"/>
  <c r="BH32" i="1"/>
  <c r="BG32" i="1"/>
  <c r="BF32" i="1"/>
  <c r="BE32" i="1"/>
  <c r="BD32" i="1"/>
  <c r="AY32" i="1" s="1"/>
  <c r="BA32" i="1"/>
  <c r="AX32" i="1"/>
  <c r="AT32" i="1"/>
  <c r="AN32" i="1"/>
  <c r="AO32" i="1" s="1"/>
  <c r="AJ32" i="1"/>
  <c r="AH32" i="1"/>
  <c r="G32" i="1" s="1"/>
  <c r="Y32" i="1" s="1"/>
  <c r="W32" i="1"/>
  <c r="V32" i="1"/>
  <c r="U32" i="1"/>
  <c r="N32" i="1"/>
  <c r="L32" i="1"/>
  <c r="I32" i="1"/>
  <c r="H32" i="1"/>
  <c r="AW32" i="1" s="1"/>
  <c r="AZ32" i="1" s="1"/>
  <c r="BL31" i="1"/>
  <c r="BK31" i="1"/>
  <c r="BJ31" i="1"/>
  <c r="Q31" i="1" s="1"/>
  <c r="BI31" i="1"/>
  <c r="BH31" i="1"/>
  <c r="BG31" i="1"/>
  <c r="BF31" i="1"/>
  <c r="BE31" i="1"/>
  <c r="BD31" i="1"/>
  <c r="AY31" i="1" s="1"/>
  <c r="BA31" i="1"/>
  <c r="AV31" i="1"/>
  <c r="AT31" i="1"/>
  <c r="AX31" i="1" s="1"/>
  <c r="AN31" i="1"/>
  <c r="AO31" i="1" s="1"/>
  <c r="AJ31" i="1"/>
  <c r="AH31" i="1" s="1"/>
  <c r="AI31" i="1" s="1"/>
  <c r="W31" i="1"/>
  <c r="V31" i="1"/>
  <c r="U31" i="1" s="1"/>
  <c r="N31" i="1"/>
  <c r="L31" i="1"/>
  <c r="I31" i="1"/>
  <c r="H31" i="1"/>
  <c r="AW31" i="1" s="1"/>
  <c r="G31" i="1"/>
  <c r="Y31" i="1" s="1"/>
  <c r="BL30" i="1"/>
  <c r="BK30" i="1"/>
  <c r="BI30" i="1"/>
  <c r="BJ30" i="1" s="1"/>
  <c r="BH30" i="1"/>
  <c r="BG30" i="1"/>
  <c r="BF30" i="1"/>
  <c r="BE30" i="1"/>
  <c r="BD30" i="1"/>
  <c r="BA30" i="1"/>
  <c r="AY30" i="1"/>
  <c r="AT30" i="1"/>
  <c r="AO30" i="1"/>
  <c r="AN30" i="1"/>
  <c r="AJ30" i="1"/>
  <c r="AH30" i="1" s="1"/>
  <c r="AI30" i="1"/>
  <c r="W30" i="1"/>
  <c r="V30" i="1"/>
  <c r="U30" i="1" s="1"/>
  <c r="N30" i="1"/>
  <c r="L30" i="1"/>
  <c r="G30" i="1"/>
  <c r="Y30" i="1" s="1"/>
  <c r="BL29" i="1"/>
  <c r="BK29" i="1"/>
  <c r="BI29" i="1"/>
  <c r="BJ29" i="1" s="1"/>
  <c r="BH29" i="1"/>
  <c r="BG29" i="1"/>
  <c r="BF29" i="1"/>
  <c r="BE29" i="1"/>
  <c r="BD29" i="1"/>
  <c r="BA29" i="1"/>
  <c r="AY29" i="1"/>
  <c r="AT29" i="1"/>
  <c r="AO29" i="1"/>
  <c r="AN29" i="1"/>
  <c r="AJ29" i="1"/>
  <c r="AH29" i="1"/>
  <c r="G29" i="1" s="1"/>
  <c r="W29" i="1"/>
  <c r="V29" i="1"/>
  <c r="U29" i="1" s="1"/>
  <c r="N29" i="1"/>
  <c r="I29" i="1"/>
  <c r="H29" i="1"/>
  <c r="AW29" i="1" s="1"/>
  <c r="BL28" i="1"/>
  <c r="BK28" i="1"/>
  <c r="BI28" i="1"/>
  <c r="BJ28" i="1" s="1"/>
  <c r="BH28" i="1"/>
  <c r="BG28" i="1"/>
  <c r="BF28" i="1"/>
  <c r="BE28" i="1"/>
  <c r="BD28" i="1"/>
  <c r="BA28" i="1"/>
  <c r="AY28" i="1"/>
  <c r="AT28" i="1"/>
  <c r="AN28" i="1"/>
  <c r="AO28" i="1" s="1"/>
  <c r="AJ28" i="1"/>
  <c r="AH28" i="1"/>
  <c r="I28" i="1" s="1"/>
  <c r="W28" i="1"/>
  <c r="V28" i="1"/>
  <c r="U28" i="1"/>
  <c r="N28" i="1"/>
  <c r="L28" i="1"/>
  <c r="BL27" i="1"/>
  <c r="BK27" i="1"/>
  <c r="BI27" i="1"/>
  <c r="BJ27" i="1" s="1"/>
  <c r="BH27" i="1"/>
  <c r="BG27" i="1"/>
  <c r="BF27" i="1"/>
  <c r="BE27" i="1"/>
  <c r="BD27" i="1"/>
  <c r="BA27" i="1"/>
  <c r="AY27" i="1"/>
  <c r="AT27" i="1"/>
  <c r="AN27" i="1"/>
  <c r="AO27" i="1" s="1"/>
  <c r="AJ27" i="1"/>
  <c r="AH27" i="1" s="1"/>
  <c r="W27" i="1"/>
  <c r="V27" i="1"/>
  <c r="U27" i="1" s="1"/>
  <c r="N27" i="1"/>
  <c r="BL26" i="1"/>
  <c r="BK26" i="1"/>
  <c r="BI26" i="1"/>
  <c r="BJ26" i="1" s="1"/>
  <c r="BH26" i="1"/>
  <c r="BG26" i="1"/>
  <c r="BF26" i="1"/>
  <c r="BE26" i="1"/>
  <c r="BD26" i="1"/>
  <c r="AY26" i="1" s="1"/>
  <c r="BA26" i="1"/>
  <c r="AT26" i="1"/>
  <c r="AO26" i="1"/>
  <c r="AN26" i="1"/>
  <c r="AJ26" i="1"/>
  <c r="AI26" i="1"/>
  <c r="AH26" i="1"/>
  <c r="H26" i="1" s="1"/>
  <c r="AW26" i="1" s="1"/>
  <c r="W26" i="1"/>
  <c r="V26" i="1"/>
  <c r="U26" i="1" s="1"/>
  <c r="N26" i="1"/>
  <c r="L26" i="1"/>
  <c r="I26" i="1"/>
  <c r="BL25" i="1"/>
  <c r="BK25" i="1"/>
  <c r="BI25" i="1"/>
  <c r="BJ25" i="1" s="1"/>
  <c r="BH25" i="1"/>
  <c r="BG25" i="1"/>
  <c r="BF25" i="1"/>
  <c r="BE25" i="1"/>
  <c r="BD25" i="1"/>
  <c r="BA25" i="1"/>
  <c r="AY25" i="1"/>
  <c r="AT25" i="1"/>
  <c r="AO25" i="1"/>
  <c r="AN25" i="1"/>
  <c r="AJ25" i="1"/>
  <c r="AH25" i="1"/>
  <c r="I25" i="1" s="1"/>
  <c r="W25" i="1"/>
  <c r="V25" i="1"/>
  <c r="U25" i="1"/>
  <c r="N25" i="1"/>
  <c r="L25" i="1"/>
  <c r="BL24" i="1"/>
  <c r="BK24" i="1"/>
  <c r="BJ24" i="1"/>
  <c r="AV24" i="1" s="1"/>
  <c r="BI24" i="1"/>
  <c r="BH24" i="1"/>
  <c r="BG24" i="1"/>
  <c r="BF24" i="1"/>
  <c r="BE24" i="1"/>
  <c r="BD24" i="1"/>
  <c r="AY24" i="1" s="1"/>
  <c r="BA24" i="1"/>
  <c r="AT24" i="1"/>
  <c r="AN24" i="1"/>
  <c r="AO24" i="1" s="1"/>
  <c r="AJ24" i="1"/>
  <c r="AH24" i="1" s="1"/>
  <c r="W24" i="1"/>
  <c r="U24" i="1" s="1"/>
  <c r="V24" i="1"/>
  <c r="N24" i="1"/>
  <c r="BL23" i="1"/>
  <c r="BK23" i="1"/>
  <c r="BJ23" i="1"/>
  <c r="Q23" i="1" s="1"/>
  <c r="BI23" i="1"/>
  <c r="BH23" i="1"/>
  <c r="BG23" i="1"/>
  <c r="BF23" i="1"/>
  <c r="BE23" i="1"/>
  <c r="BD23" i="1"/>
  <c r="BA23" i="1"/>
  <c r="AY23" i="1"/>
  <c r="AV23" i="1"/>
  <c r="AT23" i="1"/>
  <c r="AX23" i="1" s="1"/>
  <c r="AN23" i="1"/>
  <c r="AO23" i="1" s="1"/>
  <c r="AJ23" i="1"/>
  <c r="AH23" i="1" s="1"/>
  <c r="W23" i="1"/>
  <c r="U23" i="1" s="1"/>
  <c r="V23" i="1"/>
  <c r="N23" i="1"/>
  <c r="BL22" i="1"/>
  <c r="BK22" i="1"/>
  <c r="BI22" i="1"/>
  <c r="BJ22" i="1" s="1"/>
  <c r="BH22" i="1"/>
  <c r="BG22" i="1"/>
  <c r="BF22" i="1"/>
  <c r="BE22" i="1"/>
  <c r="BD22" i="1"/>
  <c r="BA22" i="1"/>
  <c r="AY22" i="1"/>
  <c r="AT22" i="1"/>
  <c r="AN22" i="1"/>
  <c r="AO22" i="1" s="1"/>
  <c r="AJ22" i="1"/>
  <c r="AH22" i="1"/>
  <c r="L22" i="1" s="1"/>
  <c r="W22" i="1"/>
  <c r="V22" i="1"/>
  <c r="U22" i="1"/>
  <c r="N22" i="1"/>
  <c r="BL21" i="1"/>
  <c r="BK21" i="1"/>
  <c r="BI21" i="1"/>
  <c r="BJ21" i="1" s="1"/>
  <c r="BH21" i="1"/>
  <c r="BG21" i="1"/>
  <c r="BF21" i="1"/>
  <c r="BE21" i="1"/>
  <c r="BD21" i="1"/>
  <c r="AY21" i="1" s="1"/>
  <c r="BA21" i="1"/>
  <c r="AT21" i="1"/>
  <c r="AN21" i="1"/>
  <c r="AO21" i="1" s="1"/>
  <c r="AJ21" i="1"/>
  <c r="AH21" i="1"/>
  <c r="G21" i="1" s="1"/>
  <c r="W21" i="1"/>
  <c r="V21" i="1"/>
  <c r="U21" i="1"/>
  <c r="N21" i="1"/>
  <c r="I21" i="1"/>
  <c r="H21" i="1"/>
  <c r="AW21" i="1" s="1"/>
  <c r="BL20" i="1"/>
  <c r="BK20" i="1"/>
  <c r="BI20" i="1"/>
  <c r="BJ20" i="1" s="1"/>
  <c r="BH20" i="1"/>
  <c r="BG20" i="1"/>
  <c r="BF20" i="1"/>
  <c r="BE20" i="1"/>
  <c r="BD20" i="1"/>
  <c r="BA20" i="1"/>
  <c r="AY20" i="1"/>
  <c r="AT20" i="1"/>
  <c r="AN20" i="1"/>
  <c r="AO20" i="1" s="1"/>
  <c r="AJ20" i="1"/>
  <c r="AH20" i="1"/>
  <c r="I20" i="1" s="1"/>
  <c r="W20" i="1"/>
  <c r="V20" i="1"/>
  <c r="U20" i="1"/>
  <c r="N20" i="1"/>
  <c r="L20" i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N19" i="1"/>
  <c r="AO19" i="1" s="1"/>
  <c r="AJ19" i="1"/>
  <c r="AH19" i="1" s="1"/>
  <c r="W19" i="1"/>
  <c r="V19" i="1"/>
  <c r="U19" i="1" s="1"/>
  <c r="N19" i="1"/>
  <c r="BL18" i="1"/>
  <c r="BK18" i="1"/>
  <c r="BI18" i="1"/>
  <c r="BJ18" i="1" s="1"/>
  <c r="BH18" i="1"/>
  <c r="BG18" i="1"/>
  <c r="BF18" i="1"/>
  <c r="BE18" i="1"/>
  <c r="BD18" i="1"/>
  <c r="AY18" i="1" s="1"/>
  <c r="BA18" i="1"/>
  <c r="AT18" i="1"/>
  <c r="AO18" i="1"/>
  <c r="AN18" i="1"/>
  <c r="AJ18" i="1"/>
  <c r="AI18" i="1"/>
  <c r="AH18" i="1"/>
  <c r="H18" i="1" s="1"/>
  <c r="AW18" i="1" s="1"/>
  <c r="W18" i="1"/>
  <c r="V18" i="1"/>
  <c r="U18" i="1" s="1"/>
  <c r="N18" i="1"/>
  <c r="L18" i="1"/>
  <c r="I18" i="1"/>
  <c r="BL17" i="1"/>
  <c r="BK17" i="1"/>
  <c r="BI17" i="1"/>
  <c r="BJ17" i="1" s="1"/>
  <c r="BH17" i="1"/>
  <c r="BG17" i="1"/>
  <c r="BF17" i="1"/>
  <c r="BE17" i="1"/>
  <c r="BD17" i="1"/>
  <c r="BA17" i="1"/>
  <c r="AY17" i="1"/>
  <c r="AT17" i="1"/>
  <c r="AO17" i="1"/>
  <c r="AN17" i="1"/>
  <c r="AJ17" i="1"/>
  <c r="AH17" i="1"/>
  <c r="I17" i="1" s="1"/>
  <c r="W17" i="1"/>
  <c r="V17" i="1"/>
  <c r="U17" i="1"/>
  <c r="N17" i="1"/>
  <c r="L17" i="1"/>
  <c r="AZ31" i="1" l="1"/>
  <c r="R71" i="1"/>
  <c r="S71" i="1" s="1"/>
  <c r="AV20" i="1"/>
  <c r="AX20" i="1" s="1"/>
  <c r="Q20" i="1"/>
  <c r="R31" i="1"/>
  <c r="S31" i="1" s="1"/>
  <c r="AV17" i="1"/>
  <c r="AX17" i="1" s="1"/>
  <c r="Q17" i="1"/>
  <c r="Y21" i="1"/>
  <c r="L37" i="1"/>
  <c r="H37" i="1"/>
  <c r="AW37" i="1" s="1"/>
  <c r="AZ37" i="1" s="1"/>
  <c r="AI37" i="1"/>
  <c r="I37" i="1"/>
  <c r="G37" i="1"/>
  <c r="Y38" i="1"/>
  <c r="Q28" i="1"/>
  <c r="AV28" i="1"/>
  <c r="AX28" i="1" s="1"/>
  <c r="Y29" i="1"/>
  <c r="Q30" i="1"/>
  <c r="AV30" i="1"/>
  <c r="L19" i="1"/>
  <c r="G19" i="1"/>
  <c r="AI19" i="1"/>
  <c r="I19" i="1"/>
  <c r="H19" i="1"/>
  <c r="AW19" i="1" s="1"/>
  <c r="Q21" i="1"/>
  <c r="AV21" i="1"/>
  <c r="AZ21" i="1" s="1"/>
  <c r="I23" i="1"/>
  <c r="H23" i="1"/>
  <c r="AW23" i="1" s="1"/>
  <c r="AZ23" i="1" s="1"/>
  <c r="G23" i="1"/>
  <c r="AI23" i="1"/>
  <c r="L23" i="1"/>
  <c r="AV25" i="1"/>
  <c r="AX25" i="1" s="1"/>
  <c r="Q25" i="1"/>
  <c r="AV37" i="1"/>
  <c r="AX37" i="1" s="1"/>
  <c r="Q37" i="1"/>
  <c r="I35" i="1"/>
  <c r="AI35" i="1"/>
  <c r="G35" i="1"/>
  <c r="L35" i="1"/>
  <c r="H35" i="1"/>
  <c r="AW35" i="1" s="1"/>
  <c r="AZ35" i="1" s="1"/>
  <c r="Q38" i="1"/>
  <c r="AV38" i="1"/>
  <c r="AZ44" i="1"/>
  <c r="AX24" i="1"/>
  <c r="AV18" i="1"/>
  <c r="AZ18" i="1" s="1"/>
  <c r="Q18" i="1"/>
  <c r="AX19" i="1"/>
  <c r="AV19" i="1"/>
  <c r="Q19" i="1"/>
  <c r="AV22" i="1"/>
  <c r="AX22" i="1" s="1"/>
  <c r="Q22" i="1"/>
  <c r="AI24" i="1"/>
  <c r="L24" i="1"/>
  <c r="G24" i="1"/>
  <c r="I24" i="1"/>
  <c r="H24" i="1"/>
  <c r="AW24" i="1" s="1"/>
  <c r="AZ24" i="1" s="1"/>
  <c r="L27" i="1"/>
  <c r="AI27" i="1"/>
  <c r="I27" i="1"/>
  <c r="H27" i="1"/>
  <c r="AW27" i="1" s="1"/>
  <c r="G27" i="1"/>
  <c r="AZ29" i="1"/>
  <c r="Q34" i="1"/>
  <c r="AV34" i="1"/>
  <c r="AV29" i="1"/>
  <c r="AX29" i="1" s="1"/>
  <c r="Q29" i="1"/>
  <c r="AZ34" i="1"/>
  <c r="Q26" i="1"/>
  <c r="AV26" i="1"/>
  <c r="AX26" i="1" s="1"/>
  <c r="AV27" i="1"/>
  <c r="AX27" i="1" s="1"/>
  <c r="Q27" i="1"/>
  <c r="Q36" i="1"/>
  <c r="L46" i="1"/>
  <c r="H46" i="1"/>
  <c r="AW46" i="1" s="1"/>
  <c r="G46" i="1"/>
  <c r="AI46" i="1"/>
  <c r="I50" i="1"/>
  <c r="H50" i="1"/>
  <c r="AW50" i="1" s="1"/>
  <c r="AZ50" i="1" s="1"/>
  <c r="G50" i="1"/>
  <c r="L50" i="1"/>
  <c r="Q56" i="1"/>
  <c r="AV56" i="1"/>
  <c r="AX56" i="1" s="1"/>
  <c r="G39" i="1"/>
  <c r="R39" i="1" s="1"/>
  <c r="S39" i="1" s="1"/>
  <c r="Z39" i="1" s="1"/>
  <c r="AI39" i="1"/>
  <c r="AV52" i="1"/>
  <c r="AX52" i="1" s="1"/>
  <c r="Q52" i="1"/>
  <c r="AI17" i="1"/>
  <c r="G22" i="1"/>
  <c r="Q24" i="1"/>
  <c r="AI25" i="1"/>
  <c r="G36" i="1"/>
  <c r="AI36" i="1"/>
  <c r="H39" i="1"/>
  <c r="AW39" i="1" s="1"/>
  <c r="AZ39" i="1" s="1"/>
  <c r="Q51" i="1"/>
  <c r="AV51" i="1"/>
  <c r="AZ51" i="1" s="1"/>
  <c r="AV75" i="1"/>
  <c r="AX75" i="1" s="1"/>
  <c r="Q75" i="1"/>
  <c r="Y77" i="1"/>
  <c r="I44" i="1"/>
  <c r="AI44" i="1"/>
  <c r="G44" i="1"/>
  <c r="Q47" i="1"/>
  <c r="AV47" i="1"/>
  <c r="AX47" i="1" s="1"/>
  <c r="R69" i="1"/>
  <c r="S69" i="1" s="1"/>
  <c r="O69" i="1" s="1"/>
  <c r="M69" i="1" s="1"/>
  <c r="P69" i="1" s="1"/>
  <c r="J69" i="1" s="1"/>
  <c r="K69" i="1" s="1"/>
  <c r="G17" i="1"/>
  <c r="AI20" i="1"/>
  <c r="H22" i="1"/>
  <c r="AW22" i="1" s="1"/>
  <c r="AZ22" i="1" s="1"/>
  <c r="G25" i="1"/>
  <c r="AI28" i="1"/>
  <c r="AI29" i="1"/>
  <c r="AX38" i="1"/>
  <c r="I39" i="1"/>
  <c r="L40" i="1"/>
  <c r="G40" i="1"/>
  <c r="L44" i="1"/>
  <c r="H53" i="1"/>
  <c r="AW53" i="1" s="1"/>
  <c r="AZ53" i="1" s="1"/>
  <c r="G53" i="1"/>
  <c r="AI53" i="1"/>
  <c r="L53" i="1"/>
  <c r="I53" i="1"/>
  <c r="Y54" i="1"/>
  <c r="AV55" i="1"/>
  <c r="AX55" i="1" s="1"/>
  <c r="Q55" i="1"/>
  <c r="Y68" i="1"/>
  <c r="AV88" i="1"/>
  <c r="AX88" i="1" s="1"/>
  <c r="Q88" i="1"/>
  <c r="I38" i="1"/>
  <c r="H38" i="1"/>
  <c r="AW38" i="1" s="1"/>
  <c r="AZ38" i="1" s="1"/>
  <c r="R41" i="1"/>
  <c r="S41" i="1" s="1"/>
  <c r="O41" i="1" s="1"/>
  <c r="M41" i="1" s="1"/>
  <c r="P41" i="1" s="1"/>
  <c r="I46" i="1"/>
  <c r="AV53" i="1"/>
  <c r="AX53" i="1" s="1"/>
  <c r="Q53" i="1"/>
  <c r="AV58" i="1"/>
  <c r="AX58" i="1" s="1"/>
  <c r="Q58" i="1"/>
  <c r="H17" i="1"/>
  <c r="AW17" i="1" s="1"/>
  <c r="AZ17" i="1" s="1"/>
  <c r="G20" i="1"/>
  <c r="L21" i="1"/>
  <c r="I22" i="1"/>
  <c r="H25" i="1"/>
  <c r="AW25" i="1" s="1"/>
  <c r="AZ25" i="1" s="1"/>
  <c r="G28" i="1"/>
  <c r="L29" i="1"/>
  <c r="I30" i="1"/>
  <c r="H30" i="1"/>
  <c r="AW30" i="1" s="1"/>
  <c r="AZ30" i="1" s="1"/>
  <c r="L36" i="1"/>
  <c r="AX39" i="1"/>
  <c r="AI40" i="1"/>
  <c r="Y41" i="1"/>
  <c r="I52" i="1"/>
  <c r="AI52" i="1"/>
  <c r="H52" i="1"/>
  <c r="AW52" i="1" s="1"/>
  <c r="AZ52" i="1" s="1"/>
  <c r="G52" i="1"/>
  <c r="AV66" i="1"/>
  <c r="AX66" i="1" s="1"/>
  <c r="Q66" i="1"/>
  <c r="H20" i="1"/>
  <c r="AW20" i="1" s="1"/>
  <c r="AZ20" i="1" s="1"/>
  <c r="H28" i="1"/>
  <c r="AW28" i="1" s="1"/>
  <c r="AZ28" i="1" s="1"/>
  <c r="L38" i="1"/>
  <c r="L39" i="1"/>
  <c r="Q40" i="1"/>
  <c r="I42" i="1"/>
  <c r="H42" i="1"/>
  <c r="AW42" i="1" s="1"/>
  <c r="AZ42" i="1" s="1"/>
  <c r="G42" i="1"/>
  <c r="L42" i="1"/>
  <c r="AV46" i="1"/>
  <c r="Q46" i="1"/>
  <c r="L52" i="1"/>
  <c r="Y56" i="1"/>
  <c r="U66" i="1"/>
  <c r="AI50" i="1"/>
  <c r="AX51" i="1"/>
  <c r="G18" i="1"/>
  <c r="AI21" i="1"/>
  <c r="G26" i="1"/>
  <c r="Q32" i="1"/>
  <c r="R33" i="1"/>
  <c r="S33" i="1" s="1"/>
  <c r="Z33" i="1" s="1"/>
  <c r="H33" i="1"/>
  <c r="AW33" i="1" s="1"/>
  <c r="AZ33" i="1" s="1"/>
  <c r="G33" i="1"/>
  <c r="L33" i="1"/>
  <c r="R35" i="1"/>
  <c r="S35" i="1" s="1"/>
  <c r="L41" i="1"/>
  <c r="I41" i="1"/>
  <c r="H41" i="1"/>
  <c r="AW41" i="1" s="1"/>
  <c r="AZ41" i="1" s="1"/>
  <c r="AI43" i="1"/>
  <c r="L43" i="1"/>
  <c r="I43" i="1"/>
  <c r="H43" i="1"/>
  <c r="AW43" i="1" s="1"/>
  <c r="G43" i="1"/>
  <c r="AV44" i="1"/>
  <c r="AX44" i="1" s="1"/>
  <c r="Q44" i="1"/>
  <c r="Q59" i="1"/>
  <c r="AV59" i="1"/>
  <c r="Q43" i="1"/>
  <c r="AV43" i="1"/>
  <c r="AX43" i="1" s="1"/>
  <c r="Y47" i="1"/>
  <c r="Y51" i="1"/>
  <c r="AI22" i="1"/>
  <c r="AX34" i="1"/>
  <c r="AV63" i="1"/>
  <c r="AZ63" i="1" s="1"/>
  <c r="Q63" i="1"/>
  <c r="AX30" i="1"/>
  <c r="AI32" i="1"/>
  <c r="AI33" i="1"/>
  <c r="L34" i="1"/>
  <c r="I34" i="1"/>
  <c r="AI38" i="1"/>
  <c r="R54" i="1"/>
  <c r="S54" i="1" s="1"/>
  <c r="O54" i="1" s="1"/>
  <c r="M54" i="1" s="1"/>
  <c r="P54" i="1" s="1"/>
  <c r="Y58" i="1"/>
  <c r="L66" i="1"/>
  <c r="I66" i="1"/>
  <c r="H66" i="1"/>
  <c r="AW66" i="1" s="1"/>
  <c r="AZ66" i="1" s="1"/>
  <c r="AI66" i="1"/>
  <c r="G66" i="1"/>
  <c r="U47" i="1"/>
  <c r="BJ49" i="1"/>
  <c r="U54" i="1"/>
  <c r="AX54" i="1"/>
  <c r="Q60" i="1"/>
  <c r="L49" i="1"/>
  <c r="G49" i="1"/>
  <c r="H56" i="1"/>
  <c r="AW56" i="1" s="1"/>
  <c r="AZ56" i="1" s="1"/>
  <c r="L56" i="1"/>
  <c r="R68" i="1"/>
  <c r="S68" i="1" s="1"/>
  <c r="L47" i="1"/>
  <c r="AI49" i="1"/>
  <c r="AI56" i="1"/>
  <c r="Y63" i="1"/>
  <c r="U43" i="1"/>
  <c r="Q45" i="1"/>
  <c r="U46" i="1"/>
  <c r="AX46" i="1"/>
  <c r="BJ48" i="1"/>
  <c r="U55" i="1"/>
  <c r="Y78" i="1"/>
  <c r="H45" i="1"/>
  <c r="AW45" i="1" s="1"/>
  <c r="AZ45" i="1" s="1"/>
  <c r="G45" i="1"/>
  <c r="AI45" i="1"/>
  <c r="I47" i="1"/>
  <c r="H47" i="1"/>
  <c r="AW47" i="1" s="1"/>
  <c r="AI51" i="1"/>
  <c r="L51" i="1"/>
  <c r="I51" i="1"/>
  <c r="L54" i="1"/>
  <c r="H54" i="1"/>
  <c r="AW54" i="1" s="1"/>
  <c r="AZ54" i="1" s="1"/>
  <c r="L58" i="1"/>
  <c r="AI58" i="1"/>
  <c r="H58" i="1"/>
  <c r="AW58" i="1" s="1"/>
  <c r="AZ58" i="1" s="1"/>
  <c r="AV61" i="1"/>
  <c r="AX61" i="1" s="1"/>
  <c r="Q61" i="1"/>
  <c r="AA71" i="1"/>
  <c r="T71" i="1"/>
  <c r="X71" i="1" s="1"/>
  <c r="Z71" i="1"/>
  <c r="G57" i="1"/>
  <c r="AI57" i="1"/>
  <c r="AX59" i="1"/>
  <c r="U70" i="1"/>
  <c r="AX73" i="1"/>
  <c r="AV80" i="1"/>
  <c r="AX80" i="1" s="1"/>
  <c r="Q80" i="1"/>
  <c r="AZ81" i="1"/>
  <c r="Q81" i="1"/>
  <c r="AV81" i="1"/>
  <c r="R82" i="1"/>
  <c r="S82" i="1" s="1"/>
  <c r="I92" i="1"/>
  <c r="H92" i="1"/>
  <c r="AW92" i="1" s="1"/>
  <c r="AZ92" i="1" s="1"/>
  <c r="G92" i="1"/>
  <c r="AI92" i="1"/>
  <c r="L92" i="1"/>
  <c r="L63" i="1"/>
  <c r="I63" i="1"/>
  <c r="AI68" i="1"/>
  <c r="L68" i="1"/>
  <c r="AV78" i="1"/>
  <c r="AX78" i="1" s="1"/>
  <c r="Q78" i="1"/>
  <c r="AI85" i="1"/>
  <c r="L85" i="1"/>
  <c r="I85" i="1"/>
  <c r="H85" i="1"/>
  <c r="AW85" i="1" s="1"/>
  <c r="G85" i="1"/>
  <c r="H55" i="1"/>
  <c r="AW55" i="1" s="1"/>
  <c r="AZ55" i="1" s="1"/>
  <c r="AI60" i="1"/>
  <c r="L60" i="1"/>
  <c r="I61" i="1"/>
  <c r="H61" i="1"/>
  <c r="AW61" i="1" s="1"/>
  <c r="G61" i="1"/>
  <c r="G65" i="1"/>
  <c r="AI65" i="1"/>
  <c r="L65" i="1"/>
  <c r="H70" i="1"/>
  <c r="AW70" i="1" s="1"/>
  <c r="AZ70" i="1" s="1"/>
  <c r="AI70" i="1"/>
  <c r="I70" i="1"/>
  <c r="G70" i="1"/>
  <c r="AV72" i="1"/>
  <c r="AX72" i="1" s="1"/>
  <c r="Q72" i="1"/>
  <c r="R74" i="1"/>
  <c r="S74" i="1" s="1"/>
  <c r="O74" i="1" s="1"/>
  <c r="M74" i="1" s="1"/>
  <c r="P74" i="1" s="1"/>
  <c r="J74" i="1" s="1"/>
  <c r="K74" i="1" s="1"/>
  <c r="H79" i="1"/>
  <c r="AW79" i="1" s="1"/>
  <c r="AZ79" i="1" s="1"/>
  <c r="G79" i="1"/>
  <c r="AI79" i="1"/>
  <c r="L79" i="1"/>
  <c r="I79" i="1"/>
  <c r="BJ57" i="1"/>
  <c r="AI61" i="1"/>
  <c r="AX63" i="1"/>
  <c r="I64" i="1"/>
  <c r="H64" i="1"/>
  <c r="AW64" i="1" s="1"/>
  <c r="AZ64" i="1" s="1"/>
  <c r="G64" i="1"/>
  <c r="AI64" i="1"/>
  <c r="I78" i="1"/>
  <c r="H78" i="1"/>
  <c r="AW78" i="1" s="1"/>
  <c r="AZ78" i="1" s="1"/>
  <c r="AI78" i="1"/>
  <c r="L83" i="1"/>
  <c r="I83" i="1"/>
  <c r="G83" i="1"/>
  <c r="AX85" i="1"/>
  <c r="AV85" i="1"/>
  <c r="Q85" i="1"/>
  <c r="I86" i="1"/>
  <c r="H86" i="1"/>
  <c r="AW86" i="1" s="1"/>
  <c r="AI86" i="1"/>
  <c r="L86" i="1"/>
  <c r="G86" i="1"/>
  <c r="AX87" i="1"/>
  <c r="AV87" i="1"/>
  <c r="Q87" i="1"/>
  <c r="G60" i="1"/>
  <c r="AX62" i="1"/>
  <c r="BJ65" i="1"/>
  <c r="Q70" i="1"/>
  <c r="AV70" i="1"/>
  <c r="AX70" i="1" s="1"/>
  <c r="Y72" i="1"/>
  <c r="L80" i="1"/>
  <c r="H80" i="1"/>
  <c r="AW80" i="1" s="1"/>
  <c r="AZ80" i="1" s="1"/>
  <c r="AI80" i="1"/>
  <c r="G80" i="1"/>
  <c r="AI83" i="1"/>
  <c r="Y89" i="1"/>
  <c r="L62" i="1"/>
  <c r="H69" i="1"/>
  <c r="AW69" i="1" s="1"/>
  <c r="AZ69" i="1" s="1"/>
  <c r="AI69" i="1"/>
  <c r="O71" i="1"/>
  <c r="M71" i="1" s="1"/>
  <c r="P71" i="1" s="1"/>
  <c r="J71" i="1" s="1"/>
  <c r="K71" i="1" s="1"/>
  <c r="L72" i="1"/>
  <c r="H72" i="1"/>
  <c r="AW72" i="1" s="1"/>
  <c r="AZ72" i="1" s="1"/>
  <c r="AZ73" i="1"/>
  <c r="L75" i="1"/>
  <c r="I75" i="1"/>
  <c r="G75" i="1"/>
  <c r="AI77" i="1"/>
  <c r="L77" i="1"/>
  <c r="I77" i="1"/>
  <c r="Y88" i="1"/>
  <c r="BJ90" i="1"/>
  <c r="BJ91" i="1"/>
  <c r="I84" i="1"/>
  <c r="H84" i="1"/>
  <c r="AW84" i="1" s="1"/>
  <c r="AZ84" i="1" s="1"/>
  <c r="G84" i="1"/>
  <c r="AI84" i="1"/>
  <c r="L84" i="1"/>
  <c r="G59" i="1"/>
  <c r="AI62" i="1"/>
  <c r="G67" i="1"/>
  <c r="U69" i="1"/>
  <c r="BJ83" i="1"/>
  <c r="L88" i="1"/>
  <c r="H88" i="1"/>
  <c r="AW88" i="1" s="1"/>
  <c r="AZ88" i="1" s="1"/>
  <c r="H59" i="1"/>
  <c r="AW59" i="1" s="1"/>
  <c r="AZ59" i="1" s="1"/>
  <c r="G62" i="1"/>
  <c r="H67" i="1"/>
  <c r="AW67" i="1" s="1"/>
  <c r="AZ67" i="1" s="1"/>
  <c r="L71" i="1"/>
  <c r="AV77" i="1"/>
  <c r="AZ77" i="1" s="1"/>
  <c r="Q77" i="1"/>
  <c r="AX81" i="1"/>
  <c r="H87" i="1"/>
  <c r="AW87" i="1" s="1"/>
  <c r="AZ87" i="1" s="1"/>
  <c r="G87" i="1"/>
  <c r="AI87" i="1"/>
  <c r="R89" i="1"/>
  <c r="S89" i="1" s="1"/>
  <c r="Z89" i="1" s="1"/>
  <c r="L91" i="1"/>
  <c r="I91" i="1"/>
  <c r="G91" i="1"/>
  <c r="AX69" i="1"/>
  <c r="Y71" i="1"/>
  <c r="U72" i="1"/>
  <c r="AZ74" i="1"/>
  <c r="I76" i="1"/>
  <c r="H76" i="1"/>
  <c r="AW76" i="1" s="1"/>
  <c r="AZ76" i="1" s="1"/>
  <c r="G76" i="1"/>
  <c r="AI76" i="1"/>
  <c r="L76" i="1"/>
  <c r="U77" i="1"/>
  <c r="AV86" i="1"/>
  <c r="AX86" i="1" s="1"/>
  <c r="Q86" i="1"/>
  <c r="AI91" i="1"/>
  <c r="G73" i="1"/>
  <c r="L74" i="1"/>
  <c r="G81" i="1"/>
  <c r="L82" i="1"/>
  <c r="L90" i="1"/>
  <c r="Z41" i="1" l="1"/>
  <c r="J41" i="1"/>
  <c r="K41" i="1" s="1"/>
  <c r="J54" i="1"/>
  <c r="K54" i="1" s="1"/>
  <c r="Y86" i="1"/>
  <c r="Z35" i="1"/>
  <c r="AA35" i="1"/>
  <c r="AB35" i="1" s="1"/>
  <c r="T35" i="1"/>
  <c r="X35" i="1" s="1"/>
  <c r="R24" i="1"/>
  <c r="S24" i="1" s="1"/>
  <c r="O24" i="1" s="1"/>
  <c r="M24" i="1" s="1"/>
  <c r="P24" i="1" s="1"/>
  <c r="J24" i="1" s="1"/>
  <c r="K24" i="1" s="1"/>
  <c r="Y24" i="1"/>
  <c r="AV65" i="1"/>
  <c r="Q65" i="1"/>
  <c r="AZ61" i="1"/>
  <c r="Y85" i="1"/>
  <c r="R80" i="1"/>
  <c r="S80" i="1" s="1"/>
  <c r="O80" i="1" s="1"/>
  <c r="M80" i="1" s="1"/>
  <c r="P80" i="1" s="1"/>
  <c r="J80" i="1" s="1"/>
  <c r="K80" i="1" s="1"/>
  <c r="Y57" i="1"/>
  <c r="AZ47" i="1"/>
  <c r="Y18" i="1"/>
  <c r="R58" i="1"/>
  <c r="S58" i="1" s="1"/>
  <c r="R47" i="1"/>
  <c r="S47" i="1" s="1"/>
  <c r="Y22" i="1"/>
  <c r="R36" i="1"/>
  <c r="S36" i="1" s="1"/>
  <c r="R29" i="1"/>
  <c r="S29" i="1" s="1"/>
  <c r="Y27" i="1"/>
  <c r="Y35" i="1"/>
  <c r="O35" i="1"/>
  <c r="M35" i="1" s="1"/>
  <c r="P35" i="1" s="1"/>
  <c r="J35" i="1" s="1"/>
  <c r="K35" i="1" s="1"/>
  <c r="Y19" i="1"/>
  <c r="R28" i="1"/>
  <c r="S28" i="1" s="1"/>
  <c r="AV91" i="1"/>
  <c r="Q91" i="1"/>
  <c r="Y80" i="1"/>
  <c r="Y79" i="1"/>
  <c r="AZ85" i="1"/>
  <c r="Y49" i="1"/>
  <c r="O33" i="1"/>
  <c r="M33" i="1" s="1"/>
  <c r="P33" i="1" s="1"/>
  <c r="J33" i="1" s="1"/>
  <c r="K33" i="1" s="1"/>
  <c r="Y33" i="1"/>
  <c r="R79" i="1"/>
  <c r="S79" i="1" s="1"/>
  <c r="O79" i="1" s="1"/>
  <c r="M79" i="1" s="1"/>
  <c r="P79" i="1" s="1"/>
  <c r="J79" i="1" s="1"/>
  <c r="K79" i="1" s="1"/>
  <c r="R66" i="1"/>
  <c r="S66" i="1" s="1"/>
  <c r="Y40" i="1"/>
  <c r="Y25" i="1"/>
  <c r="Y44" i="1"/>
  <c r="Y50" i="1"/>
  <c r="O50" i="1"/>
  <c r="M50" i="1" s="1"/>
  <c r="P50" i="1" s="1"/>
  <c r="J50" i="1" s="1"/>
  <c r="K50" i="1" s="1"/>
  <c r="R50" i="1"/>
  <c r="S50" i="1" s="1"/>
  <c r="AZ27" i="1"/>
  <c r="AZ26" i="1"/>
  <c r="R70" i="1"/>
  <c r="S70" i="1" s="1"/>
  <c r="Y92" i="1"/>
  <c r="R92" i="1"/>
  <c r="S92" i="1" s="1"/>
  <c r="Y87" i="1"/>
  <c r="AX77" i="1"/>
  <c r="Y84" i="1"/>
  <c r="R84" i="1"/>
  <c r="S84" i="1" s="1"/>
  <c r="Y60" i="1"/>
  <c r="T74" i="1"/>
  <c r="X74" i="1" s="1"/>
  <c r="Z74" i="1"/>
  <c r="AA74" i="1"/>
  <c r="T82" i="1"/>
  <c r="X82" i="1" s="1"/>
  <c r="Z82" i="1"/>
  <c r="AA82" i="1"/>
  <c r="Y45" i="1"/>
  <c r="AV49" i="1"/>
  <c r="Q49" i="1"/>
  <c r="R63" i="1"/>
  <c r="S63" i="1" s="1"/>
  <c r="T33" i="1"/>
  <c r="X33" i="1" s="1"/>
  <c r="AA33" i="1"/>
  <c r="AB33" i="1" s="1"/>
  <c r="Y52" i="1"/>
  <c r="AX18" i="1"/>
  <c r="AX21" i="1"/>
  <c r="R21" i="1"/>
  <c r="S21" i="1" s="1"/>
  <c r="Y83" i="1"/>
  <c r="Y61" i="1"/>
  <c r="Y81" i="1"/>
  <c r="AV83" i="1"/>
  <c r="Q83" i="1"/>
  <c r="Q90" i="1"/>
  <c r="AV90" i="1"/>
  <c r="AZ86" i="1"/>
  <c r="R88" i="1"/>
  <c r="S88" i="1" s="1"/>
  <c r="T31" i="1"/>
  <c r="X31" i="1" s="1"/>
  <c r="AA31" i="1"/>
  <c r="Y73" i="1"/>
  <c r="Y76" i="1"/>
  <c r="R76" i="1"/>
  <c r="S76" i="1" s="1"/>
  <c r="O76" i="1" s="1"/>
  <c r="M76" i="1" s="1"/>
  <c r="P76" i="1" s="1"/>
  <c r="J76" i="1" s="1"/>
  <c r="K76" i="1" s="1"/>
  <c r="Y91" i="1"/>
  <c r="O62" i="1"/>
  <c r="M62" i="1" s="1"/>
  <c r="P62" i="1" s="1"/>
  <c r="J62" i="1" s="1"/>
  <c r="K62" i="1" s="1"/>
  <c r="R62" i="1"/>
  <c r="S62" i="1" s="1"/>
  <c r="Y62" i="1"/>
  <c r="R87" i="1"/>
  <c r="S87" i="1" s="1"/>
  <c r="O87" i="1" s="1"/>
  <c r="M87" i="1" s="1"/>
  <c r="P87" i="1" s="1"/>
  <c r="J87" i="1" s="1"/>
  <c r="K87" i="1" s="1"/>
  <c r="R85" i="1"/>
  <c r="S85" i="1" s="1"/>
  <c r="T68" i="1"/>
  <c r="X68" i="1" s="1"/>
  <c r="AA68" i="1"/>
  <c r="Z68" i="1"/>
  <c r="T54" i="1"/>
  <c r="X54" i="1" s="1"/>
  <c r="AA54" i="1"/>
  <c r="Z54" i="1"/>
  <c r="R43" i="1"/>
  <c r="S43" i="1" s="1"/>
  <c r="O43" i="1" s="1"/>
  <c r="M43" i="1" s="1"/>
  <c r="P43" i="1" s="1"/>
  <c r="J43" i="1" s="1"/>
  <c r="K43" i="1" s="1"/>
  <c r="Y43" i="1"/>
  <c r="R46" i="1"/>
  <c r="S46" i="1" s="1"/>
  <c r="Y17" i="1"/>
  <c r="R19" i="1"/>
  <c r="S19" i="1" s="1"/>
  <c r="O19" i="1" s="1"/>
  <c r="M19" i="1" s="1"/>
  <c r="P19" i="1" s="1"/>
  <c r="J19" i="1" s="1"/>
  <c r="K19" i="1" s="1"/>
  <c r="R38" i="1"/>
  <c r="S38" i="1" s="1"/>
  <c r="R30" i="1"/>
  <c r="S30" i="1" s="1"/>
  <c r="Y37" i="1"/>
  <c r="R20" i="1"/>
  <c r="S20" i="1" s="1"/>
  <c r="R86" i="1"/>
  <c r="S86" i="1" s="1"/>
  <c r="Y64" i="1"/>
  <c r="O70" i="1"/>
  <c r="M70" i="1" s="1"/>
  <c r="P70" i="1" s="1"/>
  <c r="J70" i="1" s="1"/>
  <c r="K70" i="1" s="1"/>
  <c r="Y70" i="1"/>
  <c r="Y42" i="1"/>
  <c r="R42" i="1"/>
  <c r="S42" i="1" s="1"/>
  <c r="R75" i="1"/>
  <c r="S75" i="1" s="1"/>
  <c r="R56" i="1"/>
  <c r="S56" i="1" s="1"/>
  <c r="R18" i="1"/>
  <c r="S18" i="1" s="1"/>
  <c r="Y23" i="1"/>
  <c r="O23" i="1"/>
  <c r="M23" i="1" s="1"/>
  <c r="P23" i="1" s="1"/>
  <c r="J23" i="1" s="1"/>
  <c r="K23" i="1" s="1"/>
  <c r="AA89" i="1"/>
  <c r="AB89" i="1" s="1"/>
  <c r="T89" i="1"/>
  <c r="X89" i="1" s="1"/>
  <c r="Y75" i="1"/>
  <c r="O75" i="1"/>
  <c r="M75" i="1" s="1"/>
  <c r="P75" i="1" s="1"/>
  <c r="J75" i="1" s="1"/>
  <c r="K75" i="1" s="1"/>
  <c r="Q48" i="1"/>
  <c r="AV48" i="1"/>
  <c r="Y28" i="1"/>
  <c r="O28" i="1"/>
  <c r="M28" i="1" s="1"/>
  <c r="P28" i="1" s="1"/>
  <c r="J28" i="1" s="1"/>
  <c r="K28" i="1" s="1"/>
  <c r="R53" i="1"/>
  <c r="S53" i="1" s="1"/>
  <c r="O53" i="1" s="1"/>
  <c r="M53" i="1" s="1"/>
  <c r="P53" i="1" s="1"/>
  <c r="J53" i="1" s="1"/>
  <c r="K53" i="1" s="1"/>
  <c r="R27" i="1"/>
  <c r="S27" i="1" s="1"/>
  <c r="O27" i="1" s="1"/>
  <c r="M27" i="1" s="1"/>
  <c r="P27" i="1" s="1"/>
  <c r="J27" i="1" s="1"/>
  <c r="K27" i="1" s="1"/>
  <c r="R22" i="1"/>
  <c r="S22" i="1" s="1"/>
  <c r="O22" i="1" s="1"/>
  <c r="M22" i="1" s="1"/>
  <c r="P22" i="1" s="1"/>
  <c r="J22" i="1" s="1"/>
  <c r="K22" i="1" s="1"/>
  <c r="R25" i="1"/>
  <c r="S25" i="1" s="1"/>
  <c r="O82" i="1"/>
  <c r="M82" i="1" s="1"/>
  <c r="P82" i="1" s="1"/>
  <c r="J82" i="1" s="1"/>
  <c r="K82" i="1" s="1"/>
  <c r="AZ75" i="1"/>
  <c r="R64" i="1"/>
  <c r="S64" i="1" s="1"/>
  <c r="Q57" i="1"/>
  <c r="AV57" i="1"/>
  <c r="R72" i="1"/>
  <c r="S72" i="1" s="1"/>
  <c r="Y65" i="1"/>
  <c r="R78" i="1"/>
  <c r="S78" i="1" s="1"/>
  <c r="AB71" i="1"/>
  <c r="Y66" i="1"/>
  <c r="O66" i="1"/>
  <c r="M66" i="1" s="1"/>
  <c r="P66" i="1" s="1"/>
  <c r="J66" i="1" s="1"/>
  <c r="K66" i="1" s="1"/>
  <c r="AZ43" i="1"/>
  <c r="R32" i="1"/>
  <c r="S32" i="1" s="1"/>
  <c r="AA39" i="1"/>
  <c r="T39" i="1"/>
  <c r="X39" i="1" s="1"/>
  <c r="T41" i="1"/>
  <c r="X41" i="1" s="1"/>
  <c r="AA41" i="1"/>
  <c r="AB41" i="1" s="1"/>
  <c r="O68" i="1"/>
  <c r="M68" i="1" s="1"/>
  <c r="P68" i="1" s="1"/>
  <c r="J68" i="1" s="1"/>
  <c r="K68" i="1" s="1"/>
  <c r="Y53" i="1"/>
  <c r="O36" i="1"/>
  <c r="M36" i="1" s="1"/>
  <c r="P36" i="1" s="1"/>
  <c r="J36" i="1" s="1"/>
  <c r="K36" i="1" s="1"/>
  <c r="Y36" i="1"/>
  <c r="O39" i="1"/>
  <c r="M39" i="1" s="1"/>
  <c r="P39" i="1" s="1"/>
  <c r="J39" i="1" s="1"/>
  <c r="K39" i="1" s="1"/>
  <c r="Y39" i="1"/>
  <c r="Y46" i="1"/>
  <c r="O46" i="1"/>
  <c r="M46" i="1" s="1"/>
  <c r="P46" i="1" s="1"/>
  <c r="J46" i="1" s="1"/>
  <c r="K46" i="1" s="1"/>
  <c r="R23" i="1"/>
  <c r="S23" i="1" s="1"/>
  <c r="AZ19" i="1"/>
  <c r="R17" i="1"/>
  <c r="S17" i="1" s="1"/>
  <c r="Y59" i="1"/>
  <c r="R44" i="1"/>
  <c r="S44" i="1" s="1"/>
  <c r="O44" i="1" s="1"/>
  <c r="M44" i="1" s="1"/>
  <c r="P44" i="1" s="1"/>
  <c r="J44" i="1" s="1"/>
  <c r="K44" i="1" s="1"/>
  <c r="R40" i="1"/>
  <c r="S40" i="1" s="1"/>
  <c r="R51" i="1"/>
  <c r="S51" i="1" s="1"/>
  <c r="R52" i="1"/>
  <c r="S52" i="1" s="1"/>
  <c r="O52" i="1" s="1"/>
  <c r="M52" i="1" s="1"/>
  <c r="P52" i="1" s="1"/>
  <c r="J52" i="1" s="1"/>
  <c r="K52" i="1" s="1"/>
  <c r="R77" i="1"/>
  <c r="S77" i="1" s="1"/>
  <c r="Y67" i="1"/>
  <c r="R67" i="1"/>
  <c r="S67" i="1" s="1"/>
  <c r="O67" i="1" s="1"/>
  <c r="M67" i="1" s="1"/>
  <c r="P67" i="1" s="1"/>
  <c r="J67" i="1" s="1"/>
  <c r="K67" i="1" s="1"/>
  <c r="R73" i="1"/>
  <c r="S73" i="1" s="1"/>
  <c r="O73" i="1" s="1"/>
  <c r="M73" i="1" s="1"/>
  <c r="P73" i="1" s="1"/>
  <c r="J73" i="1" s="1"/>
  <c r="K73" i="1" s="1"/>
  <c r="O89" i="1"/>
  <c r="M89" i="1" s="1"/>
  <c r="P89" i="1" s="1"/>
  <c r="J89" i="1" s="1"/>
  <c r="K89" i="1" s="1"/>
  <c r="R81" i="1"/>
  <c r="S81" i="1" s="1"/>
  <c r="O81" i="1" s="1"/>
  <c r="M81" i="1" s="1"/>
  <c r="P81" i="1" s="1"/>
  <c r="J81" i="1" s="1"/>
  <c r="K81" i="1" s="1"/>
  <c r="R61" i="1"/>
  <c r="S61" i="1" s="1"/>
  <c r="R45" i="1"/>
  <c r="S45" i="1" s="1"/>
  <c r="R60" i="1"/>
  <c r="S60" i="1" s="1"/>
  <c r="O60" i="1" s="1"/>
  <c r="M60" i="1" s="1"/>
  <c r="P60" i="1" s="1"/>
  <c r="J60" i="1" s="1"/>
  <c r="K60" i="1" s="1"/>
  <c r="R59" i="1"/>
  <c r="S59" i="1" s="1"/>
  <c r="O26" i="1"/>
  <c r="M26" i="1" s="1"/>
  <c r="P26" i="1" s="1"/>
  <c r="J26" i="1" s="1"/>
  <c r="K26" i="1" s="1"/>
  <c r="Y26" i="1"/>
  <c r="O31" i="1"/>
  <c r="M31" i="1" s="1"/>
  <c r="P31" i="1" s="1"/>
  <c r="J31" i="1" s="1"/>
  <c r="K31" i="1" s="1"/>
  <c r="Y20" i="1"/>
  <c r="R55" i="1"/>
  <c r="S55" i="1" s="1"/>
  <c r="Z31" i="1"/>
  <c r="AA69" i="1"/>
  <c r="T69" i="1"/>
  <c r="X69" i="1" s="1"/>
  <c r="Z69" i="1"/>
  <c r="AZ46" i="1"/>
  <c r="R26" i="1"/>
  <c r="S26" i="1" s="1"/>
  <c r="R34" i="1"/>
  <c r="S34" i="1" s="1"/>
  <c r="R37" i="1"/>
  <c r="S37" i="1" s="1"/>
  <c r="AB68" i="1" l="1"/>
  <c r="AB82" i="1"/>
  <c r="AB31" i="1"/>
  <c r="AB74" i="1"/>
  <c r="AA45" i="1"/>
  <c r="Z45" i="1"/>
  <c r="T45" i="1"/>
  <c r="X45" i="1" s="1"/>
  <c r="T40" i="1"/>
  <c r="X40" i="1" s="1"/>
  <c r="AA40" i="1"/>
  <c r="Z40" i="1"/>
  <c r="AA32" i="1"/>
  <c r="T32" i="1"/>
  <c r="X32" i="1" s="1"/>
  <c r="Z32" i="1"/>
  <c r="O32" i="1"/>
  <c r="M32" i="1" s="1"/>
  <c r="P32" i="1" s="1"/>
  <c r="J32" i="1" s="1"/>
  <c r="K32" i="1" s="1"/>
  <c r="T42" i="1"/>
  <c r="X42" i="1" s="1"/>
  <c r="AA42" i="1"/>
  <c r="Z42" i="1"/>
  <c r="AA86" i="1"/>
  <c r="T86" i="1"/>
  <c r="X86" i="1" s="1"/>
  <c r="Z86" i="1"/>
  <c r="AA38" i="1"/>
  <c r="T38" i="1"/>
  <c r="X38" i="1" s="1"/>
  <c r="Z38" i="1"/>
  <c r="O38" i="1"/>
  <c r="M38" i="1" s="1"/>
  <c r="P38" i="1" s="1"/>
  <c r="J38" i="1" s="1"/>
  <c r="K38" i="1" s="1"/>
  <c r="R49" i="1"/>
  <c r="S49" i="1" s="1"/>
  <c r="T58" i="1"/>
  <c r="X58" i="1" s="1"/>
  <c r="AA58" i="1"/>
  <c r="Z58" i="1"/>
  <c r="O58" i="1"/>
  <c r="M58" i="1" s="1"/>
  <c r="P58" i="1" s="1"/>
  <c r="J58" i="1" s="1"/>
  <c r="K58" i="1" s="1"/>
  <c r="T24" i="1"/>
  <c r="X24" i="1" s="1"/>
  <c r="AA24" i="1"/>
  <c r="Z24" i="1"/>
  <c r="T37" i="1"/>
  <c r="X37" i="1" s="1"/>
  <c r="AA37" i="1"/>
  <c r="Z37" i="1"/>
  <c r="Z23" i="1"/>
  <c r="T23" i="1"/>
  <c r="X23" i="1" s="1"/>
  <c r="AA23" i="1"/>
  <c r="T72" i="1"/>
  <c r="X72" i="1" s="1"/>
  <c r="AA72" i="1"/>
  <c r="O72" i="1"/>
  <c r="M72" i="1" s="1"/>
  <c r="P72" i="1" s="1"/>
  <c r="J72" i="1" s="1"/>
  <c r="K72" i="1" s="1"/>
  <c r="Z72" i="1"/>
  <c r="AA25" i="1"/>
  <c r="T25" i="1"/>
  <c r="X25" i="1" s="1"/>
  <c r="Z25" i="1"/>
  <c r="O42" i="1"/>
  <c r="M42" i="1" s="1"/>
  <c r="P42" i="1" s="1"/>
  <c r="J42" i="1" s="1"/>
  <c r="K42" i="1" s="1"/>
  <c r="T19" i="1"/>
  <c r="X19" i="1" s="1"/>
  <c r="AA19" i="1"/>
  <c r="Z19" i="1"/>
  <c r="T43" i="1"/>
  <c r="X43" i="1" s="1"/>
  <c r="AA43" i="1"/>
  <c r="Z43" i="1"/>
  <c r="T85" i="1"/>
  <c r="X85" i="1" s="1"/>
  <c r="AA85" i="1"/>
  <c r="Z85" i="1"/>
  <c r="T88" i="1"/>
  <c r="X88" i="1" s="1"/>
  <c r="AA88" i="1"/>
  <c r="O88" i="1"/>
  <c r="M88" i="1" s="1"/>
  <c r="P88" i="1" s="1"/>
  <c r="J88" i="1" s="1"/>
  <c r="K88" i="1" s="1"/>
  <c r="Z88" i="1"/>
  <c r="AX49" i="1"/>
  <c r="AZ49" i="1"/>
  <c r="T50" i="1"/>
  <c r="X50" i="1" s="1"/>
  <c r="AA50" i="1"/>
  <c r="Z50" i="1"/>
  <c r="O40" i="1"/>
  <c r="M40" i="1" s="1"/>
  <c r="P40" i="1" s="1"/>
  <c r="J40" i="1" s="1"/>
  <c r="K40" i="1" s="1"/>
  <c r="AA28" i="1"/>
  <c r="T28" i="1"/>
  <c r="X28" i="1" s="1"/>
  <c r="Z28" i="1"/>
  <c r="AA29" i="1"/>
  <c r="Z29" i="1"/>
  <c r="T29" i="1"/>
  <c r="X29" i="1" s="1"/>
  <c r="O29" i="1"/>
  <c r="M29" i="1" s="1"/>
  <c r="P29" i="1" s="1"/>
  <c r="J29" i="1" s="1"/>
  <c r="K29" i="1" s="1"/>
  <c r="O85" i="1"/>
  <c r="M85" i="1" s="1"/>
  <c r="P85" i="1" s="1"/>
  <c r="J85" i="1" s="1"/>
  <c r="K85" i="1" s="1"/>
  <c r="AA17" i="1"/>
  <c r="T17" i="1"/>
  <c r="X17" i="1" s="1"/>
  <c r="Z17" i="1"/>
  <c r="AX83" i="1"/>
  <c r="AZ83" i="1"/>
  <c r="AB69" i="1"/>
  <c r="T77" i="1"/>
  <c r="X77" i="1" s="1"/>
  <c r="AA77" i="1"/>
  <c r="Z77" i="1"/>
  <c r="O77" i="1"/>
  <c r="M77" i="1" s="1"/>
  <c r="P77" i="1" s="1"/>
  <c r="J77" i="1" s="1"/>
  <c r="K77" i="1" s="1"/>
  <c r="AZ48" i="1"/>
  <c r="AX48" i="1"/>
  <c r="T92" i="1"/>
  <c r="X92" i="1" s="1"/>
  <c r="Z92" i="1"/>
  <c r="AA92" i="1"/>
  <c r="AA36" i="1"/>
  <c r="Z36" i="1"/>
  <c r="T36" i="1"/>
  <c r="X36" i="1" s="1"/>
  <c r="AX57" i="1"/>
  <c r="AZ57" i="1"/>
  <c r="R48" i="1"/>
  <c r="S48" i="1" s="1"/>
  <c r="AA59" i="1"/>
  <c r="T59" i="1"/>
  <c r="X59" i="1" s="1"/>
  <c r="Z59" i="1"/>
  <c r="T81" i="1"/>
  <c r="X81" i="1" s="1"/>
  <c r="AA81" i="1"/>
  <c r="Z81" i="1"/>
  <c r="O59" i="1"/>
  <c r="M59" i="1" s="1"/>
  <c r="P59" i="1" s="1"/>
  <c r="J59" i="1" s="1"/>
  <c r="K59" i="1" s="1"/>
  <c r="R57" i="1"/>
  <c r="S57" i="1" s="1"/>
  <c r="T27" i="1"/>
  <c r="X27" i="1" s="1"/>
  <c r="AA27" i="1"/>
  <c r="Z27" i="1"/>
  <c r="O37" i="1"/>
  <c r="M37" i="1" s="1"/>
  <c r="P37" i="1" s="1"/>
  <c r="J37" i="1" s="1"/>
  <c r="K37" i="1" s="1"/>
  <c r="AB54" i="1"/>
  <c r="AA87" i="1"/>
  <c r="Z87" i="1"/>
  <c r="T87" i="1"/>
  <c r="X87" i="1" s="1"/>
  <c r="AZ90" i="1"/>
  <c r="AX90" i="1"/>
  <c r="T84" i="1"/>
  <c r="X84" i="1" s="1"/>
  <c r="AA84" i="1"/>
  <c r="Z84" i="1"/>
  <c r="AA79" i="1"/>
  <c r="Z79" i="1"/>
  <c r="T79" i="1"/>
  <c r="X79" i="1" s="1"/>
  <c r="R65" i="1"/>
  <c r="S65" i="1" s="1"/>
  <c r="AX91" i="1"/>
  <c r="AZ91" i="1"/>
  <c r="AA47" i="1"/>
  <c r="T47" i="1"/>
  <c r="X47" i="1" s="1"/>
  <c r="Z47" i="1"/>
  <c r="O47" i="1"/>
  <c r="M47" i="1" s="1"/>
  <c r="P47" i="1" s="1"/>
  <c r="J47" i="1" s="1"/>
  <c r="K47" i="1" s="1"/>
  <c r="AA61" i="1"/>
  <c r="T61" i="1"/>
  <c r="X61" i="1" s="1"/>
  <c r="Z61" i="1"/>
  <c r="AA20" i="1"/>
  <c r="T20" i="1"/>
  <c r="X20" i="1" s="1"/>
  <c r="Z20" i="1"/>
  <c r="O61" i="1"/>
  <c r="M61" i="1" s="1"/>
  <c r="P61" i="1" s="1"/>
  <c r="J61" i="1" s="1"/>
  <c r="K61" i="1" s="1"/>
  <c r="AA44" i="1"/>
  <c r="T44" i="1"/>
  <c r="X44" i="1" s="1"/>
  <c r="Z44" i="1"/>
  <c r="O45" i="1"/>
  <c r="M45" i="1" s="1"/>
  <c r="P45" i="1" s="1"/>
  <c r="J45" i="1" s="1"/>
  <c r="K45" i="1" s="1"/>
  <c r="O92" i="1"/>
  <c r="M92" i="1" s="1"/>
  <c r="P92" i="1" s="1"/>
  <c r="J92" i="1" s="1"/>
  <c r="K92" i="1" s="1"/>
  <c r="AA55" i="1"/>
  <c r="T55" i="1"/>
  <c r="X55" i="1" s="1"/>
  <c r="O55" i="1"/>
  <c r="M55" i="1" s="1"/>
  <c r="P55" i="1" s="1"/>
  <c r="J55" i="1" s="1"/>
  <c r="K55" i="1" s="1"/>
  <c r="Z55" i="1"/>
  <c r="T60" i="1"/>
  <c r="X60" i="1" s="1"/>
  <c r="Z60" i="1"/>
  <c r="AA60" i="1"/>
  <c r="AA52" i="1"/>
  <c r="T52" i="1"/>
  <c r="X52" i="1" s="1"/>
  <c r="Z52" i="1"/>
  <c r="AA64" i="1"/>
  <c r="T64" i="1"/>
  <c r="X64" i="1" s="1"/>
  <c r="Z64" i="1"/>
  <c r="T56" i="1"/>
  <c r="X56" i="1" s="1"/>
  <c r="AA56" i="1"/>
  <c r="Z56" i="1"/>
  <c r="O56" i="1"/>
  <c r="M56" i="1" s="1"/>
  <c r="P56" i="1" s="1"/>
  <c r="J56" i="1" s="1"/>
  <c r="K56" i="1" s="1"/>
  <c r="O64" i="1"/>
  <c r="M64" i="1" s="1"/>
  <c r="P64" i="1" s="1"/>
  <c r="J64" i="1" s="1"/>
  <c r="K64" i="1" s="1"/>
  <c r="T46" i="1"/>
  <c r="X46" i="1" s="1"/>
  <c r="AA46" i="1"/>
  <c r="AB46" i="1" s="1"/>
  <c r="Z46" i="1"/>
  <c r="R90" i="1"/>
  <c r="S90" i="1" s="1"/>
  <c r="O84" i="1"/>
  <c r="M84" i="1" s="1"/>
  <c r="P84" i="1" s="1"/>
  <c r="J84" i="1" s="1"/>
  <c r="K84" i="1" s="1"/>
  <c r="AX65" i="1"/>
  <c r="AZ65" i="1"/>
  <c r="O86" i="1"/>
  <c r="M86" i="1" s="1"/>
  <c r="P86" i="1" s="1"/>
  <c r="J86" i="1" s="1"/>
  <c r="K86" i="1" s="1"/>
  <c r="AA67" i="1"/>
  <c r="Z67" i="1"/>
  <c r="T67" i="1"/>
  <c r="X67" i="1" s="1"/>
  <c r="T80" i="1"/>
  <c r="X80" i="1" s="1"/>
  <c r="AA80" i="1"/>
  <c r="AB80" i="1" s="1"/>
  <c r="Z80" i="1"/>
  <c r="T22" i="1"/>
  <c r="X22" i="1" s="1"/>
  <c r="AA22" i="1"/>
  <c r="Z22" i="1"/>
  <c r="T76" i="1"/>
  <c r="X76" i="1" s="1"/>
  <c r="AA76" i="1"/>
  <c r="Z76" i="1"/>
  <c r="T66" i="1"/>
  <c r="X66" i="1" s="1"/>
  <c r="AA66" i="1"/>
  <c r="Z66" i="1"/>
  <c r="T34" i="1"/>
  <c r="X34" i="1" s="1"/>
  <c r="AA34" i="1"/>
  <c r="O34" i="1"/>
  <c r="M34" i="1" s="1"/>
  <c r="P34" i="1" s="1"/>
  <c r="J34" i="1" s="1"/>
  <c r="K34" i="1" s="1"/>
  <c r="Z34" i="1"/>
  <c r="T18" i="1"/>
  <c r="X18" i="1" s="1"/>
  <c r="AA18" i="1"/>
  <c r="Z18" i="1"/>
  <c r="O17" i="1"/>
  <c r="M17" i="1" s="1"/>
  <c r="P17" i="1" s="1"/>
  <c r="J17" i="1" s="1"/>
  <c r="K17" i="1" s="1"/>
  <c r="O18" i="1"/>
  <c r="M18" i="1" s="1"/>
  <c r="P18" i="1" s="1"/>
  <c r="J18" i="1" s="1"/>
  <c r="K18" i="1" s="1"/>
  <c r="Z26" i="1"/>
  <c r="T26" i="1"/>
  <c r="X26" i="1" s="1"/>
  <c r="AA26" i="1"/>
  <c r="O20" i="1"/>
  <c r="M20" i="1" s="1"/>
  <c r="P20" i="1" s="1"/>
  <c r="J20" i="1" s="1"/>
  <c r="K20" i="1" s="1"/>
  <c r="AA73" i="1"/>
  <c r="T73" i="1"/>
  <c r="X73" i="1" s="1"/>
  <c r="Z73" i="1"/>
  <c r="T51" i="1"/>
  <c r="X51" i="1" s="1"/>
  <c r="AA51" i="1"/>
  <c r="Z51" i="1"/>
  <c r="O51" i="1"/>
  <c r="M51" i="1" s="1"/>
  <c r="P51" i="1" s="1"/>
  <c r="J51" i="1" s="1"/>
  <c r="K51" i="1" s="1"/>
  <c r="AB39" i="1"/>
  <c r="AA78" i="1"/>
  <c r="T78" i="1"/>
  <c r="X78" i="1" s="1"/>
  <c r="O78" i="1"/>
  <c r="M78" i="1" s="1"/>
  <c r="P78" i="1" s="1"/>
  <c r="J78" i="1" s="1"/>
  <c r="K78" i="1" s="1"/>
  <c r="Z78" i="1"/>
  <c r="AA53" i="1"/>
  <c r="T53" i="1"/>
  <c r="X53" i="1" s="1"/>
  <c r="Z53" i="1"/>
  <c r="T75" i="1"/>
  <c r="X75" i="1" s="1"/>
  <c r="AA75" i="1"/>
  <c r="AB75" i="1" s="1"/>
  <c r="Z75" i="1"/>
  <c r="AA30" i="1"/>
  <c r="AB30" i="1" s="1"/>
  <c r="Z30" i="1"/>
  <c r="T30" i="1"/>
  <c r="X30" i="1" s="1"/>
  <c r="O30" i="1"/>
  <c r="M30" i="1" s="1"/>
  <c r="P30" i="1" s="1"/>
  <c r="J30" i="1" s="1"/>
  <c r="K30" i="1" s="1"/>
  <c r="T62" i="1"/>
  <c r="X62" i="1" s="1"/>
  <c r="AA62" i="1"/>
  <c r="AB62" i="1" s="1"/>
  <c r="Z62" i="1"/>
  <c r="R83" i="1"/>
  <c r="S83" i="1" s="1"/>
  <c r="T21" i="1"/>
  <c r="X21" i="1" s="1"/>
  <c r="AA21" i="1"/>
  <c r="Z21" i="1"/>
  <c r="O21" i="1"/>
  <c r="M21" i="1" s="1"/>
  <c r="P21" i="1" s="1"/>
  <c r="J21" i="1" s="1"/>
  <c r="K21" i="1" s="1"/>
  <c r="T63" i="1"/>
  <c r="X63" i="1" s="1"/>
  <c r="AA63" i="1"/>
  <c r="AB63" i="1" s="1"/>
  <c r="Z63" i="1"/>
  <c r="O63" i="1"/>
  <c r="M63" i="1" s="1"/>
  <c r="P63" i="1" s="1"/>
  <c r="J63" i="1" s="1"/>
  <c r="K63" i="1" s="1"/>
  <c r="T70" i="1"/>
  <c r="X70" i="1" s="1"/>
  <c r="AA70" i="1"/>
  <c r="Z70" i="1"/>
  <c r="O25" i="1"/>
  <c r="M25" i="1" s="1"/>
  <c r="P25" i="1" s="1"/>
  <c r="J25" i="1" s="1"/>
  <c r="K25" i="1" s="1"/>
  <c r="R91" i="1"/>
  <c r="S91" i="1" s="1"/>
  <c r="AB51" i="1" l="1"/>
  <c r="AB67" i="1"/>
  <c r="AB79" i="1"/>
  <c r="AB87" i="1"/>
  <c r="AB43" i="1"/>
  <c r="AB25" i="1"/>
  <c r="AB58" i="1"/>
  <c r="AB32" i="1"/>
  <c r="AB28" i="1"/>
  <c r="AB40" i="1"/>
  <c r="AB56" i="1"/>
  <c r="AB60" i="1"/>
  <c r="AB92" i="1"/>
  <c r="AB19" i="1"/>
  <c r="AB26" i="1"/>
  <c r="AB85" i="1"/>
  <c r="AB23" i="1"/>
  <c r="AB18" i="1"/>
  <c r="AB17" i="1"/>
  <c r="AB76" i="1"/>
  <c r="T65" i="1"/>
  <c r="X65" i="1" s="1"/>
  <c r="AA65" i="1"/>
  <c r="Z65" i="1"/>
  <c r="O65" i="1"/>
  <c r="M65" i="1" s="1"/>
  <c r="P65" i="1" s="1"/>
  <c r="J65" i="1" s="1"/>
  <c r="K65" i="1" s="1"/>
  <c r="AB27" i="1"/>
  <c r="AB37" i="1"/>
  <c r="T90" i="1"/>
  <c r="X90" i="1" s="1"/>
  <c r="AA90" i="1"/>
  <c r="O90" i="1"/>
  <c r="M90" i="1" s="1"/>
  <c r="P90" i="1" s="1"/>
  <c r="J90" i="1" s="1"/>
  <c r="K90" i="1" s="1"/>
  <c r="Z90" i="1"/>
  <c r="AB61" i="1"/>
  <c r="AB36" i="1"/>
  <c r="AB77" i="1"/>
  <c r="AB88" i="1"/>
  <c r="T49" i="1"/>
  <c r="X49" i="1" s="1"/>
  <c r="AA49" i="1"/>
  <c r="Z49" i="1"/>
  <c r="O49" i="1"/>
  <c r="M49" i="1" s="1"/>
  <c r="P49" i="1" s="1"/>
  <c r="J49" i="1" s="1"/>
  <c r="K49" i="1" s="1"/>
  <c r="AB86" i="1"/>
  <c r="AB70" i="1"/>
  <c r="AB53" i="1"/>
  <c r="AB34" i="1"/>
  <c r="AB72" i="1"/>
  <c r="AB22" i="1"/>
  <c r="AB64" i="1"/>
  <c r="Z57" i="1"/>
  <c r="T57" i="1"/>
  <c r="X57" i="1" s="1"/>
  <c r="AA57" i="1"/>
  <c r="AB57" i="1" s="1"/>
  <c r="O57" i="1"/>
  <c r="M57" i="1" s="1"/>
  <c r="P57" i="1" s="1"/>
  <c r="J57" i="1" s="1"/>
  <c r="K57" i="1" s="1"/>
  <c r="AB50" i="1"/>
  <c r="AB24" i="1"/>
  <c r="AB42" i="1"/>
  <c r="AB44" i="1"/>
  <c r="AB59" i="1"/>
  <c r="Z48" i="1"/>
  <c r="AA48" i="1"/>
  <c r="AB48" i="1" s="1"/>
  <c r="T48" i="1"/>
  <c r="X48" i="1" s="1"/>
  <c r="O48" i="1"/>
  <c r="M48" i="1" s="1"/>
  <c r="P48" i="1" s="1"/>
  <c r="J48" i="1" s="1"/>
  <c r="K48" i="1" s="1"/>
  <c r="T83" i="1"/>
  <c r="X83" i="1" s="1"/>
  <c r="AA83" i="1"/>
  <c r="Z83" i="1"/>
  <c r="O83" i="1"/>
  <c r="M83" i="1" s="1"/>
  <c r="P83" i="1" s="1"/>
  <c r="J83" i="1" s="1"/>
  <c r="K83" i="1" s="1"/>
  <c r="AB66" i="1"/>
  <c r="AB55" i="1"/>
  <c r="AB47" i="1"/>
  <c r="AB29" i="1"/>
  <c r="AB21" i="1"/>
  <c r="T91" i="1"/>
  <c r="X91" i="1" s="1"/>
  <c r="AA91" i="1"/>
  <c r="Z91" i="1"/>
  <c r="O91" i="1"/>
  <c r="M91" i="1" s="1"/>
  <c r="P91" i="1" s="1"/>
  <c r="J91" i="1" s="1"/>
  <c r="K91" i="1" s="1"/>
  <c r="AB78" i="1"/>
  <c r="AB73" i="1"/>
  <c r="AB52" i="1"/>
  <c r="AB20" i="1"/>
  <c r="AB84" i="1"/>
  <c r="AB81" i="1"/>
  <c r="AB38" i="1"/>
  <c r="AB45" i="1"/>
  <c r="AB65" i="1" l="1"/>
  <c r="AB91" i="1"/>
  <c r="AB83" i="1"/>
  <c r="AB49" i="1"/>
  <c r="AB90" i="1"/>
</calcChain>
</file>

<file path=xl/sharedStrings.xml><?xml version="1.0" encoding="utf-8"?>
<sst xmlns="http://schemas.openxmlformats.org/spreadsheetml/2006/main" count="1078" uniqueCount="483">
  <si>
    <t>File opened</t>
  </si>
  <si>
    <t>2023-01-31 16:02:58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</si>
  <si>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</si>
  <si>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</si>
  <si>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</si>
  <si>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</si>
  <si>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</si>
  <si>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</si>
  <si>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</si>
  <si>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</si>
  <si>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</si>
  <si>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</si>
  <si>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</si>
  <si>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{"h2oazero": "1.09778", "h2obspan2": "0", "flowazero": "0.31195", "flowbzero": "0.28845", "h2oaspanconc1": "12.27", "co2aspan2b": "0.285496", "h2obspanconc1": "12.27", "co2aspanconc1": "2500", "h2obspanconc2": "0", "ssa_ref": "34202.9", "h2oaspan2b": "0.0690461", "co2bzero": "0.956083", "flowmeterzero": "0.987779", "chamberpressurezero": "2.51199", "co2aspan2a": "0.288024", "co2bspan1": "0.999307", "ssb_ref": "34260.8", "co2bspan2a": "0.289677", "h2obspan2a": "0.0692186", "tbzero": "0.305447", "h2oaspan2": "0", "h2obspan1": "0.998622", "co2azero": "0.956047", "co2bspanconc2": "301.5", "h2obspan2b": "0.0691233", "co2bspan2": "-0.0282607", "co2aspanconc2": "301.5", "co2bspanconc1": "2500", "tazero": "0.200024", "h2oaspan1": "1.00238", "h2obzero": "1.10204", "co2aspan2": "-0.0280352", "co2aspan1": "0.999297", "h2oaspan2a": "0.0688822", "h2oaspanconc2": "0", "oxygen": "21", "co2bspan2b": "0.287104"}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</si>
  <si>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</si>
  <si>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</si>
  <si>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</si>
  <si>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</si>
  <si>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</si>
  <si>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</si>
  <si>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</si>
  <si>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</si>
  <si>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</si>
  <si>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</si>
  <si>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16:02:58</t>
  </si>
  <si>
    <t>Stability Definition:	ΔCO2 (Meas2): Slp&lt;0.5	ΔH2O (Meas2): Slp&lt;0.1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</si>
  <si>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</si>
  <si>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</si>
  <si>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</si>
  <si>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</si>
  <si>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</si>
  <si>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</si>
  <si>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</si>
  <si>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</si>
  <si>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</si>
  <si>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</si>
  <si>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</si>
  <si>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</si>
  <si>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</si>
  <si>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</si>
  <si>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</si>
  <si>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</si>
  <si>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</si>
  <si>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</si>
  <si>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</si>
  <si>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</si>
  <si>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</si>
  <si>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</si>
  <si>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</si>
  <si>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</si>
  <si>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</si>
  <si>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</si>
  <si>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</si>
  <si>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</si>
  <si>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</si>
  <si>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</si>
  <si>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</si>
  <si>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</si>
  <si>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</si>
  <si>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</si>
  <si>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</si>
  <si>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</si>
  <si>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</si>
  <si>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</si>
  <si>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</si>
  <si>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</si>
  <si>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</si>
  <si>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</si>
  <si>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</si>
  <si>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</si>
  <si>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2.36523 84.1143 386.852 627.812 872.542 1066.43 1252 1425.98</t>
  </si>
  <si>
    <t>Fs_true</t>
  </si>
  <si>
    <t>0.389091 101.364 402.356 600.695 801.507 1002.15 1200.64 1400.27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</si>
  <si>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</si>
  <si>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</si>
  <si>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</si>
  <si>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</si>
  <si>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</si>
  <si>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</si>
  <si>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</si>
  <si>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</si>
  <si>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</si>
  <si>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</si>
  <si>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</si>
  <si>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</si>
  <si>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</si>
  <si>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</si>
  <si>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</si>
  <si>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</si>
  <si>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</si>
  <si>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</si>
  <si>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</si>
  <si>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</si>
  <si>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</si>
  <si>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</si>
  <si>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</si>
  <si>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</si>
  <si>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</si>
  <si>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</si>
  <si>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</si>
  <si>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</si>
  <si>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</si>
  <si>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</si>
  <si>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</si>
  <si>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</si>
  <si>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</si>
  <si>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</si>
  <si>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</si>
  <si>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</si>
  <si>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</si>
  <si>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</si>
  <si>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</si>
  <si>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</si>
  <si>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</si>
  <si>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</si>
  <si>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</si>
  <si>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</si>
  <si>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</si>
  <si>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</si>
  <si>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</si>
  <si>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</si>
  <si>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</si>
  <si>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</si>
  <si>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</si>
  <si>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</si>
  <si>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</si>
  <si>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</si>
  <si>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</si>
  <si>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</si>
  <si>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</si>
  <si>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</si>
  <si>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</si>
  <si>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</si>
  <si>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</si>
  <si>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</si>
  <si>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</si>
  <si>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</si>
  <si>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</si>
  <si>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</si>
  <si>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</si>
  <si>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</si>
  <si>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</si>
  <si>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</si>
  <si>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</si>
  <si>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</si>
  <si>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</si>
  <si>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</si>
  <si>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</si>
  <si>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</si>
  <si>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</si>
  <si>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</si>
  <si>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</si>
  <si>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</si>
  <si>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</si>
  <si>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</si>
  <si>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</si>
  <si>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</si>
  <si>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</si>
  <si>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</si>
  <si>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</si>
  <si>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</si>
  <si>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</si>
  <si>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</si>
  <si>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</si>
  <si>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</si>
  <si>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</si>
  <si>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</si>
  <si>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</si>
  <si>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</si>
  <si>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</si>
  <si>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</si>
  <si>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</si>
  <si>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</si>
  <si>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</si>
  <si>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</si>
  <si>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</si>
  <si>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</si>
  <si>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</si>
  <si>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</si>
  <si>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</si>
  <si>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</si>
  <si>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</si>
  <si>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</si>
  <si>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</si>
  <si>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</si>
  <si>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</si>
  <si>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</si>
  <si>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</si>
  <si>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</si>
  <si>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</si>
  <si>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</si>
  <si>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</si>
  <si>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</si>
  <si>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</si>
  <si>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</si>
  <si>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</si>
  <si>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</si>
  <si>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</si>
  <si>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</si>
  <si>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</si>
  <si>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</si>
  <si>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</si>
  <si>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</si>
  <si>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</si>
  <si>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</si>
  <si>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</si>
  <si>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</si>
  <si>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</si>
  <si>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</si>
  <si>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</si>
  <si>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</si>
  <si>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</si>
  <si>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</si>
  <si>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</si>
  <si>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</si>
  <si>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</si>
  <si>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</si>
  <si>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</si>
  <si>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</si>
  <si>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</si>
  <si>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</si>
  <si>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</si>
  <si>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</si>
  <si>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</si>
  <si>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</si>
  <si>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</si>
  <si>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</si>
  <si>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</si>
  <si>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</si>
  <si>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</si>
  <si>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</si>
  <si>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</si>
  <si>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</si>
  <si>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</si>
  <si>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</si>
  <si>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</si>
  <si>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</si>
  <si>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</si>
  <si>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</si>
  <si>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</si>
  <si>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</si>
  <si>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</si>
  <si>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</si>
  <si>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</si>
  <si>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</si>
  <si>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</si>
  <si>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</si>
  <si>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</si>
  <si>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</si>
  <si>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20230131 16:04:17</t>
  </si>
  <si>
    <t>16:04:17</t>
  </si>
  <si>
    <t>MPF-8002-20230131-15_43_29</t>
  </si>
  <si>
    <t>MPF-8003-20230131-16_04_19</t>
  </si>
  <si>
    <t>-</t>
  </si>
  <si>
    <t>0: Broadleaf</t>
  </si>
  <si>
    <t>16:02:05</t>
  </si>
  <si>
    <t>1/3</t>
  </si>
  <si>
    <t>20230131 16:05:17</t>
  </si>
  <si>
    <t>16:05:17</t>
  </si>
  <si>
    <t>MPF-8004-20230131-16_05_19</t>
  </si>
  <si>
    <t>2/3</t>
  </si>
  <si>
    <t>20230131 16:06:17</t>
  </si>
  <si>
    <t>16:06:17</t>
  </si>
  <si>
    <t>MPF-8005-20230131-16_06_19</t>
  </si>
  <si>
    <t>20230131 16:07:17</t>
  </si>
  <si>
    <t>16:07:17</t>
  </si>
  <si>
    <t>MPF-8006-20230131-16_07_19</t>
  </si>
  <si>
    <t>20230131 16:08:17</t>
  </si>
  <si>
    <t>16:08:17</t>
  </si>
  <si>
    <t>MPF-8007-20230131-16_08_19</t>
  </si>
  <si>
    <t>20230131 16:09:17</t>
  </si>
  <si>
    <t>16:09:17</t>
  </si>
  <si>
    <t>MPF-8008-20230131-16_09_19</t>
  </si>
  <si>
    <t>20230131 16:10:17</t>
  </si>
  <si>
    <t>16:10:17</t>
  </si>
  <si>
    <t>MPF-8009-20230131-16_10_19</t>
  </si>
  <si>
    <t>20230131 16:11:17</t>
  </si>
  <si>
    <t>16:11:17</t>
  </si>
  <si>
    <t>MPF-8010-20230131-16_11_19</t>
  </si>
  <si>
    <t>20230131 16:12:17</t>
  </si>
  <si>
    <t>16:12:17</t>
  </si>
  <si>
    <t>MPF-8011-20230131-16_12_19</t>
  </si>
  <si>
    <t>20230131 16:13:18</t>
  </si>
  <si>
    <t>16:13:18</t>
  </si>
  <si>
    <t>MPF-8012-20230131-16_13_19</t>
  </si>
  <si>
    <t>20230131 16:14:18</t>
  </si>
  <si>
    <t>16:14:18</t>
  </si>
  <si>
    <t>MPF-8013-20230131-16_14_19</t>
  </si>
  <si>
    <t>20230131 16:15:18</t>
  </si>
  <si>
    <t>16:15:18</t>
  </si>
  <si>
    <t>MPF-8014-20230131-16_15_19</t>
  </si>
  <si>
    <t>20230131 16:16:18</t>
  </si>
  <si>
    <t>16:16:18</t>
  </si>
  <si>
    <t>MPF-8015-20230131-16_16_19</t>
  </si>
  <si>
    <t>20230131 16:17:18</t>
  </si>
  <si>
    <t>16:17:18</t>
  </si>
  <si>
    <t>MPF-8016-20230131-16_17_19</t>
  </si>
  <si>
    <t>20230131 16:18:18</t>
  </si>
  <si>
    <t>16:18:18</t>
  </si>
  <si>
    <t>MPF-8017-20230131-16_18_19</t>
  </si>
  <si>
    <t>20230131 16:19:18</t>
  </si>
  <si>
    <t>16:19:18</t>
  </si>
  <si>
    <t>MPF-8018-20230131-16_19_19</t>
  </si>
  <si>
    <t>20230131 16:20:18</t>
  </si>
  <si>
    <t>16:20:18</t>
  </si>
  <si>
    <t>MPF-8019-20230131-16_20_19</t>
  </si>
  <si>
    <t>20230131 16:21:18</t>
  </si>
  <si>
    <t>16:21:18</t>
  </si>
  <si>
    <t>MPF-8020-20230131-16_21_19</t>
  </si>
  <si>
    <t>20230131 16:22:18</t>
  </si>
  <si>
    <t>16:22:18</t>
  </si>
  <si>
    <t>MPF-8021-20230131-16_22_19</t>
  </si>
  <si>
    <t>20230131 16:24:17</t>
  </si>
  <si>
    <t>16:24:17</t>
  </si>
  <si>
    <t>MPF-8022-20230131-16_24_19</t>
  </si>
  <si>
    <t>20230131 16:25:17</t>
  </si>
  <si>
    <t>16:25:17</t>
  </si>
  <si>
    <t>MPF-8023-20230131-16_25_19</t>
  </si>
  <si>
    <t>20230131 16:26:17</t>
  </si>
  <si>
    <t>16:26:17</t>
  </si>
  <si>
    <t>MPF-8024-20230131-16_26_19</t>
  </si>
  <si>
    <t>20230131 16:27:17</t>
  </si>
  <si>
    <t>16:27:17</t>
  </si>
  <si>
    <t>MPF-8025-20230131-16_27_19</t>
  </si>
  <si>
    <t>20230131 16:28:17</t>
  </si>
  <si>
    <t>16:28:17</t>
  </si>
  <si>
    <t>MPF-8026-20230131-16_28_19</t>
  </si>
  <si>
    <t>20230131 16:29:18</t>
  </si>
  <si>
    <t>16:29:18</t>
  </si>
  <si>
    <t>MPF-8027-20230131-16_29_19</t>
  </si>
  <si>
    <t>20230131 16:30:18</t>
  </si>
  <si>
    <t>16:30:18</t>
  </si>
  <si>
    <t>MPF-8028-20230131-16_30_20</t>
  </si>
  <si>
    <t>20230131 16:31:18</t>
  </si>
  <si>
    <t>16:31:18</t>
  </si>
  <si>
    <t>MPF-8029-20230131-16_31_20</t>
  </si>
  <si>
    <t>20230131 16:32:18</t>
  </si>
  <si>
    <t>16:32:18</t>
  </si>
  <si>
    <t>MPF-8030-20230131-16_32_20</t>
  </si>
  <si>
    <t>20230131 16:33:19</t>
  </si>
  <si>
    <t>16:33:19</t>
  </si>
  <si>
    <t>MPF-8031-20230131-16_33_20</t>
  </si>
  <si>
    <t>20230131 16:34:19</t>
  </si>
  <si>
    <t>16:34:19</t>
  </si>
  <si>
    <t>MPF-8032-20230131-16_34_20</t>
  </si>
  <si>
    <t>20230131 16:35:19</t>
  </si>
  <si>
    <t>16:35:19</t>
  </si>
  <si>
    <t>MPF-8033-20230131-16_35_20</t>
  </si>
  <si>
    <t>20230131 16:36:19</t>
  </si>
  <si>
    <t>16:36:19</t>
  </si>
  <si>
    <t>MPF-8034-20230131-16_36_20</t>
  </si>
  <si>
    <t>20230131 16:37:19</t>
  </si>
  <si>
    <t>16:37:19</t>
  </si>
  <si>
    <t>MPF-8035-20230131-16_37_20</t>
  </si>
  <si>
    <t>20230131 16:38:19</t>
  </si>
  <si>
    <t>16:38:19</t>
  </si>
  <si>
    <t>MPF-8036-20230131-16_38_20</t>
  </si>
  <si>
    <t>20230131 16:39:19</t>
  </si>
  <si>
    <t>16:39:19</t>
  </si>
  <si>
    <t>MPF-8037-20230131-16_39_20</t>
  </si>
  <si>
    <t>20230131 16:40:19</t>
  </si>
  <si>
    <t>16:40:19</t>
  </si>
  <si>
    <t>MPF-8038-20230131-16_40_20</t>
  </si>
  <si>
    <t>20230131 16:41:19</t>
  </si>
  <si>
    <t>16:41:19</t>
  </si>
  <si>
    <t>MPF-8039-20230131-16_41_20</t>
  </si>
  <si>
    <t>20230131 16:42:19</t>
  </si>
  <si>
    <t>16:42:19</t>
  </si>
  <si>
    <t>MPF-8040-20230131-16_42_20</t>
  </si>
  <si>
    <t>20230131 16:44:18</t>
  </si>
  <si>
    <t>16:44:18</t>
  </si>
  <si>
    <t>MPF-8041-20230131-16_44_19</t>
  </si>
  <si>
    <t>20230131 16:45:18</t>
  </si>
  <si>
    <t>16:45:18</t>
  </si>
  <si>
    <t>MPF-8042-20230131-16_45_19</t>
  </si>
  <si>
    <t>20230131 16:46:18</t>
  </si>
  <si>
    <t>16:46:18</t>
  </si>
  <si>
    <t>MPF-8043-20230131-16_46_19</t>
  </si>
  <si>
    <t>20230131 16:47:18</t>
  </si>
  <si>
    <t>16:47:18</t>
  </si>
  <si>
    <t>MPF-8044-20230131-16_47_19</t>
  </si>
  <si>
    <t>20230131 16:48:18</t>
  </si>
  <si>
    <t>16:48:18</t>
  </si>
  <si>
    <t>MPF-8045-20230131-16_48_19</t>
  </si>
  <si>
    <t>20230131 16:49:18</t>
  </si>
  <si>
    <t>16:49:18</t>
  </si>
  <si>
    <t>MPF-8046-20230131-16_49_19</t>
  </si>
  <si>
    <t>20230131 16:50:18</t>
  </si>
  <si>
    <t>16:50:18</t>
  </si>
  <si>
    <t>MPF-8047-20230131-16_50_19</t>
  </si>
  <si>
    <t>20230131 16:51:18</t>
  </si>
  <si>
    <t>16:51:18</t>
  </si>
  <si>
    <t>MPF-8048-20230131-16_51_19</t>
  </si>
  <si>
    <t>20230131 16:52:18</t>
  </si>
  <si>
    <t>16:52:18</t>
  </si>
  <si>
    <t>MPF-8049-20230131-16_52_19</t>
  </si>
  <si>
    <t>20230131 16:53:18</t>
  </si>
  <si>
    <t>16:53:18</t>
  </si>
  <si>
    <t>MPF-8050-20230131-16_53_20</t>
  </si>
  <si>
    <t>20230131 16:54:18</t>
  </si>
  <si>
    <t>16:54:18</t>
  </si>
  <si>
    <t>MPF-8051-20230131-16_54_20</t>
  </si>
  <si>
    <t>20230131 16:55:18</t>
  </si>
  <si>
    <t>16:55:18</t>
  </si>
  <si>
    <t>MPF-8052-20230131-16_55_20</t>
  </si>
  <si>
    <t>20230131 16:56:18</t>
  </si>
  <si>
    <t>16:56:18</t>
  </si>
  <si>
    <t>MPF-8053-20230131-16_56_20</t>
  </si>
  <si>
    <t>20230131 16:57:18</t>
  </si>
  <si>
    <t>16:57:18</t>
  </si>
  <si>
    <t>MPF-8054-20230131-16_57_20</t>
  </si>
  <si>
    <t>20230131 16:58:18</t>
  </si>
  <si>
    <t>16:58:18</t>
  </si>
  <si>
    <t>MPF-8055-20230131-16_58_20</t>
  </si>
  <si>
    <t>20230131 16:59:18</t>
  </si>
  <si>
    <t>16:59:18</t>
  </si>
  <si>
    <t>MPF-8056-20230131-16_59_20</t>
  </si>
  <si>
    <t>20230131 17:00:18</t>
  </si>
  <si>
    <t>17:00:18</t>
  </si>
  <si>
    <t>MPF-8057-20230131-17_00_20</t>
  </si>
  <si>
    <t>20230131 17:01:18</t>
  </si>
  <si>
    <t>17:01:18</t>
  </si>
  <si>
    <t>MPF-8058-20230131-17_01_20</t>
  </si>
  <si>
    <t>20230131 17:02:18</t>
  </si>
  <si>
    <t>17:02:18</t>
  </si>
  <si>
    <t>MPF-8059-20230131-17_02_20</t>
  </si>
  <si>
    <t>20230131 17:04:18</t>
  </si>
  <si>
    <t>17:04:18</t>
  </si>
  <si>
    <t>MPF-8060-20230131-17_04_19</t>
  </si>
  <si>
    <t>20230131 17:05:18</t>
  </si>
  <si>
    <t>17:05:18</t>
  </si>
  <si>
    <t>MPF-8061-20230131-17_05_19</t>
  </si>
  <si>
    <t>20230131 17:06:18</t>
  </si>
  <si>
    <t>17:06:18</t>
  </si>
  <si>
    <t>MPF-8062-20230131-17_06_19</t>
  </si>
  <si>
    <t>20230131 17:07:18</t>
  </si>
  <si>
    <t>17:07:18</t>
  </si>
  <si>
    <t>MPF-8063-20230131-17_07_19</t>
  </si>
  <si>
    <t>20230131 17:08:18</t>
  </si>
  <si>
    <t>17:08:18</t>
  </si>
  <si>
    <t>MPF-8064-20230131-17_08_19</t>
  </si>
  <si>
    <t>20230131 17:09:18</t>
  </si>
  <si>
    <t>17:09:18</t>
  </si>
  <si>
    <t>MPF-8065-20230131-17_09_19</t>
  </si>
  <si>
    <t>20230131 17:10:18</t>
  </si>
  <si>
    <t>17:10:18</t>
  </si>
  <si>
    <t>MPF-8066-20230131-17_10_19</t>
  </si>
  <si>
    <t>20230131 17:11:18</t>
  </si>
  <si>
    <t>17:11:18</t>
  </si>
  <si>
    <t>MPF-8067-20230131-17_11_20</t>
  </si>
  <si>
    <t>20230131 17:12:18</t>
  </si>
  <si>
    <t>17:12:18</t>
  </si>
  <si>
    <t>MPF-8068-20230131-17_12_20</t>
  </si>
  <si>
    <t>20230131 17:13:18</t>
  </si>
  <si>
    <t>17:13:18</t>
  </si>
  <si>
    <t>MPF-8069-20230131-17_13_20</t>
  </si>
  <si>
    <t>20230131 17:14:18</t>
  </si>
  <si>
    <t>17:14:18</t>
  </si>
  <si>
    <t>MPF-8070-20230131-17_14_20</t>
  </si>
  <si>
    <t>20230131 17:15:18</t>
  </si>
  <si>
    <t>17:15:18</t>
  </si>
  <si>
    <t>MPF-8071-20230131-17_15_20</t>
  </si>
  <si>
    <t>20230131 17:16:18</t>
  </si>
  <si>
    <t>17:16:18</t>
  </si>
  <si>
    <t>MPF-8072-20230131-17_16_20</t>
  </si>
  <si>
    <t>20230131 17:17:18</t>
  </si>
  <si>
    <t>17:17:18</t>
  </si>
  <si>
    <t>MPF-8073-20230131-17_17_20</t>
  </si>
  <si>
    <t>20230131 17:18:18</t>
  </si>
  <si>
    <t>17:18:18</t>
  </si>
  <si>
    <t>MPF-8074-20230131-17_18_20</t>
  </si>
  <si>
    <t>20230131 17:19:18</t>
  </si>
  <si>
    <t>17:19:18</t>
  </si>
  <si>
    <t>MPF-8075-20230131-17_19_20</t>
  </si>
  <si>
    <t>20230131 17:20:18</t>
  </si>
  <si>
    <t>17:20:18</t>
  </si>
  <si>
    <t>MPF-8076-20230131-17_20_20</t>
  </si>
  <si>
    <t>20230131 17:21:18</t>
  </si>
  <si>
    <t>17:21:18</t>
  </si>
  <si>
    <t>MPF-8077-20230131-17_21_20</t>
  </si>
  <si>
    <t>20230131 17:22:18</t>
  </si>
  <si>
    <t>17:22:18</t>
  </si>
  <si>
    <t>MPF-8078-20230131-17_22_20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</si>
</sst>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Measurements!$A$17:$A$92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Measurements!$M$17:$M$92</c:f>
              <c:numCache>
                <c:formatCode>General</c:formatCode>
                <c:ptCount val="76"/>
                <c:pt idx="0">
                  <c:v>9.4333956611521566E-2</c:v>
                </c:pt>
                <c:pt idx="1">
                  <c:v>0.12013663998587909</c:v>
                </c:pt>
                <c:pt idx="2">
                  <c:v>0.12187060041132709</c:v>
                </c:pt>
                <c:pt idx="3">
                  <c:v>0.11241716133945678</c:v>
                </c:pt>
                <c:pt idx="4">
                  <c:v>0.10549221485051807</c:v>
                </c:pt>
                <c:pt idx="5">
                  <c:v>0.11578424991663351</c:v>
                </c:pt>
                <c:pt idx="6">
                  <c:v>0.13096709568817547</c:v>
                </c:pt>
                <c:pt idx="7">
                  <c:v>0.13537862304826137</c:v>
                </c:pt>
                <c:pt idx="8">
                  <c:v>0.14174441975238899</c:v>
                </c:pt>
                <c:pt idx="9">
                  <c:v>0.14729626487993025</c:v>
                </c:pt>
                <c:pt idx="10">
                  <c:v>0.15119475898434917</c:v>
                </c:pt>
                <c:pt idx="11">
                  <c:v>0.14024361901671387</c:v>
                </c:pt>
                <c:pt idx="12">
                  <c:v>0.15600011338543884</c:v>
                </c:pt>
                <c:pt idx="13">
                  <c:v>0.16143669131104885</c:v>
                </c:pt>
                <c:pt idx="14">
                  <c:v>0.16402800264741671</c:v>
                </c:pt>
                <c:pt idx="15">
                  <c:v>0.16704309815043897</c:v>
                </c:pt>
                <c:pt idx="16">
                  <c:v>0.16990126816581652</c:v>
                </c:pt>
                <c:pt idx="17">
                  <c:v>0.17210726875189564</c:v>
                </c:pt>
                <c:pt idx="18">
                  <c:v>0.1731155125357321</c:v>
                </c:pt>
                <c:pt idx="19">
                  <c:v>0.17884431843918402</c:v>
                </c:pt>
                <c:pt idx="20">
                  <c:v>0.12475240468697063</c:v>
                </c:pt>
                <c:pt idx="21">
                  <c:v>0.12186998209287175</c:v>
                </c:pt>
                <c:pt idx="22">
                  <c:v>0.11160647267167979</c:v>
                </c:pt>
                <c:pt idx="23">
                  <c:v>0.10232478607183072</c:v>
                </c:pt>
                <c:pt idx="24">
                  <c:v>9.8629662369488183E-2</c:v>
                </c:pt>
                <c:pt idx="25">
                  <c:v>8.5537526498922711E-2</c:v>
                </c:pt>
                <c:pt idx="26">
                  <c:v>8.5117243454542565E-2</c:v>
                </c:pt>
                <c:pt idx="27">
                  <c:v>8.3019135006032169E-2</c:v>
                </c:pt>
                <c:pt idx="28">
                  <c:v>8.0156196910072891E-2</c:v>
                </c:pt>
                <c:pt idx="29">
                  <c:v>8.0033974551773399E-2</c:v>
                </c:pt>
                <c:pt idx="30">
                  <c:v>8.066785518448695E-2</c:v>
                </c:pt>
                <c:pt idx="31">
                  <c:v>7.2788325439766918E-2</c:v>
                </c:pt>
                <c:pt idx="32">
                  <c:v>7.2018462390360249E-2</c:v>
                </c:pt>
                <c:pt idx="33">
                  <c:v>7.4050239182199468E-2</c:v>
                </c:pt>
                <c:pt idx="34">
                  <c:v>7.3702158609239343E-2</c:v>
                </c:pt>
                <c:pt idx="35">
                  <c:v>7.2786886541445953E-2</c:v>
                </c:pt>
                <c:pt idx="36">
                  <c:v>6.8525791008496012E-2</c:v>
                </c:pt>
                <c:pt idx="37">
                  <c:v>6.8836682639698221E-2</c:v>
                </c:pt>
                <c:pt idx="38">
                  <c:v>7.0588244799273656E-2</c:v>
                </c:pt>
                <c:pt idx="39">
                  <c:v>0.12226410317908107</c:v>
                </c:pt>
                <c:pt idx="40">
                  <c:v>0.12388451166282609</c:v>
                </c:pt>
                <c:pt idx="41">
                  <c:v>0.10923015394297296</c:v>
                </c:pt>
                <c:pt idx="42">
                  <c:v>0.1247934955365</c:v>
                </c:pt>
                <c:pt idx="43">
                  <c:v>0.13745283988909157</c:v>
                </c:pt>
                <c:pt idx="44">
                  <c:v>0.14710212386590443</c:v>
                </c:pt>
                <c:pt idx="45">
                  <c:v>0.15761694451964106</c:v>
                </c:pt>
                <c:pt idx="46">
                  <c:v>0.15450995345826052</c:v>
                </c:pt>
                <c:pt idx="47">
                  <c:v>0.15378204464638418</c:v>
                </c:pt>
                <c:pt idx="48">
                  <c:v>0.15317265036576397</c:v>
                </c:pt>
                <c:pt idx="49">
                  <c:v>0.14749400847781707</c:v>
                </c:pt>
                <c:pt idx="50">
                  <c:v>0.14935800633365323</c:v>
                </c:pt>
                <c:pt idx="51">
                  <c:v>0.13971012457095067</c:v>
                </c:pt>
                <c:pt idx="52">
                  <c:v>0.1447203835585508</c:v>
                </c:pt>
                <c:pt idx="53">
                  <c:v>0.14366215990028947</c:v>
                </c:pt>
                <c:pt idx="54">
                  <c:v>0.14091750520020505</c:v>
                </c:pt>
                <c:pt idx="55">
                  <c:v>0.13996909577398733</c:v>
                </c:pt>
                <c:pt idx="56">
                  <c:v>0.13143652132593817</c:v>
                </c:pt>
                <c:pt idx="57">
                  <c:v>0.14043297656781858</c:v>
                </c:pt>
                <c:pt idx="58">
                  <c:v>4.073294502230549E-2</c:v>
                </c:pt>
                <c:pt idx="59">
                  <c:v>5.7226434004232822E-2</c:v>
                </c:pt>
                <c:pt idx="60">
                  <c:v>6.137293966651744E-2</c:v>
                </c:pt>
                <c:pt idx="61">
                  <c:v>4.9732940273547556E-2</c:v>
                </c:pt>
                <c:pt idx="62">
                  <c:v>3.9919755772728702E-2</c:v>
                </c:pt>
                <c:pt idx="63">
                  <c:v>3.51193480094057E-2</c:v>
                </c:pt>
                <c:pt idx="64">
                  <c:v>3.3858342189979143E-2</c:v>
                </c:pt>
                <c:pt idx="65">
                  <c:v>4.227450169783202E-2</c:v>
                </c:pt>
                <c:pt idx="66">
                  <c:v>3.1550664974381484E-2</c:v>
                </c:pt>
                <c:pt idx="67">
                  <c:v>3.4614243437272596E-2</c:v>
                </c:pt>
                <c:pt idx="68">
                  <c:v>3.1632809403856536E-2</c:v>
                </c:pt>
                <c:pt idx="69">
                  <c:v>2.8749006327622242E-2</c:v>
                </c:pt>
                <c:pt idx="70">
                  <c:v>2.7268010309361664E-2</c:v>
                </c:pt>
                <c:pt idx="71">
                  <c:v>2.882916593446179E-2</c:v>
                </c:pt>
                <c:pt idx="72">
                  <c:v>2.8699439503935775E-2</c:v>
                </c:pt>
                <c:pt idx="73">
                  <c:v>3.0466001179813837E-2</c:v>
                </c:pt>
                <c:pt idx="74">
                  <c:v>2.7579185255036571E-2</c:v>
                </c:pt>
                <c:pt idx="75">
                  <c:v>2.6549887101934497E-2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8-47C6-A43A-DC14D3FCE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86479"/>
        <c:axId val="1157290223"/>
      </c:scatterChart>
      <c:valAx>
        <c:axId val="115728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7290223"/>
        <c:crosses val="autoZero"/>
        <c:crossBetween val="midCat"/>
      </c:valAx>
      <c:valAx>
        <c:axId val="11572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728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179070</xdr:rowOff>
    </xdr:from>
    <xdr:to>
      <xdr:col>15</xdr:col>
      <xdr:colOff>228600</xdr:colOff>
      <xdr:row>27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D4B193-9ECF-21CE-ED51-0AE21D9B3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2"/>
  <sheetViews>
    <sheetView tabSelected="1" topLeftCell="A6" workbookViewId="0">
      <selection activeCell="D14" sqref="D14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1675177457.7</v>
      </c>
      <c r="C17">
        <v>0</v>
      </c>
      <c r="D17" t="s">
        <v>249</v>
      </c>
      <c r="E17" t="s">
        <v>250</v>
      </c>
      <c r="F17">
        <v>1675177449.7</v>
      </c>
      <c r="G17">
        <f t="shared" ref="G17:G48" si="0">BU17*AH17*(BS17-BT17)/(100*BM17*(1000-AH17*BS17))</f>
        <v>2.2660638642150979E-3</v>
      </c>
      <c r="H17">
        <f t="shared" ref="H17:H48" si="1">BU17*AH17*(BR17-BQ17*(1000-AH17*BT17)/(1000-AH17*BS17))/(100*BM17)</f>
        <v>5.7743484189553165</v>
      </c>
      <c r="I17">
        <f t="shared" ref="I17:I48" si="2">BQ17 - IF(AH17&gt;1, H17*BM17*100/(AJ17*CA17), 0)</f>
        <v>399.92332258064499</v>
      </c>
      <c r="J17">
        <f t="shared" ref="J17:J48" si="3">((P17-G17/2)*I17-H17)/(P17+G17/2)</f>
        <v>287.30727972472778</v>
      </c>
      <c r="K17">
        <f t="shared" ref="K17:K48" si="4">J17*(BV17+BW17)/1000</f>
        <v>27.72903872291749</v>
      </c>
      <c r="L17">
        <f t="shared" ref="L17:L48" si="5">(BQ17 - IF(AH17&gt;1, H17*BM17*100/(AJ17*CA17), 0))*(BV17+BW17)/1000</f>
        <v>38.598010146702471</v>
      </c>
      <c r="M17">
        <f t="shared" ref="M17:M48" si="6">2/((1/O17-1/N17)+SIGN(O17)*SQRT((1/O17-1/N17)*(1/O17-1/N17) + 4*BN17/((BN17+1)*(BN17+1))*(2*1/O17*1/N17-1/N17*1/N17)))</f>
        <v>9.4333956611521566E-2</v>
      </c>
      <c r="N17">
        <f t="shared" ref="N17:N48" si="7">AE17+AD17*BM17+AC17*BM17*BM17</f>
        <v>3.3883224506159015</v>
      </c>
      <c r="O17">
        <f t="shared" ref="O17:O48" si="8">G17*(1000-(1000*0.61365*EXP(17.502*S17/(240.97+S17))/(BV17+BW17)+BS17)/2)/(1000*0.61365*EXP(17.502*S17/(240.97+S17))/(BV17+BW17)-BS17)</f>
        <v>9.2898830984145628E-2</v>
      </c>
      <c r="P17">
        <f t="shared" ref="P17:P48" si="9">1/((BN17+1)/(M17/1.6)+1/(N17/1.37)) + BN17/((BN17+1)/(M17/1.6) + BN17/(N17/1.37))</f>
        <v>5.8188890942233035E-2</v>
      </c>
      <c r="Q17">
        <f t="shared" ref="Q17:Q48" si="10">(BJ17*BL17)</f>
        <v>161.84749370682502</v>
      </c>
      <c r="R17">
        <f t="shared" ref="R17:R48" si="11">(BX17+(Q17+2*0.95*0.0000000567*(((BX17+$B$7)+273)^4-(BX17+273)^4)-44100*G17)/(1.84*29.3*N17+8*0.95*0.0000000567*(BX17+273)^3))</f>
        <v>28.194816325988448</v>
      </c>
      <c r="S17">
        <f t="shared" ref="S17:S48" si="12">($C$7*BY17+$D$7*BZ17+$E$7*R17)</f>
        <v>28.1619483870968</v>
      </c>
      <c r="T17">
        <f t="shared" ref="T17:T48" si="13">0.61365*EXP(17.502*S17/(240.97+S17))</f>
        <v>3.8308147862370925</v>
      </c>
      <c r="U17">
        <f t="shared" ref="U17:U48" si="14">(V17/W17*100)</f>
        <v>40.931131601330037</v>
      </c>
      <c r="V17">
        <f t="shared" ref="V17:V48" si="15">BS17*(BV17+BW17)/1000</f>
        <v>1.5421086913108377</v>
      </c>
      <c r="W17">
        <f t="shared" ref="W17:W48" si="16">0.61365*EXP(17.502*BX17/(240.97+BX17))</f>
        <v>3.7675691606354897</v>
      </c>
      <c r="X17">
        <f t="shared" ref="X17:X48" si="17">(T17-BS17*(BV17+BW17)/1000)</f>
        <v>2.2887060949262548</v>
      </c>
      <c r="Y17">
        <f t="shared" ref="Y17:Y48" si="18">(-G17*44100)</f>
        <v>-99.933416411885815</v>
      </c>
      <c r="Z17">
        <f t="shared" ref="Z17:Z48" si="19">2*29.3*N17*0.92*(BX17-S17)</f>
        <v>-52.172084656019926</v>
      </c>
      <c r="AA17">
        <f t="shared" ref="AA17:AA48" si="20">2*0.95*0.0000000567*(((BX17+$B$7)+273)^4-(S17+273)^4)</f>
        <v>-3.3569673458978158</v>
      </c>
      <c r="AB17">
        <f t="shared" ref="AB17:AB48" si="21">Q17+AA17+Y17+Z17</f>
        <v>6.3850252930214495</v>
      </c>
      <c r="AC17">
        <v>-3.99925918759335E-2</v>
      </c>
      <c r="AD17">
        <v>4.4895187924207998E-2</v>
      </c>
      <c r="AE17">
        <v>3.3757232156622599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50845.541138368397</v>
      </c>
      <c r="AK17" t="s">
        <v>251</v>
      </c>
      <c r="AL17">
        <v>2.1916269230769201</v>
      </c>
      <c r="AM17">
        <v>1.3408</v>
      </c>
      <c r="AN17">
        <f t="shared" ref="AN17:AN48" si="25">AM17-AL17</f>
        <v>-0.85082692307692009</v>
      </c>
      <c r="AO17">
        <f t="shared" ref="AO17:AO48" si="26">AN17/AM17</f>
        <v>-0.63456661923994639</v>
      </c>
      <c r="AP17">
        <v>0.108587449045776</v>
      </c>
      <c r="AQ17" t="s">
        <v>252</v>
      </c>
      <c r="AR17">
        <v>2.2389923076923099</v>
      </c>
      <c r="AS17">
        <v>1.6452</v>
      </c>
      <c r="AT17">
        <f t="shared" ref="AT17:AT48" si="27">1-AR17/AS17</f>
        <v>-0.36092408685406641</v>
      </c>
      <c r="AU17">
        <v>0.5</v>
      </c>
      <c r="AV17">
        <f t="shared" ref="AV17:AV48" si="28">BJ17</f>
        <v>841.20580625811601</v>
      </c>
      <c r="AW17">
        <f t="shared" ref="AW17:AW48" si="29">H17</f>
        <v>5.7743484189553165</v>
      </c>
      <c r="AX17">
        <f t="shared" ref="AX17:AX48" si="30">AT17*AU17*AV17</f>
        <v>-151.80571874002462</v>
      </c>
      <c r="AY17">
        <f t="shared" ref="AY17:AY48" si="31">BD17/AS17</f>
        <v>1</v>
      </c>
      <c r="AZ17">
        <f t="shared" ref="AZ17:AZ48" si="32">(AW17-AP17)/AV17</f>
        <v>6.7352851439675581E-3</v>
      </c>
      <c r="BA17">
        <f t="shared" ref="BA17:BA48" si="33">(AM17-AS17)/AS17</f>
        <v>-0.18502309749574519</v>
      </c>
      <c r="BB17" t="s">
        <v>253</v>
      </c>
      <c r="BC17">
        <v>0</v>
      </c>
      <c r="BD17">
        <f t="shared" ref="BD17:BD48" si="34">AS17-BC17</f>
        <v>1.6452</v>
      </c>
      <c r="BE17">
        <f t="shared" ref="BE17:BE48" si="35">(AS17-AR17)/(AS17-BC17)</f>
        <v>-0.36092408685406635</v>
      </c>
      <c r="BF17">
        <f t="shared" ref="BF17:BF48" si="36">(AM17-AS17)/(AM17-BC17)</f>
        <v>-0.22702863961813843</v>
      </c>
      <c r="BG17">
        <f t="shared" ref="BG17:BG48" si="37">(AS17-AR17)/(AS17-AL17)</f>
        <v>1.0866820111071325</v>
      </c>
      <c r="BH17">
        <f t="shared" ref="BH17:BH48" si="38">(AM17-AS17)/(AM17-AL17)</f>
        <v>0.3577695906697117</v>
      </c>
      <c r="BI17">
        <f t="shared" ref="BI17:BI48" si="39">$B$11*CB17+$C$11*CC17+$F$11*CD17</f>
        <v>1000.00725806452</v>
      </c>
      <c r="BJ17">
        <f t="shared" ref="BJ17:BJ48" si="40">BI17*BK17</f>
        <v>841.20580625811601</v>
      </c>
      <c r="BK17">
        <f t="shared" ref="BK17:BK48" si="41">($B$11*$D$9+$C$11*$D$9+$F$11*((CQ17+CI17)/MAX(CQ17+CI17+CR17, 0.1)*$I$9+CR17/MAX(CQ17+CI17+CR17, 0.1)*$J$9))/($B$11+$C$11+$F$11)</f>
        <v>0.84119970077641359</v>
      </c>
      <c r="BL17">
        <f t="shared" ref="BL17:BL48" si="42">($B$11*$K$9+$C$11*$K$9+$F$11*((CQ17+CI17)/MAX(CQ17+CI17+CR17, 0.1)*$P$9+CR17/MAX(CQ17+CI17+CR17, 0.1)*$Q$9))/($B$11+$C$11+$F$11)</f>
        <v>0.1923994015528272</v>
      </c>
      <c r="BM17">
        <v>0.56468681542632315</v>
      </c>
      <c r="BN17">
        <v>0.5</v>
      </c>
      <c r="BO17" t="s">
        <v>254</v>
      </c>
      <c r="BP17">
        <v>1675177449.7</v>
      </c>
      <c r="BQ17">
        <v>399.92332258064499</v>
      </c>
      <c r="BR17">
        <v>400.67780645161298</v>
      </c>
      <c r="BS17">
        <v>15.9781612903226</v>
      </c>
      <c r="BT17">
        <v>15.7263290322581</v>
      </c>
      <c r="BU17">
        <v>500.00364516129002</v>
      </c>
      <c r="BV17">
        <v>96.313590322580595</v>
      </c>
      <c r="BW17">
        <v>0.199936064516129</v>
      </c>
      <c r="BX17">
        <v>27.8763419354839</v>
      </c>
      <c r="BY17">
        <v>28.1619483870968</v>
      </c>
      <c r="BZ17">
        <v>999.9</v>
      </c>
      <c r="CA17">
        <v>10013.5483870968</v>
      </c>
      <c r="CB17">
        <v>0</v>
      </c>
      <c r="CC17">
        <v>384.32570967741901</v>
      </c>
      <c r="CD17">
        <v>1000.00725806452</v>
      </c>
      <c r="CE17">
        <v>0.96001135483870903</v>
      </c>
      <c r="CF17">
        <v>3.9988458064516098E-2</v>
      </c>
      <c r="CG17">
        <v>0</v>
      </c>
      <c r="CH17">
        <v>2.2425838709677399</v>
      </c>
      <c r="CI17">
        <v>0</v>
      </c>
      <c r="CJ17">
        <v>614.67893548387099</v>
      </c>
      <c r="CK17">
        <v>9334.4338709677395</v>
      </c>
      <c r="CL17">
        <v>36.810290322580599</v>
      </c>
      <c r="CM17">
        <v>41.137</v>
      </c>
      <c r="CN17">
        <v>38.436999999999998</v>
      </c>
      <c r="CO17">
        <v>39.75</v>
      </c>
      <c r="CP17">
        <v>37.201354838709698</v>
      </c>
      <c r="CQ17">
        <v>960.01709677419296</v>
      </c>
      <c r="CR17">
        <v>39.990322580645199</v>
      </c>
      <c r="CS17">
        <v>0</v>
      </c>
      <c r="CT17">
        <v>1249.2000000476801</v>
      </c>
      <c r="CU17">
        <v>2.2389923076923099</v>
      </c>
      <c r="CV17">
        <v>0.13410598238890001</v>
      </c>
      <c r="CW17">
        <v>-45.707179435299103</v>
      </c>
      <c r="CX17">
        <v>614.4855</v>
      </c>
      <c r="CY17">
        <v>15</v>
      </c>
      <c r="CZ17">
        <v>1675177325.2</v>
      </c>
      <c r="DA17" t="s">
        <v>255</v>
      </c>
      <c r="DB17">
        <v>2</v>
      </c>
      <c r="DC17">
        <v>-3.8029999999999999</v>
      </c>
      <c r="DD17">
        <v>0.372</v>
      </c>
      <c r="DE17">
        <v>400</v>
      </c>
      <c r="DF17">
        <v>15</v>
      </c>
      <c r="DG17">
        <v>1.54</v>
      </c>
      <c r="DH17">
        <v>0.52</v>
      </c>
      <c r="DI17">
        <v>-0.80778017307692296</v>
      </c>
      <c r="DJ17">
        <v>0.39428177068214998</v>
      </c>
      <c r="DK17">
        <v>0.12209005144796301</v>
      </c>
      <c r="DL17">
        <v>1</v>
      </c>
      <c r="DM17">
        <v>2.3283</v>
      </c>
      <c r="DN17">
        <v>0</v>
      </c>
      <c r="DO17">
        <v>0</v>
      </c>
      <c r="DP17">
        <v>0</v>
      </c>
      <c r="DQ17">
        <v>0.21108040384615401</v>
      </c>
      <c r="DR17">
        <v>0.38760486126520999</v>
      </c>
      <c r="DS17">
        <v>5.3284625972680397E-2</v>
      </c>
      <c r="DT17">
        <v>0</v>
      </c>
      <c r="DU17">
        <v>1</v>
      </c>
      <c r="DV17">
        <v>3</v>
      </c>
      <c r="DW17" t="s">
        <v>256</v>
      </c>
      <c r="DX17">
        <v>100</v>
      </c>
      <c r="DY17">
        <v>100</v>
      </c>
      <c r="DZ17">
        <v>-3.8029999999999999</v>
      </c>
      <c r="EA17">
        <v>0.372</v>
      </c>
      <c r="EB17">
        <v>2</v>
      </c>
      <c r="EC17">
        <v>515.66800000000001</v>
      </c>
      <c r="ED17">
        <v>417.38400000000001</v>
      </c>
      <c r="EE17">
        <v>22.102499999999999</v>
      </c>
      <c r="EF17">
        <v>31.118600000000001</v>
      </c>
      <c r="EG17">
        <v>29.9971</v>
      </c>
      <c r="EH17">
        <v>31.3186</v>
      </c>
      <c r="EI17">
        <v>31.356200000000001</v>
      </c>
      <c r="EJ17">
        <v>20.1508</v>
      </c>
      <c r="EK17">
        <v>32.790599999999998</v>
      </c>
      <c r="EL17">
        <v>0</v>
      </c>
      <c r="EM17">
        <v>22.238299999999999</v>
      </c>
      <c r="EN17">
        <v>400.75</v>
      </c>
      <c r="EO17">
        <v>15.368399999999999</v>
      </c>
      <c r="EP17">
        <v>100.265</v>
      </c>
      <c r="EQ17">
        <v>90.598399999999998</v>
      </c>
    </row>
    <row r="18" spans="1:147" x14ac:dyDescent="0.3">
      <c r="A18">
        <v>2</v>
      </c>
      <c r="B18">
        <v>1675177517.7</v>
      </c>
      <c r="C18">
        <v>60</v>
      </c>
      <c r="D18" t="s">
        <v>257</v>
      </c>
      <c r="E18" t="s">
        <v>258</v>
      </c>
      <c r="F18">
        <v>1675177509.7</v>
      </c>
      <c r="G18">
        <f t="shared" si="0"/>
        <v>2.7978134064909586E-3</v>
      </c>
      <c r="H18">
        <f t="shared" si="1"/>
        <v>5.0725483815269738</v>
      </c>
      <c r="I18">
        <f t="shared" si="2"/>
        <v>399.99364516128998</v>
      </c>
      <c r="J18">
        <f t="shared" si="3"/>
        <v>317.70146955109931</v>
      </c>
      <c r="K18">
        <f t="shared" si="4"/>
        <v>30.663132561457459</v>
      </c>
      <c r="L18">
        <f t="shared" si="5"/>
        <v>38.605607278591741</v>
      </c>
      <c r="M18">
        <f t="shared" si="6"/>
        <v>0.12013663998587909</v>
      </c>
      <c r="N18">
        <f t="shared" si="7"/>
        <v>3.3865989412390265</v>
      </c>
      <c r="O18">
        <f t="shared" si="8"/>
        <v>0.11781829886085915</v>
      </c>
      <c r="P18">
        <f t="shared" si="9"/>
        <v>7.3841004242840583E-2</v>
      </c>
      <c r="Q18">
        <f t="shared" si="10"/>
        <v>161.85104392489325</v>
      </c>
      <c r="R18">
        <f t="shared" si="11"/>
        <v>27.431879254594087</v>
      </c>
      <c r="S18">
        <f t="shared" si="12"/>
        <v>27.5630064516129</v>
      </c>
      <c r="T18">
        <f t="shared" si="13"/>
        <v>3.6992329409034217</v>
      </c>
      <c r="U18">
        <f t="shared" si="14"/>
        <v>40.474249492286937</v>
      </c>
      <c r="V18">
        <f t="shared" si="15"/>
        <v>1.4686531746941613</v>
      </c>
      <c r="W18">
        <f t="shared" si="16"/>
        <v>3.6286112605350183</v>
      </c>
      <c r="X18">
        <f t="shared" si="17"/>
        <v>2.2305797662092601</v>
      </c>
      <c r="Y18">
        <f t="shared" si="18"/>
        <v>-123.38357122625128</v>
      </c>
      <c r="Z18">
        <f t="shared" si="19"/>
        <v>-60.098894018638504</v>
      </c>
      <c r="AA18">
        <f t="shared" si="20"/>
        <v>-3.8450942824735375</v>
      </c>
      <c r="AB18">
        <f t="shared" si="21"/>
        <v>-25.476515602470059</v>
      </c>
      <c r="AC18">
        <v>-3.9967017555177203E-2</v>
      </c>
      <c r="AD18">
        <v>4.4866478508725501E-2</v>
      </c>
      <c r="AE18">
        <v>3.3740077631994501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50923.150216332317</v>
      </c>
      <c r="AK18" t="s">
        <v>251</v>
      </c>
      <c r="AL18">
        <v>2.1916269230769201</v>
      </c>
      <c r="AM18">
        <v>1.3408</v>
      </c>
      <c r="AN18">
        <f t="shared" si="25"/>
        <v>-0.85082692307692009</v>
      </c>
      <c r="AO18">
        <f t="shared" si="26"/>
        <v>-0.63456661923994639</v>
      </c>
      <c r="AP18">
        <v>0.108587449045776</v>
      </c>
      <c r="AQ18" t="s">
        <v>259</v>
      </c>
      <c r="AR18">
        <v>2.28561923076923</v>
      </c>
      <c r="AS18">
        <v>1.8468</v>
      </c>
      <c r="AT18">
        <f t="shared" si="27"/>
        <v>-0.23761058629479637</v>
      </c>
      <c r="AU18">
        <v>0.5</v>
      </c>
      <c r="AV18">
        <f t="shared" si="28"/>
        <v>841.22087365171535</v>
      </c>
      <c r="AW18">
        <f t="shared" si="29"/>
        <v>5.0725483815269738</v>
      </c>
      <c r="AX18">
        <f t="shared" si="30"/>
        <v>-99.941492495902452</v>
      </c>
      <c r="AY18">
        <f t="shared" si="31"/>
        <v>1</v>
      </c>
      <c r="AZ18">
        <f t="shared" si="32"/>
        <v>5.9009008073382533E-3</v>
      </c>
      <c r="BA18">
        <f t="shared" si="33"/>
        <v>-0.27398743773012779</v>
      </c>
      <c r="BB18" t="s">
        <v>253</v>
      </c>
      <c r="BC18">
        <v>0</v>
      </c>
      <c r="BD18">
        <f t="shared" si="34"/>
        <v>1.8468</v>
      </c>
      <c r="BE18">
        <f t="shared" si="35"/>
        <v>-0.23761058629479642</v>
      </c>
      <c r="BF18">
        <f t="shared" si="36"/>
        <v>-0.37738663484486873</v>
      </c>
      <c r="BG18">
        <f t="shared" si="37"/>
        <v>1.2725782164965791</v>
      </c>
      <c r="BH18">
        <f t="shared" si="38"/>
        <v>0.59471554822231976</v>
      </c>
      <c r="BI18">
        <f t="shared" si="39"/>
        <v>1000.02470967742</v>
      </c>
      <c r="BJ18">
        <f t="shared" si="40"/>
        <v>841.22087365171535</v>
      </c>
      <c r="BK18">
        <f t="shared" si="41"/>
        <v>0.84120008786889844</v>
      </c>
      <c r="BL18">
        <f t="shared" si="42"/>
        <v>0.19240017573779711</v>
      </c>
      <c r="BM18">
        <v>0.56468681542632315</v>
      </c>
      <c r="BN18">
        <v>0.5</v>
      </c>
      <c r="BO18" t="s">
        <v>254</v>
      </c>
      <c r="BP18">
        <v>1675177509.7</v>
      </c>
      <c r="BQ18">
        <v>399.99364516128998</v>
      </c>
      <c r="BR18">
        <v>400.69290322580599</v>
      </c>
      <c r="BS18">
        <v>15.216751612903201</v>
      </c>
      <c r="BT18">
        <v>14.9055870967742</v>
      </c>
      <c r="BU18">
        <v>500.00803225806499</v>
      </c>
      <c r="BV18">
        <v>96.315606451612894</v>
      </c>
      <c r="BW18">
        <v>0.199945096774194</v>
      </c>
      <c r="BX18">
        <v>27.2338387096774</v>
      </c>
      <c r="BY18">
        <v>27.5630064516129</v>
      </c>
      <c r="BZ18">
        <v>999.9</v>
      </c>
      <c r="CA18">
        <v>10006.935483871001</v>
      </c>
      <c r="CB18">
        <v>0</v>
      </c>
      <c r="CC18">
        <v>384.33254838709701</v>
      </c>
      <c r="CD18">
        <v>1000.02470967742</v>
      </c>
      <c r="CE18">
        <v>0.95999654838709703</v>
      </c>
      <c r="CF18">
        <v>4.0003319354838703E-2</v>
      </c>
      <c r="CG18">
        <v>0</v>
      </c>
      <c r="CH18">
        <v>2.3039419354838699</v>
      </c>
      <c r="CI18">
        <v>0</v>
      </c>
      <c r="CJ18">
        <v>595.86748387096804</v>
      </c>
      <c r="CK18">
        <v>9334.5470967741894</v>
      </c>
      <c r="CL18">
        <v>37.415064516129</v>
      </c>
      <c r="CM18">
        <v>41.235774193548401</v>
      </c>
      <c r="CN18">
        <v>38.774000000000001</v>
      </c>
      <c r="CO18">
        <v>39.828258064516099</v>
      </c>
      <c r="CP18">
        <v>37.649000000000001</v>
      </c>
      <c r="CQ18">
        <v>960.01967741935505</v>
      </c>
      <c r="CR18">
        <v>40.003870967741904</v>
      </c>
      <c r="CS18">
        <v>0</v>
      </c>
      <c r="CT18">
        <v>59.5</v>
      </c>
      <c r="CU18">
        <v>2.28561923076923</v>
      </c>
      <c r="CV18">
        <v>-0.121685474132486</v>
      </c>
      <c r="CW18">
        <v>-8.7209914444888295</v>
      </c>
      <c r="CX18">
        <v>595.75011538461501</v>
      </c>
      <c r="CY18">
        <v>15</v>
      </c>
      <c r="CZ18">
        <v>1675177325.2</v>
      </c>
      <c r="DA18" t="s">
        <v>255</v>
      </c>
      <c r="DB18">
        <v>2</v>
      </c>
      <c r="DC18">
        <v>-3.8029999999999999</v>
      </c>
      <c r="DD18">
        <v>0.372</v>
      </c>
      <c r="DE18">
        <v>400</v>
      </c>
      <c r="DF18">
        <v>15</v>
      </c>
      <c r="DG18">
        <v>1.54</v>
      </c>
      <c r="DH18">
        <v>0.52</v>
      </c>
      <c r="DI18">
        <v>-0.72253476923076898</v>
      </c>
      <c r="DJ18">
        <v>8.5988231879115307E-2</v>
      </c>
      <c r="DK18">
        <v>0.12957834494868001</v>
      </c>
      <c r="DL18">
        <v>1</v>
      </c>
      <c r="DM18">
        <v>2.2025000000000001</v>
      </c>
      <c r="DN18">
        <v>0</v>
      </c>
      <c r="DO18">
        <v>0</v>
      </c>
      <c r="DP18">
        <v>0</v>
      </c>
      <c r="DQ18">
        <v>0.32305269230769201</v>
      </c>
      <c r="DR18">
        <v>-9.9849968411164697E-2</v>
      </c>
      <c r="DS18">
        <v>2.3075698798935E-2</v>
      </c>
      <c r="DT18">
        <v>1</v>
      </c>
      <c r="DU18">
        <v>2</v>
      </c>
      <c r="DV18">
        <v>3</v>
      </c>
      <c r="DW18" t="s">
        <v>260</v>
      </c>
      <c r="DX18">
        <v>100</v>
      </c>
      <c r="DY18">
        <v>100</v>
      </c>
      <c r="DZ18">
        <v>-3.8029999999999999</v>
      </c>
      <c r="EA18">
        <v>0.372</v>
      </c>
      <c r="EB18">
        <v>2</v>
      </c>
      <c r="EC18">
        <v>516.95000000000005</v>
      </c>
      <c r="ED18">
        <v>415.71800000000002</v>
      </c>
      <c r="EE18">
        <v>24.075700000000001</v>
      </c>
      <c r="EF18">
        <v>31.172999999999998</v>
      </c>
      <c r="EG18">
        <v>29.9999</v>
      </c>
      <c r="EH18">
        <v>31.334900000000001</v>
      </c>
      <c r="EI18">
        <v>31.367100000000001</v>
      </c>
      <c r="EJ18">
        <v>20.148700000000002</v>
      </c>
      <c r="EK18">
        <v>34.887300000000003</v>
      </c>
      <c r="EL18">
        <v>0</v>
      </c>
      <c r="EM18">
        <v>24.186699999999998</v>
      </c>
      <c r="EN18">
        <v>400.68700000000001</v>
      </c>
      <c r="EO18">
        <v>14.764799999999999</v>
      </c>
      <c r="EP18">
        <v>100.268</v>
      </c>
      <c r="EQ18">
        <v>90.605699999999999</v>
      </c>
    </row>
    <row r="19" spans="1:147" x14ac:dyDescent="0.3">
      <c r="A19">
        <v>3</v>
      </c>
      <c r="B19">
        <v>1675177577.7</v>
      </c>
      <c r="C19">
        <v>120</v>
      </c>
      <c r="D19" t="s">
        <v>261</v>
      </c>
      <c r="E19" t="s">
        <v>262</v>
      </c>
      <c r="F19">
        <v>1675177569.7</v>
      </c>
      <c r="G19">
        <f t="shared" si="0"/>
        <v>2.8967498829337878E-3</v>
      </c>
      <c r="H19">
        <f t="shared" si="1"/>
        <v>6.0123718847070942</v>
      </c>
      <c r="I19">
        <f t="shared" si="2"/>
        <v>399.97261290322598</v>
      </c>
      <c r="J19">
        <f t="shared" si="3"/>
        <v>306.03379989917903</v>
      </c>
      <c r="K19">
        <f t="shared" si="4"/>
        <v>29.535867084339458</v>
      </c>
      <c r="L19">
        <f t="shared" si="5"/>
        <v>38.602069235416273</v>
      </c>
      <c r="M19">
        <f t="shared" si="6"/>
        <v>0.12187060041132709</v>
      </c>
      <c r="N19">
        <f t="shared" si="7"/>
        <v>3.3854942975504057</v>
      </c>
      <c r="O19">
        <f t="shared" si="8"/>
        <v>0.11948480816912115</v>
      </c>
      <c r="P19">
        <f t="shared" si="9"/>
        <v>7.4888468957149346E-2</v>
      </c>
      <c r="Q19">
        <f t="shared" si="10"/>
        <v>161.85046432430022</v>
      </c>
      <c r="R19">
        <f t="shared" si="11"/>
        <v>27.550801236346345</v>
      </c>
      <c r="S19">
        <f t="shared" si="12"/>
        <v>27.708093548387101</v>
      </c>
      <c r="T19">
        <f t="shared" si="13"/>
        <v>3.7307397290604589</v>
      </c>
      <c r="U19">
        <f t="shared" si="14"/>
        <v>39.734054631872837</v>
      </c>
      <c r="V19">
        <f t="shared" si="15"/>
        <v>1.4537862225515439</v>
      </c>
      <c r="W19">
        <f t="shared" si="16"/>
        <v>3.6587915228399153</v>
      </c>
      <c r="X19">
        <f t="shared" si="17"/>
        <v>2.276953506508915</v>
      </c>
      <c r="Y19">
        <f t="shared" si="18"/>
        <v>-127.74666983738004</v>
      </c>
      <c r="Z19">
        <f t="shared" si="19"/>
        <v>-60.761675597240725</v>
      </c>
      <c r="AA19">
        <f t="shared" si="20"/>
        <v>-3.8943318211676812</v>
      </c>
      <c r="AB19">
        <f t="shared" si="21"/>
        <v>-30.552212931488214</v>
      </c>
      <c r="AC19">
        <v>-3.9950629111670501E-2</v>
      </c>
      <c r="AD19">
        <v>4.48480810451828E-2</v>
      </c>
      <c r="AE19">
        <v>3.3729082825132899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50879.089358548685</v>
      </c>
      <c r="AK19" t="s">
        <v>251</v>
      </c>
      <c r="AL19">
        <v>2.1916269230769201</v>
      </c>
      <c r="AM19">
        <v>1.3408</v>
      </c>
      <c r="AN19">
        <f t="shared" si="25"/>
        <v>-0.85082692307692009</v>
      </c>
      <c r="AO19">
        <f t="shared" si="26"/>
        <v>-0.63456661923994639</v>
      </c>
      <c r="AP19">
        <v>0.108587449045776</v>
      </c>
      <c r="AQ19" t="s">
        <v>263</v>
      </c>
      <c r="AR19">
        <v>2.2439384615384599</v>
      </c>
      <c r="AS19">
        <v>1.4208000000000001</v>
      </c>
      <c r="AT19">
        <f t="shared" si="27"/>
        <v>-0.5793485793485782</v>
      </c>
      <c r="AU19">
        <v>0.5</v>
      </c>
      <c r="AV19">
        <f t="shared" si="28"/>
        <v>841.21671708393092</v>
      </c>
      <c r="AW19">
        <f t="shared" si="29"/>
        <v>6.0123718847070942</v>
      </c>
      <c r="AX19">
        <f t="shared" si="30"/>
        <v>-243.67885498342511</v>
      </c>
      <c r="AY19">
        <f t="shared" si="31"/>
        <v>1</v>
      </c>
      <c r="AZ19">
        <f t="shared" si="32"/>
        <v>7.0181492066951857E-3</v>
      </c>
      <c r="BA19">
        <f t="shared" si="33"/>
        <v>-5.6306306306306356E-2</v>
      </c>
      <c r="BB19" t="s">
        <v>253</v>
      </c>
      <c r="BC19">
        <v>0</v>
      </c>
      <c r="BD19">
        <f t="shared" si="34"/>
        <v>1.4208000000000001</v>
      </c>
      <c r="BE19">
        <f t="shared" si="35"/>
        <v>-0.57934857934857809</v>
      </c>
      <c r="BF19">
        <f t="shared" si="36"/>
        <v>-5.9665871121718429E-2</v>
      </c>
      <c r="BG19">
        <f t="shared" si="37"/>
        <v>1.0678641818227199</v>
      </c>
      <c r="BH19">
        <f t="shared" si="38"/>
        <v>9.4026173631987398E-2</v>
      </c>
      <c r="BI19">
        <f t="shared" si="39"/>
        <v>1000.01961290323</v>
      </c>
      <c r="BJ19">
        <f t="shared" si="40"/>
        <v>841.21671708393092</v>
      </c>
      <c r="BK19">
        <f t="shared" si="41"/>
        <v>0.84120021870544437</v>
      </c>
      <c r="BL19">
        <f t="shared" si="42"/>
        <v>0.19240043741088883</v>
      </c>
      <c r="BM19">
        <v>0.56468681542632304</v>
      </c>
      <c r="BN19">
        <v>0.5</v>
      </c>
      <c r="BO19" t="s">
        <v>254</v>
      </c>
      <c r="BP19">
        <v>1675177569.7</v>
      </c>
      <c r="BQ19">
        <v>399.97261290322598</v>
      </c>
      <c r="BR19">
        <v>400.782451612903</v>
      </c>
      <c r="BS19">
        <v>15.0633032258065</v>
      </c>
      <c r="BT19">
        <v>14.7410935483871</v>
      </c>
      <c r="BU19">
        <v>500.02116129032299</v>
      </c>
      <c r="BV19">
        <v>96.311816129032294</v>
      </c>
      <c r="BW19">
        <v>0.19996490322580601</v>
      </c>
      <c r="BX19">
        <v>27.375187096774201</v>
      </c>
      <c r="BY19">
        <v>27.708093548387101</v>
      </c>
      <c r="BZ19">
        <v>999.9</v>
      </c>
      <c r="CA19">
        <v>10003.225806451601</v>
      </c>
      <c r="CB19">
        <v>0</v>
      </c>
      <c r="CC19">
        <v>384.3</v>
      </c>
      <c r="CD19">
        <v>1000.01961290323</v>
      </c>
      <c r="CE19">
        <v>0.95998938709677395</v>
      </c>
      <c r="CF19">
        <v>4.00104838709677E-2</v>
      </c>
      <c r="CG19">
        <v>0</v>
      </c>
      <c r="CH19">
        <v>2.2294064516129</v>
      </c>
      <c r="CI19">
        <v>0</v>
      </c>
      <c r="CJ19">
        <v>583.70229032258101</v>
      </c>
      <c r="CK19">
        <v>9334.4774193548401</v>
      </c>
      <c r="CL19">
        <v>37.902999999999999</v>
      </c>
      <c r="CM19">
        <v>41.383000000000003</v>
      </c>
      <c r="CN19">
        <v>39.145000000000003</v>
      </c>
      <c r="CO19">
        <v>39.977645161290297</v>
      </c>
      <c r="CP19">
        <v>38.031999999999996</v>
      </c>
      <c r="CQ19">
        <v>960.01129032258098</v>
      </c>
      <c r="CR19">
        <v>40.008064516128997</v>
      </c>
      <c r="CS19">
        <v>0</v>
      </c>
      <c r="CT19">
        <v>59.400000095367403</v>
      </c>
      <c r="CU19">
        <v>2.2439384615384599</v>
      </c>
      <c r="CV19">
        <v>0.47006494961978701</v>
      </c>
      <c r="CW19">
        <v>-14.347760687859999</v>
      </c>
      <c r="CX19">
        <v>583.54161538461506</v>
      </c>
      <c r="CY19">
        <v>15</v>
      </c>
      <c r="CZ19">
        <v>1675177325.2</v>
      </c>
      <c r="DA19" t="s">
        <v>255</v>
      </c>
      <c r="DB19">
        <v>2</v>
      </c>
      <c r="DC19">
        <v>-3.8029999999999999</v>
      </c>
      <c r="DD19">
        <v>0.372</v>
      </c>
      <c r="DE19">
        <v>400</v>
      </c>
      <c r="DF19">
        <v>15</v>
      </c>
      <c r="DG19">
        <v>1.54</v>
      </c>
      <c r="DH19">
        <v>0.52</v>
      </c>
      <c r="DI19">
        <v>-0.80889721153846195</v>
      </c>
      <c r="DJ19">
        <v>-3.1701335268484801E-2</v>
      </c>
      <c r="DK19">
        <v>0.13292142747131799</v>
      </c>
      <c r="DL19">
        <v>1</v>
      </c>
      <c r="DM19">
        <v>2.5720000000000001</v>
      </c>
      <c r="DN19">
        <v>0</v>
      </c>
      <c r="DO19">
        <v>0</v>
      </c>
      <c r="DP19">
        <v>0</v>
      </c>
      <c r="DQ19">
        <v>0.31762305769230798</v>
      </c>
      <c r="DR19">
        <v>4.7135980534449097E-2</v>
      </c>
      <c r="DS19">
        <v>6.3158067315069498E-3</v>
      </c>
      <c r="DT19">
        <v>1</v>
      </c>
      <c r="DU19">
        <v>2</v>
      </c>
      <c r="DV19">
        <v>3</v>
      </c>
      <c r="DW19" t="s">
        <v>260</v>
      </c>
      <c r="DX19">
        <v>100</v>
      </c>
      <c r="DY19">
        <v>100</v>
      </c>
      <c r="DZ19">
        <v>-3.8029999999999999</v>
      </c>
      <c r="EA19">
        <v>0.372</v>
      </c>
      <c r="EB19">
        <v>2</v>
      </c>
      <c r="EC19">
        <v>516.48099999999999</v>
      </c>
      <c r="ED19">
        <v>416.20400000000001</v>
      </c>
      <c r="EE19">
        <v>26.604199999999999</v>
      </c>
      <c r="EF19">
        <v>31.194900000000001</v>
      </c>
      <c r="EG19">
        <v>30.0002</v>
      </c>
      <c r="EH19">
        <v>31.3567</v>
      </c>
      <c r="EI19">
        <v>31.383299999999998</v>
      </c>
      <c r="EJ19">
        <v>20.148199999999999</v>
      </c>
      <c r="EK19">
        <v>34.818800000000003</v>
      </c>
      <c r="EL19">
        <v>0</v>
      </c>
      <c r="EM19">
        <v>26.698699999999999</v>
      </c>
      <c r="EN19">
        <v>400.88099999999997</v>
      </c>
      <c r="EO19">
        <v>14.8817</v>
      </c>
      <c r="EP19">
        <v>100.26300000000001</v>
      </c>
      <c r="EQ19">
        <v>90.606099999999998</v>
      </c>
    </row>
    <row r="20" spans="1:147" x14ac:dyDescent="0.3">
      <c r="A20">
        <v>4</v>
      </c>
      <c r="B20">
        <v>1675177637.7</v>
      </c>
      <c r="C20">
        <v>180</v>
      </c>
      <c r="D20" t="s">
        <v>264</v>
      </c>
      <c r="E20" t="s">
        <v>265</v>
      </c>
      <c r="F20">
        <v>1675177629.7</v>
      </c>
      <c r="G20">
        <f t="shared" si="0"/>
        <v>2.7254152598656365E-3</v>
      </c>
      <c r="H20">
        <f t="shared" si="1"/>
        <v>6.3668991410019542</v>
      </c>
      <c r="I20">
        <f t="shared" si="2"/>
        <v>400.00299999999999</v>
      </c>
      <c r="J20">
        <f t="shared" si="3"/>
        <v>294.27675777073756</v>
      </c>
      <c r="K20">
        <f t="shared" si="4"/>
        <v>28.400927101159692</v>
      </c>
      <c r="L20">
        <f t="shared" si="5"/>
        <v>38.604666332825985</v>
      </c>
      <c r="M20">
        <f t="shared" si="6"/>
        <v>0.11241716133945678</v>
      </c>
      <c r="N20">
        <f t="shared" si="7"/>
        <v>3.3845153408309172</v>
      </c>
      <c r="O20">
        <f t="shared" si="8"/>
        <v>0.11038323836306696</v>
      </c>
      <c r="P20">
        <f t="shared" si="9"/>
        <v>6.9169198772487811E-2</v>
      </c>
      <c r="Q20">
        <f t="shared" si="10"/>
        <v>161.84696415696362</v>
      </c>
      <c r="R20">
        <f t="shared" si="11"/>
        <v>27.935169609096757</v>
      </c>
      <c r="S20">
        <f t="shared" si="12"/>
        <v>28.016687096774199</v>
      </c>
      <c r="T20">
        <f t="shared" si="13"/>
        <v>3.7985328681684387</v>
      </c>
      <c r="U20">
        <f t="shared" si="14"/>
        <v>39.662911405640799</v>
      </c>
      <c r="V20">
        <f t="shared" si="15"/>
        <v>1.4808059874827995</v>
      </c>
      <c r="W20">
        <f t="shared" si="16"/>
        <v>3.7334777881993846</v>
      </c>
      <c r="X20">
        <f t="shared" si="17"/>
        <v>2.3177268806856395</v>
      </c>
      <c r="Y20">
        <f t="shared" si="18"/>
        <v>-120.19081296007457</v>
      </c>
      <c r="Z20">
        <f t="shared" si="19"/>
        <v>-54.016407951931569</v>
      </c>
      <c r="AA20">
        <f t="shared" si="20"/>
        <v>-3.474332848397863</v>
      </c>
      <c r="AB20">
        <f t="shared" si="21"/>
        <v>-15.834589603440378</v>
      </c>
      <c r="AC20">
        <v>-3.9936107200598502E-2</v>
      </c>
      <c r="AD20">
        <v>4.4831778927815098E-2</v>
      </c>
      <c r="AE20">
        <v>3.3719339007653399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50802.904232765024</v>
      </c>
      <c r="AK20" t="s">
        <v>251</v>
      </c>
      <c r="AL20">
        <v>2.1916269230769201</v>
      </c>
      <c r="AM20">
        <v>1.3408</v>
      </c>
      <c r="AN20">
        <f t="shared" si="25"/>
        <v>-0.85082692307692009</v>
      </c>
      <c r="AO20">
        <f t="shared" si="26"/>
        <v>-0.63456661923994639</v>
      </c>
      <c r="AP20">
        <v>0.108587449045776</v>
      </c>
      <c r="AQ20" t="s">
        <v>266</v>
      </c>
      <c r="AR20">
        <v>2.2068615384615402</v>
      </c>
      <c r="AS20">
        <v>1.0271999999999999</v>
      </c>
      <c r="AT20">
        <f t="shared" si="27"/>
        <v>-1.1484243949197239</v>
      </c>
      <c r="AU20">
        <v>0.5</v>
      </c>
      <c r="AV20">
        <f t="shared" si="28"/>
        <v>841.19778027103621</v>
      </c>
      <c r="AW20">
        <f t="shared" si="29"/>
        <v>6.3668991410019542</v>
      </c>
      <c r="AX20">
        <f t="shared" si="30"/>
        <v>-483.0260259077898</v>
      </c>
      <c r="AY20">
        <f t="shared" si="31"/>
        <v>1</v>
      </c>
      <c r="AZ20">
        <f t="shared" si="32"/>
        <v>7.4397624895535669E-3</v>
      </c>
      <c r="BA20">
        <f t="shared" si="33"/>
        <v>0.30529595015576338</v>
      </c>
      <c r="BB20" t="s">
        <v>253</v>
      </c>
      <c r="BC20">
        <v>0</v>
      </c>
      <c r="BD20">
        <f t="shared" si="34"/>
        <v>1.0271999999999999</v>
      </c>
      <c r="BE20">
        <f t="shared" si="35"/>
        <v>-1.1484243949197239</v>
      </c>
      <c r="BF20">
        <f t="shared" si="36"/>
        <v>0.23389021479713612</v>
      </c>
      <c r="BG20">
        <f t="shared" si="37"/>
        <v>1.0130833589319317</v>
      </c>
      <c r="BH20">
        <f t="shared" si="38"/>
        <v>-0.3685826006373904</v>
      </c>
      <c r="BI20">
        <f t="shared" si="39"/>
        <v>999.99699999999996</v>
      </c>
      <c r="BJ20">
        <f t="shared" si="40"/>
        <v>841.19778027103621</v>
      </c>
      <c r="BK20">
        <f t="shared" si="41"/>
        <v>0.84120030387194789</v>
      </c>
      <c r="BL20">
        <f t="shared" si="42"/>
        <v>0.19240060774389595</v>
      </c>
      <c r="BM20">
        <v>0.56468681542632304</v>
      </c>
      <c r="BN20">
        <v>0.5</v>
      </c>
      <c r="BO20" t="s">
        <v>254</v>
      </c>
      <c r="BP20">
        <v>1675177629.7</v>
      </c>
      <c r="BQ20">
        <v>400.00299999999999</v>
      </c>
      <c r="BR20">
        <v>400.84516129032301</v>
      </c>
      <c r="BS20">
        <v>15.343400000000001</v>
      </c>
      <c r="BT20">
        <v>15.0403290322581</v>
      </c>
      <c r="BU20">
        <v>500.01241935483898</v>
      </c>
      <c r="BV20">
        <v>96.310970967741895</v>
      </c>
      <c r="BW20">
        <v>0.19997103225806501</v>
      </c>
      <c r="BX20">
        <v>27.7206516129032</v>
      </c>
      <c r="BY20">
        <v>28.016687096774199</v>
      </c>
      <c r="BZ20">
        <v>999.9</v>
      </c>
      <c r="CA20">
        <v>9999.6774193548408</v>
      </c>
      <c r="CB20">
        <v>0</v>
      </c>
      <c r="CC20">
        <v>384.27196774193499</v>
      </c>
      <c r="CD20">
        <v>999.99699999999996</v>
      </c>
      <c r="CE20">
        <v>0.95998932258064495</v>
      </c>
      <c r="CF20">
        <v>4.00104709677419E-2</v>
      </c>
      <c r="CG20">
        <v>0</v>
      </c>
      <c r="CH20">
        <v>2.19403225806452</v>
      </c>
      <c r="CI20">
        <v>0</v>
      </c>
      <c r="CJ20">
        <v>566.87838709677396</v>
      </c>
      <c r="CK20">
        <v>9334.2629032258101</v>
      </c>
      <c r="CL20">
        <v>38.306064516128998</v>
      </c>
      <c r="CM20">
        <v>41.6148387096774</v>
      </c>
      <c r="CN20">
        <v>39.509903225806397</v>
      </c>
      <c r="CO20">
        <v>40.145000000000003</v>
      </c>
      <c r="CP20">
        <v>38.372903225806397</v>
      </c>
      <c r="CQ20">
        <v>959.98677419354794</v>
      </c>
      <c r="CR20">
        <v>40.01</v>
      </c>
      <c r="CS20">
        <v>0</v>
      </c>
      <c r="CT20">
        <v>59.400000095367403</v>
      </c>
      <c r="CU20">
        <v>2.2068615384615402</v>
      </c>
      <c r="CV20">
        <v>0.84194186730426701</v>
      </c>
      <c r="CW20">
        <v>-16.285880356951601</v>
      </c>
      <c r="CX20">
        <v>566.73723076923102</v>
      </c>
      <c r="CY20">
        <v>15</v>
      </c>
      <c r="CZ20">
        <v>1675177325.2</v>
      </c>
      <c r="DA20" t="s">
        <v>255</v>
      </c>
      <c r="DB20">
        <v>2</v>
      </c>
      <c r="DC20">
        <v>-3.8029999999999999</v>
      </c>
      <c r="DD20">
        <v>0.372</v>
      </c>
      <c r="DE20">
        <v>400</v>
      </c>
      <c r="DF20">
        <v>15</v>
      </c>
      <c r="DG20">
        <v>1.54</v>
      </c>
      <c r="DH20">
        <v>0.52</v>
      </c>
      <c r="DI20">
        <v>-0.872212269230769</v>
      </c>
      <c r="DJ20">
        <v>0.147108699735369</v>
      </c>
      <c r="DK20">
        <v>0.10725173373569399</v>
      </c>
      <c r="DL20">
        <v>1</v>
      </c>
      <c r="DM20">
        <v>2.4538000000000002</v>
      </c>
      <c r="DN20">
        <v>0</v>
      </c>
      <c r="DO20">
        <v>0</v>
      </c>
      <c r="DP20">
        <v>0</v>
      </c>
      <c r="DQ20">
        <v>0.29638017307692299</v>
      </c>
      <c r="DR20">
        <v>7.3587974045926E-2</v>
      </c>
      <c r="DS20">
        <v>9.7105316889232601E-3</v>
      </c>
      <c r="DT20">
        <v>1</v>
      </c>
      <c r="DU20">
        <v>2</v>
      </c>
      <c r="DV20">
        <v>3</v>
      </c>
      <c r="DW20" t="s">
        <v>260</v>
      </c>
      <c r="DX20">
        <v>100</v>
      </c>
      <c r="DY20">
        <v>100</v>
      </c>
      <c r="DZ20">
        <v>-3.8029999999999999</v>
      </c>
      <c r="EA20">
        <v>0.372</v>
      </c>
      <c r="EB20">
        <v>2</v>
      </c>
      <c r="EC20">
        <v>516.31100000000004</v>
      </c>
      <c r="ED20">
        <v>415.80200000000002</v>
      </c>
      <c r="EE20">
        <v>26.793900000000001</v>
      </c>
      <c r="EF20">
        <v>31.192</v>
      </c>
      <c r="EG20">
        <v>30.000499999999999</v>
      </c>
      <c r="EH20">
        <v>31.367599999999999</v>
      </c>
      <c r="EI20">
        <v>31.396899999999999</v>
      </c>
      <c r="EJ20">
        <v>20.153199999999998</v>
      </c>
      <c r="EK20">
        <v>33.008400000000002</v>
      </c>
      <c r="EL20">
        <v>0</v>
      </c>
      <c r="EM20">
        <v>26.799600000000002</v>
      </c>
      <c r="EN20">
        <v>400.80399999999997</v>
      </c>
      <c r="EO20">
        <v>15.1328</v>
      </c>
      <c r="EP20">
        <v>100.261</v>
      </c>
      <c r="EQ20">
        <v>90.606800000000007</v>
      </c>
    </row>
    <row r="21" spans="1:147" x14ac:dyDescent="0.3">
      <c r="A21">
        <v>5</v>
      </c>
      <c r="B21">
        <v>1675177697.7</v>
      </c>
      <c r="C21">
        <v>240</v>
      </c>
      <c r="D21" t="s">
        <v>267</v>
      </c>
      <c r="E21" t="s">
        <v>268</v>
      </c>
      <c r="F21">
        <v>1675177689.7</v>
      </c>
      <c r="G21">
        <f t="shared" si="0"/>
        <v>2.5495596667731205E-3</v>
      </c>
      <c r="H21">
        <f t="shared" si="1"/>
        <v>7.1904139549296771</v>
      </c>
      <c r="I21">
        <f t="shared" si="2"/>
        <v>399.99103225806499</v>
      </c>
      <c r="J21">
        <f t="shared" si="3"/>
        <v>276.05412864495821</v>
      </c>
      <c r="K21">
        <f t="shared" si="4"/>
        <v>26.643088269994177</v>
      </c>
      <c r="L21">
        <f t="shared" si="5"/>
        <v>38.604734629287172</v>
      </c>
      <c r="M21">
        <f t="shared" si="6"/>
        <v>0.10549221485051807</v>
      </c>
      <c r="N21">
        <f t="shared" si="7"/>
        <v>3.3841218511373876</v>
      </c>
      <c r="O21">
        <f t="shared" si="8"/>
        <v>0.10369879592389611</v>
      </c>
      <c r="P21">
        <f t="shared" si="9"/>
        <v>6.4970339404670036E-2</v>
      </c>
      <c r="Q21">
        <f t="shared" si="10"/>
        <v>161.84439759093439</v>
      </c>
      <c r="R21">
        <f t="shared" si="11"/>
        <v>28.084230634136144</v>
      </c>
      <c r="S21">
        <f t="shared" si="12"/>
        <v>28.0810806451613</v>
      </c>
      <c r="T21">
        <f t="shared" si="13"/>
        <v>3.8128138638878601</v>
      </c>
      <c r="U21">
        <f t="shared" si="14"/>
        <v>40.062252052839789</v>
      </c>
      <c r="V21">
        <f t="shared" si="15"/>
        <v>1.505276870508423</v>
      </c>
      <c r="W21">
        <f t="shared" si="16"/>
        <v>3.7573446158819279</v>
      </c>
      <c r="X21">
        <f t="shared" si="17"/>
        <v>2.3075369933794372</v>
      </c>
      <c r="Y21">
        <f t="shared" si="18"/>
        <v>-112.43558130469461</v>
      </c>
      <c r="Z21">
        <f t="shared" si="19"/>
        <v>-45.848961051587885</v>
      </c>
      <c r="AA21">
        <f t="shared" si="20"/>
        <v>-2.951897930624908</v>
      </c>
      <c r="AB21">
        <f t="shared" si="21"/>
        <v>0.60795730402698922</v>
      </c>
      <c r="AC21">
        <v>-3.9930270636187197E-2</v>
      </c>
      <c r="AD21">
        <v>4.4825226872952303E-2</v>
      </c>
      <c r="AE21">
        <v>3.3715422498185101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50777.421484209102</v>
      </c>
      <c r="AK21" t="s">
        <v>251</v>
      </c>
      <c r="AL21">
        <v>2.1916269230769201</v>
      </c>
      <c r="AM21">
        <v>1.3408</v>
      </c>
      <c r="AN21">
        <f t="shared" si="25"/>
        <v>-0.85082692307692009</v>
      </c>
      <c r="AO21">
        <f t="shared" si="26"/>
        <v>-0.63456661923994639</v>
      </c>
      <c r="AP21">
        <v>0.108587449045776</v>
      </c>
      <c r="AQ21" t="s">
        <v>269</v>
      </c>
      <c r="AR21">
        <v>2.2515153846153799</v>
      </c>
      <c r="AS21">
        <v>1.2646200000000001</v>
      </c>
      <c r="AT21">
        <f t="shared" si="27"/>
        <v>-0.78038887935931722</v>
      </c>
      <c r="AU21">
        <v>0.5</v>
      </c>
      <c r="AV21">
        <f t="shared" si="28"/>
        <v>841.18404112178007</v>
      </c>
      <c r="AW21">
        <f t="shared" si="29"/>
        <v>7.1904139549296771</v>
      </c>
      <c r="AX21">
        <f t="shared" si="30"/>
        <v>-328.22533559298387</v>
      </c>
      <c r="AY21">
        <f t="shared" si="31"/>
        <v>1</v>
      </c>
      <c r="AZ21">
        <f t="shared" si="32"/>
        <v>8.4188788180524343E-3</v>
      </c>
      <c r="BA21">
        <f t="shared" si="33"/>
        <v>6.0239439515427491E-2</v>
      </c>
      <c r="BB21" t="s">
        <v>253</v>
      </c>
      <c r="BC21">
        <v>0</v>
      </c>
      <c r="BD21">
        <f t="shared" si="34"/>
        <v>1.2646200000000001</v>
      </c>
      <c r="BE21">
        <f t="shared" si="35"/>
        <v>-0.78038887935931722</v>
      </c>
      <c r="BF21">
        <f t="shared" si="36"/>
        <v>5.6816825775656263E-2</v>
      </c>
      <c r="BG21">
        <f t="shared" si="37"/>
        <v>1.0646041146485488</v>
      </c>
      <c r="BH21">
        <f t="shared" si="38"/>
        <v>-8.9536423841059823E-2</v>
      </c>
      <c r="BI21">
        <f t="shared" si="39"/>
        <v>999.98061290322596</v>
      </c>
      <c r="BJ21">
        <f t="shared" si="40"/>
        <v>841.18404112178007</v>
      </c>
      <c r="BK21">
        <f t="shared" si="41"/>
        <v>0.84120034955436329</v>
      </c>
      <c r="BL21">
        <f t="shared" si="42"/>
        <v>0.1924006991087267</v>
      </c>
      <c r="BM21">
        <v>0.56468681542632304</v>
      </c>
      <c r="BN21">
        <v>0.5</v>
      </c>
      <c r="BO21" t="s">
        <v>254</v>
      </c>
      <c r="BP21">
        <v>1675177689.7</v>
      </c>
      <c r="BQ21">
        <v>399.99103225806499</v>
      </c>
      <c r="BR21">
        <v>400.91822580645203</v>
      </c>
      <c r="BS21">
        <v>15.596461290322599</v>
      </c>
      <c r="BT21">
        <v>15.3130258064516</v>
      </c>
      <c r="BU21">
        <v>500.02506451612902</v>
      </c>
      <c r="BV21">
        <v>96.313983870967704</v>
      </c>
      <c r="BW21">
        <v>0.20001648387096799</v>
      </c>
      <c r="BX21">
        <v>27.829777419354802</v>
      </c>
      <c r="BY21">
        <v>28.0810806451613</v>
      </c>
      <c r="BZ21">
        <v>999.9</v>
      </c>
      <c r="CA21">
        <v>9997.9032258064508</v>
      </c>
      <c r="CB21">
        <v>0</v>
      </c>
      <c r="CC21">
        <v>384.23209677419402</v>
      </c>
      <c r="CD21">
        <v>999.98061290322596</v>
      </c>
      <c r="CE21">
        <v>0.95999125806451602</v>
      </c>
      <c r="CF21">
        <v>4.0008496774193499E-2</v>
      </c>
      <c r="CG21">
        <v>0</v>
      </c>
      <c r="CH21">
        <v>2.2611354838709699</v>
      </c>
      <c r="CI21">
        <v>0</v>
      </c>
      <c r="CJ21">
        <v>552.59277419354805</v>
      </c>
      <c r="CK21">
        <v>9334.1170967741891</v>
      </c>
      <c r="CL21">
        <v>38.673000000000002</v>
      </c>
      <c r="CM21">
        <v>41.848580645161299</v>
      </c>
      <c r="CN21">
        <v>39.8445161290323</v>
      </c>
      <c r="CO21">
        <v>40.352645161290297</v>
      </c>
      <c r="CP21">
        <v>38.685000000000002</v>
      </c>
      <c r="CQ21">
        <v>959.97193548387099</v>
      </c>
      <c r="CR21">
        <v>40.010967741935502</v>
      </c>
      <c r="CS21">
        <v>0</v>
      </c>
      <c r="CT21">
        <v>59.200000047683702</v>
      </c>
      <c r="CU21">
        <v>2.2515153846153799</v>
      </c>
      <c r="CV21">
        <v>1.0031589714925699</v>
      </c>
      <c r="CW21">
        <v>-10.961230757837701</v>
      </c>
      <c r="CX21">
        <v>552.556923076923</v>
      </c>
      <c r="CY21">
        <v>15</v>
      </c>
      <c r="CZ21">
        <v>1675177325.2</v>
      </c>
      <c r="DA21" t="s">
        <v>255</v>
      </c>
      <c r="DB21">
        <v>2</v>
      </c>
      <c r="DC21">
        <v>-3.8029999999999999</v>
      </c>
      <c r="DD21">
        <v>0.372</v>
      </c>
      <c r="DE21">
        <v>400</v>
      </c>
      <c r="DF21">
        <v>15</v>
      </c>
      <c r="DG21">
        <v>1.54</v>
      </c>
      <c r="DH21">
        <v>0.52</v>
      </c>
      <c r="DI21">
        <v>-0.93923311538461496</v>
      </c>
      <c r="DJ21">
        <v>0.10181596858189999</v>
      </c>
      <c r="DK21">
        <v>9.7124327163822105E-2</v>
      </c>
      <c r="DL21">
        <v>1</v>
      </c>
      <c r="DM21">
        <v>2.2292000000000001</v>
      </c>
      <c r="DN21">
        <v>0</v>
      </c>
      <c r="DO21">
        <v>0</v>
      </c>
      <c r="DP21">
        <v>0</v>
      </c>
      <c r="DQ21">
        <v>0.27932515384615397</v>
      </c>
      <c r="DR21">
        <v>4.0598470075983203E-2</v>
      </c>
      <c r="DS21">
        <v>5.6672225336192802E-3</v>
      </c>
      <c r="DT21">
        <v>1</v>
      </c>
      <c r="DU21">
        <v>2</v>
      </c>
      <c r="DV21">
        <v>3</v>
      </c>
      <c r="DW21" t="s">
        <v>260</v>
      </c>
      <c r="DX21">
        <v>100</v>
      </c>
      <c r="DY21">
        <v>100</v>
      </c>
      <c r="DZ21">
        <v>-3.8029999999999999</v>
      </c>
      <c r="EA21">
        <v>0.372</v>
      </c>
      <c r="EB21">
        <v>2</v>
      </c>
      <c r="EC21">
        <v>516.48199999999997</v>
      </c>
      <c r="ED21">
        <v>416.10700000000003</v>
      </c>
      <c r="EE21">
        <v>25.7819</v>
      </c>
      <c r="EF21">
        <v>31.183900000000001</v>
      </c>
      <c r="EG21">
        <v>30</v>
      </c>
      <c r="EH21">
        <v>31.373100000000001</v>
      </c>
      <c r="EI21">
        <v>31.405100000000001</v>
      </c>
      <c r="EJ21">
        <v>20.1599</v>
      </c>
      <c r="EK21">
        <v>31.714300000000001</v>
      </c>
      <c r="EL21">
        <v>0</v>
      </c>
      <c r="EM21">
        <v>25.746099999999998</v>
      </c>
      <c r="EN21">
        <v>400.92899999999997</v>
      </c>
      <c r="EO21">
        <v>15.3344</v>
      </c>
      <c r="EP21">
        <v>100.261</v>
      </c>
      <c r="EQ21">
        <v>90.606399999999994</v>
      </c>
    </row>
    <row r="22" spans="1:147" x14ac:dyDescent="0.3">
      <c r="A22">
        <v>6</v>
      </c>
      <c r="B22">
        <v>1675177757.7</v>
      </c>
      <c r="C22">
        <v>300</v>
      </c>
      <c r="D22" t="s">
        <v>270</v>
      </c>
      <c r="E22" t="s">
        <v>271</v>
      </c>
      <c r="F22">
        <v>1675177749.7</v>
      </c>
      <c r="G22">
        <f t="shared" si="0"/>
        <v>2.7720009292691973E-3</v>
      </c>
      <c r="H22">
        <f t="shared" si="1"/>
        <v>7.9350093888835493</v>
      </c>
      <c r="I22">
        <f t="shared" si="2"/>
        <v>399.98241935483901</v>
      </c>
      <c r="J22">
        <f t="shared" si="3"/>
        <v>275.40237821493355</v>
      </c>
      <c r="K22">
        <f t="shared" si="4"/>
        <v>26.579475934376401</v>
      </c>
      <c r="L22">
        <f t="shared" si="5"/>
        <v>38.60287321527246</v>
      </c>
      <c r="M22">
        <f t="shared" si="6"/>
        <v>0.11578424991663351</v>
      </c>
      <c r="N22">
        <f t="shared" si="7"/>
        <v>3.3849181636520629</v>
      </c>
      <c r="O22">
        <f t="shared" si="8"/>
        <v>0.11362817426832017</v>
      </c>
      <c r="P22">
        <f t="shared" si="9"/>
        <v>7.1207979632628399E-2</v>
      </c>
      <c r="Q22">
        <f t="shared" si="10"/>
        <v>161.84288088166031</v>
      </c>
      <c r="R22">
        <f t="shared" si="11"/>
        <v>27.965863533803155</v>
      </c>
      <c r="S22">
        <f t="shared" si="12"/>
        <v>28.003032258064501</v>
      </c>
      <c r="T22">
        <f t="shared" si="13"/>
        <v>3.7955105459508314</v>
      </c>
      <c r="U22">
        <f t="shared" si="14"/>
        <v>40.233588821222305</v>
      </c>
      <c r="V22">
        <f t="shared" si="15"/>
        <v>1.5057419860821959</v>
      </c>
      <c r="W22">
        <f t="shared" si="16"/>
        <v>3.7424998122164812</v>
      </c>
      <c r="X22">
        <f t="shared" si="17"/>
        <v>2.2897685598686355</v>
      </c>
      <c r="Y22">
        <f t="shared" si="18"/>
        <v>-122.2452409807716</v>
      </c>
      <c r="Z22">
        <f t="shared" si="19"/>
        <v>-43.990133697814656</v>
      </c>
      <c r="AA22">
        <f t="shared" si="20"/>
        <v>-2.8294966681696287</v>
      </c>
      <c r="AB22">
        <f t="shared" si="21"/>
        <v>-7.2219904650955868</v>
      </c>
      <c r="AC22">
        <v>-3.9942082491912299E-2</v>
      </c>
      <c r="AD22">
        <v>4.48384867157791E-2</v>
      </c>
      <c r="AE22">
        <v>3.3723348411353702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50803.222939119718</v>
      </c>
      <c r="AK22" t="s">
        <v>251</v>
      </c>
      <c r="AL22">
        <v>2.1916269230769201</v>
      </c>
      <c r="AM22">
        <v>1.3408</v>
      </c>
      <c r="AN22">
        <f t="shared" si="25"/>
        <v>-0.85082692307692009</v>
      </c>
      <c r="AO22">
        <f t="shared" si="26"/>
        <v>-0.63456661923994639</v>
      </c>
      <c r="AP22">
        <v>0.108587449045776</v>
      </c>
      <c r="AQ22" t="s">
        <v>272</v>
      </c>
      <c r="AR22">
        <v>2.27814615384615</v>
      </c>
      <c r="AS22">
        <v>1.1792</v>
      </c>
      <c r="AT22">
        <f t="shared" si="27"/>
        <v>-0.93194212503913665</v>
      </c>
      <c r="AU22">
        <v>0.5</v>
      </c>
      <c r="AV22">
        <f t="shared" si="28"/>
        <v>841.17884899361457</v>
      </c>
      <c r="AW22">
        <f t="shared" si="29"/>
        <v>7.9350093888835493</v>
      </c>
      <c r="AX22">
        <f t="shared" si="30"/>
        <v>-391.96500203454207</v>
      </c>
      <c r="AY22">
        <f t="shared" si="31"/>
        <v>1</v>
      </c>
      <c r="AZ22">
        <f t="shared" si="32"/>
        <v>9.3041116632940745E-3</v>
      </c>
      <c r="BA22">
        <f t="shared" si="33"/>
        <v>0.1370420624151967</v>
      </c>
      <c r="BB22" t="s">
        <v>253</v>
      </c>
      <c r="BC22">
        <v>0</v>
      </c>
      <c r="BD22">
        <f t="shared" si="34"/>
        <v>1.1792</v>
      </c>
      <c r="BE22">
        <f t="shared" si="35"/>
        <v>-0.93194212503913665</v>
      </c>
      <c r="BF22">
        <f t="shared" si="36"/>
        <v>0.1205250596658711</v>
      </c>
      <c r="BG22">
        <f t="shared" si="37"/>
        <v>1.0854572599731789</v>
      </c>
      <c r="BH22">
        <f t="shared" si="38"/>
        <v>-0.18993287073661433</v>
      </c>
      <c r="BI22">
        <f t="shared" si="39"/>
        <v>999.97480645161295</v>
      </c>
      <c r="BJ22">
        <f t="shared" si="40"/>
        <v>841.17884899361457</v>
      </c>
      <c r="BK22">
        <f t="shared" si="41"/>
        <v>0.84120004180757102</v>
      </c>
      <c r="BL22">
        <f t="shared" si="42"/>
        <v>0.19240008361514196</v>
      </c>
      <c r="BM22">
        <v>0.56468681542632304</v>
      </c>
      <c r="BN22">
        <v>0.5</v>
      </c>
      <c r="BO22" t="s">
        <v>254</v>
      </c>
      <c r="BP22">
        <v>1675177749.7</v>
      </c>
      <c r="BQ22">
        <v>399.98241935483901</v>
      </c>
      <c r="BR22">
        <v>401.00374193548402</v>
      </c>
      <c r="BS22">
        <v>15.601696774193501</v>
      </c>
      <c r="BT22">
        <v>15.293535483871</v>
      </c>
      <c r="BU22">
        <v>500.02738709677402</v>
      </c>
      <c r="BV22">
        <v>96.311400000000006</v>
      </c>
      <c r="BW22">
        <v>0.20002487096774199</v>
      </c>
      <c r="BX22">
        <v>27.761974193548401</v>
      </c>
      <c r="BY22">
        <v>28.003032258064501</v>
      </c>
      <c r="BZ22">
        <v>999.9</v>
      </c>
      <c r="CA22">
        <v>10001.129032258101</v>
      </c>
      <c r="CB22">
        <v>0</v>
      </c>
      <c r="CC22">
        <v>384.300322580645</v>
      </c>
      <c r="CD22">
        <v>999.97480645161295</v>
      </c>
      <c r="CE22">
        <v>0.95999512903225803</v>
      </c>
      <c r="CF22">
        <v>4.00045483870968E-2</v>
      </c>
      <c r="CG22">
        <v>0</v>
      </c>
      <c r="CH22">
        <v>2.2858580645161299</v>
      </c>
      <c r="CI22">
        <v>0</v>
      </c>
      <c r="CJ22">
        <v>542.07619354838698</v>
      </c>
      <c r="CK22">
        <v>9334.06870967742</v>
      </c>
      <c r="CL22">
        <v>38.993903225806498</v>
      </c>
      <c r="CM22">
        <v>42.0741935483871</v>
      </c>
      <c r="CN22">
        <v>40.156999999999996</v>
      </c>
      <c r="CO22">
        <v>40.56</v>
      </c>
      <c r="CP22">
        <v>38.985774193548401</v>
      </c>
      <c r="CQ22">
        <v>959.97290322580704</v>
      </c>
      <c r="CR22">
        <v>40.000322580645197</v>
      </c>
      <c r="CS22">
        <v>0</v>
      </c>
      <c r="CT22">
        <v>59.600000143051098</v>
      </c>
      <c r="CU22">
        <v>2.27814615384615</v>
      </c>
      <c r="CV22">
        <v>-0.16073847956371101</v>
      </c>
      <c r="CW22">
        <v>-7.0307350581084602</v>
      </c>
      <c r="CX22">
        <v>542.02503846153797</v>
      </c>
      <c r="CY22">
        <v>15</v>
      </c>
      <c r="CZ22">
        <v>1675177325.2</v>
      </c>
      <c r="DA22" t="s">
        <v>255</v>
      </c>
      <c r="DB22">
        <v>2</v>
      </c>
      <c r="DC22">
        <v>-3.8029999999999999</v>
      </c>
      <c r="DD22">
        <v>0.372</v>
      </c>
      <c r="DE22">
        <v>400</v>
      </c>
      <c r="DF22">
        <v>15</v>
      </c>
      <c r="DG22">
        <v>1.54</v>
      </c>
      <c r="DH22">
        <v>0.52</v>
      </c>
      <c r="DI22">
        <v>-0.98760388461538495</v>
      </c>
      <c r="DJ22">
        <v>-0.19973160420042599</v>
      </c>
      <c r="DK22">
        <v>0.11115346945650199</v>
      </c>
      <c r="DL22">
        <v>1</v>
      </c>
      <c r="DM22">
        <v>2.2471999999999999</v>
      </c>
      <c r="DN22">
        <v>0</v>
      </c>
      <c r="DO22">
        <v>0</v>
      </c>
      <c r="DP22">
        <v>0</v>
      </c>
      <c r="DQ22">
        <v>0.30485109615384598</v>
      </c>
      <c r="DR22">
        <v>3.7783080338085702E-2</v>
      </c>
      <c r="DS22">
        <v>5.4008559373620599E-3</v>
      </c>
      <c r="DT22">
        <v>1</v>
      </c>
      <c r="DU22">
        <v>2</v>
      </c>
      <c r="DV22">
        <v>3</v>
      </c>
      <c r="DW22" t="s">
        <v>260</v>
      </c>
      <c r="DX22">
        <v>100</v>
      </c>
      <c r="DY22">
        <v>100</v>
      </c>
      <c r="DZ22">
        <v>-3.8029999999999999</v>
      </c>
      <c r="EA22">
        <v>0.372</v>
      </c>
      <c r="EB22">
        <v>2</v>
      </c>
      <c r="EC22">
        <v>516.76</v>
      </c>
      <c r="ED22">
        <v>416.26900000000001</v>
      </c>
      <c r="EE22">
        <v>25.610499999999998</v>
      </c>
      <c r="EF22">
        <v>31.183900000000001</v>
      </c>
      <c r="EG22">
        <v>30.000299999999999</v>
      </c>
      <c r="EH22">
        <v>31.375800000000002</v>
      </c>
      <c r="EI22">
        <v>31.410499999999999</v>
      </c>
      <c r="EJ22">
        <v>20.160699999999999</v>
      </c>
      <c r="EK22">
        <v>31.714300000000001</v>
      </c>
      <c r="EL22">
        <v>0</v>
      </c>
      <c r="EM22">
        <v>25.593</v>
      </c>
      <c r="EN22">
        <v>401.03800000000001</v>
      </c>
      <c r="EO22">
        <v>15.2516</v>
      </c>
      <c r="EP22">
        <v>100.259</v>
      </c>
      <c r="EQ22">
        <v>90.608999999999995</v>
      </c>
    </row>
    <row r="23" spans="1:147" x14ac:dyDescent="0.3">
      <c r="A23">
        <v>7</v>
      </c>
      <c r="B23">
        <v>1675177817.7</v>
      </c>
      <c r="C23">
        <v>360</v>
      </c>
      <c r="D23" t="s">
        <v>273</v>
      </c>
      <c r="E23" t="s">
        <v>274</v>
      </c>
      <c r="F23">
        <v>1675177809.7</v>
      </c>
      <c r="G23">
        <f t="shared" si="0"/>
        <v>3.1261050544817651E-3</v>
      </c>
      <c r="H23">
        <f t="shared" si="1"/>
        <v>8.1223330807469463</v>
      </c>
      <c r="I23">
        <f t="shared" si="2"/>
        <v>399.97509677419299</v>
      </c>
      <c r="J23">
        <f t="shared" si="3"/>
        <v>285.5896555419053</v>
      </c>
      <c r="K23">
        <f t="shared" si="4"/>
        <v>27.563954897247029</v>
      </c>
      <c r="L23">
        <f t="shared" si="5"/>
        <v>38.603973615872654</v>
      </c>
      <c r="M23">
        <f t="shared" si="6"/>
        <v>0.13096709568817547</v>
      </c>
      <c r="N23">
        <f t="shared" si="7"/>
        <v>3.3833524432400188</v>
      </c>
      <c r="O23">
        <f t="shared" si="8"/>
        <v>0.12821448747465836</v>
      </c>
      <c r="P23">
        <f t="shared" si="9"/>
        <v>8.0376547053496172E-2</v>
      </c>
      <c r="Q23">
        <f t="shared" si="10"/>
        <v>161.84551606490658</v>
      </c>
      <c r="R23">
        <f t="shared" si="11"/>
        <v>27.878195141345003</v>
      </c>
      <c r="S23">
        <f t="shared" si="12"/>
        <v>27.981590322580701</v>
      </c>
      <c r="T23">
        <f t="shared" si="13"/>
        <v>3.7907688842060043</v>
      </c>
      <c r="U23">
        <f t="shared" si="14"/>
        <v>40.152310067721579</v>
      </c>
      <c r="V23">
        <f t="shared" si="15"/>
        <v>1.5020570713493435</v>
      </c>
      <c r="W23">
        <f t="shared" si="16"/>
        <v>3.7408982666649768</v>
      </c>
      <c r="X23">
        <f t="shared" si="17"/>
        <v>2.2887118128566608</v>
      </c>
      <c r="Y23">
        <f t="shared" si="18"/>
        <v>-137.86123290264584</v>
      </c>
      <c r="Z23">
        <f t="shared" si="19"/>
        <v>-41.395545639400503</v>
      </c>
      <c r="AA23">
        <f t="shared" si="20"/>
        <v>-2.6634598084499679</v>
      </c>
      <c r="AB23">
        <f t="shared" si="21"/>
        <v>-20.074722285589736</v>
      </c>
      <c r="AC23">
        <v>-3.9918858951642697E-2</v>
      </c>
      <c r="AD23">
        <v>4.4812416257332698E-2</v>
      </c>
      <c r="AE23">
        <v>3.37077643704934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50776.225861022824</v>
      </c>
      <c r="AK23" t="s">
        <v>251</v>
      </c>
      <c r="AL23">
        <v>2.1916269230769201</v>
      </c>
      <c r="AM23">
        <v>1.3408</v>
      </c>
      <c r="AN23">
        <f t="shared" si="25"/>
        <v>-0.85082692307692009</v>
      </c>
      <c r="AO23">
        <f t="shared" si="26"/>
        <v>-0.63456661923994639</v>
      </c>
      <c r="AP23">
        <v>0.108587449045776</v>
      </c>
      <c r="AQ23" t="s">
        <v>275</v>
      </c>
      <c r="AR23">
        <v>2.28179615384615</v>
      </c>
      <c r="AS23">
        <v>1.4236</v>
      </c>
      <c r="AT23">
        <f t="shared" si="27"/>
        <v>-0.60283517409816656</v>
      </c>
      <c r="AU23">
        <v>0.5</v>
      </c>
      <c r="AV23">
        <f t="shared" si="28"/>
        <v>841.19281954838857</v>
      </c>
      <c r="AW23">
        <f t="shared" si="29"/>
        <v>8.1223330807469463</v>
      </c>
      <c r="AX23">
        <f t="shared" si="30"/>
        <v>-253.55030991129021</v>
      </c>
      <c r="AY23">
        <f t="shared" si="31"/>
        <v>1</v>
      </c>
      <c r="AZ23">
        <f t="shared" si="32"/>
        <v>9.5266453130252726E-3</v>
      </c>
      <c r="BA23">
        <f t="shared" si="33"/>
        <v>-5.8162405169991563E-2</v>
      </c>
      <c r="BB23" t="s">
        <v>253</v>
      </c>
      <c r="BC23">
        <v>0</v>
      </c>
      <c r="BD23">
        <f t="shared" si="34"/>
        <v>1.4236</v>
      </c>
      <c r="BE23">
        <f t="shared" si="35"/>
        <v>-0.60283517409816667</v>
      </c>
      <c r="BF23">
        <f t="shared" si="36"/>
        <v>-6.1754176610978512E-2</v>
      </c>
      <c r="BG23">
        <f t="shared" si="37"/>
        <v>1.1174037368481666</v>
      </c>
      <c r="BH23">
        <f t="shared" si="38"/>
        <v>9.7317089709106852E-2</v>
      </c>
      <c r="BI23">
        <f t="shared" si="39"/>
        <v>999.99145161290301</v>
      </c>
      <c r="BJ23">
        <f t="shared" si="40"/>
        <v>841.19281954838857</v>
      </c>
      <c r="BK23">
        <f t="shared" si="41"/>
        <v>0.84120001045170389</v>
      </c>
      <c r="BL23">
        <f t="shared" si="42"/>
        <v>0.19240002090340788</v>
      </c>
      <c r="BM23">
        <v>0.56468681542632304</v>
      </c>
      <c r="BN23">
        <v>0.5</v>
      </c>
      <c r="BO23" t="s">
        <v>254</v>
      </c>
      <c r="BP23">
        <v>1675177809.7</v>
      </c>
      <c r="BQ23">
        <v>399.97509677419299</v>
      </c>
      <c r="BR23">
        <v>401.03358064516101</v>
      </c>
      <c r="BS23">
        <v>15.562787096774199</v>
      </c>
      <c r="BT23">
        <v>15.215241935483901</v>
      </c>
      <c r="BU23">
        <v>500.02070967741901</v>
      </c>
      <c r="BV23">
        <v>96.315980645161304</v>
      </c>
      <c r="BW23">
        <v>0.199962290322581</v>
      </c>
      <c r="BX23">
        <v>27.754645161290298</v>
      </c>
      <c r="BY23">
        <v>27.981590322580701</v>
      </c>
      <c r="BZ23">
        <v>999.9</v>
      </c>
      <c r="CA23">
        <v>9994.8387096774204</v>
      </c>
      <c r="CB23">
        <v>0</v>
      </c>
      <c r="CC23">
        <v>384.29245161290299</v>
      </c>
      <c r="CD23">
        <v>999.99145161290301</v>
      </c>
      <c r="CE23">
        <v>0.95999900000000005</v>
      </c>
      <c r="CF23">
        <v>4.0000599999999997E-2</v>
      </c>
      <c r="CG23">
        <v>0</v>
      </c>
      <c r="CH23">
        <v>2.2928193548387101</v>
      </c>
      <c r="CI23">
        <v>0</v>
      </c>
      <c r="CJ23">
        <v>533.39145161290298</v>
      </c>
      <c r="CK23">
        <v>9334.2429032258096</v>
      </c>
      <c r="CL23">
        <v>39.262</v>
      </c>
      <c r="CM23">
        <v>42.322161290322597</v>
      </c>
      <c r="CN23">
        <v>40.439096774193501</v>
      </c>
      <c r="CO23">
        <v>40.745935483871001</v>
      </c>
      <c r="CP23">
        <v>39.237806451612897</v>
      </c>
      <c r="CQ23">
        <v>959.99129032258099</v>
      </c>
      <c r="CR23">
        <v>40</v>
      </c>
      <c r="CS23">
        <v>0</v>
      </c>
      <c r="CT23">
        <v>59.400000095367403</v>
      </c>
      <c r="CU23">
        <v>2.28179615384615</v>
      </c>
      <c r="CV23">
        <v>0.20318975026240099</v>
      </c>
      <c r="CW23">
        <v>-10.0579145282433</v>
      </c>
      <c r="CX23">
        <v>533.31492307692304</v>
      </c>
      <c r="CY23">
        <v>15</v>
      </c>
      <c r="CZ23">
        <v>1675177325.2</v>
      </c>
      <c r="DA23" t="s">
        <v>255</v>
      </c>
      <c r="DB23">
        <v>2</v>
      </c>
      <c r="DC23">
        <v>-3.8029999999999999</v>
      </c>
      <c r="DD23">
        <v>0.372</v>
      </c>
      <c r="DE23">
        <v>400</v>
      </c>
      <c r="DF23">
        <v>15</v>
      </c>
      <c r="DG23">
        <v>1.54</v>
      </c>
      <c r="DH23">
        <v>0.52</v>
      </c>
      <c r="DI23">
        <v>-1.0411808461538501</v>
      </c>
      <c r="DJ23">
        <v>-0.105073747387095</v>
      </c>
      <c r="DK23">
        <v>0.101055516789684</v>
      </c>
      <c r="DL23">
        <v>1</v>
      </c>
      <c r="DM23">
        <v>2.2662</v>
      </c>
      <c r="DN23">
        <v>0</v>
      </c>
      <c r="DO23">
        <v>0</v>
      </c>
      <c r="DP23">
        <v>0</v>
      </c>
      <c r="DQ23">
        <v>0.35265524999999998</v>
      </c>
      <c r="DR23">
        <v>-5.3940867133721503E-2</v>
      </c>
      <c r="DS23">
        <v>8.0667015966278607E-3</v>
      </c>
      <c r="DT23">
        <v>1</v>
      </c>
      <c r="DU23">
        <v>2</v>
      </c>
      <c r="DV23">
        <v>3</v>
      </c>
      <c r="DW23" t="s">
        <v>260</v>
      </c>
      <c r="DX23">
        <v>100</v>
      </c>
      <c r="DY23">
        <v>100</v>
      </c>
      <c r="DZ23">
        <v>-3.8029999999999999</v>
      </c>
      <c r="EA23">
        <v>0.372</v>
      </c>
      <c r="EB23">
        <v>2</v>
      </c>
      <c r="EC23">
        <v>516.803</v>
      </c>
      <c r="ED23">
        <v>415.81</v>
      </c>
      <c r="EE23">
        <v>25.571999999999999</v>
      </c>
      <c r="EF23">
        <v>31.1812</v>
      </c>
      <c r="EG23">
        <v>30</v>
      </c>
      <c r="EH23">
        <v>31.3812</v>
      </c>
      <c r="EI23">
        <v>31.415900000000001</v>
      </c>
      <c r="EJ23">
        <v>20.161899999999999</v>
      </c>
      <c r="EK23">
        <v>32.829000000000001</v>
      </c>
      <c r="EL23">
        <v>0</v>
      </c>
      <c r="EM23">
        <v>25.570799999999998</v>
      </c>
      <c r="EN23">
        <v>400.94099999999997</v>
      </c>
      <c r="EO23">
        <v>15.1714</v>
      </c>
      <c r="EP23">
        <v>100.26</v>
      </c>
      <c r="EQ23">
        <v>90.611599999999996</v>
      </c>
    </row>
    <row r="24" spans="1:147" x14ac:dyDescent="0.3">
      <c r="A24">
        <v>8</v>
      </c>
      <c r="B24">
        <v>1675177877.7</v>
      </c>
      <c r="C24">
        <v>420</v>
      </c>
      <c r="D24" t="s">
        <v>276</v>
      </c>
      <c r="E24" t="s">
        <v>277</v>
      </c>
      <c r="F24">
        <v>1675177869.72258</v>
      </c>
      <c r="G24">
        <f t="shared" si="0"/>
        <v>3.2282688755174305E-3</v>
      </c>
      <c r="H24">
        <f t="shared" si="1"/>
        <v>8.2611084934090364</v>
      </c>
      <c r="I24">
        <f t="shared" si="2"/>
        <v>400.00393548387098</v>
      </c>
      <c r="J24">
        <f t="shared" si="3"/>
        <v>287.15736817462937</v>
      </c>
      <c r="K24">
        <f t="shared" si="4"/>
        <v>27.715350770613764</v>
      </c>
      <c r="L24">
        <f t="shared" si="5"/>
        <v>38.606877657478556</v>
      </c>
      <c r="M24">
        <f t="shared" si="6"/>
        <v>0.13537862304826137</v>
      </c>
      <c r="N24">
        <f t="shared" si="7"/>
        <v>3.3877894479817852</v>
      </c>
      <c r="O24">
        <f t="shared" si="8"/>
        <v>0.13244345378928554</v>
      </c>
      <c r="P24">
        <f t="shared" si="9"/>
        <v>8.303557158510054E-2</v>
      </c>
      <c r="Q24">
        <f t="shared" si="10"/>
        <v>161.84424350586116</v>
      </c>
      <c r="R24">
        <f t="shared" si="11"/>
        <v>27.850634032015002</v>
      </c>
      <c r="S24">
        <f t="shared" si="12"/>
        <v>27.975845161290302</v>
      </c>
      <c r="T24">
        <f t="shared" si="13"/>
        <v>3.7894992795782589</v>
      </c>
      <c r="U24">
        <f t="shared" si="14"/>
        <v>40.145381513543477</v>
      </c>
      <c r="V24">
        <f t="shared" si="15"/>
        <v>1.5014275601572455</v>
      </c>
      <c r="W24">
        <f t="shared" si="16"/>
        <v>3.7399758167716572</v>
      </c>
      <c r="X24">
        <f t="shared" si="17"/>
        <v>2.2880717194210134</v>
      </c>
      <c r="Y24">
        <f t="shared" si="18"/>
        <v>-142.36665741031868</v>
      </c>
      <c r="Z24">
        <f t="shared" si="19"/>
        <v>-41.171744749376067</v>
      </c>
      <c r="AA24">
        <f t="shared" si="20"/>
        <v>-2.6454591161443051</v>
      </c>
      <c r="AB24">
        <f t="shared" si="21"/>
        <v>-24.339617769977899</v>
      </c>
      <c r="AC24">
        <v>-3.9984682333255001E-2</v>
      </c>
      <c r="AD24">
        <v>4.4886308769637402E-2</v>
      </c>
      <c r="AE24">
        <v>3.3751927048443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50857.241370573669</v>
      </c>
      <c r="AK24" t="s">
        <v>251</v>
      </c>
      <c r="AL24">
        <v>2.1916269230769201</v>
      </c>
      <c r="AM24">
        <v>1.3408</v>
      </c>
      <c r="AN24">
        <f t="shared" si="25"/>
        <v>-0.85082692307692009</v>
      </c>
      <c r="AO24">
        <f t="shared" si="26"/>
        <v>-0.63456661923994639</v>
      </c>
      <c r="AP24">
        <v>0.108587449045776</v>
      </c>
      <c r="AQ24" t="s">
        <v>278</v>
      </c>
      <c r="AR24">
        <v>2.25303846153846</v>
      </c>
      <c r="AS24">
        <v>1.4139999999999999</v>
      </c>
      <c r="AT24">
        <f t="shared" si="27"/>
        <v>-0.59337939288434227</v>
      </c>
      <c r="AU24">
        <v>0.5</v>
      </c>
      <c r="AV24">
        <f t="shared" si="28"/>
        <v>841.18605309673353</v>
      </c>
      <c r="AW24">
        <f t="shared" si="29"/>
        <v>8.2611084934090364</v>
      </c>
      <c r="AX24">
        <f t="shared" si="30"/>
        <v>-249.57123474465791</v>
      </c>
      <c r="AY24">
        <f t="shared" si="31"/>
        <v>1</v>
      </c>
      <c r="AZ24">
        <f t="shared" si="32"/>
        <v>9.6916978287391407E-3</v>
      </c>
      <c r="BA24">
        <f t="shared" si="33"/>
        <v>-5.1768033946251721E-2</v>
      </c>
      <c r="BB24" t="s">
        <v>253</v>
      </c>
      <c r="BC24">
        <v>0</v>
      </c>
      <c r="BD24">
        <f t="shared" si="34"/>
        <v>1.4139999999999999</v>
      </c>
      <c r="BE24">
        <f t="shared" si="35"/>
        <v>-0.59337939288434238</v>
      </c>
      <c r="BF24">
        <f t="shared" si="36"/>
        <v>-5.4594272076372262E-2</v>
      </c>
      <c r="BG24">
        <f t="shared" si="37"/>
        <v>1.0789730096002159</v>
      </c>
      <c r="BH24">
        <f t="shared" si="38"/>
        <v>8.6033948873268304E-2</v>
      </c>
      <c r="BI24">
        <f t="shared" si="39"/>
        <v>999.98338709677398</v>
      </c>
      <c r="BJ24">
        <f t="shared" si="40"/>
        <v>841.18605309673353</v>
      </c>
      <c r="BK24">
        <f t="shared" si="41"/>
        <v>0.84120002787139025</v>
      </c>
      <c r="BL24">
        <f t="shared" si="42"/>
        <v>0.19240005574278063</v>
      </c>
      <c r="BM24">
        <v>0.56468681542632304</v>
      </c>
      <c r="BN24">
        <v>0.5</v>
      </c>
      <c r="BO24" t="s">
        <v>254</v>
      </c>
      <c r="BP24">
        <v>1675177869.72258</v>
      </c>
      <c r="BQ24">
        <v>400.00393548387098</v>
      </c>
      <c r="BR24">
        <v>401.08270967741902</v>
      </c>
      <c r="BS24">
        <v>15.5562161290323</v>
      </c>
      <c r="BT24">
        <v>15.1973129032258</v>
      </c>
      <c r="BU24">
        <v>500.02406451612899</v>
      </c>
      <c r="BV24">
        <v>96.316261290322601</v>
      </c>
      <c r="BW24">
        <v>0.199983258064516</v>
      </c>
      <c r="BX24">
        <v>27.7504225806452</v>
      </c>
      <c r="BY24">
        <v>27.975845161290302</v>
      </c>
      <c r="BZ24">
        <v>999.9</v>
      </c>
      <c r="CA24">
        <v>10011.2903225806</v>
      </c>
      <c r="CB24">
        <v>0</v>
      </c>
      <c r="CC24">
        <v>384.13729032258101</v>
      </c>
      <c r="CD24">
        <v>999.98338709677398</v>
      </c>
      <c r="CE24">
        <v>0.96000148387096795</v>
      </c>
      <c r="CF24">
        <v>3.9998296774193497E-2</v>
      </c>
      <c r="CG24">
        <v>0</v>
      </c>
      <c r="CH24">
        <v>2.2479870967741902</v>
      </c>
      <c r="CI24">
        <v>0</v>
      </c>
      <c r="CJ24">
        <v>526.52441935483898</v>
      </c>
      <c r="CK24">
        <v>9334.1687096774203</v>
      </c>
      <c r="CL24">
        <v>39.508000000000003</v>
      </c>
      <c r="CM24">
        <v>42.545999999999999</v>
      </c>
      <c r="CN24">
        <v>40.697161290322597</v>
      </c>
      <c r="CO24">
        <v>40.936999999999998</v>
      </c>
      <c r="CP24">
        <v>39.4796774193548</v>
      </c>
      <c r="CQ24">
        <v>959.98451612903204</v>
      </c>
      <c r="CR24">
        <v>40.000322580645197</v>
      </c>
      <c r="CS24">
        <v>0</v>
      </c>
      <c r="CT24">
        <v>59.200000047683702</v>
      </c>
      <c r="CU24">
        <v>2.25303846153846</v>
      </c>
      <c r="CV24">
        <v>0.59273846506000805</v>
      </c>
      <c r="CW24">
        <v>-6.0790085523854298</v>
      </c>
      <c r="CX24">
        <v>526.50380769230799</v>
      </c>
      <c r="CY24">
        <v>15</v>
      </c>
      <c r="CZ24">
        <v>1675177325.2</v>
      </c>
      <c r="DA24" t="s">
        <v>255</v>
      </c>
      <c r="DB24">
        <v>2</v>
      </c>
      <c r="DC24">
        <v>-3.8029999999999999</v>
      </c>
      <c r="DD24">
        <v>0.372</v>
      </c>
      <c r="DE24">
        <v>400</v>
      </c>
      <c r="DF24">
        <v>15</v>
      </c>
      <c r="DG24">
        <v>1.54</v>
      </c>
      <c r="DH24">
        <v>0.52</v>
      </c>
      <c r="DI24">
        <v>-1.0751595</v>
      </c>
      <c r="DJ24">
        <v>2.4894387038828399E-2</v>
      </c>
      <c r="DK24">
        <v>8.28731249497828E-2</v>
      </c>
      <c r="DL24">
        <v>1</v>
      </c>
      <c r="DM24">
        <v>2.2458</v>
      </c>
      <c r="DN24">
        <v>0</v>
      </c>
      <c r="DO24">
        <v>0</v>
      </c>
      <c r="DP24">
        <v>0</v>
      </c>
      <c r="DQ24">
        <v>0.35698007692307698</v>
      </c>
      <c r="DR24">
        <v>2.1337509047891098E-2</v>
      </c>
      <c r="DS24">
        <v>3.6325551287370202E-3</v>
      </c>
      <c r="DT24">
        <v>1</v>
      </c>
      <c r="DU24">
        <v>2</v>
      </c>
      <c r="DV24">
        <v>3</v>
      </c>
      <c r="DW24" t="s">
        <v>260</v>
      </c>
      <c r="DX24">
        <v>100</v>
      </c>
      <c r="DY24">
        <v>100</v>
      </c>
      <c r="DZ24">
        <v>-3.8029999999999999</v>
      </c>
      <c r="EA24">
        <v>0.372</v>
      </c>
      <c r="EB24">
        <v>2</v>
      </c>
      <c r="EC24">
        <v>516.80399999999997</v>
      </c>
      <c r="ED24">
        <v>415.82900000000001</v>
      </c>
      <c r="EE24">
        <v>25.633400000000002</v>
      </c>
      <c r="EF24">
        <v>31.1785</v>
      </c>
      <c r="EG24">
        <v>30.0001</v>
      </c>
      <c r="EH24">
        <v>31.3812</v>
      </c>
      <c r="EI24">
        <v>31.418600000000001</v>
      </c>
      <c r="EJ24">
        <v>20.162400000000002</v>
      </c>
      <c r="EK24">
        <v>32.829000000000001</v>
      </c>
      <c r="EL24">
        <v>0</v>
      </c>
      <c r="EM24">
        <v>25.647400000000001</v>
      </c>
      <c r="EN24">
        <v>401.05</v>
      </c>
      <c r="EO24">
        <v>15.1698</v>
      </c>
      <c r="EP24">
        <v>100.262</v>
      </c>
      <c r="EQ24">
        <v>90.614699999999999</v>
      </c>
    </row>
    <row r="25" spans="1:147" x14ac:dyDescent="0.3">
      <c r="A25">
        <v>9</v>
      </c>
      <c r="B25">
        <v>1675177937.8</v>
      </c>
      <c r="C25">
        <v>480.09999990463302</v>
      </c>
      <c r="D25" t="s">
        <v>279</v>
      </c>
      <c r="E25" t="s">
        <v>280</v>
      </c>
      <c r="F25">
        <v>1675177929.7387099</v>
      </c>
      <c r="G25">
        <f t="shared" si="0"/>
        <v>3.37665913770122E-3</v>
      </c>
      <c r="H25">
        <f t="shared" si="1"/>
        <v>8.7121040786521249</v>
      </c>
      <c r="I25">
        <f t="shared" si="2"/>
        <v>399.98561290322601</v>
      </c>
      <c r="J25">
        <f t="shared" si="3"/>
        <v>286.34903921717171</v>
      </c>
      <c r="K25">
        <f t="shared" si="4"/>
        <v>27.635731393686108</v>
      </c>
      <c r="L25">
        <f t="shared" si="5"/>
        <v>38.602870782286821</v>
      </c>
      <c r="M25">
        <f t="shared" si="6"/>
        <v>0.14174441975238899</v>
      </c>
      <c r="N25">
        <f t="shared" si="7"/>
        <v>3.3864193833675205</v>
      </c>
      <c r="O25">
        <f t="shared" si="8"/>
        <v>0.138528986538447</v>
      </c>
      <c r="P25">
        <f t="shared" si="9"/>
        <v>8.6863435298781419E-2</v>
      </c>
      <c r="Q25">
        <f t="shared" si="10"/>
        <v>161.84559539476425</v>
      </c>
      <c r="R25">
        <f t="shared" si="11"/>
        <v>27.831542176500452</v>
      </c>
      <c r="S25">
        <f t="shared" si="12"/>
        <v>27.974716129032199</v>
      </c>
      <c r="T25">
        <f t="shared" si="13"/>
        <v>3.7892498220091544</v>
      </c>
      <c r="U25">
        <f t="shared" si="14"/>
        <v>40.107105157942165</v>
      </c>
      <c r="V25">
        <f t="shared" si="15"/>
        <v>1.5012707658271887</v>
      </c>
      <c r="W25">
        <f t="shared" si="16"/>
        <v>3.7431541366926635</v>
      </c>
      <c r="X25">
        <f t="shared" si="17"/>
        <v>2.2879790561819657</v>
      </c>
      <c r="Y25">
        <f t="shared" si="18"/>
        <v>-148.9106679726238</v>
      </c>
      <c r="Z25">
        <f t="shared" si="19"/>
        <v>-38.293478151169012</v>
      </c>
      <c r="AA25">
        <f t="shared" si="20"/>
        <v>-2.4616783576032586</v>
      </c>
      <c r="AB25">
        <f t="shared" si="21"/>
        <v>-27.820229086631826</v>
      </c>
      <c r="AC25">
        <v>-3.9964353492379E-2</v>
      </c>
      <c r="AD25">
        <v>4.4863487864849901E-2</v>
      </c>
      <c r="AE25">
        <v>3.3738290446122101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50829.868895850996</v>
      </c>
      <c r="AK25" t="s">
        <v>251</v>
      </c>
      <c r="AL25">
        <v>2.1916269230769201</v>
      </c>
      <c r="AM25">
        <v>1.3408</v>
      </c>
      <c r="AN25">
        <f t="shared" si="25"/>
        <v>-0.85082692307692009</v>
      </c>
      <c r="AO25">
        <f t="shared" si="26"/>
        <v>-0.63456661923994639</v>
      </c>
      <c r="AP25">
        <v>0.108587449045776</v>
      </c>
      <c r="AQ25" t="s">
        <v>281</v>
      </c>
      <c r="AR25">
        <v>2.2717499999999999</v>
      </c>
      <c r="AS25">
        <v>1.492</v>
      </c>
      <c r="AT25">
        <f t="shared" si="27"/>
        <v>-0.52262064343163539</v>
      </c>
      <c r="AU25">
        <v>0.5</v>
      </c>
      <c r="AV25">
        <f t="shared" si="28"/>
        <v>841.19403069692294</v>
      </c>
      <c r="AW25">
        <f t="shared" si="29"/>
        <v>8.7121040786521249</v>
      </c>
      <c r="AX25">
        <f t="shared" si="30"/>
        <v>-219.81268278683837</v>
      </c>
      <c r="AY25">
        <f t="shared" si="31"/>
        <v>1</v>
      </c>
      <c r="AZ25">
        <f t="shared" si="32"/>
        <v>1.0227743321571598E-2</v>
      </c>
      <c r="BA25">
        <f t="shared" si="33"/>
        <v>-0.10134048257372655</v>
      </c>
      <c r="BB25" t="s">
        <v>253</v>
      </c>
      <c r="BC25">
        <v>0</v>
      </c>
      <c r="BD25">
        <f t="shared" si="34"/>
        <v>1.492</v>
      </c>
      <c r="BE25">
        <f t="shared" si="35"/>
        <v>-0.52262064343163539</v>
      </c>
      <c r="BF25">
        <f t="shared" si="36"/>
        <v>-0.11276849642004773</v>
      </c>
      <c r="BG25">
        <f t="shared" si="37"/>
        <v>1.1145225752186652</v>
      </c>
      <c r="BH25">
        <f t="shared" si="38"/>
        <v>0.17770946816445601</v>
      </c>
      <c r="BI25">
        <f t="shared" si="39"/>
        <v>999.99300000000005</v>
      </c>
      <c r="BJ25">
        <f t="shared" si="40"/>
        <v>841.19403069692294</v>
      </c>
      <c r="BK25">
        <f t="shared" si="41"/>
        <v>0.84119991909635661</v>
      </c>
      <c r="BL25">
        <f t="shared" si="42"/>
        <v>0.19239983819271325</v>
      </c>
      <c r="BM25">
        <v>0.56468681542632304</v>
      </c>
      <c r="BN25">
        <v>0.5</v>
      </c>
      <c r="BO25" t="s">
        <v>254</v>
      </c>
      <c r="BP25">
        <v>1675177929.7387099</v>
      </c>
      <c r="BQ25">
        <v>399.98561290322601</v>
      </c>
      <c r="BR25">
        <v>401.12203225806502</v>
      </c>
      <c r="BS25">
        <v>15.5554935483871</v>
      </c>
      <c r="BT25">
        <v>15.1800870967742</v>
      </c>
      <c r="BU25">
        <v>500.01654838709698</v>
      </c>
      <c r="BV25">
        <v>96.310738709677395</v>
      </c>
      <c r="BW25">
        <v>0.19990951612903199</v>
      </c>
      <c r="BX25">
        <v>27.7649677419355</v>
      </c>
      <c r="BY25">
        <v>27.974716129032199</v>
      </c>
      <c r="BZ25">
        <v>999.9</v>
      </c>
      <c r="CA25">
        <v>10006.774193548399</v>
      </c>
      <c r="CB25">
        <v>0</v>
      </c>
      <c r="CC25">
        <v>384.08016129032302</v>
      </c>
      <c r="CD25">
        <v>999.99300000000005</v>
      </c>
      <c r="CE25">
        <v>0.960003612903226</v>
      </c>
      <c r="CF25">
        <v>3.9996322580645199E-2</v>
      </c>
      <c r="CG25">
        <v>0</v>
      </c>
      <c r="CH25">
        <v>2.2742419354838699</v>
      </c>
      <c r="CI25">
        <v>0</v>
      </c>
      <c r="CJ25">
        <v>520.56032258064499</v>
      </c>
      <c r="CK25">
        <v>9334.2690322580602</v>
      </c>
      <c r="CL25">
        <v>39.758000000000003</v>
      </c>
      <c r="CM25">
        <v>42.75</v>
      </c>
      <c r="CN25">
        <v>40.941064516129003</v>
      </c>
      <c r="CO25">
        <v>41.125</v>
      </c>
      <c r="CP25">
        <v>39.686999999999998</v>
      </c>
      <c r="CQ25">
        <v>959.99774193548399</v>
      </c>
      <c r="CR25">
        <v>39.997096774193601</v>
      </c>
      <c r="CS25">
        <v>0</v>
      </c>
      <c r="CT25">
        <v>59.600000143051098</v>
      </c>
      <c r="CU25">
        <v>2.2717499999999999</v>
      </c>
      <c r="CV25">
        <v>0.45601710162187797</v>
      </c>
      <c r="CW25">
        <v>-3.5606495858092302</v>
      </c>
      <c r="CX25">
        <v>520.51988461538497</v>
      </c>
      <c r="CY25">
        <v>15</v>
      </c>
      <c r="CZ25">
        <v>1675177325.2</v>
      </c>
      <c r="DA25" t="s">
        <v>255</v>
      </c>
      <c r="DB25">
        <v>2</v>
      </c>
      <c r="DC25">
        <v>-3.8029999999999999</v>
      </c>
      <c r="DD25">
        <v>0.372</v>
      </c>
      <c r="DE25">
        <v>400</v>
      </c>
      <c r="DF25">
        <v>15</v>
      </c>
      <c r="DG25">
        <v>1.54</v>
      </c>
      <c r="DH25">
        <v>0.52</v>
      </c>
      <c r="DI25">
        <v>-1.12473369230769</v>
      </c>
      <c r="DJ25">
        <v>-4.8102952815612797E-2</v>
      </c>
      <c r="DK25">
        <v>0.11469447525550699</v>
      </c>
      <c r="DL25">
        <v>1</v>
      </c>
      <c r="DM25">
        <v>2.0129000000000001</v>
      </c>
      <c r="DN25">
        <v>0</v>
      </c>
      <c r="DO25">
        <v>0</v>
      </c>
      <c r="DP25">
        <v>0</v>
      </c>
      <c r="DQ25">
        <v>0.37380446153846097</v>
      </c>
      <c r="DR25">
        <v>2.0435523804244401E-2</v>
      </c>
      <c r="DS25">
        <v>3.6550659915201098E-3</v>
      </c>
      <c r="DT25">
        <v>1</v>
      </c>
      <c r="DU25">
        <v>2</v>
      </c>
      <c r="DV25">
        <v>3</v>
      </c>
      <c r="DW25" t="s">
        <v>260</v>
      </c>
      <c r="DX25">
        <v>100</v>
      </c>
      <c r="DY25">
        <v>100</v>
      </c>
      <c r="DZ25">
        <v>-3.8029999999999999</v>
      </c>
      <c r="EA25">
        <v>0.372</v>
      </c>
      <c r="EB25">
        <v>2</v>
      </c>
      <c r="EC25">
        <v>517.05999999999995</v>
      </c>
      <c r="ED25">
        <v>415.95299999999997</v>
      </c>
      <c r="EE25">
        <v>25.682600000000001</v>
      </c>
      <c r="EF25">
        <v>31.172999999999998</v>
      </c>
      <c r="EG25">
        <v>30</v>
      </c>
      <c r="EH25">
        <v>31.3812</v>
      </c>
      <c r="EI25">
        <v>31.418600000000001</v>
      </c>
      <c r="EJ25">
        <v>20.166599999999999</v>
      </c>
      <c r="EK25">
        <v>32.829000000000001</v>
      </c>
      <c r="EL25">
        <v>0</v>
      </c>
      <c r="EM25">
        <v>25.693000000000001</v>
      </c>
      <c r="EN25">
        <v>401.173</v>
      </c>
      <c r="EO25">
        <v>15.168200000000001</v>
      </c>
      <c r="EP25">
        <v>100.26300000000001</v>
      </c>
      <c r="EQ25">
        <v>90.616799999999998</v>
      </c>
    </row>
    <row r="26" spans="1:147" x14ac:dyDescent="0.3">
      <c r="A26">
        <v>10</v>
      </c>
      <c r="B26">
        <v>1675177998.2</v>
      </c>
      <c r="C26">
        <v>540.5</v>
      </c>
      <c r="D26" t="s">
        <v>282</v>
      </c>
      <c r="E26" t="s">
        <v>283</v>
      </c>
      <c r="F26">
        <v>1675177990.25161</v>
      </c>
      <c r="G26">
        <f t="shared" si="0"/>
        <v>3.5114954016563608E-3</v>
      </c>
      <c r="H26">
        <f t="shared" si="1"/>
        <v>8.635331946422756</v>
      </c>
      <c r="I26">
        <f t="shared" si="2"/>
        <v>400.00006451612899</v>
      </c>
      <c r="J26">
        <f t="shared" si="3"/>
        <v>290.81310591175134</v>
      </c>
      <c r="K26">
        <f t="shared" si="4"/>
        <v>28.065162796971563</v>
      </c>
      <c r="L26">
        <f t="shared" si="5"/>
        <v>38.602341851989614</v>
      </c>
      <c r="M26">
        <f t="shared" si="6"/>
        <v>0.14729626487993025</v>
      </c>
      <c r="N26">
        <f t="shared" si="7"/>
        <v>3.3846330447297328</v>
      </c>
      <c r="O26">
        <f t="shared" si="8"/>
        <v>0.14382555081451509</v>
      </c>
      <c r="P26">
        <f t="shared" si="9"/>
        <v>9.0195987762484275E-2</v>
      </c>
      <c r="Q26">
        <f t="shared" si="10"/>
        <v>161.84641127596052</v>
      </c>
      <c r="R26">
        <f t="shared" si="11"/>
        <v>27.822394488251057</v>
      </c>
      <c r="S26">
        <f t="shared" si="12"/>
        <v>27.989899999999999</v>
      </c>
      <c r="T26">
        <f t="shared" si="13"/>
        <v>3.7926058695229576</v>
      </c>
      <c r="U26">
        <f t="shared" si="14"/>
        <v>40.050818415161984</v>
      </c>
      <c r="V26">
        <f t="shared" si="15"/>
        <v>1.5010415476072612</v>
      </c>
      <c r="W26">
        <f t="shared" si="16"/>
        <v>3.7478423837626593</v>
      </c>
      <c r="X26">
        <f t="shared" si="17"/>
        <v>2.2915643219156965</v>
      </c>
      <c r="Y26">
        <f t="shared" si="18"/>
        <v>-154.85694721304552</v>
      </c>
      <c r="Z26">
        <f t="shared" si="19"/>
        <v>-37.132531899538321</v>
      </c>
      <c r="AA26">
        <f t="shared" si="20"/>
        <v>-2.3887433404262826</v>
      </c>
      <c r="AB26">
        <f t="shared" si="21"/>
        <v>-32.531811177049605</v>
      </c>
      <c r="AC26">
        <v>-3.9937853136565303E-2</v>
      </c>
      <c r="AD26">
        <v>4.4833738893890203E-2</v>
      </c>
      <c r="AE26">
        <v>3.37205105462585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50793.818367946595</v>
      </c>
      <c r="AK26" t="s">
        <v>251</v>
      </c>
      <c r="AL26">
        <v>2.1916269230769201</v>
      </c>
      <c r="AM26">
        <v>1.3408</v>
      </c>
      <c r="AN26">
        <f t="shared" si="25"/>
        <v>-0.85082692307692009</v>
      </c>
      <c r="AO26">
        <f t="shared" si="26"/>
        <v>-0.63456661923994639</v>
      </c>
      <c r="AP26">
        <v>0.108587449045776</v>
      </c>
      <c r="AQ26" t="s">
        <v>284</v>
      </c>
      <c r="AR26">
        <v>2.17646153846154</v>
      </c>
      <c r="AS26">
        <v>1.2652000000000001</v>
      </c>
      <c r="AT26">
        <f t="shared" si="27"/>
        <v>-0.72025097886621858</v>
      </c>
      <c r="AU26">
        <v>0.5</v>
      </c>
      <c r="AV26">
        <f t="shared" si="28"/>
        <v>841.20001784506189</v>
      </c>
      <c r="AW26">
        <f t="shared" si="29"/>
        <v>8.635331946422756</v>
      </c>
      <c r="AX26">
        <f t="shared" si="30"/>
        <v>-302.93756813759319</v>
      </c>
      <c r="AY26">
        <f t="shared" si="31"/>
        <v>1</v>
      </c>
      <c r="AZ26">
        <f t="shared" si="32"/>
        <v>1.0136405511759624E-2</v>
      </c>
      <c r="BA26">
        <f t="shared" si="33"/>
        <v>5.9753398672146602E-2</v>
      </c>
      <c r="BB26" t="s">
        <v>253</v>
      </c>
      <c r="BC26">
        <v>0</v>
      </c>
      <c r="BD26">
        <f t="shared" si="34"/>
        <v>1.2652000000000001</v>
      </c>
      <c r="BE26">
        <f t="shared" si="35"/>
        <v>-0.72025097886621869</v>
      </c>
      <c r="BF26">
        <f t="shared" si="36"/>
        <v>5.6384248210023781E-2</v>
      </c>
      <c r="BG26">
        <f t="shared" si="37"/>
        <v>0.98363024191372628</v>
      </c>
      <c r="BH26">
        <f t="shared" si="38"/>
        <v>-8.8854734082227882E-2</v>
      </c>
      <c r="BI26">
        <f t="shared" si="39"/>
        <v>1000.00035483871</v>
      </c>
      <c r="BJ26">
        <f t="shared" si="40"/>
        <v>841.20001784506189</v>
      </c>
      <c r="BK26">
        <f t="shared" si="41"/>
        <v>0.84119971935483862</v>
      </c>
      <c r="BL26">
        <f t="shared" si="42"/>
        <v>0.19239943870967741</v>
      </c>
      <c r="BM26">
        <v>0.56468681542632304</v>
      </c>
      <c r="BN26">
        <v>0.5</v>
      </c>
      <c r="BO26" t="s">
        <v>254</v>
      </c>
      <c r="BP26">
        <v>1675177990.25161</v>
      </c>
      <c r="BQ26">
        <v>400.00006451612899</v>
      </c>
      <c r="BR26">
        <v>401.13393548387103</v>
      </c>
      <c r="BS26">
        <v>15.5538935483871</v>
      </c>
      <c r="BT26">
        <v>15.163487096774199</v>
      </c>
      <c r="BU26">
        <v>500.00541935483898</v>
      </c>
      <c r="BV26">
        <v>96.305861290322596</v>
      </c>
      <c r="BW26">
        <v>0.19997777419354801</v>
      </c>
      <c r="BX26">
        <v>27.786403225806399</v>
      </c>
      <c r="BY26">
        <v>27.989899999999999</v>
      </c>
      <c r="BZ26">
        <v>999.9</v>
      </c>
      <c r="CA26">
        <v>10000.6451612903</v>
      </c>
      <c r="CB26">
        <v>0</v>
      </c>
      <c r="CC26">
        <v>384.07703225806398</v>
      </c>
      <c r="CD26">
        <v>1000.00035483871</v>
      </c>
      <c r="CE26">
        <v>0.96000680645161296</v>
      </c>
      <c r="CF26">
        <v>3.9993361290322597E-2</v>
      </c>
      <c r="CG26">
        <v>0</v>
      </c>
      <c r="CH26">
        <v>2.1735419354838701</v>
      </c>
      <c r="CI26">
        <v>0</v>
      </c>
      <c r="CJ26">
        <v>515.73435483871003</v>
      </c>
      <c r="CK26">
        <v>9334.3503225806398</v>
      </c>
      <c r="CL26">
        <v>39.977645161290297</v>
      </c>
      <c r="CM26">
        <v>42.914999999999999</v>
      </c>
      <c r="CN26">
        <v>41.161000000000001</v>
      </c>
      <c r="CO26">
        <v>41.286000000000001</v>
      </c>
      <c r="CP26">
        <v>39.875</v>
      </c>
      <c r="CQ26">
        <v>960.00935483871001</v>
      </c>
      <c r="CR26">
        <v>39.990645161290303</v>
      </c>
      <c r="CS26">
        <v>0</v>
      </c>
      <c r="CT26">
        <v>60</v>
      </c>
      <c r="CU26">
        <v>2.17646153846154</v>
      </c>
      <c r="CV26">
        <v>0.42590084088145103</v>
      </c>
      <c r="CW26">
        <v>-2.3372307616405199</v>
      </c>
      <c r="CX26">
        <v>515.72392307692303</v>
      </c>
      <c r="CY26">
        <v>15</v>
      </c>
      <c r="CZ26">
        <v>1675177325.2</v>
      </c>
      <c r="DA26" t="s">
        <v>255</v>
      </c>
      <c r="DB26">
        <v>2</v>
      </c>
      <c r="DC26">
        <v>-3.8029999999999999</v>
      </c>
      <c r="DD26">
        <v>0.372</v>
      </c>
      <c r="DE26">
        <v>400</v>
      </c>
      <c r="DF26">
        <v>15</v>
      </c>
      <c r="DG26">
        <v>1.54</v>
      </c>
      <c r="DH26">
        <v>0.52</v>
      </c>
      <c r="DI26">
        <v>-1.12334863461538</v>
      </c>
      <c r="DJ26">
        <v>-0.105959776088231</v>
      </c>
      <c r="DK26">
        <v>9.8190717728312296E-2</v>
      </c>
      <c r="DL26">
        <v>1</v>
      </c>
      <c r="DM26">
        <v>1.9872000000000001</v>
      </c>
      <c r="DN26">
        <v>0</v>
      </c>
      <c r="DO26">
        <v>0</v>
      </c>
      <c r="DP26">
        <v>0</v>
      </c>
      <c r="DQ26">
        <v>0.388396153846154</v>
      </c>
      <c r="DR26">
        <v>2.0521555722997801E-2</v>
      </c>
      <c r="DS26">
        <v>3.4734215141259401E-3</v>
      </c>
      <c r="DT26">
        <v>1</v>
      </c>
      <c r="DU26">
        <v>2</v>
      </c>
      <c r="DV26">
        <v>3</v>
      </c>
      <c r="DW26" t="s">
        <v>260</v>
      </c>
      <c r="DX26">
        <v>100</v>
      </c>
      <c r="DY26">
        <v>100</v>
      </c>
      <c r="DZ26">
        <v>-3.8029999999999999</v>
      </c>
      <c r="EA26">
        <v>0.372</v>
      </c>
      <c r="EB26">
        <v>2</v>
      </c>
      <c r="EC26">
        <v>517.29499999999996</v>
      </c>
      <c r="ED26">
        <v>416.05799999999999</v>
      </c>
      <c r="EE26">
        <v>25.6557</v>
      </c>
      <c r="EF26">
        <v>31.1632</v>
      </c>
      <c r="EG26">
        <v>30.0001</v>
      </c>
      <c r="EH26">
        <v>31.378499999999999</v>
      </c>
      <c r="EI26">
        <v>31.415900000000001</v>
      </c>
      <c r="EJ26">
        <v>20.164300000000001</v>
      </c>
      <c r="EK26">
        <v>32.829000000000001</v>
      </c>
      <c r="EL26">
        <v>0</v>
      </c>
      <c r="EM26">
        <v>25.651800000000001</v>
      </c>
      <c r="EN26">
        <v>401.11200000000002</v>
      </c>
      <c r="EO26">
        <v>15.1669</v>
      </c>
      <c r="EP26">
        <v>100.26600000000001</v>
      </c>
      <c r="EQ26">
        <v>90.618499999999997</v>
      </c>
    </row>
    <row r="27" spans="1:147" x14ac:dyDescent="0.3">
      <c r="A27">
        <v>11</v>
      </c>
      <c r="B27">
        <v>1675178058.3</v>
      </c>
      <c r="C27">
        <v>600.59999990463302</v>
      </c>
      <c r="D27" t="s">
        <v>285</v>
      </c>
      <c r="E27" t="s">
        <v>286</v>
      </c>
      <c r="F27">
        <v>1675178050.2612901</v>
      </c>
      <c r="G27">
        <f t="shared" si="0"/>
        <v>3.5988525075946135E-3</v>
      </c>
      <c r="H27">
        <f t="shared" si="1"/>
        <v>8.4650997468606057</v>
      </c>
      <c r="I27">
        <f t="shared" si="2"/>
        <v>400.003774193548</v>
      </c>
      <c r="J27">
        <f t="shared" si="3"/>
        <v>295.00652222943245</v>
      </c>
      <c r="K27">
        <f t="shared" si="4"/>
        <v>28.468562226806359</v>
      </c>
      <c r="L27">
        <f t="shared" si="5"/>
        <v>38.600951092634183</v>
      </c>
      <c r="M27">
        <f t="shared" si="6"/>
        <v>0.15119475898434917</v>
      </c>
      <c r="N27">
        <f t="shared" si="7"/>
        <v>3.38355378864801</v>
      </c>
      <c r="O27">
        <f t="shared" si="8"/>
        <v>0.14753921450267207</v>
      </c>
      <c r="P27">
        <f t="shared" si="9"/>
        <v>9.2533083858462012E-2</v>
      </c>
      <c r="Q27">
        <f t="shared" si="10"/>
        <v>161.84601098118409</v>
      </c>
      <c r="R27">
        <f t="shared" si="11"/>
        <v>27.801543507322091</v>
      </c>
      <c r="S27">
        <f t="shared" si="12"/>
        <v>27.9776903225806</v>
      </c>
      <c r="T27">
        <f t="shared" si="13"/>
        <v>3.7899069953621152</v>
      </c>
      <c r="U27">
        <f t="shared" si="14"/>
        <v>40.03919467995398</v>
      </c>
      <c r="V27">
        <f t="shared" si="15"/>
        <v>1.5005168781452578</v>
      </c>
      <c r="W27">
        <f t="shared" si="16"/>
        <v>3.7476200261752681</v>
      </c>
      <c r="X27">
        <f t="shared" si="17"/>
        <v>2.2893901172168576</v>
      </c>
      <c r="Y27">
        <f t="shared" si="18"/>
        <v>-158.70939558492245</v>
      </c>
      <c r="Z27">
        <f t="shared" si="19"/>
        <v>-35.07882983418385</v>
      </c>
      <c r="AA27">
        <f t="shared" si="20"/>
        <v>-2.2571992076455074</v>
      </c>
      <c r="AB27">
        <f t="shared" si="21"/>
        <v>-34.199413645567702</v>
      </c>
      <c r="AC27">
        <v>-3.9921845157902598E-2</v>
      </c>
      <c r="AD27">
        <v>4.4815768535465497E-2</v>
      </c>
      <c r="AE27">
        <v>3.3709768416852399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50774.366582682414</v>
      </c>
      <c r="AK27" t="s">
        <v>251</v>
      </c>
      <c r="AL27">
        <v>2.1916269230769201</v>
      </c>
      <c r="AM27">
        <v>1.3408</v>
      </c>
      <c r="AN27">
        <f t="shared" si="25"/>
        <v>-0.85082692307692009</v>
      </c>
      <c r="AO27">
        <f t="shared" si="26"/>
        <v>-0.63456661923994639</v>
      </c>
      <c r="AP27">
        <v>0.108587449045776</v>
      </c>
      <c r="AQ27" t="s">
        <v>287</v>
      </c>
      <c r="AR27">
        <v>2.3159576923076899</v>
      </c>
      <c r="AS27">
        <v>1.3560000000000001</v>
      </c>
      <c r="AT27">
        <f t="shared" si="27"/>
        <v>-0.70793340140685079</v>
      </c>
      <c r="AU27">
        <v>0.5</v>
      </c>
      <c r="AV27">
        <f t="shared" si="28"/>
        <v>841.19809978102103</v>
      </c>
      <c r="AW27">
        <f t="shared" si="29"/>
        <v>8.4650997468606057</v>
      </c>
      <c r="AX27">
        <f t="shared" si="30"/>
        <v>-297.75611601747886</v>
      </c>
      <c r="AY27">
        <f t="shared" si="31"/>
        <v>1</v>
      </c>
      <c r="AZ27">
        <f t="shared" si="32"/>
        <v>9.9340598843366146E-3</v>
      </c>
      <c r="BA27">
        <f t="shared" si="33"/>
        <v>-1.1209439528023673E-2</v>
      </c>
      <c r="BB27" t="s">
        <v>253</v>
      </c>
      <c r="BC27">
        <v>0</v>
      </c>
      <c r="BD27">
        <f t="shared" si="34"/>
        <v>1.3560000000000001</v>
      </c>
      <c r="BE27">
        <f t="shared" si="35"/>
        <v>-0.70793340140685079</v>
      </c>
      <c r="BF27">
        <f t="shared" si="36"/>
        <v>-1.1336515513126567E-2</v>
      </c>
      <c r="BG27">
        <f t="shared" si="37"/>
        <v>1.1487874143319399</v>
      </c>
      <c r="BH27">
        <f t="shared" si="38"/>
        <v>1.7864972990077711E-2</v>
      </c>
      <c r="BI27">
        <f t="shared" si="39"/>
        <v>999.99809677419296</v>
      </c>
      <c r="BJ27">
        <f t="shared" si="40"/>
        <v>841.19809978102103</v>
      </c>
      <c r="BK27">
        <f t="shared" si="41"/>
        <v>0.84119970077400041</v>
      </c>
      <c r="BL27">
        <f t="shared" si="42"/>
        <v>0.192399401548001</v>
      </c>
      <c r="BM27">
        <v>0.56468681542632304</v>
      </c>
      <c r="BN27">
        <v>0.5</v>
      </c>
      <c r="BO27" t="s">
        <v>254</v>
      </c>
      <c r="BP27">
        <v>1675178050.2612901</v>
      </c>
      <c r="BQ27">
        <v>400.003774193548</v>
      </c>
      <c r="BR27">
        <v>401.12235483871001</v>
      </c>
      <c r="BS27">
        <v>15.5491612903226</v>
      </c>
      <c r="BT27">
        <v>15.149045161290299</v>
      </c>
      <c r="BU27">
        <v>500.011129032258</v>
      </c>
      <c r="BV27">
        <v>96.301429032258</v>
      </c>
      <c r="BW27">
        <v>0.20003816129032301</v>
      </c>
      <c r="BX27">
        <v>27.785387096774201</v>
      </c>
      <c r="BY27">
        <v>27.9776903225806</v>
      </c>
      <c r="BZ27">
        <v>999.9</v>
      </c>
      <c r="CA27">
        <v>9997.0967741935492</v>
      </c>
      <c r="CB27">
        <v>0</v>
      </c>
      <c r="CC27">
        <v>384.04741935483901</v>
      </c>
      <c r="CD27">
        <v>999.99809677419296</v>
      </c>
      <c r="CE27">
        <v>0.96001000000000003</v>
      </c>
      <c r="CF27">
        <v>3.9990400000000002E-2</v>
      </c>
      <c r="CG27">
        <v>0</v>
      </c>
      <c r="CH27">
        <v>2.3117645161290299</v>
      </c>
      <c r="CI27">
        <v>0</v>
      </c>
      <c r="CJ27">
        <v>511.69219354838702</v>
      </c>
      <c r="CK27">
        <v>9334.3396774193607</v>
      </c>
      <c r="CL27">
        <v>40.179000000000002</v>
      </c>
      <c r="CM27">
        <v>43.0843548387097</v>
      </c>
      <c r="CN27">
        <v>41.358741935483899</v>
      </c>
      <c r="CO27">
        <v>41.436999999999998</v>
      </c>
      <c r="CP27">
        <v>40.054000000000002</v>
      </c>
      <c r="CQ27">
        <v>960.00935483870899</v>
      </c>
      <c r="CR27">
        <v>39.99</v>
      </c>
      <c r="CS27">
        <v>0</v>
      </c>
      <c r="CT27">
        <v>59.299999952316298</v>
      </c>
      <c r="CU27">
        <v>2.3159576923076899</v>
      </c>
      <c r="CV27">
        <v>-0.123900859538633</v>
      </c>
      <c r="CW27">
        <v>-2.8316581258540001</v>
      </c>
      <c r="CX27">
        <v>511.66692307692301</v>
      </c>
      <c r="CY27">
        <v>15</v>
      </c>
      <c r="CZ27">
        <v>1675177325.2</v>
      </c>
      <c r="DA27" t="s">
        <v>255</v>
      </c>
      <c r="DB27">
        <v>2</v>
      </c>
      <c r="DC27">
        <v>-3.8029999999999999</v>
      </c>
      <c r="DD27">
        <v>0.372</v>
      </c>
      <c r="DE27">
        <v>400</v>
      </c>
      <c r="DF27">
        <v>15</v>
      </c>
      <c r="DG27">
        <v>1.54</v>
      </c>
      <c r="DH27">
        <v>0.52</v>
      </c>
      <c r="DI27">
        <v>-1.1374394999999999</v>
      </c>
      <c r="DJ27">
        <v>0.235516022457053</v>
      </c>
      <c r="DK27">
        <v>0.11166248855514101</v>
      </c>
      <c r="DL27">
        <v>1</v>
      </c>
      <c r="DM27">
        <v>1.9648000000000001</v>
      </c>
      <c r="DN27">
        <v>0</v>
      </c>
      <c r="DO27">
        <v>0</v>
      </c>
      <c r="DP27">
        <v>0</v>
      </c>
      <c r="DQ27">
        <v>0.39972063461538498</v>
      </c>
      <c r="DR27">
        <v>7.5019697028928696E-3</v>
      </c>
      <c r="DS27">
        <v>2.9416742160574402E-3</v>
      </c>
      <c r="DT27">
        <v>1</v>
      </c>
      <c r="DU27">
        <v>2</v>
      </c>
      <c r="DV27">
        <v>3</v>
      </c>
      <c r="DW27" t="s">
        <v>260</v>
      </c>
      <c r="DX27">
        <v>100</v>
      </c>
      <c r="DY27">
        <v>100</v>
      </c>
      <c r="DZ27">
        <v>-3.8029999999999999</v>
      </c>
      <c r="EA27">
        <v>0.372</v>
      </c>
      <c r="EB27">
        <v>2</v>
      </c>
      <c r="EC27">
        <v>517.14499999999998</v>
      </c>
      <c r="ED27">
        <v>415.685</v>
      </c>
      <c r="EE27">
        <v>25.661899999999999</v>
      </c>
      <c r="EF27">
        <v>31.156700000000001</v>
      </c>
      <c r="EG27">
        <v>30.0002</v>
      </c>
      <c r="EH27">
        <v>31.375800000000002</v>
      </c>
      <c r="EI27">
        <v>31.415299999999998</v>
      </c>
      <c r="EJ27">
        <v>20.166899999999998</v>
      </c>
      <c r="EK27">
        <v>32.829000000000001</v>
      </c>
      <c r="EL27">
        <v>0</v>
      </c>
      <c r="EM27">
        <v>25.669499999999999</v>
      </c>
      <c r="EN27">
        <v>401.19</v>
      </c>
      <c r="EO27">
        <v>15.166</v>
      </c>
      <c r="EP27">
        <v>100.262</v>
      </c>
      <c r="EQ27">
        <v>90.621099999999998</v>
      </c>
    </row>
    <row r="28" spans="1:147" x14ac:dyDescent="0.3">
      <c r="A28">
        <v>12</v>
      </c>
      <c r="B28">
        <v>1675178118.3</v>
      </c>
      <c r="C28">
        <v>660.59999990463302</v>
      </c>
      <c r="D28" t="s">
        <v>288</v>
      </c>
      <c r="E28" t="s">
        <v>289</v>
      </c>
      <c r="F28">
        <v>1675178110.2548399</v>
      </c>
      <c r="G28">
        <f t="shared" si="0"/>
        <v>3.3404592826944469E-3</v>
      </c>
      <c r="H28">
        <f t="shared" si="1"/>
        <v>8.8766460162559024</v>
      </c>
      <c r="I28">
        <f t="shared" si="2"/>
        <v>400.00116129032301</v>
      </c>
      <c r="J28">
        <f t="shared" si="3"/>
        <v>283.4571846558307</v>
      </c>
      <c r="K28">
        <f t="shared" si="4"/>
        <v>27.352268185285823</v>
      </c>
      <c r="L28">
        <f t="shared" si="5"/>
        <v>38.598206820275173</v>
      </c>
      <c r="M28">
        <f t="shared" si="6"/>
        <v>0.14024361901671387</v>
      </c>
      <c r="N28">
        <f t="shared" si="7"/>
        <v>3.3845110050942564</v>
      </c>
      <c r="O28">
        <f t="shared" si="8"/>
        <v>0.13709336871906547</v>
      </c>
      <c r="P28">
        <f t="shared" si="9"/>
        <v>8.5960499148750841E-2</v>
      </c>
      <c r="Q28">
        <f t="shared" si="10"/>
        <v>161.84451001476907</v>
      </c>
      <c r="R28">
        <f t="shared" si="11"/>
        <v>27.889390516054139</v>
      </c>
      <c r="S28">
        <f t="shared" si="12"/>
        <v>28.003370967741901</v>
      </c>
      <c r="T28">
        <f t="shared" si="13"/>
        <v>3.7955854895812822</v>
      </c>
      <c r="U28">
        <f t="shared" si="14"/>
        <v>40.196458392939554</v>
      </c>
      <c r="V28">
        <f t="shared" si="15"/>
        <v>1.5089791298694646</v>
      </c>
      <c r="W28">
        <f t="shared" si="16"/>
        <v>3.7540101546222648</v>
      </c>
      <c r="X28">
        <f t="shared" si="17"/>
        <v>2.2866063597118176</v>
      </c>
      <c r="Y28">
        <f t="shared" si="18"/>
        <v>-147.31425436682511</v>
      </c>
      <c r="Z28">
        <f t="shared" si="19"/>
        <v>-34.450123578701522</v>
      </c>
      <c r="AA28">
        <f t="shared" si="20"/>
        <v>-2.2167233891683717</v>
      </c>
      <c r="AB28">
        <f t="shared" si="21"/>
        <v>-22.136591319925941</v>
      </c>
      <c r="AC28">
        <v>-3.99360428878415E-2</v>
      </c>
      <c r="AD28">
        <v>4.4831706731111302E-2</v>
      </c>
      <c r="AE28">
        <v>3.37192958528972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50786.626586757833</v>
      </c>
      <c r="AK28" t="s">
        <v>251</v>
      </c>
      <c r="AL28">
        <v>2.1916269230769201</v>
      </c>
      <c r="AM28">
        <v>1.3408</v>
      </c>
      <c r="AN28">
        <f t="shared" si="25"/>
        <v>-0.85082692307692009</v>
      </c>
      <c r="AO28">
        <f t="shared" si="26"/>
        <v>-0.63456661923994639</v>
      </c>
      <c r="AP28">
        <v>0.108587449045776</v>
      </c>
      <c r="AQ28" t="s">
        <v>290</v>
      </c>
      <c r="AR28">
        <v>2.21526538461538</v>
      </c>
      <c r="AS28">
        <v>1.93442</v>
      </c>
      <c r="AT28">
        <f t="shared" si="27"/>
        <v>-0.14518325111164065</v>
      </c>
      <c r="AU28">
        <v>0.5</v>
      </c>
      <c r="AV28">
        <f t="shared" si="28"/>
        <v>841.19011571652391</v>
      </c>
      <c r="AW28">
        <f t="shared" si="29"/>
        <v>8.8766460162559024</v>
      </c>
      <c r="AX28">
        <f t="shared" si="30"/>
        <v>-61.063357901351075</v>
      </c>
      <c r="AY28">
        <f t="shared" si="31"/>
        <v>1</v>
      </c>
      <c r="AZ28">
        <f t="shared" si="32"/>
        <v>1.0423397045912164E-2</v>
      </c>
      <c r="BA28">
        <f t="shared" si="33"/>
        <v>-0.30687234416517611</v>
      </c>
      <c r="BB28" t="s">
        <v>253</v>
      </c>
      <c r="BC28">
        <v>0</v>
      </c>
      <c r="BD28">
        <f t="shared" si="34"/>
        <v>1.93442</v>
      </c>
      <c r="BE28">
        <f t="shared" si="35"/>
        <v>-0.14518325111164071</v>
      </c>
      <c r="BF28">
        <f t="shared" si="36"/>
        <v>-0.44273568019093079</v>
      </c>
      <c r="BG28">
        <f t="shared" si="37"/>
        <v>1.0919044528649435</v>
      </c>
      <c r="BH28">
        <f t="shared" si="38"/>
        <v>0.6976977148927539</v>
      </c>
      <c r="BI28">
        <f t="shared" si="39"/>
        <v>999.98858064516105</v>
      </c>
      <c r="BJ28">
        <f t="shared" si="40"/>
        <v>841.19011571652391</v>
      </c>
      <c r="BK28">
        <f t="shared" si="41"/>
        <v>0.84119972167463608</v>
      </c>
      <c r="BL28">
        <f t="shared" si="42"/>
        <v>0.1923994433492722</v>
      </c>
      <c r="BM28">
        <v>0.56468681542632304</v>
      </c>
      <c r="BN28">
        <v>0.5</v>
      </c>
      <c r="BO28" t="s">
        <v>254</v>
      </c>
      <c r="BP28">
        <v>1675178110.2548399</v>
      </c>
      <c r="BQ28">
        <v>400.00116129032301</v>
      </c>
      <c r="BR28">
        <v>401.154516129032</v>
      </c>
      <c r="BS28">
        <v>15.637861290322601</v>
      </c>
      <c r="BT28">
        <v>15.266516129032301</v>
      </c>
      <c r="BU28">
        <v>500.02412903225797</v>
      </c>
      <c r="BV28">
        <v>96.295283870967793</v>
      </c>
      <c r="BW28">
        <v>0.19995303225806399</v>
      </c>
      <c r="BX28">
        <v>27.814567741935502</v>
      </c>
      <c r="BY28">
        <v>28.003370967741901</v>
      </c>
      <c r="BZ28">
        <v>999.9</v>
      </c>
      <c r="CA28">
        <v>10001.2903225806</v>
      </c>
      <c r="CB28">
        <v>0</v>
      </c>
      <c r="CC28">
        <v>384.09409677419399</v>
      </c>
      <c r="CD28">
        <v>999.98858064516105</v>
      </c>
      <c r="CE28">
        <v>0.96001129032258103</v>
      </c>
      <c r="CF28">
        <v>3.9989083870967702E-2</v>
      </c>
      <c r="CG28">
        <v>0</v>
      </c>
      <c r="CH28">
        <v>2.2371032258064498</v>
      </c>
      <c r="CI28">
        <v>0</v>
      </c>
      <c r="CJ28">
        <v>508.35203225806498</v>
      </c>
      <c r="CK28">
        <v>9334.2541935483896</v>
      </c>
      <c r="CL28">
        <v>40.3343548387097</v>
      </c>
      <c r="CM28">
        <v>43.25</v>
      </c>
      <c r="CN28">
        <v>41.542000000000002</v>
      </c>
      <c r="CO28">
        <v>41.572161290322597</v>
      </c>
      <c r="CP28">
        <v>40.191064516129003</v>
      </c>
      <c r="CQ28">
        <v>959.99967741935495</v>
      </c>
      <c r="CR28">
        <v>39.990322580645199</v>
      </c>
      <c r="CS28">
        <v>0</v>
      </c>
      <c r="CT28">
        <v>59.299999952316298</v>
      </c>
      <c r="CU28">
        <v>2.21526538461538</v>
      </c>
      <c r="CV28">
        <v>-0.86384614384890501</v>
      </c>
      <c r="CW28">
        <v>-3.0557265186017402</v>
      </c>
      <c r="CX28">
        <v>508.36069230769198</v>
      </c>
      <c r="CY28">
        <v>15</v>
      </c>
      <c r="CZ28">
        <v>1675177325.2</v>
      </c>
      <c r="DA28" t="s">
        <v>255</v>
      </c>
      <c r="DB28">
        <v>2</v>
      </c>
      <c r="DC28">
        <v>-3.8029999999999999</v>
      </c>
      <c r="DD28">
        <v>0.372</v>
      </c>
      <c r="DE28">
        <v>400</v>
      </c>
      <c r="DF28">
        <v>15</v>
      </c>
      <c r="DG28">
        <v>1.54</v>
      </c>
      <c r="DH28">
        <v>0.52</v>
      </c>
      <c r="DI28">
        <v>-1.1655960961538501</v>
      </c>
      <c r="DJ28">
        <v>0.19699959579305701</v>
      </c>
      <c r="DK28">
        <v>9.0668338407342897E-2</v>
      </c>
      <c r="DL28">
        <v>1</v>
      </c>
      <c r="DM28">
        <v>2.157</v>
      </c>
      <c r="DN28">
        <v>0</v>
      </c>
      <c r="DO28">
        <v>0</v>
      </c>
      <c r="DP28">
        <v>0</v>
      </c>
      <c r="DQ28">
        <v>0.369531461538461</v>
      </c>
      <c r="DR28">
        <v>3.83415707260997E-2</v>
      </c>
      <c r="DS28">
        <v>1.66781193777743E-2</v>
      </c>
      <c r="DT28">
        <v>1</v>
      </c>
      <c r="DU28">
        <v>2</v>
      </c>
      <c r="DV28">
        <v>3</v>
      </c>
      <c r="DW28" t="s">
        <v>260</v>
      </c>
      <c r="DX28">
        <v>100</v>
      </c>
      <c r="DY28">
        <v>100</v>
      </c>
      <c r="DZ28">
        <v>-3.8029999999999999</v>
      </c>
      <c r="EA28">
        <v>0.372</v>
      </c>
      <c r="EB28">
        <v>2</v>
      </c>
      <c r="EC28">
        <v>516.73</v>
      </c>
      <c r="ED28">
        <v>415.91500000000002</v>
      </c>
      <c r="EE28">
        <v>25.6493</v>
      </c>
      <c r="EF28">
        <v>31.151199999999999</v>
      </c>
      <c r="EG28">
        <v>30</v>
      </c>
      <c r="EH28">
        <v>31.371400000000001</v>
      </c>
      <c r="EI28">
        <v>31.4132</v>
      </c>
      <c r="EJ28">
        <v>20.172799999999999</v>
      </c>
      <c r="EK28">
        <v>31.379200000000001</v>
      </c>
      <c r="EL28">
        <v>0</v>
      </c>
      <c r="EM28">
        <v>25.646999999999998</v>
      </c>
      <c r="EN28">
        <v>401.23899999999998</v>
      </c>
      <c r="EO28">
        <v>15.275</v>
      </c>
      <c r="EP28">
        <v>100.264</v>
      </c>
      <c r="EQ28">
        <v>90.623500000000007</v>
      </c>
    </row>
    <row r="29" spans="1:147" x14ac:dyDescent="0.3">
      <c r="A29">
        <v>13</v>
      </c>
      <c r="B29">
        <v>1675178178.3</v>
      </c>
      <c r="C29">
        <v>720.59999990463302</v>
      </c>
      <c r="D29" t="s">
        <v>291</v>
      </c>
      <c r="E29" t="s">
        <v>292</v>
      </c>
      <c r="F29">
        <v>1675178170.3</v>
      </c>
      <c r="G29">
        <f t="shared" si="0"/>
        <v>3.6949799936252768E-3</v>
      </c>
      <c r="H29">
        <f t="shared" si="1"/>
        <v>9.0883377367377634</v>
      </c>
      <c r="I29">
        <f t="shared" si="2"/>
        <v>399.97974193548401</v>
      </c>
      <c r="J29">
        <f t="shared" si="3"/>
        <v>291.33953402052197</v>
      </c>
      <c r="K29">
        <f t="shared" si="4"/>
        <v>28.112447581782764</v>
      </c>
      <c r="L29">
        <f t="shared" si="5"/>
        <v>38.59554991992345</v>
      </c>
      <c r="M29">
        <f t="shared" si="6"/>
        <v>0.15600011338543884</v>
      </c>
      <c r="N29">
        <f t="shared" si="7"/>
        <v>3.3844677132001419</v>
      </c>
      <c r="O29">
        <f t="shared" si="8"/>
        <v>0.15211275165644364</v>
      </c>
      <c r="P29">
        <f t="shared" si="9"/>
        <v>9.5411665557413677E-2</v>
      </c>
      <c r="Q29">
        <f t="shared" si="10"/>
        <v>161.8444366632682</v>
      </c>
      <c r="R29">
        <f t="shared" si="11"/>
        <v>27.803384959302829</v>
      </c>
      <c r="S29">
        <f t="shared" si="12"/>
        <v>27.985706451612899</v>
      </c>
      <c r="T29">
        <f t="shared" si="13"/>
        <v>3.7916787224297033</v>
      </c>
      <c r="U29">
        <f t="shared" si="14"/>
        <v>40.294142936191605</v>
      </c>
      <c r="V29">
        <f t="shared" si="15"/>
        <v>1.5121608994724536</v>
      </c>
      <c r="W29">
        <f t="shared" si="16"/>
        <v>3.7528057163718773</v>
      </c>
      <c r="X29">
        <f t="shared" si="17"/>
        <v>2.2795178229572497</v>
      </c>
      <c r="Y29">
        <f t="shared" si="18"/>
        <v>-162.94861771887471</v>
      </c>
      <c r="Z29">
        <f t="shared" si="19"/>
        <v>-32.229515072900938</v>
      </c>
      <c r="AA29">
        <f t="shared" si="20"/>
        <v>-2.0736234587217921</v>
      </c>
      <c r="AB29">
        <f t="shared" si="21"/>
        <v>-35.407319587229239</v>
      </c>
      <c r="AC29">
        <v>-3.9935400733303698E-2</v>
      </c>
      <c r="AD29">
        <v>4.4830985856386799E-2</v>
      </c>
      <c r="AE29">
        <v>3.3718864956994699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50786.737983768595</v>
      </c>
      <c r="AK29" t="s">
        <v>251</v>
      </c>
      <c r="AL29">
        <v>2.1916269230769201</v>
      </c>
      <c r="AM29">
        <v>1.3408</v>
      </c>
      <c r="AN29">
        <f t="shared" si="25"/>
        <v>-0.85082692307692009</v>
      </c>
      <c r="AO29">
        <f t="shared" si="26"/>
        <v>-0.63456661923994639</v>
      </c>
      <c r="AP29">
        <v>0.108587449045776</v>
      </c>
      <c r="AQ29" t="s">
        <v>293</v>
      </c>
      <c r="AR29">
        <v>2.2395961538461502</v>
      </c>
      <c r="AS29">
        <v>1.56829</v>
      </c>
      <c r="AT29">
        <f t="shared" si="27"/>
        <v>-0.42804975728095584</v>
      </c>
      <c r="AU29">
        <v>0.5</v>
      </c>
      <c r="AV29">
        <f t="shared" si="28"/>
        <v>841.18956522634903</v>
      </c>
      <c r="AW29">
        <f t="shared" si="29"/>
        <v>9.0883377367377634</v>
      </c>
      <c r="AX29">
        <f t="shared" si="30"/>
        <v>-180.03549461120573</v>
      </c>
      <c r="AY29">
        <f t="shared" si="31"/>
        <v>1</v>
      </c>
      <c r="AZ29">
        <f t="shared" si="32"/>
        <v>1.067506143549902E-2</v>
      </c>
      <c r="BA29">
        <f t="shared" si="33"/>
        <v>-0.1450560801892507</v>
      </c>
      <c r="BB29" t="s">
        <v>253</v>
      </c>
      <c r="BC29">
        <v>0</v>
      </c>
      <c r="BD29">
        <f t="shared" si="34"/>
        <v>1.56829</v>
      </c>
      <c r="BE29">
        <f t="shared" si="35"/>
        <v>-0.42804975728095584</v>
      </c>
      <c r="BF29">
        <f t="shared" si="36"/>
        <v>-0.16966736276849639</v>
      </c>
      <c r="BG29">
        <f t="shared" si="37"/>
        <v>1.0769555420083958</v>
      </c>
      <c r="BH29">
        <f t="shared" si="38"/>
        <v>0.26737517799425986</v>
      </c>
      <c r="BI29">
        <f t="shared" si="39"/>
        <v>999.98790322580601</v>
      </c>
      <c r="BJ29">
        <f t="shared" si="40"/>
        <v>841.18956522634903</v>
      </c>
      <c r="BK29">
        <f t="shared" si="41"/>
        <v>0.84119974102966832</v>
      </c>
      <c r="BL29">
        <f t="shared" si="42"/>
        <v>0.19239948205933671</v>
      </c>
      <c r="BM29">
        <v>0.56468681542632304</v>
      </c>
      <c r="BN29">
        <v>0.5</v>
      </c>
      <c r="BO29" t="s">
        <v>254</v>
      </c>
      <c r="BP29">
        <v>1675178170.3</v>
      </c>
      <c r="BQ29">
        <v>399.97974193548401</v>
      </c>
      <c r="BR29">
        <v>401.173</v>
      </c>
      <c r="BS29">
        <v>15.671074193548399</v>
      </c>
      <c r="BT29">
        <v>15.260335483871</v>
      </c>
      <c r="BU29">
        <v>500.02803225806502</v>
      </c>
      <c r="BV29">
        <v>96.293735483871004</v>
      </c>
      <c r="BW29">
        <v>0.20002625806451599</v>
      </c>
      <c r="BX29">
        <v>27.809070967741899</v>
      </c>
      <c r="BY29">
        <v>27.985706451612899</v>
      </c>
      <c r="BZ29">
        <v>999.9</v>
      </c>
      <c r="CA29">
        <v>10001.2903225806</v>
      </c>
      <c r="CB29">
        <v>0</v>
      </c>
      <c r="CC29">
        <v>384.10441935483902</v>
      </c>
      <c r="CD29">
        <v>999.98790322580601</v>
      </c>
      <c r="CE29">
        <v>0.96001225806451596</v>
      </c>
      <c r="CF29">
        <v>3.9988096774193502E-2</v>
      </c>
      <c r="CG29">
        <v>0</v>
      </c>
      <c r="CH29">
        <v>2.23953548387097</v>
      </c>
      <c r="CI29">
        <v>0</v>
      </c>
      <c r="CJ29">
        <v>505.45025806451599</v>
      </c>
      <c r="CK29">
        <v>9334.25</v>
      </c>
      <c r="CL29">
        <v>40.5</v>
      </c>
      <c r="CM29">
        <v>43.393000000000001</v>
      </c>
      <c r="CN29">
        <v>41.686999999999998</v>
      </c>
      <c r="CO29">
        <v>41.6991935483871</v>
      </c>
      <c r="CP29">
        <v>40.375</v>
      </c>
      <c r="CQ29">
        <v>959.99903225806395</v>
      </c>
      <c r="CR29">
        <v>39.990967741935499</v>
      </c>
      <c r="CS29">
        <v>0</v>
      </c>
      <c r="CT29">
        <v>59.200000047683702</v>
      </c>
      <c r="CU29">
        <v>2.2395961538461502</v>
      </c>
      <c r="CV29">
        <v>0.30716921368845501</v>
      </c>
      <c r="CW29">
        <v>-2.04950427098994</v>
      </c>
      <c r="CX29">
        <v>505.429384615385</v>
      </c>
      <c r="CY29">
        <v>15</v>
      </c>
      <c r="CZ29">
        <v>1675177325.2</v>
      </c>
      <c r="DA29" t="s">
        <v>255</v>
      </c>
      <c r="DB29">
        <v>2</v>
      </c>
      <c r="DC29">
        <v>-3.8029999999999999</v>
      </c>
      <c r="DD29">
        <v>0.372</v>
      </c>
      <c r="DE29">
        <v>400</v>
      </c>
      <c r="DF29">
        <v>15</v>
      </c>
      <c r="DG29">
        <v>1.54</v>
      </c>
      <c r="DH29">
        <v>0.52</v>
      </c>
      <c r="DI29">
        <v>-1.19345113461538</v>
      </c>
      <c r="DJ29">
        <v>-8.5129766482366198E-2</v>
      </c>
      <c r="DK29">
        <v>0.11008957680331</v>
      </c>
      <c r="DL29">
        <v>1</v>
      </c>
      <c r="DM29">
        <v>2.3691</v>
      </c>
      <c r="DN29">
        <v>0</v>
      </c>
      <c r="DO29">
        <v>0</v>
      </c>
      <c r="DP29">
        <v>0</v>
      </c>
      <c r="DQ29">
        <v>0.40955328846153799</v>
      </c>
      <c r="DR29">
        <v>1.415764971661E-2</v>
      </c>
      <c r="DS29">
        <v>3.2822508771628198E-3</v>
      </c>
      <c r="DT29">
        <v>1</v>
      </c>
      <c r="DU29">
        <v>2</v>
      </c>
      <c r="DV29">
        <v>3</v>
      </c>
      <c r="DW29" t="s">
        <v>260</v>
      </c>
      <c r="DX29">
        <v>100</v>
      </c>
      <c r="DY29">
        <v>100</v>
      </c>
      <c r="DZ29">
        <v>-3.8029999999999999</v>
      </c>
      <c r="EA29">
        <v>0.372</v>
      </c>
      <c r="EB29">
        <v>2</v>
      </c>
      <c r="EC29">
        <v>516.69600000000003</v>
      </c>
      <c r="ED29">
        <v>415.62900000000002</v>
      </c>
      <c r="EE29">
        <v>25.586600000000001</v>
      </c>
      <c r="EF29">
        <v>31.145800000000001</v>
      </c>
      <c r="EG29">
        <v>30.0002</v>
      </c>
      <c r="EH29">
        <v>31.367599999999999</v>
      </c>
      <c r="EI29">
        <v>31.407699999999998</v>
      </c>
      <c r="EJ29">
        <v>20.1723</v>
      </c>
      <c r="EK29">
        <v>31.379200000000001</v>
      </c>
      <c r="EL29">
        <v>0</v>
      </c>
      <c r="EM29">
        <v>25.588999999999999</v>
      </c>
      <c r="EN29">
        <v>401.30799999999999</v>
      </c>
      <c r="EO29">
        <v>15.212999999999999</v>
      </c>
      <c r="EP29">
        <v>100.267</v>
      </c>
      <c r="EQ29">
        <v>90.626900000000006</v>
      </c>
    </row>
    <row r="30" spans="1:147" x14ac:dyDescent="0.3">
      <c r="A30">
        <v>14</v>
      </c>
      <c r="B30">
        <v>1675178238.3</v>
      </c>
      <c r="C30">
        <v>780.59999990463302</v>
      </c>
      <c r="D30" t="s">
        <v>294</v>
      </c>
      <c r="E30" t="s">
        <v>295</v>
      </c>
      <c r="F30">
        <v>1675178230.3</v>
      </c>
      <c r="G30">
        <f t="shared" si="0"/>
        <v>3.8285856624539717E-3</v>
      </c>
      <c r="H30">
        <f t="shared" si="1"/>
        <v>9.2555793326594813</v>
      </c>
      <c r="I30">
        <f t="shared" si="2"/>
        <v>399.982967741935</v>
      </c>
      <c r="J30">
        <f t="shared" si="3"/>
        <v>292.73202719251515</v>
      </c>
      <c r="K30">
        <f t="shared" si="4"/>
        <v>28.245740008521047</v>
      </c>
      <c r="L30">
        <f t="shared" si="5"/>
        <v>38.59439304618811</v>
      </c>
      <c r="M30">
        <f t="shared" si="6"/>
        <v>0.16143669131104885</v>
      </c>
      <c r="N30">
        <f t="shared" si="7"/>
        <v>3.383236044844085</v>
      </c>
      <c r="O30">
        <f t="shared" si="8"/>
        <v>0.1572760787124681</v>
      </c>
      <c r="P30">
        <f t="shared" si="9"/>
        <v>9.8662432490930513E-2</v>
      </c>
      <c r="Q30">
        <f t="shared" si="10"/>
        <v>161.84678389774967</v>
      </c>
      <c r="R30">
        <f t="shared" si="11"/>
        <v>27.784531018152069</v>
      </c>
      <c r="S30">
        <f t="shared" si="12"/>
        <v>28.001741935483899</v>
      </c>
      <c r="T30">
        <f t="shared" si="13"/>
        <v>3.7952250582330698</v>
      </c>
      <c r="U30">
        <f t="shared" si="14"/>
        <v>40.234683829105201</v>
      </c>
      <c r="V30">
        <f t="shared" si="15"/>
        <v>1.5109423848635706</v>
      </c>
      <c r="W30">
        <f t="shared" si="16"/>
        <v>3.755323121914472</v>
      </c>
      <c r="X30">
        <f t="shared" si="17"/>
        <v>2.284282673369499</v>
      </c>
      <c r="Y30">
        <f t="shared" si="18"/>
        <v>-168.84062771422015</v>
      </c>
      <c r="Z30">
        <f t="shared" si="19"/>
        <v>-33.047398435478364</v>
      </c>
      <c r="AA30">
        <f t="shared" si="20"/>
        <v>-2.1273113926045086</v>
      </c>
      <c r="AB30">
        <f t="shared" si="21"/>
        <v>-42.168553644553334</v>
      </c>
      <c r="AC30">
        <v>-3.9917132650124698E-2</v>
      </c>
      <c r="AD30">
        <v>4.4810478332646397E-2</v>
      </c>
      <c r="AE30">
        <v>3.37066058250609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50762.437332925692</v>
      </c>
      <c r="AK30" t="s">
        <v>251</v>
      </c>
      <c r="AL30">
        <v>2.1916269230769201</v>
      </c>
      <c r="AM30">
        <v>1.3408</v>
      </c>
      <c r="AN30">
        <f t="shared" si="25"/>
        <v>-0.85082692307692009</v>
      </c>
      <c r="AO30">
        <f t="shared" si="26"/>
        <v>-0.63456661923994639</v>
      </c>
      <c r="AP30">
        <v>0.108587449045776</v>
      </c>
      <c r="AQ30" t="s">
        <v>296</v>
      </c>
      <c r="AR30">
        <v>2.2275576923076899</v>
      </c>
      <c r="AS30">
        <v>1.8427800000000001</v>
      </c>
      <c r="AT30">
        <f t="shared" si="27"/>
        <v>-0.20880283718495418</v>
      </c>
      <c r="AU30">
        <v>0.5</v>
      </c>
      <c r="AV30">
        <f t="shared" si="28"/>
        <v>841.20165329064343</v>
      </c>
      <c r="AW30">
        <f t="shared" si="29"/>
        <v>9.2555793326594813</v>
      </c>
      <c r="AX30">
        <f t="shared" si="30"/>
        <v>-87.822645925880252</v>
      </c>
      <c r="AY30">
        <f t="shared" si="31"/>
        <v>1</v>
      </c>
      <c r="AZ30">
        <f t="shared" si="32"/>
        <v>1.0873720763424759E-2</v>
      </c>
      <c r="BA30">
        <f t="shared" si="33"/>
        <v>-0.27240365100554603</v>
      </c>
      <c r="BB30" t="s">
        <v>253</v>
      </c>
      <c r="BC30">
        <v>0</v>
      </c>
      <c r="BD30">
        <f t="shared" si="34"/>
        <v>1.8427800000000001</v>
      </c>
      <c r="BE30">
        <f t="shared" si="35"/>
        <v>-0.20880283718495413</v>
      </c>
      <c r="BF30">
        <f t="shared" si="36"/>
        <v>-0.37438842482100249</v>
      </c>
      <c r="BG30">
        <f t="shared" si="37"/>
        <v>1.1029986703447205</v>
      </c>
      <c r="BH30">
        <f t="shared" si="38"/>
        <v>0.58999073299731253</v>
      </c>
      <c r="BI30">
        <f t="shared" si="39"/>
        <v>1000.00225806452</v>
      </c>
      <c r="BJ30">
        <f t="shared" si="40"/>
        <v>841.20165329064343</v>
      </c>
      <c r="BK30">
        <f t="shared" si="41"/>
        <v>0.84119975380732515</v>
      </c>
      <c r="BL30">
        <f t="shared" si="42"/>
        <v>0.19239950761465041</v>
      </c>
      <c r="BM30">
        <v>0.56468681542632304</v>
      </c>
      <c r="BN30">
        <v>0.5</v>
      </c>
      <c r="BO30" t="s">
        <v>254</v>
      </c>
      <c r="BP30">
        <v>1675178230.3</v>
      </c>
      <c r="BQ30">
        <v>399.982967741935</v>
      </c>
      <c r="BR30">
        <v>401.201161290323</v>
      </c>
      <c r="BS30">
        <v>15.6590419354839</v>
      </c>
      <c r="BT30">
        <v>15.233441935483899</v>
      </c>
      <c r="BU30">
        <v>500.02296774193502</v>
      </c>
      <c r="BV30">
        <v>96.290061290322598</v>
      </c>
      <c r="BW30">
        <v>0.20002993548387099</v>
      </c>
      <c r="BX30">
        <v>27.820558064516099</v>
      </c>
      <c r="BY30">
        <v>28.001741935483899</v>
      </c>
      <c r="BZ30">
        <v>999.9</v>
      </c>
      <c r="CA30">
        <v>9997.0967741935492</v>
      </c>
      <c r="CB30">
        <v>0</v>
      </c>
      <c r="CC30">
        <v>384.081903225806</v>
      </c>
      <c r="CD30">
        <v>1000.00225806452</v>
      </c>
      <c r="CE30">
        <v>0.96000770967742</v>
      </c>
      <c r="CF30">
        <v>3.9992583870967699E-2</v>
      </c>
      <c r="CG30">
        <v>0</v>
      </c>
      <c r="CH30">
        <v>2.2453677419354801</v>
      </c>
      <c r="CI30">
        <v>0</v>
      </c>
      <c r="CJ30">
        <v>502.65696774193498</v>
      </c>
      <c r="CK30">
        <v>9334.3677419354808</v>
      </c>
      <c r="CL30">
        <v>40.625</v>
      </c>
      <c r="CM30">
        <v>43.503999999999998</v>
      </c>
      <c r="CN30">
        <v>41.848580645161299</v>
      </c>
      <c r="CO30">
        <v>41.811999999999998</v>
      </c>
      <c r="CP30">
        <v>40.493903225806399</v>
      </c>
      <c r="CQ30">
        <v>960.01161290322602</v>
      </c>
      <c r="CR30">
        <v>39.991935483871003</v>
      </c>
      <c r="CS30">
        <v>0</v>
      </c>
      <c r="CT30">
        <v>59.600000143051098</v>
      </c>
      <c r="CU30">
        <v>2.2275576923076899</v>
      </c>
      <c r="CV30">
        <v>-0.48107008377692001</v>
      </c>
      <c r="CW30">
        <v>-0.19924786454705601</v>
      </c>
      <c r="CX30">
        <v>502.67346153846199</v>
      </c>
      <c r="CY30">
        <v>15</v>
      </c>
      <c r="CZ30">
        <v>1675177325.2</v>
      </c>
      <c r="DA30" t="s">
        <v>255</v>
      </c>
      <c r="DB30">
        <v>2</v>
      </c>
      <c r="DC30">
        <v>-3.8029999999999999</v>
      </c>
      <c r="DD30">
        <v>0.372</v>
      </c>
      <c r="DE30">
        <v>400</v>
      </c>
      <c r="DF30">
        <v>15</v>
      </c>
      <c r="DG30">
        <v>1.54</v>
      </c>
      <c r="DH30">
        <v>0.52</v>
      </c>
      <c r="DI30">
        <v>-1.2020291538461501</v>
      </c>
      <c r="DJ30">
        <v>-0.19244789208579999</v>
      </c>
      <c r="DK30">
        <v>9.9804508420863303E-2</v>
      </c>
      <c r="DL30">
        <v>1</v>
      </c>
      <c r="DM30">
        <v>2.0811000000000002</v>
      </c>
      <c r="DN30">
        <v>0</v>
      </c>
      <c r="DO30">
        <v>0</v>
      </c>
      <c r="DP30">
        <v>0</v>
      </c>
      <c r="DQ30">
        <v>0.42578126923076898</v>
      </c>
      <c r="DR30">
        <v>-1.7869375907088199E-3</v>
      </c>
      <c r="DS30">
        <v>2.2818324376843802E-3</v>
      </c>
      <c r="DT30">
        <v>1</v>
      </c>
      <c r="DU30">
        <v>2</v>
      </c>
      <c r="DV30">
        <v>3</v>
      </c>
      <c r="DW30" t="s">
        <v>260</v>
      </c>
      <c r="DX30">
        <v>100</v>
      </c>
      <c r="DY30">
        <v>100</v>
      </c>
      <c r="DZ30">
        <v>-3.8029999999999999</v>
      </c>
      <c r="EA30">
        <v>0.372</v>
      </c>
      <c r="EB30">
        <v>2</v>
      </c>
      <c r="EC30">
        <v>516.90899999999999</v>
      </c>
      <c r="ED30">
        <v>415.46699999999998</v>
      </c>
      <c r="EE30">
        <v>25.549199999999999</v>
      </c>
      <c r="EF30">
        <v>31.137599999999999</v>
      </c>
      <c r="EG30">
        <v>29.9999</v>
      </c>
      <c r="EH30">
        <v>31.362200000000001</v>
      </c>
      <c r="EI30">
        <v>31.4023</v>
      </c>
      <c r="EJ30">
        <v>20.170200000000001</v>
      </c>
      <c r="EK30">
        <v>31.656300000000002</v>
      </c>
      <c r="EL30">
        <v>0</v>
      </c>
      <c r="EM30">
        <v>25.5505</v>
      </c>
      <c r="EN30">
        <v>401.20499999999998</v>
      </c>
      <c r="EO30">
        <v>15.1813</v>
      </c>
      <c r="EP30">
        <v>100.27</v>
      </c>
      <c r="EQ30">
        <v>90.629800000000003</v>
      </c>
    </row>
    <row r="31" spans="1:147" x14ac:dyDescent="0.3">
      <c r="A31">
        <v>15</v>
      </c>
      <c r="B31">
        <v>1675178298.3</v>
      </c>
      <c r="C31">
        <v>840.59999990463302</v>
      </c>
      <c r="D31" t="s">
        <v>297</v>
      </c>
      <c r="E31" t="s">
        <v>298</v>
      </c>
      <c r="F31">
        <v>1675178290.3</v>
      </c>
      <c r="G31">
        <f t="shared" si="0"/>
        <v>3.8792295954139114E-3</v>
      </c>
      <c r="H31">
        <f t="shared" si="1"/>
        <v>8.8591304654512975</v>
      </c>
      <c r="I31">
        <f t="shared" si="2"/>
        <v>400.010032258065</v>
      </c>
      <c r="J31">
        <f t="shared" si="3"/>
        <v>298.09343307354345</v>
      </c>
      <c r="K31">
        <f t="shared" si="4"/>
        <v>28.762980998486295</v>
      </c>
      <c r="L31">
        <f t="shared" si="5"/>
        <v>38.596895068815769</v>
      </c>
      <c r="M31">
        <f t="shared" si="6"/>
        <v>0.16402800264741671</v>
      </c>
      <c r="N31">
        <f t="shared" si="7"/>
        <v>3.3841871626738227</v>
      </c>
      <c r="O31">
        <f t="shared" si="8"/>
        <v>0.15973583488306861</v>
      </c>
      <c r="P31">
        <f t="shared" si="9"/>
        <v>0.10021117618581321</v>
      </c>
      <c r="Q31">
        <f t="shared" si="10"/>
        <v>161.84472309640472</v>
      </c>
      <c r="R31">
        <f t="shared" si="11"/>
        <v>27.761795585989908</v>
      </c>
      <c r="S31">
        <f t="shared" si="12"/>
        <v>27.9740580645161</v>
      </c>
      <c r="T31">
        <f t="shared" si="13"/>
        <v>3.789104430492209</v>
      </c>
      <c r="U31">
        <f t="shared" si="14"/>
        <v>40.240474511946573</v>
      </c>
      <c r="V31">
        <f t="shared" si="15"/>
        <v>1.5101692948863747</v>
      </c>
      <c r="W31">
        <f t="shared" si="16"/>
        <v>3.7528615484840677</v>
      </c>
      <c r="X31">
        <f t="shared" si="17"/>
        <v>2.2789351356058343</v>
      </c>
      <c r="Y31">
        <f t="shared" si="18"/>
        <v>-171.07402515775348</v>
      </c>
      <c r="Z31">
        <f t="shared" si="19"/>
        <v>-30.055120161302504</v>
      </c>
      <c r="AA31">
        <f t="shared" si="20"/>
        <v>-1.9337749247992293</v>
      </c>
      <c r="AB31">
        <f t="shared" si="21"/>
        <v>-41.218197147450489</v>
      </c>
      <c r="AC31">
        <v>-3.9931239371493198E-2</v>
      </c>
      <c r="AD31">
        <v>4.4826314363199199E-2</v>
      </c>
      <c r="AE31">
        <v>3.3716072561653299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50781.536838010172</v>
      </c>
      <c r="AK31" t="s">
        <v>251</v>
      </c>
      <c r="AL31">
        <v>2.1916269230769201</v>
      </c>
      <c r="AM31">
        <v>1.3408</v>
      </c>
      <c r="AN31">
        <f t="shared" si="25"/>
        <v>-0.85082692307692009</v>
      </c>
      <c r="AO31">
        <f t="shared" si="26"/>
        <v>-0.63456661923994639</v>
      </c>
      <c r="AP31">
        <v>0.108587449045776</v>
      </c>
      <c r="AQ31" t="s">
        <v>299</v>
      </c>
      <c r="AR31">
        <v>2.26005769230769</v>
      </c>
      <c r="AS31">
        <v>1.5611999999999999</v>
      </c>
      <c r="AT31">
        <f t="shared" si="27"/>
        <v>-0.44764136068901506</v>
      </c>
      <c r="AU31">
        <v>0.5</v>
      </c>
      <c r="AV31">
        <f t="shared" si="28"/>
        <v>841.19018067079298</v>
      </c>
      <c r="AW31">
        <f t="shared" si="29"/>
        <v>8.8591304654512975</v>
      </c>
      <c r="AX31">
        <f t="shared" si="30"/>
        <v>-188.2757585368561</v>
      </c>
      <c r="AY31">
        <f t="shared" si="31"/>
        <v>1</v>
      </c>
      <c r="AZ31">
        <f t="shared" si="32"/>
        <v>1.040257389765005E-2</v>
      </c>
      <c r="BA31">
        <f t="shared" si="33"/>
        <v>-0.14117345631565459</v>
      </c>
      <c r="BB31" t="s">
        <v>253</v>
      </c>
      <c r="BC31">
        <v>0</v>
      </c>
      <c r="BD31">
        <f t="shared" si="34"/>
        <v>1.5611999999999999</v>
      </c>
      <c r="BE31">
        <f t="shared" si="35"/>
        <v>-0.44764136068901494</v>
      </c>
      <c r="BF31">
        <f t="shared" si="36"/>
        <v>-0.16437947494033409</v>
      </c>
      <c r="BG31">
        <f t="shared" si="37"/>
        <v>1.10854671132505</v>
      </c>
      <c r="BH31">
        <f t="shared" si="38"/>
        <v>0.25904210835612496</v>
      </c>
      <c r="BI31">
        <f t="shared" si="39"/>
        <v>999.98851612903195</v>
      </c>
      <c r="BJ31">
        <f t="shared" si="40"/>
        <v>841.19018067079298</v>
      </c>
      <c r="BK31">
        <f t="shared" si="41"/>
        <v>0.84119984090122424</v>
      </c>
      <c r="BL31">
        <f t="shared" si="42"/>
        <v>0.19239968180244849</v>
      </c>
      <c r="BM31">
        <v>0.56468681542632304</v>
      </c>
      <c r="BN31">
        <v>0.5</v>
      </c>
      <c r="BO31" t="s">
        <v>254</v>
      </c>
      <c r="BP31">
        <v>1675178290.3</v>
      </c>
      <c r="BQ31">
        <v>400.010032258065</v>
      </c>
      <c r="BR31">
        <v>401.18574193548397</v>
      </c>
      <c r="BS31">
        <v>15.6510741935484</v>
      </c>
      <c r="BT31">
        <v>15.2198451612903</v>
      </c>
      <c r="BU31">
        <v>500.02787096774199</v>
      </c>
      <c r="BV31">
        <v>96.289912903225797</v>
      </c>
      <c r="BW31">
        <v>0.19990474193548399</v>
      </c>
      <c r="BX31">
        <v>27.8093258064516</v>
      </c>
      <c r="BY31">
        <v>27.9740580645161</v>
      </c>
      <c r="BZ31">
        <v>999.9</v>
      </c>
      <c r="CA31">
        <v>10000.6451612903</v>
      </c>
      <c r="CB31">
        <v>0</v>
      </c>
      <c r="CC31">
        <v>384.14616129032203</v>
      </c>
      <c r="CD31">
        <v>999.98851612903195</v>
      </c>
      <c r="CE31">
        <v>0.96000429032258106</v>
      </c>
      <c r="CF31">
        <v>3.9995925806451602E-2</v>
      </c>
      <c r="CG31">
        <v>0</v>
      </c>
      <c r="CH31">
        <v>2.2646064516129001</v>
      </c>
      <c r="CI31">
        <v>0</v>
      </c>
      <c r="CJ31">
        <v>500.55319354838701</v>
      </c>
      <c r="CK31">
        <v>9334.2270967742006</v>
      </c>
      <c r="CL31">
        <v>40.75</v>
      </c>
      <c r="CM31">
        <v>43.625</v>
      </c>
      <c r="CN31">
        <v>41.9796774193548</v>
      </c>
      <c r="CO31">
        <v>41.923000000000002</v>
      </c>
      <c r="CP31">
        <v>40.6046774193548</v>
      </c>
      <c r="CQ31">
        <v>959.99322580645196</v>
      </c>
      <c r="CR31">
        <v>39.994193548387102</v>
      </c>
      <c r="CS31">
        <v>0</v>
      </c>
      <c r="CT31">
        <v>59.400000095367403</v>
      </c>
      <c r="CU31">
        <v>2.26005769230769</v>
      </c>
      <c r="CV31">
        <v>-0.47979829712412297</v>
      </c>
      <c r="CW31">
        <v>2.12557265572209</v>
      </c>
      <c r="CX31">
        <v>500.581730769231</v>
      </c>
      <c r="CY31">
        <v>15</v>
      </c>
      <c r="CZ31">
        <v>1675177325.2</v>
      </c>
      <c r="DA31" t="s">
        <v>255</v>
      </c>
      <c r="DB31">
        <v>2</v>
      </c>
      <c r="DC31">
        <v>-3.8029999999999999</v>
      </c>
      <c r="DD31">
        <v>0.372</v>
      </c>
      <c r="DE31">
        <v>400</v>
      </c>
      <c r="DF31">
        <v>15</v>
      </c>
      <c r="DG31">
        <v>1.54</v>
      </c>
      <c r="DH31">
        <v>0.52</v>
      </c>
      <c r="DI31">
        <v>-1.16624630769231</v>
      </c>
      <c r="DJ31">
        <v>3.1783116195683199E-2</v>
      </c>
      <c r="DK31">
        <v>0.12018181902539</v>
      </c>
      <c r="DL31">
        <v>1</v>
      </c>
      <c r="DM31">
        <v>2.141</v>
      </c>
      <c r="DN31">
        <v>0</v>
      </c>
      <c r="DO31">
        <v>0</v>
      </c>
      <c r="DP31">
        <v>0</v>
      </c>
      <c r="DQ31">
        <v>0.43069676923076899</v>
      </c>
      <c r="DR31">
        <v>6.6373943481602797E-3</v>
      </c>
      <c r="DS31">
        <v>2.3370439219020699E-3</v>
      </c>
      <c r="DT31">
        <v>1</v>
      </c>
      <c r="DU31">
        <v>2</v>
      </c>
      <c r="DV31">
        <v>3</v>
      </c>
      <c r="DW31" t="s">
        <v>260</v>
      </c>
      <c r="DX31">
        <v>100</v>
      </c>
      <c r="DY31">
        <v>100</v>
      </c>
      <c r="DZ31">
        <v>-3.8029999999999999</v>
      </c>
      <c r="EA31">
        <v>0.372</v>
      </c>
      <c r="EB31">
        <v>2</v>
      </c>
      <c r="EC31">
        <v>516.84400000000005</v>
      </c>
      <c r="ED31">
        <v>415.53399999999999</v>
      </c>
      <c r="EE31">
        <v>25.596499999999999</v>
      </c>
      <c r="EF31">
        <v>31.126799999999999</v>
      </c>
      <c r="EG31">
        <v>30.0002</v>
      </c>
      <c r="EH31">
        <v>31.353999999999999</v>
      </c>
      <c r="EI31">
        <v>31.394200000000001</v>
      </c>
      <c r="EJ31">
        <v>20.1723</v>
      </c>
      <c r="EK31">
        <v>31.9375</v>
      </c>
      <c r="EL31">
        <v>0</v>
      </c>
      <c r="EM31">
        <v>25.602799999999998</v>
      </c>
      <c r="EN31">
        <v>401.214</v>
      </c>
      <c r="EO31">
        <v>15.1701</v>
      </c>
      <c r="EP31">
        <v>100.274</v>
      </c>
      <c r="EQ31">
        <v>90.630600000000001</v>
      </c>
    </row>
    <row r="32" spans="1:147" x14ac:dyDescent="0.3">
      <c r="A32">
        <v>16</v>
      </c>
      <c r="B32">
        <v>1675178358.3</v>
      </c>
      <c r="C32">
        <v>900.59999990463302</v>
      </c>
      <c r="D32" t="s">
        <v>300</v>
      </c>
      <c r="E32" t="s">
        <v>301</v>
      </c>
      <c r="F32">
        <v>1675178350.3</v>
      </c>
      <c r="G32">
        <f t="shared" si="0"/>
        <v>3.9472575915025353E-3</v>
      </c>
      <c r="H32">
        <f t="shared" si="1"/>
        <v>8.9174015019465784</v>
      </c>
      <c r="I32">
        <f t="shared" si="2"/>
        <v>399.98632258064498</v>
      </c>
      <c r="J32">
        <f t="shared" si="3"/>
        <v>299.04774786112461</v>
      </c>
      <c r="K32">
        <f t="shared" si="4"/>
        <v>28.85527400790021</v>
      </c>
      <c r="L32">
        <f t="shared" si="5"/>
        <v>38.594890013472885</v>
      </c>
      <c r="M32">
        <f t="shared" si="6"/>
        <v>0.16704309815043897</v>
      </c>
      <c r="N32">
        <f t="shared" si="7"/>
        <v>3.386767503635618</v>
      </c>
      <c r="O32">
        <f t="shared" si="8"/>
        <v>0.16259728366472109</v>
      </c>
      <c r="P32">
        <f t="shared" si="9"/>
        <v>0.10201288557119227</v>
      </c>
      <c r="Q32">
        <f t="shared" si="10"/>
        <v>161.83990581597917</v>
      </c>
      <c r="R32">
        <f t="shared" si="11"/>
        <v>27.747120794335292</v>
      </c>
      <c r="S32">
        <f t="shared" si="12"/>
        <v>27.966787096774201</v>
      </c>
      <c r="T32">
        <f t="shared" si="13"/>
        <v>3.7874983207203767</v>
      </c>
      <c r="U32">
        <f t="shared" si="14"/>
        <v>40.217167344829633</v>
      </c>
      <c r="V32">
        <f t="shared" si="15"/>
        <v>1.5093611204788153</v>
      </c>
      <c r="W32">
        <f t="shared" si="16"/>
        <v>3.7530269288666367</v>
      </c>
      <c r="X32">
        <f t="shared" si="17"/>
        <v>2.2781372002415612</v>
      </c>
      <c r="Y32">
        <f t="shared" si="18"/>
        <v>-174.0740597852618</v>
      </c>
      <c r="Z32">
        <f t="shared" si="19"/>
        <v>-28.612625076383534</v>
      </c>
      <c r="AA32">
        <f t="shared" si="20"/>
        <v>-1.839501044755441</v>
      </c>
      <c r="AB32">
        <f t="shared" si="21"/>
        <v>-42.686280090421619</v>
      </c>
      <c r="AC32">
        <v>-3.9969518533535302E-2</v>
      </c>
      <c r="AD32">
        <v>4.4869286076030301E-2</v>
      </c>
      <c r="AE32">
        <v>3.3741755376897702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50828.10762005463</v>
      </c>
      <c r="AK32" t="s">
        <v>251</v>
      </c>
      <c r="AL32">
        <v>2.1916269230769201</v>
      </c>
      <c r="AM32">
        <v>1.3408</v>
      </c>
      <c r="AN32">
        <f t="shared" si="25"/>
        <v>-0.85082692307692009</v>
      </c>
      <c r="AO32">
        <f t="shared" si="26"/>
        <v>-0.63456661923994639</v>
      </c>
      <c r="AP32">
        <v>0.108587449045776</v>
      </c>
      <c r="AQ32" t="s">
        <v>302</v>
      </c>
      <c r="AR32">
        <v>2.25688076923077</v>
      </c>
      <c r="AS32">
        <v>1.8872</v>
      </c>
      <c r="AT32">
        <f t="shared" si="27"/>
        <v>-0.19588849577722023</v>
      </c>
      <c r="AU32">
        <v>0.5</v>
      </c>
      <c r="AV32">
        <f t="shared" si="28"/>
        <v>841.16603643864221</v>
      </c>
      <c r="AW32">
        <f t="shared" si="29"/>
        <v>8.9174015019465784</v>
      </c>
      <c r="AX32">
        <f t="shared" si="30"/>
        <v>-82.387374788426015</v>
      </c>
      <c r="AY32">
        <f t="shared" si="31"/>
        <v>1</v>
      </c>
      <c r="AZ32">
        <f t="shared" si="32"/>
        <v>1.0472146605200398E-2</v>
      </c>
      <c r="BA32">
        <f t="shared" si="33"/>
        <v>-0.28952946163628657</v>
      </c>
      <c r="BB32" t="s">
        <v>253</v>
      </c>
      <c r="BC32">
        <v>0</v>
      </c>
      <c r="BD32">
        <f t="shared" si="34"/>
        <v>1.8872</v>
      </c>
      <c r="BE32">
        <f t="shared" si="35"/>
        <v>-0.1958884957772202</v>
      </c>
      <c r="BF32">
        <f t="shared" si="36"/>
        <v>-0.40751789976133651</v>
      </c>
      <c r="BG32">
        <f t="shared" si="37"/>
        <v>1.2143497871157805</v>
      </c>
      <c r="BH32">
        <f t="shared" si="38"/>
        <v>0.64219876590647329</v>
      </c>
      <c r="BI32">
        <f t="shared" si="39"/>
        <v>999.95993548387105</v>
      </c>
      <c r="BJ32">
        <f t="shared" si="40"/>
        <v>841.16603643864221</v>
      </c>
      <c r="BK32">
        <f t="shared" si="41"/>
        <v>0.841199738699141</v>
      </c>
      <c r="BL32">
        <f t="shared" si="42"/>
        <v>0.1923994773982822</v>
      </c>
      <c r="BM32">
        <v>0.56468681542632304</v>
      </c>
      <c r="BN32">
        <v>0.5</v>
      </c>
      <c r="BO32" t="s">
        <v>254</v>
      </c>
      <c r="BP32">
        <v>1675178350.3</v>
      </c>
      <c r="BQ32">
        <v>399.98632258064498</v>
      </c>
      <c r="BR32">
        <v>401.17164516128997</v>
      </c>
      <c r="BS32">
        <v>15.6425838709677</v>
      </c>
      <c r="BT32">
        <v>15.203799999999999</v>
      </c>
      <c r="BU32">
        <v>500.04061290322602</v>
      </c>
      <c r="BV32">
        <v>96.290593548387093</v>
      </c>
      <c r="BW32">
        <v>0.19993083870967701</v>
      </c>
      <c r="BX32">
        <v>27.8100806451613</v>
      </c>
      <c r="BY32">
        <v>27.966787096774201</v>
      </c>
      <c r="BZ32">
        <v>999.9</v>
      </c>
      <c r="CA32">
        <v>10010.1612903226</v>
      </c>
      <c r="CB32">
        <v>0</v>
      </c>
      <c r="CC32">
        <v>384.17509677419298</v>
      </c>
      <c r="CD32">
        <v>999.95993548387105</v>
      </c>
      <c r="CE32">
        <v>0.960007677419355</v>
      </c>
      <c r="CF32">
        <v>3.9992587096774203E-2</v>
      </c>
      <c r="CG32">
        <v>0</v>
      </c>
      <c r="CH32">
        <v>2.2651193548387099</v>
      </c>
      <c r="CI32">
        <v>0</v>
      </c>
      <c r="CJ32">
        <v>498.907193548387</v>
      </c>
      <c r="CK32">
        <v>9333.9748387096806</v>
      </c>
      <c r="CL32">
        <v>40.875</v>
      </c>
      <c r="CM32">
        <v>43.741870967741903</v>
      </c>
      <c r="CN32">
        <v>42.102645161290297</v>
      </c>
      <c r="CO32">
        <v>42</v>
      </c>
      <c r="CP32">
        <v>40.686999999999998</v>
      </c>
      <c r="CQ32">
        <v>959.97</v>
      </c>
      <c r="CR32">
        <v>39.989677419354798</v>
      </c>
      <c r="CS32">
        <v>0</v>
      </c>
      <c r="CT32">
        <v>59.200000047683702</v>
      </c>
      <c r="CU32">
        <v>2.25688076923077</v>
      </c>
      <c r="CV32">
        <v>0.194478637161518</v>
      </c>
      <c r="CW32">
        <v>-2.0091282085164801</v>
      </c>
      <c r="CX32">
        <v>498.9205</v>
      </c>
      <c r="CY32">
        <v>15</v>
      </c>
      <c r="CZ32">
        <v>1675177325.2</v>
      </c>
      <c r="DA32" t="s">
        <v>255</v>
      </c>
      <c r="DB32">
        <v>2</v>
      </c>
      <c r="DC32">
        <v>-3.8029999999999999</v>
      </c>
      <c r="DD32">
        <v>0.372</v>
      </c>
      <c r="DE32">
        <v>400</v>
      </c>
      <c r="DF32">
        <v>15</v>
      </c>
      <c r="DG32">
        <v>1.54</v>
      </c>
      <c r="DH32">
        <v>0.52</v>
      </c>
      <c r="DI32">
        <v>-1.19290996153846</v>
      </c>
      <c r="DJ32">
        <v>-2.9111090241623401E-2</v>
      </c>
      <c r="DK32">
        <v>9.5922183933516897E-2</v>
      </c>
      <c r="DL32">
        <v>1</v>
      </c>
      <c r="DM32">
        <v>2.4298000000000002</v>
      </c>
      <c r="DN32">
        <v>0</v>
      </c>
      <c r="DO32">
        <v>0</v>
      </c>
      <c r="DP32">
        <v>0</v>
      </c>
      <c r="DQ32">
        <v>0.43807367307692302</v>
      </c>
      <c r="DR32">
        <v>8.6918142235124299E-3</v>
      </c>
      <c r="DS32">
        <v>3.04036357087788E-3</v>
      </c>
      <c r="DT32">
        <v>1</v>
      </c>
      <c r="DU32">
        <v>2</v>
      </c>
      <c r="DV32">
        <v>3</v>
      </c>
      <c r="DW32" t="s">
        <v>260</v>
      </c>
      <c r="DX32">
        <v>100</v>
      </c>
      <c r="DY32">
        <v>100</v>
      </c>
      <c r="DZ32">
        <v>-3.8029999999999999</v>
      </c>
      <c r="EA32">
        <v>0.372</v>
      </c>
      <c r="EB32">
        <v>2</v>
      </c>
      <c r="EC32">
        <v>516.63</v>
      </c>
      <c r="ED32">
        <v>415.60199999999998</v>
      </c>
      <c r="EE32">
        <v>25.701000000000001</v>
      </c>
      <c r="EF32">
        <v>31.113199999999999</v>
      </c>
      <c r="EG32">
        <v>29.9999</v>
      </c>
      <c r="EH32">
        <v>31.3431</v>
      </c>
      <c r="EI32">
        <v>31.386099999999999</v>
      </c>
      <c r="EJ32">
        <v>20.1752</v>
      </c>
      <c r="EK32">
        <v>32.208100000000002</v>
      </c>
      <c r="EL32">
        <v>0</v>
      </c>
      <c r="EM32">
        <v>25.721299999999999</v>
      </c>
      <c r="EN32">
        <v>401.33100000000002</v>
      </c>
      <c r="EO32">
        <v>15.165100000000001</v>
      </c>
      <c r="EP32">
        <v>100.276</v>
      </c>
      <c r="EQ32">
        <v>90.634799999999998</v>
      </c>
    </row>
    <row r="33" spans="1:147" x14ac:dyDescent="0.3">
      <c r="A33">
        <v>17</v>
      </c>
      <c r="B33">
        <v>1675178418.3</v>
      </c>
      <c r="C33">
        <v>960.59999990463302</v>
      </c>
      <c r="D33" t="s">
        <v>303</v>
      </c>
      <c r="E33" t="s">
        <v>304</v>
      </c>
      <c r="F33">
        <v>1675178410.3</v>
      </c>
      <c r="G33">
        <f t="shared" si="0"/>
        <v>4.022807613431446E-3</v>
      </c>
      <c r="H33">
        <f t="shared" si="1"/>
        <v>9.1490841081922785</v>
      </c>
      <c r="I33">
        <f t="shared" si="2"/>
        <v>400.00245161290297</v>
      </c>
      <c r="J33">
        <f t="shared" si="3"/>
        <v>298.24712044138641</v>
      </c>
      <c r="K33">
        <f t="shared" si="4"/>
        <v>28.776123879156099</v>
      </c>
      <c r="L33">
        <f t="shared" si="5"/>
        <v>38.593901870851987</v>
      </c>
      <c r="M33">
        <f t="shared" si="6"/>
        <v>0.16990126816581652</v>
      </c>
      <c r="N33">
        <f t="shared" si="7"/>
        <v>3.3826802299855476</v>
      </c>
      <c r="O33">
        <f t="shared" si="8"/>
        <v>0.1652988749250528</v>
      </c>
      <c r="P33">
        <f t="shared" si="9"/>
        <v>0.10371491924753376</v>
      </c>
      <c r="Q33">
        <f t="shared" si="10"/>
        <v>161.84507205010479</v>
      </c>
      <c r="R33">
        <f t="shared" si="11"/>
        <v>27.756224639080852</v>
      </c>
      <c r="S33">
        <f t="shared" si="12"/>
        <v>27.986445161290298</v>
      </c>
      <c r="T33">
        <f t="shared" si="13"/>
        <v>3.7918420286060073</v>
      </c>
      <c r="U33">
        <f t="shared" si="14"/>
        <v>40.125652384896206</v>
      </c>
      <c r="V33">
        <f t="shared" si="15"/>
        <v>1.5082413747762944</v>
      </c>
      <c r="W33">
        <f t="shared" si="16"/>
        <v>3.7587958952264042</v>
      </c>
      <c r="X33">
        <f t="shared" si="17"/>
        <v>2.2836006538297129</v>
      </c>
      <c r="Y33">
        <f t="shared" si="18"/>
        <v>-177.40581575232676</v>
      </c>
      <c r="Z33">
        <f t="shared" si="19"/>
        <v>-27.364470977083794</v>
      </c>
      <c r="AA33">
        <f t="shared" si="20"/>
        <v>-1.7617868081178578</v>
      </c>
      <c r="AB33">
        <f t="shared" si="21"/>
        <v>-44.687001487423615</v>
      </c>
      <c r="AC33">
        <v>-3.9908889712605797E-2</v>
      </c>
      <c r="AD33">
        <v>4.4801224913160402E-2</v>
      </c>
      <c r="AE33">
        <v>3.3701073644961599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50749.583903899111</v>
      </c>
      <c r="AK33" t="s">
        <v>251</v>
      </c>
      <c r="AL33">
        <v>2.1916269230769201</v>
      </c>
      <c r="AM33">
        <v>1.3408</v>
      </c>
      <c r="AN33">
        <f t="shared" si="25"/>
        <v>-0.85082692307692009</v>
      </c>
      <c r="AO33">
        <f t="shared" si="26"/>
        <v>-0.63456661923994639</v>
      </c>
      <c r="AP33">
        <v>0.108587449045776</v>
      </c>
      <c r="AQ33" t="s">
        <v>305</v>
      </c>
      <c r="AR33">
        <v>2.3217423076923098</v>
      </c>
      <c r="AS33">
        <v>1.6235999999999999</v>
      </c>
      <c r="AT33">
        <f t="shared" si="27"/>
        <v>-0.42999649402088558</v>
      </c>
      <c r="AU33">
        <v>0.5</v>
      </c>
      <c r="AV33">
        <f t="shared" si="28"/>
        <v>841.19185219347946</v>
      </c>
      <c r="AW33">
        <f t="shared" si="29"/>
        <v>9.1490841081922785</v>
      </c>
      <c r="AX33">
        <f t="shared" si="30"/>
        <v>-180.85477362106559</v>
      </c>
      <c r="AY33">
        <f t="shared" si="31"/>
        <v>1</v>
      </c>
      <c r="AZ33">
        <f t="shared" si="32"/>
        <v>1.0747247058530864E-2</v>
      </c>
      <c r="BA33">
        <f t="shared" si="33"/>
        <v>-0.17418083271741805</v>
      </c>
      <c r="BB33" t="s">
        <v>253</v>
      </c>
      <c r="BC33">
        <v>0</v>
      </c>
      <c r="BD33">
        <f t="shared" si="34"/>
        <v>1.6235999999999999</v>
      </c>
      <c r="BE33">
        <f t="shared" si="35"/>
        <v>-0.42999649402088563</v>
      </c>
      <c r="BF33">
        <f t="shared" si="36"/>
        <v>-0.21091885441527441</v>
      </c>
      <c r="BG33">
        <f t="shared" si="37"/>
        <v>1.2290655237089352</v>
      </c>
      <c r="BH33">
        <f t="shared" si="38"/>
        <v>0.33238252378907507</v>
      </c>
      <c r="BI33">
        <f t="shared" si="39"/>
        <v>999.99048387096798</v>
      </c>
      <c r="BJ33">
        <f t="shared" si="40"/>
        <v>841.19185219347946</v>
      </c>
      <c r="BK33">
        <f t="shared" si="41"/>
        <v>0.8411998571598619</v>
      </c>
      <c r="BL33">
        <f t="shared" si="42"/>
        <v>0.19239971431972383</v>
      </c>
      <c r="BM33">
        <v>0.56468681542632304</v>
      </c>
      <c r="BN33">
        <v>0.5</v>
      </c>
      <c r="BO33" t="s">
        <v>254</v>
      </c>
      <c r="BP33">
        <v>1675178410.3</v>
      </c>
      <c r="BQ33">
        <v>400.00245161290297</v>
      </c>
      <c r="BR33">
        <v>401.21741935483902</v>
      </c>
      <c r="BS33">
        <v>15.632009677419401</v>
      </c>
      <c r="BT33">
        <v>15.184799999999999</v>
      </c>
      <c r="BU33">
        <v>500.015193548387</v>
      </c>
      <c r="BV33">
        <v>96.284158064516106</v>
      </c>
      <c r="BW33">
        <v>0.20000525806451599</v>
      </c>
      <c r="BX33">
        <v>27.8363935483871</v>
      </c>
      <c r="BY33">
        <v>27.986445161290298</v>
      </c>
      <c r="BZ33">
        <v>999.9</v>
      </c>
      <c r="CA33">
        <v>9995.6451612903202</v>
      </c>
      <c r="CB33">
        <v>0</v>
      </c>
      <c r="CC33">
        <v>384.10803225806399</v>
      </c>
      <c r="CD33">
        <v>999.99048387096798</v>
      </c>
      <c r="CE33">
        <v>0.96000567741935505</v>
      </c>
      <c r="CF33">
        <v>3.9994570967741901E-2</v>
      </c>
      <c r="CG33">
        <v>0</v>
      </c>
      <c r="CH33">
        <v>2.31684516129032</v>
      </c>
      <c r="CI33">
        <v>0</v>
      </c>
      <c r="CJ33">
        <v>496.96851612903203</v>
      </c>
      <c r="CK33">
        <v>9334.2606451612901</v>
      </c>
      <c r="CL33">
        <v>41</v>
      </c>
      <c r="CM33">
        <v>43.811999999999998</v>
      </c>
      <c r="CN33">
        <v>42.186999999999998</v>
      </c>
      <c r="CO33">
        <v>42.061999999999998</v>
      </c>
      <c r="CP33">
        <v>40.804000000000002</v>
      </c>
      <c r="CQ33">
        <v>959.99516129032304</v>
      </c>
      <c r="CR33">
        <v>39.994838709677403</v>
      </c>
      <c r="CS33">
        <v>0</v>
      </c>
      <c r="CT33">
        <v>59.600000143051098</v>
      </c>
      <c r="CU33">
        <v>2.3217423076923098</v>
      </c>
      <c r="CV33">
        <v>0.17285128683669901</v>
      </c>
      <c r="CW33">
        <v>0.34680341641312301</v>
      </c>
      <c r="CX33">
        <v>496.96038461538501</v>
      </c>
      <c r="CY33">
        <v>15</v>
      </c>
      <c r="CZ33">
        <v>1675177325.2</v>
      </c>
      <c r="DA33" t="s">
        <v>255</v>
      </c>
      <c r="DB33">
        <v>2</v>
      </c>
      <c r="DC33">
        <v>-3.8029999999999999</v>
      </c>
      <c r="DD33">
        <v>0.372</v>
      </c>
      <c r="DE33">
        <v>400</v>
      </c>
      <c r="DF33">
        <v>15</v>
      </c>
      <c r="DG33">
        <v>1.54</v>
      </c>
      <c r="DH33">
        <v>0.52</v>
      </c>
      <c r="DI33">
        <v>-1.21587717307692</v>
      </c>
      <c r="DJ33">
        <v>1.40961990950987E-2</v>
      </c>
      <c r="DK33">
        <v>0.103927492832322</v>
      </c>
      <c r="DL33">
        <v>1</v>
      </c>
      <c r="DM33">
        <v>2.2650999999999999</v>
      </c>
      <c r="DN33">
        <v>0</v>
      </c>
      <c r="DO33">
        <v>0</v>
      </c>
      <c r="DP33">
        <v>0</v>
      </c>
      <c r="DQ33">
        <v>0.44665084615384598</v>
      </c>
      <c r="DR33">
        <v>6.7435123367192299E-3</v>
      </c>
      <c r="DS33">
        <v>2.6251812566330602E-3</v>
      </c>
      <c r="DT33">
        <v>1</v>
      </c>
      <c r="DU33">
        <v>2</v>
      </c>
      <c r="DV33">
        <v>3</v>
      </c>
      <c r="DW33" t="s">
        <v>260</v>
      </c>
      <c r="DX33">
        <v>100</v>
      </c>
      <c r="DY33">
        <v>100</v>
      </c>
      <c r="DZ33">
        <v>-3.8029999999999999</v>
      </c>
      <c r="EA33">
        <v>0.372</v>
      </c>
      <c r="EB33">
        <v>2</v>
      </c>
      <c r="EC33">
        <v>516.779</v>
      </c>
      <c r="ED33">
        <v>415.38299999999998</v>
      </c>
      <c r="EE33">
        <v>25.7073</v>
      </c>
      <c r="EF33">
        <v>31.096900000000002</v>
      </c>
      <c r="EG33">
        <v>29.9998</v>
      </c>
      <c r="EH33">
        <v>31.329499999999999</v>
      </c>
      <c r="EI33">
        <v>31.372499999999999</v>
      </c>
      <c r="EJ33">
        <v>20.1721</v>
      </c>
      <c r="EK33">
        <v>32.208100000000002</v>
      </c>
      <c r="EL33">
        <v>0</v>
      </c>
      <c r="EM33">
        <v>25.716200000000001</v>
      </c>
      <c r="EN33">
        <v>401.17399999999998</v>
      </c>
      <c r="EO33">
        <v>15.1645</v>
      </c>
      <c r="EP33">
        <v>100.28100000000001</v>
      </c>
      <c r="EQ33">
        <v>90.639899999999997</v>
      </c>
    </row>
    <row r="34" spans="1:147" x14ac:dyDescent="0.3">
      <c r="A34">
        <v>18</v>
      </c>
      <c r="B34">
        <v>1675178478.3</v>
      </c>
      <c r="C34">
        <v>1020.59999990463</v>
      </c>
      <c r="D34" t="s">
        <v>306</v>
      </c>
      <c r="E34" t="s">
        <v>307</v>
      </c>
      <c r="F34">
        <v>1675178470.3</v>
      </c>
      <c r="G34">
        <f t="shared" si="0"/>
        <v>4.0713379813954826E-3</v>
      </c>
      <c r="H34">
        <f t="shared" si="1"/>
        <v>8.8367625253749527</v>
      </c>
      <c r="I34">
        <f t="shared" si="2"/>
        <v>400.00396774193501</v>
      </c>
      <c r="J34">
        <f t="shared" si="3"/>
        <v>302.25699817374357</v>
      </c>
      <c r="K34">
        <f t="shared" si="4"/>
        <v>29.162918765993265</v>
      </c>
      <c r="L34">
        <f t="shared" si="5"/>
        <v>38.593922681080805</v>
      </c>
      <c r="M34">
        <f t="shared" si="6"/>
        <v>0.17210726875189564</v>
      </c>
      <c r="N34">
        <f t="shared" si="7"/>
        <v>3.3824532800697642</v>
      </c>
      <c r="O34">
        <f t="shared" si="8"/>
        <v>0.16738606518736157</v>
      </c>
      <c r="P34">
        <f t="shared" si="9"/>
        <v>0.10502968473007045</v>
      </c>
      <c r="Q34">
        <f t="shared" si="10"/>
        <v>161.84567417963868</v>
      </c>
      <c r="R34">
        <f t="shared" si="11"/>
        <v>27.754057520870052</v>
      </c>
      <c r="S34">
        <f t="shared" si="12"/>
        <v>27.975693548387099</v>
      </c>
      <c r="T34">
        <f t="shared" si="13"/>
        <v>3.7894657801575988</v>
      </c>
      <c r="U34">
        <f t="shared" si="14"/>
        <v>40.074542424660173</v>
      </c>
      <c r="V34">
        <f t="shared" si="15"/>
        <v>1.5070995181331444</v>
      </c>
      <c r="W34">
        <f t="shared" si="16"/>
        <v>3.7607404275831211</v>
      </c>
      <c r="X34">
        <f t="shared" si="17"/>
        <v>2.2823662620244543</v>
      </c>
      <c r="Y34">
        <f t="shared" si="18"/>
        <v>-179.54600497954078</v>
      </c>
      <c r="Z34">
        <f t="shared" si="19"/>
        <v>-23.786127585362024</v>
      </c>
      <c r="AA34">
        <f t="shared" si="20"/>
        <v>-1.5314932282081082</v>
      </c>
      <c r="AB34">
        <f t="shared" si="21"/>
        <v>-43.017951613472249</v>
      </c>
      <c r="AC34">
        <v>-3.9905524123034497E-2</v>
      </c>
      <c r="AD34">
        <v>4.4797446744024798E-2</v>
      </c>
      <c r="AE34">
        <v>3.3698814748730901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50743.976285638579</v>
      </c>
      <c r="AK34" t="s">
        <v>251</v>
      </c>
      <c r="AL34">
        <v>2.1916269230769201</v>
      </c>
      <c r="AM34">
        <v>1.3408</v>
      </c>
      <c r="AN34">
        <f t="shared" si="25"/>
        <v>-0.85082692307692009</v>
      </c>
      <c r="AO34">
        <f t="shared" si="26"/>
        <v>-0.63456661923994639</v>
      </c>
      <c r="AP34">
        <v>0.108587449045776</v>
      </c>
      <c r="AQ34" t="s">
        <v>308</v>
      </c>
      <c r="AR34">
        <v>2.3221615384615402</v>
      </c>
      <c r="AS34">
        <v>1.4152</v>
      </c>
      <c r="AT34">
        <f t="shared" si="27"/>
        <v>-0.64087163543070957</v>
      </c>
      <c r="AU34">
        <v>0.5</v>
      </c>
      <c r="AV34">
        <f t="shared" si="28"/>
        <v>841.19665389667659</v>
      </c>
      <c r="AW34">
        <f t="shared" si="29"/>
        <v>8.8367625253749527</v>
      </c>
      <c r="AX34">
        <f t="shared" si="30"/>
        <v>-269.54953765080182</v>
      </c>
      <c r="AY34">
        <f t="shared" si="31"/>
        <v>1</v>
      </c>
      <c r="AZ34">
        <f t="shared" si="32"/>
        <v>1.0375903227738291E-2</v>
      </c>
      <c r="BA34">
        <f t="shared" si="33"/>
        <v>-5.2572074618428506E-2</v>
      </c>
      <c r="BB34" t="s">
        <v>253</v>
      </c>
      <c r="BC34">
        <v>0</v>
      </c>
      <c r="BD34">
        <f t="shared" si="34"/>
        <v>1.4152</v>
      </c>
      <c r="BE34">
        <f t="shared" si="35"/>
        <v>-0.64087163543070957</v>
      </c>
      <c r="BF34">
        <f t="shared" si="36"/>
        <v>-5.5489260143198105E-2</v>
      </c>
      <c r="BG34">
        <f t="shared" si="37"/>
        <v>1.1681222166631233</v>
      </c>
      <c r="BH34">
        <f t="shared" si="38"/>
        <v>8.7444341477748225E-2</v>
      </c>
      <c r="BI34">
        <f t="shared" si="39"/>
        <v>999.99641935483805</v>
      </c>
      <c r="BJ34">
        <f t="shared" si="40"/>
        <v>841.19665389667659</v>
      </c>
      <c r="BK34">
        <f t="shared" si="41"/>
        <v>0.8411996659341906</v>
      </c>
      <c r="BL34">
        <f t="shared" si="42"/>
        <v>0.19239933186838143</v>
      </c>
      <c r="BM34">
        <v>0.56468681542632304</v>
      </c>
      <c r="BN34">
        <v>0.5</v>
      </c>
      <c r="BO34" t="s">
        <v>254</v>
      </c>
      <c r="BP34">
        <v>1675178470.3</v>
      </c>
      <c r="BQ34">
        <v>400.00396774193501</v>
      </c>
      <c r="BR34">
        <v>401.185838709677</v>
      </c>
      <c r="BS34">
        <v>15.6202258064516</v>
      </c>
      <c r="BT34">
        <v>15.167622580645199</v>
      </c>
      <c r="BU34">
        <v>500.02283870967801</v>
      </c>
      <c r="BV34">
        <v>96.283806451612904</v>
      </c>
      <c r="BW34">
        <v>0.20004319354838701</v>
      </c>
      <c r="BX34">
        <v>27.8452548387097</v>
      </c>
      <c r="BY34">
        <v>27.975693548387099</v>
      </c>
      <c r="BZ34">
        <v>999.9</v>
      </c>
      <c r="CA34">
        <v>9994.8387096774204</v>
      </c>
      <c r="CB34">
        <v>0</v>
      </c>
      <c r="CC34">
        <v>384.11467741935502</v>
      </c>
      <c r="CD34">
        <v>999.99641935483805</v>
      </c>
      <c r="CE34">
        <v>0.96001129032258103</v>
      </c>
      <c r="CF34">
        <v>3.9988954838709699E-2</v>
      </c>
      <c r="CG34">
        <v>0</v>
      </c>
      <c r="CH34">
        <v>2.3196548387096798</v>
      </c>
      <c r="CI34">
        <v>0</v>
      </c>
      <c r="CJ34">
        <v>495.19093548387099</v>
      </c>
      <c r="CK34">
        <v>9334.3245161290306</v>
      </c>
      <c r="CL34">
        <v>41.061999999999998</v>
      </c>
      <c r="CM34">
        <v>43.899000000000001</v>
      </c>
      <c r="CN34">
        <v>42.295999999999999</v>
      </c>
      <c r="CO34">
        <v>42.125</v>
      </c>
      <c r="CP34">
        <v>40.875</v>
      </c>
      <c r="CQ34">
        <v>960.00741935483802</v>
      </c>
      <c r="CR34">
        <v>39.988709677419401</v>
      </c>
      <c r="CS34">
        <v>0</v>
      </c>
      <c r="CT34">
        <v>59.400000095367403</v>
      </c>
      <c r="CU34">
        <v>2.3221615384615402</v>
      </c>
      <c r="CV34">
        <v>0.45953504917708499</v>
      </c>
      <c r="CW34">
        <v>-1.59911111343698</v>
      </c>
      <c r="CX34">
        <v>495.15830769230797</v>
      </c>
      <c r="CY34">
        <v>15</v>
      </c>
      <c r="CZ34">
        <v>1675177325.2</v>
      </c>
      <c r="DA34" t="s">
        <v>255</v>
      </c>
      <c r="DB34">
        <v>2</v>
      </c>
      <c r="DC34">
        <v>-3.8029999999999999</v>
      </c>
      <c r="DD34">
        <v>0.372</v>
      </c>
      <c r="DE34">
        <v>400</v>
      </c>
      <c r="DF34">
        <v>15</v>
      </c>
      <c r="DG34">
        <v>1.54</v>
      </c>
      <c r="DH34">
        <v>0.52</v>
      </c>
      <c r="DI34">
        <v>-1.19075169230769</v>
      </c>
      <c r="DJ34">
        <v>-1.6954822846336599E-2</v>
      </c>
      <c r="DK34">
        <v>0.10201824948461601</v>
      </c>
      <c r="DL34">
        <v>1</v>
      </c>
      <c r="DM34">
        <v>2.3062</v>
      </c>
      <c r="DN34">
        <v>0</v>
      </c>
      <c r="DO34">
        <v>0</v>
      </c>
      <c r="DP34">
        <v>0</v>
      </c>
      <c r="DQ34">
        <v>0.45132438461538499</v>
      </c>
      <c r="DR34">
        <v>1.1981005720138599E-2</v>
      </c>
      <c r="DS34">
        <v>2.8220079400330298E-3</v>
      </c>
      <c r="DT34">
        <v>1</v>
      </c>
      <c r="DU34">
        <v>2</v>
      </c>
      <c r="DV34">
        <v>3</v>
      </c>
      <c r="DW34" t="s">
        <v>260</v>
      </c>
      <c r="DX34">
        <v>100</v>
      </c>
      <c r="DY34">
        <v>100</v>
      </c>
      <c r="DZ34">
        <v>-3.8029999999999999</v>
      </c>
      <c r="EA34">
        <v>0.372</v>
      </c>
      <c r="EB34">
        <v>2</v>
      </c>
      <c r="EC34">
        <v>516.928</v>
      </c>
      <c r="ED34">
        <v>415.28899999999999</v>
      </c>
      <c r="EE34">
        <v>25.758199999999999</v>
      </c>
      <c r="EF34">
        <v>31.0779</v>
      </c>
      <c r="EG34">
        <v>30</v>
      </c>
      <c r="EH34">
        <v>31.315899999999999</v>
      </c>
      <c r="EI34">
        <v>31.358899999999998</v>
      </c>
      <c r="EJ34">
        <v>20.177199999999999</v>
      </c>
      <c r="EK34">
        <v>32.208100000000002</v>
      </c>
      <c r="EL34">
        <v>0</v>
      </c>
      <c r="EM34">
        <v>25.762799999999999</v>
      </c>
      <c r="EN34">
        <v>401.29199999999997</v>
      </c>
      <c r="EO34">
        <v>15.1645</v>
      </c>
      <c r="EP34">
        <v>100.28400000000001</v>
      </c>
      <c r="EQ34">
        <v>90.6464</v>
      </c>
    </row>
    <row r="35" spans="1:147" x14ac:dyDescent="0.3">
      <c r="A35">
        <v>19</v>
      </c>
      <c r="B35">
        <v>1675178538.3</v>
      </c>
      <c r="C35">
        <v>1080.5999999046301</v>
      </c>
      <c r="D35" t="s">
        <v>309</v>
      </c>
      <c r="E35" t="s">
        <v>310</v>
      </c>
      <c r="F35">
        <v>1675178530.3</v>
      </c>
      <c r="G35">
        <f t="shared" si="0"/>
        <v>4.1021932214911879E-3</v>
      </c>
      <c r="H35">
        <f t="shared" si="1"/>
        <v>9.1073590443820702</v>
      </c>
      <c r="I35">
        <f t="shared" si="2"/>
        <v>400.00661290322603</v>
      </c>
      <c r="J35">
        <f t="shared" si="3"/>
        <v>300.19358391712171</v>
      </c>
      <c r="K35">
        <f t="shared" si="4"/>
        <v>28.964321262470666</v>
      </c>
      <c r="L35">
        <f t="shared" si="5"/>
        <v>38.594829016866846</v>
      </c>
      <c r="M35">
        <f t="shared" si="6"/>
        <v>0.1731155125357321</v>
      </c>
      <c r="N35">
        <f t="shared" si="7"/>
        <v>3.3858002008487222</v>
      </c>
      <c r="O35">
        <f t="shared" si="8"/>
        <v>0.16834423851655567</v>
      </c>
      <c r="P35">
        <f t="shared" si="9"/>
        <v>0.10563287580814248</v>
      </c>
      <c r="Q35">
        <f t="shared" si="10"/>
        <v>161.84551900528487</v>
      </c>
      <c r="R35">
        <f t="shared" si="11"/>
        <v>27.759857235465081</v>
      </c>
      <c r="S35">
        <f t="shared" si="12"/>
        <v>27.989354838709701</v>
      </c>
      <c r="T35">
        <f t="shared" si="13"/>
        <v>3.7924853292168206</v>
      </c>
      <c r="U35">
        <f t="shared" si="14"/>
        <v>40.012756867270724</v>
      </c>
      <c r="V35">
        <f t="shared" si="15"/>
        <v>1.505893353900877</v>
      </c>
      <c r="W35">
        <f t="shared" si="16"/>
        <v>3.7635331124425826</v>
      </c>
      <c r="X35">
        <f t="shared" si="17"/>
        <v>2.2865919753159436</v>
      </c>
      <c r="Y35">
        <f t="shared" si="18"/>
        <v>-180.9067210677614</v>
      </c>
      <c r="Z35">
        <f t="shared" si="19"/>
        <v>-23.981600279737172</v>
      </c>
      <c r="AA35">
        <f t="shared" si="20"/>
        <v>-1.5427554437795288</v>
      </c>
      <c r="AB35">
        <f t="shared" si="21"/>
        <v>-44.585557785993224</v>
      </c>
      <c r="AC35">
        <v>-3.9955167257890799E-2</v>
      </c>
      <c r="AD35">
        <v>4.48531755118785E-2</v>
      </c>
      <c r="AE35">
        <v>3.3732127561175602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50802.408096085273</v>
      </c>
      <c r="AK35" t="s">
        <v>251</v>
      </c>
      <c r="AL35">
        <v>2.1916269230769201</v>
      </c>
      <c r="AM35">
        <v>1.3408</v>
      </c>
      <c r="AN35">
        <f t="shared" si="25"/>
        <v>-0.85082692307692009</v>
      </c>
      <c r="AO35">
        <f t="shared" si="26"/>
        <v>-0.63456661923994639</v>
      </c>
      <c r="AP35">
        <v>0.108587449045776</v>
      </c>
      <c r="AQ35" t="s">
        <v>311</v>
      </c>
      <c r="AR35">
        <v>2.2686500000000001</v>
      </c>
      <c r="AS35">
        <v>3.1438999999999999</v>
      </c>
      <c r="AT35">
        <f t="shared" si="27"/>
        <v>0.27839625942300961</v>
      </c>
      <c r="AU35">
        <v>0.5</v>
      </c>
      <c r="AV35">
        <f t="shared" si="28"/>
        <v>841.19584060646218</v>
      </c>
      <c r="AW35">
        <f t="shared" si="29"/>
        <v>9.1073590443820702</v>
      </c>
      <c r="AX35">
        <f t="shared" si="30"/>
        <v>117.09288773351665</v>
      </c>
      <c r="AY35">
        <f t="shared" si="31"/>
        <v>1</v>
      </c>
      <c r="AZ35">
        <f t="shared" si="32"/>
        <v>1.0697594021445241E-2</v>
      </c>
      <c r="BA35">
        <f t="shared" si="33"/>
        <v>-0.57352333089474861</v>
      </c>
      <c r="BB35" t="s">
        <v>253</v>
      </c>
      <c r="BC35">
        <v>0</v>
      </c>
      <c r="BD35">
        <f t="shared" si="34"/>
        <v>3.1438999999999999</v>
      </c>
      <c r="BE35">
        <f t="shared" si="35"/>
        <v>0.27839625942300961</v>
      </c>
      <c r="BF35">
        <f t="shared" si="36"/>
        <v>-1.3447941527446301</v>
      </c>
      <c r="BG35">
        <f t="shared" si="37"/>
        <v>0.91911660763113068</v>
      </c>
      <c r="BH35">
        <f t="shared" si="38"/>
        <v>2.1192324209479541</v>
      </c>
      <c r="BI35">
        <f t="shared" si="39"/>
        <v>999.99545161290303</v>
      </c>
      <c r="BJ35">
        <f t="shared" si="40"/>
        <v>841.19584060646218</v>
      </c>
      <c r="BK35">
        <f t="shared" si="41"/>
        <v>0.84119966670817226</v>
      </c>
      <c r="BL35">
        <f t="shared" si="42"/>
        <v>0.19239933341634446</v>
      </c>
      <c r="BM35">
        <v>0.56468681542632304</v>
      </c>
      <c r="BN35">
        <v>0.5</v>
      </c>
      <c r="BO35" t="s">
        <v>254</v>
      </c>
      <c r="BP35">
        <v>1675178530.3</v>
      </c>
      <c r="BQ35">
        <v>400.00661290322603</v>
      </c>
      <c r="BR35">
        <v>401.22041935483901</v>
      </c>
      <c r="BS35">
        <v>15.6074612903226</v>
      </c>
      <c r="BT35">
        <v>15.1514290322581</v>
      </c>
      <c r="BU35">
        <v>500.03051612903198</v>
      </c>
      <c r="BV35">
        <v>96.285496774193604</v>
      </c>
      <c r="BW35">
        <v>0.19998064516128999</v>
      </c>
      <c r="BX35">
        <v>27.857974193548401</v>
      </c>
      <c r="BY35">
        <v>27.989354838709701</v>
      </c>
      <c r="BZ35">
        <v>999.9</v>
      </c>
      <c r="CA35">
        <v>10007.0967741935</v>
      </c>
      <c r="CB35">
        <v>0</v>
      </c>
      <c r="CC35">
        <v>384.04009677419299</v>
      </c>
      <c r="CD35">
        <v>999.99545161290303</v>
      </c>
      <c r="CE35">
        <v>0.96001029032258101</v>
      </c>
      <c r="CF35">
        <v>3.9989864516129001E-2</v>
      </c>
      <c r="CG35">
        <v>0</v>
      </c>
      <c r="CH35">
        <v>2.2765967741935502</v>
      </c>
      <c r="CI35">
        <v>0</v>
      </c>
      <c r="CJ35">
        <v>493.464838709677</v>
      </c>
      <c r="CK35">
        <v>9334.3164516129</v>
      </c>
      <c r="CL35">
        <v>41.156999999999996</v>
      </c>
      <c r="CM35">
        <v>43.975612903225802</v>
      </c>
      <c r="CN35">
        <v>42.375</v>
      </c>
      <c r="CO35">
        <v>42.191064516129003</v>
      </c>
      <c r="CP35">
        <v>40.936999999999998</v>
      </c>
      <c r="CQ35">
        <v>960.00677419354804</v>
      </c>
      <c r="CR35">
        <v>39.988709677419401</v>
      </c>
      <c r="CS35">
        <v>0</v>
      </c>
      <c r="CT35">
        <v>59.200000047683702</v>
      </c>
      <c r="CU35">
        <v>2.2686500000000001</v>
      </c>
      <c r="CV35">
        <v>-9.96820430599311E-2</v>
      </c>
      <c r="CW35">
        <v>1.1042051139942299</v>
      </c>
      <c r="CX35">
        <v>493.51476923076899</v>
      </c>
      <c r="CY35">
        <v>15</v>
      </c>
      <c r="CZ35">
        <v>1675177325.2</v>
      </c>
      <c r="DA35" t="s">
        <v>255</v>
      </c>
      <c r="DB35">
        <v>2</v>
      </c>
      <c r="DC35">
        <v>-3.8029999999999999</v>
      </c>
      <c r="DD35">
        <v>0.372</v>
      </c>
      <c r="DE35">
        <v>400</v>
      </c>
      <c r="DF35">
        <v>15</v>
      </c>
      <c r="DG35">
        <v>1.54</v>
      </c>
      <c r="DH35">
        <v>0.52</v>
      </c>
      <c r="DI35">
        <v>-1.22200398076923</v>
      </c>
      <c r="DJ35">
        <v>6.50570835822495E-2</v>
      </c>
      <c r="DK35">
        <v>0.124892201786256</v>
      </c>
      <c r="DL35">
        <v>1</v>
      </c>
      <c r="DM35">
        <v>2.3706</v>
      </c>
      <c r="DN35">
        <v>0</v>
      </c>
      <c r="DO35">
        <v>0</v>
      </c>
      <c r="DP35">
        <v>0</v>
      </c>
      <c r="DQ35">
        <v>0.45552034615384601</v>
      </c>
      <c r="DR35">
        <v>2.57992316229787E-3</v>
      </c>
      <c r="DS35">
        <v>2.2882283109983701E-3</v>
      </c>
      <c r="DT35">
        <v>1</v>
      </c>
      <c r="DU35">
        <v>2</v>
      </c>
      <c r="DV35">
        <v>3</v>
      </c>
      <c r="DW35" t="s">
        <v>260</v>
      </c>
      <c r="DX35">
        <v>100</v>
      </c>
      <c r="DY35">
        <v>100</v>
      </c>
      <c r="DZ35">
        <v>-3.8029999999999999</v>
      </c>
      <c r="EA35">
        <v>0.372</v>
      </c>
      <c r="EB35">
        <v>2</v>
      </c>
      <c r="EC35">
        <v>516.43600000000004</v>
      </c>
      <c r="ED35">
        <v>415.33800000000002</v>
      </c>
      <c r="EE35">
        <v>25.751200000000001</v>
      </c>
      <c r="EF35">
        <v>31.061599999999999</v>
      </c>
      <c r="EG35">
        <v>30.0002</v>
      </c>
      <c r="EH35">
        <v>31.302299999999999</v>
      </c>
      <c r="EI35">
        <v>31.348099999999999</v>
      </c>
      <c r="EJ35">
        <v>20.174600000000002</v>
      </c>
      <c r="EK35">
        <v>32.208100000000002</v>
      </c>
      <c r="EL35">
        <v>0</v>
      </c>
      <c r="EM35">
        <v>25.7575</v>
      </c>
      <c r="EN35">
        <v>401.28300000000002</v>
      </c>
      <c r="EO35">
        <v>15.1645</v>
      </c>
      <c r="EP35">
        <v>100.28700000000001</v>
      </c>
      <c r="EQ35">
        <v>90.650499999999994</v>
      </c>
    </row>
    <row r="36" spans="1:147" x14ac:dyDescent="0.3">
      <c r="A36">
        <v>20</v>
      </c>
      <c r="B36">
        <v>1675178657.8</v>
      </c>
      <c r="C36">
        <v>1200.0999999046301</v>
      </c>
      <c r="D36" t="s">
        <v>312</v>
      </c>
      <c r="E36" t="s">
        <v>313</v>
      </c>
      <c r="F36">
        <v>1675178649.8</v>
      </c>
      <c r="G36">
        <f t="shared" si="0"/>
        <v>4.0936381734187595E-3</v>
      </c>
      <c r="H36">
        <f t="shared" si="1"/>
        <v>1.001993418697555</v>
      </c>
      <c r="I36">
        <f t="shared" si="2"/>
        <v>400.042129032258</v>
      </c>
      <c r="J36">
        <f t="shared" si="3"/>
        <v>376.28122920687406</v>
      </c>
      <c r="K36">
        <f t="shared" si="4"/>
        <v>36.303708824211625</v>
      </c>
      <c r="L36">
        <f t="shared" si="5"/>
        <v>38.59616649072931</v>
      </c>
      <c r="M36">
        <f t="shared" si="6"/>
        <v>0.17884431843918402</v>
      </c>
      <c r="N36">
        <f t="shared" si="7"/>
        <v>3.387043369991781</v>
      </c>
      <c r="O36">
        <f t="shared" si="8"/>
        <v>0.17375883988312038</v>
      </c>
      <c r="P36">
        <f t="shared" si="9"/>
        <v>0.10904413994590223</v>
      </c>
      <c r="Q36">
        <f t="shared" si="10"/>
        <v>16.517472689834207</v>
      </c>
      <c r="R36">
        <f t="shared" si="11"/>
        <v>27.245284641279696</v>
      </c>
      <c r="S36">
        <f t="shared" si="12"/>
        <v>27.6573483870968</v>
      </c>
      <c r="T36">
        <f t="shared" si="13"/>
        <v>3.7196935005219087</v>
      </c>
      <c r="U36">
        <f t="shared" si="14"/>
        <v>39.539367472171875</v>
      </c>
      <c r="V36">
        <f t="shared" si="15"/>
        <v>1.5082689743862845</v>
      </c>
      <c r="W36">
        <f t="shared" si="16"/>
        <v>3.8146006646358628</v>
      </c>
      <c r="X36">
        <f t="shared" si="17"/>
        <v>2.211424526135624</v>
      </c>
      <c r="Y36">
        <f t="shared" si="18"/>
        <v>-180.52944344776731</v>
      </c>
      <c r="Z36">
        <f t="shared" si="19"/>
        <v>78.842953121025275</v>
      </c>
      <c r="AA36">
        <f t="shared" si="20"/>
        <v>5.0676221459147888</v>
      </c>
      <c r="AB36">
        <f t="shared" si="21"/>
        <v>-80.101395490993028</v>
      </c>
      <c r="AC36">
        <v>-3.9973611703276297E-2</v>
      </c>
      <c r="AD36">
        <v>4.4873881017645799E-2</v>
      </c>
      <c r="AE36">
        <v>3.3744501145369301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50785.764112286946</v>
      </c>
      <c r="AK36" t="s">
        <v>251</v>
      </c>
      <c r="AL36">
        <v>2.1916269230769201</v>
      </c>
      <c r="AM36">
        <v>1.3408</v>
      </c>
      <c r="AN36">
        <f t="shared" si="25"/>
        <v>-0.85082692307692009</v>
      </c>
      <c r="AO36">
        <f t="shared" si="26"/>
        <v>-0.63456661923994639</v>
      </c>
      <c r="AP36">
        <v>0.108587449045776</v>
      </c>
      <c r="AQ36" t="s">
        <v>314</v>
      </c>
      <c r="AR36">
        <v>2.25588846153846</v>
      </c>
      <c r="AS36">
        <v>1.4856</v>
      </c>
      <c r="AT36">
        <f t="shared" si="27"/>
        <v>-0.5185032724410743</v>
      </c>
      <c r="AU36">
        <v>0.5</v>
      </c>
      <c r="AV36">
        <f t="shared" si="28"/>
        <v>84.273918730306448</v>
      </c>
      <c r="AW36">
        <f t="shared" si="29"/>
        <v>1.001993418697555</v>
      </c>
      <c r="AX36">
        <f t="shared" si="30"/>
        <v>-21.848151321548521</v>
      </c>
      <c r="AY36">
        <f t="shared" si="31"/>
        <v>1</v>
      </c>
      <c r="AZ36">
        <f t="shared" si="32"/>
        <v>1.0601215454461759E-2</v>
      </c>
      <c r="BA36">
        <f t="shared" si="33"/>
        <v>-9.7469036079698465E-2</v>
      </c>
      <c r="BB36" t="s">
        <v>253</v>
      </c>
      <c r="BC36">
        <v>0</v>
      </c>
      <c r="BD36">
        <f t="shared" si="34"/>
        <v>1.4856</v>
      </c>
      <c r="BE36">
        <f t="shared" si="35"/>
        <v>-0.5185032724410743</v>
      </c>
      <c r="BF36">
        <f t="shared" si="36"/>
        <v>-0.1079952267303103</v>
      </c>
      <c r="BG36">
        <f t="shared" si="37"/>
        <v>1.0910185381904181</v>
      </c>
      <c r="BH36">
        <f t="shared" si="38"/>
        <v>0.17018737427389707</v>
      </c>
      <c r="BI36">
        <f t="shared" si="39"/>
        <v>99.969212903225795</v>
      </c>
      <c r="BJ36">
        <f t="shared" si="40"/>
        <v>84.273918730306448</v>
      </c>
      <c r="BK36">
        <f t="shared" si="41"/>
        <v>0.84299872213545357</v>
      </c>
      <c r="BL36">
        <f t="shared" si="42"/>
        <v>0.19599744427090729</v>
      </c>
      <c r="BM36">
        <v>0.56468681542632304</v>
      </c>
      <c r="BN36">
        <v>0.5</v>
      </c>
      <c r="BO36" t="s">
        <v>254</v>
      </c>
      <c r="BP36">
        <v>1675178649.8</v>
      </c>
      <c r="BQ36">
        <v>400.042129032258</v>
      </c>
      <c r="BR36">
        <v>400.340225806452</v>
      </c>
      <c r="BS36">
        <v>15.632929032258099</v>
      </c>
      <c r="BT36">
        <v>15.177854838709701</v>
      </c>
      <c r="BU36">
        <v>500.02529032258099</v>
      </c>
      <c r="BV36">
        <v>96.280287096774202</v>
      </c>
      <c r="BW36">
        <v>0.19996758064516101</v>
      </c>
      <c r="BX36">
        <v>28.089122580645199</v>
      </c>
      <c r="BY36">
        <v>27.6573483870968</v>
      </c>
      <c r="BZ36">
        <v>999.9</v>
      </c>
      <c r="CA36">
        <v>10012.2580645161</v>
      </c>
      <c r="CB36">
        <v>0</v>
      </c>
      <c r="CC36">
        <v>384.135516129032</v>
      </c>
      <c r="CD36">
        <v>99.969212903225795</v>
      </c>
      <c r="CE36">
        <v>0.90001712903225795</v>
      </c>
      <c r="CF36">
        <v>9.9982119354838694E-2</v>
      </c>
      <c r="CG36">
        <v>0</v>
      </c>
      <c r="CH36">
        <v>2.2651387096774198</v>
      </c>
      <c r="CI36">
        <v>0</v>
      </c>
      <c r="CJ36">
        <v>52.297090322580701</v>
      </c>
      <c r="CK36">
        <v>914.06280645161303</v>
      </c>
      <c r="CL36">
        <v>40.513838709677401</v>
      </c>
      <c r="CM36">
        <v>44.108741935483899</v>
      </c>
      <c r="CN36">
        <v>42.402999999999999</v>
      </c>
      <c r="CO36">
        <v>42.27</v>
      </c>
      <c r="CP36">
        <v>40.739645161290298</v>
      </c>
      <c r="CQ36">
        <v>89.972903225806405</v>
      </c>
      <c r="CR36">
        <v>9.9922580645161307</v>
      </c>
      <c r="CS36">
        <v>0</v>
      </c>
      <c r="CT36">
        <v>119</v>
      </c>
      <c r="CU36">
        <v>2.25588846153846</v>
      </c>
      <c r="CV36">
        <v>-0.44251965001010002</v>
      </c>
      <c r="CW36">
        <v>2.7877675071134802</v>
      </c>
      <c r="CX36">
        <v>52.351599999999998</v>
      </c>
      <c r="CY36">
        <v>15</v>
      </c>
      <c r="CZ36">
        <v>1675177325.2</v>
      </c>
      <c r="DA36" t="s">
        <v>255</v>
      </c>
      <c r="DB36">
        <v>2</v>
      </c>
      <c r="DC36">
        <v>-3.8029999999999999</v>
      </c>
      <c r="DD36">
        <v>0.372</v>
      </c>
      <c r="DE36">
        <v>400</v>
      </c>
      <c r="DF36">
        <v>15</v>
      </c>
      <c r="DG36">
        <v>1.54</v>
      </c>
      <c r="DH36">
        <v>0.52</v>
      </c>
      <c r="DI36">
        <v>-0.28516804865384598</v>
      </c>
      <c r="DJ36">
        <v>-0.128423437394352</v>
      </c>
      <c r="DK36">
        <v>0.117384436328069</v>
      </c>
      <c r="DL36">
        <v>1</v>
      </c>
      <c r="DM36">
        <v>2.2446000000000002</v>
      </c>
      <c r="DN36">
        <v>0</v>
      </c>
      <c r="DO36">
        <v>0</v>
      </c>
      <c r="DP36">
        <v>0</v>
      </c>
      <c r="DQ36">
        <v>0.45660149999999999</v>
      </c>
      <c r="DR36">
        <v>-7.1487584734905796E-2</v>
      </c>
      <c r="DS36">
        <v>2.2650824087996999E-2</v>
      </c>
      <c r="DT36">
        <v>1</v>
      </c>
      <c r="DU36">
        <v>2</v>
      </c>
      <c r="DV36">
        <v>3</v>
      </c>
      <c r="DW36" t="s">
        <v>260</v>
      </c>
      <c r="DX36">
        <v>100</v>
      </c>
      <c r="DY36">
        <v>100</v>
      </c>
      <c r="DZ36">
        <v>-3.8029999999999999</v>
      </c>
      <c r="EA36">
        <v>0.372</v>
      </c>
      <c r="EB36">
        <v>2</v>
      </c>
      <c r="EC36">
        <v>516.54100000000005</v>
      </c>
      <c r="ED36">
        <v>415.96199999999999</v>
      </c>
      <c r="EE36">
        <v>29.849</v>
      </c>
      <c r="EF36">
        <v>31.0183</v>
      </c>
      <c r="EG36">
        <v>29.9999</v>
      </c>
      <c r="EH36">
        <v>31.266999999999999</v>
      </c>
      <c r="EI36">
        <v>31.312999999999999</v>
      </c>
      <c r="EJ36">
        <v>20.145199999999999</v>
      </c>
      <c r="EK36">
        <v>30.200199999999999</v>
      </c>
      <c r="EL36">
        <v>0</v>
      </c>
      <c r="EM36">
        <v>29.935700000000001</v>
      </c>
      <c r="EN36">
        <v>400.38200000000001</v>
      </c>
      <c r="EO36">
        <v>15.3894</v>
      </c>
      <c r="EP36">
        <v>100.295</v>
      </c>
      <c r="EQ36">
        <v>90.66</v>
      </c>
    </row>
    <row r="37" spans="1:147" x14ac:dyDescent="0.3">
      <c r="A37">
        <v>21</v>
      </c>
      <c r="B37">
        <v>1675178717.8</v>
      </c>
      <c r="C37">
        <v>1260.0999999046301</v>
      </c>
      <c r="D37" t="s">
        <v>315</v>
      </c>
      <c r="E37" t="s">
        <v>316</v>
      </c>
      <c r="F37">
        <v>1675178709.80323</v>
      </c>
      <c r="G37">
        <f t="shared" si="0"/>
        <v>2.9769930034700054E-3</v>
      </c>
      <c r="H37">
        <f t="shared" si="1"/>
        <v>1.6034438479452413</v>
      </c>
      <c r="I37">
        <f t="shared" si="2"/>
        <v>400.04467741935503</v>
      </c>
      <c r="J37">
        <f t="shared" si="3"/>
        <v>364.27278782986758</v>
      </c>
      <c r="K37">
        <f t="shared" si="4"/>
        <v>35.146622298649035</v>
      </c>
      <c r="L37">
        <f t="shared" si="5"/>
        <v>38.598049729725467</v>
      </c>
      <c r="M37">
        <f t="shared" si="6"/>
        <v>0.12475240468697063</v>
      </c>
      <c r="N37">
        <f t="shared" si="7"/>
        <v>3.3831626593242983</v>
      </c>
      <c r="O37">
        <f t="shared" si="8"/>
        <v>0.12225200919050722</v>
      </c>
      <c r="P37">
        <f t="shared" si="9"/>
        <v>7.6627982268770864E-2</v>
      </c>
      <c r="Q37">
        <f t="shared" si="10"/>
        <v>16.5230880702719</v>
      </c>
      <c r="R37">
        <f t="shared" si="11"/>
        <v>28.075704474281743</v>
      </c>
      <c r="S37">
        <f t="shared" si="12"/>
        <v>28.212841935483901</v>
      </c>
      <c r="T37">
        <f t="shared" si="13"/>
        <v>3.8421815133775428</v>
      </c>
      <c r="U37">
        <f t="shared" si="14"/>
        <v>39.505382562529022</v>
      </c>
      <c r="V37">
        <f t="shared" si="15"/>
        <v>1.5584198517621151</v>
      </c>
      <c r="W37">
        <f t="shared" si="16"/>
        <v>3.944829161685631</v>
      </c>
      <c r="X37">
        <f t="shared" si="17"/>
        <v>2.2837616616154275</v>
      </c>
      <c r="Y37">
        <f t="shared" si="18"/>
        <v>-131.28539145302724</v>
      </c>
      <c r="Z37">
        <f t="shared" si="19"/>
        <v>82.759382463276623</v>
      </c>
      <c r="AA37">
        <f t="shared" si="20"/>
        <v>5.3555887285763246</v>
      </c>
      <c r="AB37">
        <f t="shared" si="21"/>
        <v>-26.647332190902389</v>
      </c>
      <c r="AC37">
        <v>-3.9916044284025697E-2</v>
      </c>
      <c r="AD37">
        <v>4.4809256546354197E-2</v>
      </c>
      <c r="AE37">
        <v>3.3705875398643101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50618.626923917625</v>
      </c>
      <c r="AK37" t="s">
        <v>251</v>
      </c>
      <c r="AL37">
        <v>2.1916269230769201</v>
      </c>
      <c r="AM37">
        <v>1.3408</v>
      </c>
      <c r="AN37">
        <f t="shared" si="25"/>
        <v>-0.85082692307692009</v>
      </c>
      <c r="AO37">
        <f t="shared" si="26"/>
        <v>-0.63456661923994639</v>
      </c>
      <c r="AP37">
        <v>0.108587449045776</v>
      </c>
      <c r="AQ37" t="s">
        <v>317</v>
      </c>
      <c r="AR37">
        <v>2.29975384615385</v>
      </c>
      <c r="AS37">
        <v>1.5147999999999999</v>
      </c>
      <c r="AT37">
        <f t="shared" si="27"/>
        <v>-0.51818975848550974</v>
      </c>
      <c r="AU37">
        <v>0.5</v>
      </c>
      <c r="AV37">
        <f t="shared" si="28"/>
        <v>84.303376090524125</v>
      </c>
      <c r="AW37">
        <f t="shared" si="29"/>
        <v>1.6034438479452413</v>
      </c>
      <c r="AX37">
        <f t="shared" si="30"/>
        <v>-21.842573047930898</v>
      </c>
      <c r="AY37">
        <f t="shared" si="31"/>
        <v>1</v>
      </c>
      <c r="AZ37">
        <f t="shared" si="32"/>
        <v>1.7731868736719433E-2</v>
      </c>
      <c r="BA37">
        <f t="shared" si="33"/>
        <v>-0.11486664906258248</v>
      </c>
      <c r="BB37" t="s">
        <v>253</v>
      </c>
      <c r="BC37">
        <v>0</v>
      </c>
      <c r="BD37">
        <f t="shared" si="34"/>
        <v>1.5147999999999999</v>
      </c>
      <c r="BE37">
        <f t="shared" si="35"/>
        <v>-0.51818975848550974</v>
      </c>
      <c r="BF37">
        <f t="shared" si="36"/>
        <v>-0.12977326968973743</v>
      </c>
      <c r="BG37">
        <f t="shared" si="37"/>
        <v>1.1597556471089752</v>
      </c>
      <c r="BH37">
        <f t="shared" si="38"/>
        <v>0.20450692764957232</v>
      </c>
      <c r="BI37">
        <f t="shared" si="39"/>
        <v>100.004267741935</v>
      </c>
      <c r="BJ37">
        <f t="shared" si="40"/>
        <v>84.303376090524125</v>
      </c>
      <c r="BK37">
        <f t="shared" si="41"/>
        <v>0.84299778393530522</v>
      </c>
      <c r="BL37">
        <f t="shared" si="42"/>
        <v>0.19599556787061023</v>
      </c>
      <c r="BM37">
        <v>0.56468681542632304</v>
      </c>
      <c r="BN37">
        <v>0.5</v>
      </c>
      <c r="BO37" t="s">
        <v>254</v>
      </c>
      <c r="BP37">
        <v>1675178709.80323</v>
      </c>
      <c r="BQ37">
        <v>400.04467741935503</v>
      </c>
      <c r="BR37">
        <v>400.36025806451602</v>
      </c>
      <c r="BS37">
        <v>16.152048387096801</v>
      </c>
      <c r="BT37">
        <v>15.821274193548399</v>
      </c>
      <c r="BU37">
        <v>500.01361290322598</v>
      </c>
      <c r="BV37">
        <v>96.2843290322581</v>
      </c>
      <c r="BW37">
        <v>0.20001861290322601</v>
      </c>
      <c r="BX37">
        <v>28.666583870967699</v>
      </c>
      <c r="BY37">
        <v>28.212841935483901</v>
      </c>
      <c r="BZ37">
        <v>999.9</v>
      </c>
      <c r="CA37">
        <v>9997.4193548387102</v>
      </c>
      <c r="CB37">
        <v>0</v>
      </c>
      <c r="CC37">
        <v>384.09758064516097</v>
      </c>
      <c r="CD37">
        <v>100.004267741935</v>
      </c>
      <c r="CE37">
        <v>0.90005809677419402</v>
      </c>
      <c r="CF37">
        <v>9.9941264516129003E-2</v>
      </c>
      <c r="CG37">
        <v>0</v>
      </c>
      <c r="CH37">
        <v>2.2927387096774199</v>
      </c>
      <c r="CI37">
        <v>0</v>
      </c>
      <c r="CJ37">
        <v>53.522006451612903</v>
      </c>
      <c r="CK37">
        <v>914.39641935483905</v>
      </c>
      <c r="CL37">
        <v>40.1046451612903</v>
      </c>
      <c r="CM37">
        <v>44.061999999999998</v>
      </c>
      <c r="CN37">
        <v>42.173000000000002</v>
      </c>
      <c r="CO37">
        <v>42.215451612903202</v>
      </c>
      <c r="CP37">
        <v>40.423000000000002</v>
      </c>
      <c r="CQ37">
        <v>90.01</v>
      </c>
      <c r="CR37">
        <v>9.9929032258064492</v>
      </c>
      <c r="CS37">
        <v>0</v>
      </c>
      <c r="CT37">
        <v>59.400000095367403</v>
      </c>
      <c r="CU37">
        <v>2.29975384615385</v>
      </c>
      <c r="CV37">
        <v>0.17217093267685901</v>
      </c>
      <c r="CW37">
        <v>-1.14004102672788</v>
      </c>
      <c r="CX37">
        <v>53.514992307692303</v>
      </c>
      <c r="CY37">
        <v>15</v>
      </c>
      <c r="CZ37">
        <v>1675177325.2</v>
      </c>
      <c r="DA37" t="s">
        <v>255</v>
      </c>
      <c r="DB37">
        <v>2</v>
      </c>
      <c r="DC37">
        <v>-3.8029999999999999</v>
      </c>
      <c r="DD37">
        <v>0.372</v>
      </c>
      <c r="DE37">
        <v>400</v>
      </c>
      <c r="DF37">
        <v>15</v>
      </c>
      <c r="DG37">
        <v>1.54</v>
      </c>
      <c r="DH37">
        <v>0.52</v>
      </c>
      <c r="DI37">
        <v>-0.33429364153846203</v>
      </c>
      <c r="DJ37">
        <v>0.317965436642344</v>
      </c>
      <c r="DK37">
        <v>0.10435260352870999</v>
      </c>
      <c r="DL37">
        <v>1</v>
      </c>
      <c r="DM37">
        <v>2.1827000000000001</v>
      </c>
      <c r="DN37">
        <v>0</v>
      </c>
      <c r="DO37">
        <v>0</v>
      </c>
      <c r="DP37">
        <v>0</v>
      </c>
      <c r="DQ37">
        <v>0.34218932692307702</v>
      </c>
      <c r="DR37">
        <v>-0.12585249686761299</v>
      </c>
      <c r="DS37">
        <v>2.0351708626740302E-2</v>
      </c>
      <c r="DT37">
        <v>0</v>
      </c>
      <c r="DU37">
        <v>1</v>
      </c>
      <c r="DV37">
        <v>3</v>
      </c>
      <c r="DW37" t="s">
        <v>256</v>
      </c>
      <c r="DX37">
        <v>100</v>
      </c>
      <c r="DY37">
        <v>100</v>
      </c>
      <c r="DZ37">
        <v>-3.8029999999999999</v>
      </c>
      <c r="EA37">
        <v>0.372</v>
      </c>
      <c r="EB37">
        <v>2</v>
      </c>
      <c r="EC37">
        <v>517.01</v>
      </c>
      <c r="ED37">
        <v>415.935</v>
      </c>
      <c r="EE37">
        <v>29.8537</v>
      </c>
      <c r="EF37">
        <v>30.980499999999999</v>
      </c>
      <c r="EG37">
        <v>29.9999</v>
      </c>
      <c r="EH37">
        <v>31.2454</v>
      </c>
      <c r="EI37">
        <v>31.2913</v>
      </c>
      <c r="EJ37">
        <v>20.151900000000001</v>
      </c>
      <c r="EK37">
        <v>27.581700000000001</v>
      </c>
      <c r="EL37">
        <v>0</v>
      </c>
      <c r="EM37">
        <v>29.85</v>
      </c>
      <c r="EN37">
        <v>400.30900000000003</v>
      </c>
      <c r="EO37">
        <v>15.978300000000001</v>
      </c>
      <c r="EP37">
        <v>100.304</v>
      </c>
      <c r="EQ37">
        <v>90.660899999999998</v>
      </c>
    </row>
    <row r="38" spans="1:147" x14ac:dyDescent="0.3">
      <c r="A38">
        <v>22</v>
      </c>
      <c r="B38">
        <v>1675178777.8</v>
      </c>
      <c r="C38">
        <v>1320.0999999046301</v>
      </c>
      <c r="D38" t="s">
        <v>318</v>
      </c>
      <c r="E38" t="s">
        <v>319</v>
      </c>
      <c r="F38">
        <v>1675178769.8</v>
      </c>
      <c r="G38">
        <f t="shared" si="0"/>
        <v>2.8389792934711993E-3</v>
      </c>
      <c r="H38">
        <f t="shared" si="1"/>
        <v>1.7315876906384928</v>
      </c>
      <c r="I38">
        <f t="shared" si="2"/>
        <v>400.01222580645202</v>
      </c>
      <c r="J38">
        <f t="shared" si="3"/>
        <v>362.43744280484799</v>
      </c>
      <c r="K38">
        <f t="shared" si="4"/>
        <v>34.968644753508812</v>
      </c>
      <c r="L38">
        <f t="shared" si="5"/>
        <v>38.59393034294709</v>
      </c>
      <c r="M38">
        <f t="shared" si="6"/>
        <v>0.12186998209287175</v>
      </c>
      <c r="N38">
        <f t="shared" si="7"/>
        <v>3.3835727358340679</v>
      </c>
      <c r="O38">
        <f t="shared" si="8"/>
        <v>0.11948288750662237</v>
      </c>
      <c r="P38">
        <f t="shared" si="9"/>
        <v>7.4887381286249902E-2</v>
      </c>
      <c r="Q38">
        <f t="shared" si="10"/>
        <v>16.520429698145939</v>
      </c>
      <c r="R38">
        <f t="shared" si="11"/>
        <v>27.939889915053985</v>
      </c>
      <c r="S38">
        <f t="shared" si="12"/>
        <v>28.052274193548399</v>
      </c>
      <c r="T38">
        <f t="shared" si="13"/>
        <v>3.8064194812824943</v>
      </c>
      <c r="U38">
        <f t="shared" si="14"/>
        <v>40.389777371712441</v>
      </c>
      <c r="V38">
        <f t="shared" si="15"/>
        <v>1.5779243719202301</v>
      </c>
      <c r="W38">
        <f t="shared" si="16"/>
        <v>3.9067419396704866</v>
      </c>
      <c r="X38">
        <f t="shared" si="17"/>
        <v>2.2284951093622642</v>
      </c>
      <c r="Y38">
        <f t="shared" si="18"/>
        <v>-125.19898684207989</v>
      </c>
      <c r="Z38">
        <f t="shared" si="19"/>
        <v>81.569592718613762</v>
      </c>
      <c r="AA38">
        <f t="shared" si="20"/>
        <v>5.26935202596463</v>
      </c>
      <c r="AB38">
        <f t="shared" si="21"/>
        <v>-21.839612399355559</v>
      </c>
      <c r="AC38">
        <v>-3.9922126172336099E-2</v>
      </c>
      <c r="AD38">
        <v>4.48160839987852E-2</v>
      </c>
      <c r="AE38">
        <v>3.37099570034073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50654.038726094164</v>
      </c>
      <c r="AK38" t="s">
        <v>251</v>
      </c>
      <c r="AL38">
        <v>2.1916269230769201</v>
      </c>
      <c r="AM38">
        <v>1.3408</v>
      </c>
      <c r="AN38">
        <f t="shared" si="25"/>
        <v>-0.85082692307692009</v>
      </c>
      <c r="AO38">
        <f t="shared" si="26"/>
        <v>-0.63456661923994639</v>
      </c>
      <c r="AP38">
        <v>0.108587449045776</v>
      </c>
      <c r="AQ38" t="s">
        <v>320</v>
      </c>
      <c r="AR38">
        <v>2.2181230769230802</v>
      </c>
      <c r="AS38">
        <v>1.5056</v>
      </c>
      <c r="AT38">
        <f t="shared" si="27"/>
        <v>-0.47324858987983531</v>
      </c>
      <c r="AU38">
        <v>0.5</v>
      </c>
      <c r="AV38">
        <f t="shared" si="28"/>
        <v>84.289146986343084</v>
      </c>
      <c r="AW38">
        <f t="shared" si="29"/>
        <v>1.7315876906384928</v>
      </c>
      <c r="AX38">
        <f t="shared" si="30"/>
        <v>-19.944859976730516</v>
      </c>
      <c r="AY38">
        <f t="shared" si="31"/>
        <v>1</v>
      </c>
      <c r="AZ38">
        <f t="shared" si="32"/>
        <v>1.9255150866050202E-2</v>
      </c>
      <c r="BA38">
        <f t="shared" si="33"/>
        <v>-0.10945802337938366</v>
      </c>
      <c r="BB38" t="s">
        <v>253</v>
      </c>
      <c r="BC38">
        <v>0</v>
      </c>
      <c r="BD38">
        <f t="shared" si="34"/>
        <v>1.5056</v>
      </c>
      <c r="BE38">
        <f t="shared" si="35"/>
        <v>-0.47324858987983537</v>
      </c>
      <c r="BF38">
        <f t="shared" si="36"/>
        <v>-0.1229116945107399</v>
      </c>
      <c r="BG38">
        <f t="shared" si="37"/>
        <v>1.0386226151698557</v>
      </c>
      <c r="BH38">
        <f t="shared" si="38"/>
        <v>0.19369391768189392</v>
      </c>
      <c r="BI38">
        <f t="shared" si="39"/>
        <v>99.987296774193496</v>
      </c>
      <c r="BJ38">
        <f t="shared" si="40"/>
        <v>84.289146986343084</v>
      </c>
      <c r="BK38">
        <f t="shared" si="41"/>
        <v>0.84299855787378319</v>
      </c>
      <c r="BL38">
        <f t="shared" si="42"/>
        <v>0.19599711574756659</v>
      </c>
      <c r="BM38">
        <v>0.56468681542632304</v>
      </c>
      <c r="BN38">
        <v>0.5</v>
      </c>
      <c r="BO38" t="s">
        <v>254</v>
      </c>
      <c r="BP38">
        <v>1675178769.8</v>
      </c>
      <c r="BQ38">
        <v>400.01222580645202</v>
      </c>
      <c r="BR38">
        <v>400.33603225806502</v>
      </c>
      <c r="BS38">
        <v>16.3546193548387</v>
      </c>
      <c r="BT38">
        <v>16.0392451612903</v>
      </c>
      <c r="BU38">
        <v>500.01412903225798</v>
      </c>
      <c r="BV38">
        <v>96.281912903225802</v>
      </c>
      <c r="BW38">
        <v>0.199964032258065</v>
      </c>
      <c r="BX38">
        <v>28.499438709677399</v>
      </c>
      <c r="BY38">
        <v>28.052274193548399</v>
      </c>
      <c r="BZ38">
        <v>999.9</v>
      </c>
      <c r="CA38">
        <v>9999.1935483871002</v>
      </c>
      <c r="CB38">
        <v>0</v>
      </c>
      <c r="CC38">
        <v>384.09916129032302</v>
      </c>
      <c r="CD38">
        <v>99.987296774193496</v>
      </c>
      <c r="CE38">
        <v>0.90004170967742003</v>
      </c>
      <c r="CF38">
        <v>9.9957606451612904E-2</v>
      </c>
      <c r="CG38">
        <v>0</v>
      </c>
      <c r="CH38">
        <v>2.2357870967741902</v>
      </c>
      <c r="CI38">
        <v>0</v>
      </c>
      <c r="CJ38">
        <v>53.272406451612902</v>
      </c>
      <c r="CK38">
        <v>914.23590322580606</v>
      </c>
      <c r="CL38">
        <v>39.781999999999996</v>
      </c>
      <c r="CM38">
        <v>43.936999999999998</v>
      </c>
      <c r="CN38">
        <v>41.918999999999997</v>
      </c>
      <c r="CO38">
        <v>42.125</v>
      </c>
      <c r="CP38">
        <v>40.177</v>
      </c>
      <c r="CQ38">
        <v>89.992903225806501</v>
      </c>
      <c r="CR38">
        <v>9.9938709677419393</v>
      </c>
      <c r="CS38">
        <v>0</v>
      </c>
      <c r="CT38">
        <v>59.200000047683702</v>
      </c>
      <c r="CU38">
        <v>2.2181230769230802</v>
      </c>
      <c r="CV38">
        <v>-4.8957254996833399E-2</v>
      </c>
      <c r="CW38">
        <v>-0.84842393131109695</v>
      </c>
      <c r="CX38">
        <v>53.255292307692301</v>
      </c>
      <c r="CY38">
        <v>15</v>
      </c>
      <c r="CZ38">
        <v>1675177325.2</v>
      </c>
      <c r="DA38" t="s">
        <v>255</v>
      </c>
      <c r="DB38">
        <v>2</v>
      </c>
      <c r="DC38">
        <v>-3.8029999999999999</v>
      </c>
      <c r="DD38">
        <v>0.372</v>
      </c>
      <c r="DE38">
        <v>400</v>
      </c>
      <c r="DF38">
        <v>15</v>
      </c>
      <c r="DG38">
        <v>1.54</v>
      </c>
      <c r="DH38">
        <v>0.52</v>
      </c>
      <c r="DI38">
        <v>-0.33465986538461601</v>
      </c>
      <c r="DJ38">
        <v>8.0968675830235606E-2</v>
      </c>
      <c r="DK38">
        <v>8.2486371612581003E-2</v>
      </c>
      <c r="DL38">
        <v>1</v>
      </c>
      <c r="DM38">
        <v>2.1311</v>
      </c>
      <c r="DN38">
        <v>0</v>
      </c>
      <c r="DO38">
        <v>0</v>
      </c>
      <c r="DP38">
        <v>0</v>
      </c>
      <c r="DQ38">
        <v>0.29929726923076899</v>
      </c>
      <c r="DR38">
        <v>0.18828925125926901</v>
      </c>
      <c r="DS38">
        <v>2.6183621638723401E-2</v>
      </c>
      <c r="DT38">
        <v>0</v>
      </c>
      <c r="DU38">
        <v>1</v>
      </c>
      <c r="DV38">
        <v>3</v>
      </c>
      <c r="DW38" t="s">
        <v>256</v>
      </c>
      <c r="DX38">
        <v>100</v>
      </c>
      <c r="DY38">
        <v>100</v>
      </c>
      <c r="DZ38">
        <v>-3.8029999999999999</v>
      </c>
      <c r="EA38">
        <v>0.372</v>
      </c>
      <c r="EB38">
        <v>2</v>
      </c>
      <c r="EC38">
        <v>516.30399999999997</v>
      </c>
      <c r="ED38">
        <v>416.40499999999997</v>
      </c>
      <c r="EE38">
        <v>26.523499999999999</v>
      </c>
      <c r="EF38">
        <v>30.964300000000001</v>
      </c>
      <c r="EG38">
        <v>29.999600000000001</v>
      </c>
      <c r="EH38">
        <v>31.2211</v>
      </c>
      <c r="EI38">
        <v>31.2697</v>
      </c>
      <c r="EJ38">
        <v>20.156500000000001</v>
      </c>
      <c r="EK38">
        <v>27.401900000000001</v>
      </c>
      <c r="EL38">
        <v>0</v>
      </c>
      <c r="EM38">
        <v>26.537099999999999</v>
      </c>
      <c r="EN38">
        <v>400.286</v>
      </c>
      <c r="EO38">
        <v>15.948600000000001</v>
      </c>
      <c r="EP38">
        <v>100.309</v>
      </c>
      <c r="EQ38">
        <v>90.6614</v>
      </c>
    </row>
    <row r="39" spans="1:147" x14ac:dyDescent="0.3">
      <c r="A39">
        <v>23</v>
      </c>
      <c r="B39">
        <v>1675178837.8</v>
      </c>
      <c r="C39">
        <v>1380.0999999046301</v>
      </c>
      <c r="D39" t="s">
        <v>321</v>
      </c>
      <c r="E39" t="s">
        <v>322</v>
      </c>
      <c r="F39">
        <v>1675178829.8</v>
      </c>
      <c r="G39">
        <f t="shared" si="0"/>
        <v>2.5834710460236974E-3</v>
      </c>
      <c r="H39">
        <f t="shared" si="1"/>
        <v>2.1667293849435945</v>
      </c>
      <c r="I39">
        <f t="shared" si="2"/>
        <v>399.98719354838698</v>
      </c>
      <c r="J39">
        <f t="shared" si="3"/>
        <v>354.2512196923625</v>
      </c>
      <c r="K39">
        <f t="shared" si="4"/>
        <v>34.179929171994218</v>
      </c>
      <c r="L39">
        <f t="shared" si="5"/>
        <v>38.592764640475181</v>
      </c>
      <c r="M39">
        <f t="shared" si="6"/>
        <v>0.11160647267167979</v>
      </c>
      <c r="N39">
        <f t="shared" si="7"/>
        <v>3.3808344130889334</v>
      </c>
      <c r="O39">
        <f t="shared" si="8"/>
        <v>0.10959935630663228</v>
      </c>
      <c r="P39">
        <f t="shared" si="9"/>
        <v>6.8676922591274642E-2</v>
      </c>
      <c r="Q39">
        <f t="shared" si="10"/>
        <v>16.526336407383404</v>
      </c>
      <c r="R39">
        <f t="shared" si="11"/>
        <v>27.778454710279057</v>
      </c>
      <c r="S39">
        <f t="shared" si="12"/>
        <v>27.870519354838699</v>
      </c>
      <c r="T39">
        <f t="shared" si="13"/>
        <v>3.766289323313929</v>
      </c>
      <c r="U39">
        <f t="shared" si="14"/>
        <v>40.304228741286984</v>
      </c>
      <c r="V39">
        <f t="shared" si="15"/>
        <v>1.5546618821894405</v>
      </c>
      <c r="W39">
        <f t="shared" si="16"/>
        <v>3.8573170377947723</v>
      </c>
      <c r="X39">
        <f t="shared" si="17"/>
        <v>2.2116274411244885</v>
      </c>
      <c r="Y39">
        <f t="shared" si="18"/>
        <v>-113.93107312964506</v>
      </c>
      <c r="Z39">
        <f t="shared" si="19"/>
        <v>74.709114806389749</v>
      </c>
      <c r="AA39">
        <f t="shared" si="20"/>
        <v>4.8204456170122549</v>
      </c>
      <c r="AB39">
        <f t="shared" si="21"/>
        <v>-17.875176298859657</v>
      </c>
      <c r="AC39">
        <v>-3.9881519581001001E-2</v>
      </c>
      <c r="AD39">
        <v>4.4770499542678803E-2</v>
      </c>
      <c r="AE39">
        <v>3.3682701702644602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50641.468023041321</v>
      </c>
      <c r="AK39" t="s">
        <v>251</v>
      </c>
      <c r="AL39">
        <v>2.1916269230769201</v>
      </c>
      <c r="AM39">
        <v>1.3408</v>
      </c>
      <c r="AN39">
        <f t="shared" si="25"/>
        <v>-0.85082692307692009</v>
      </c>
      <c r="AO39">
        <f t="shared" si="26"/>
        <v>-0.63456661923994639</v>
      </c>
      <c r="AP39">
        <v>0.108587449045776</v>
      </c>
      <c r="AQ39" t="s">
        <v>323</v>
      </c>
      <c r="AR39">
        <v>2.2781500000000001</v>
      </c>
      <c r="AS39">
        <v>1.2544</v>
      </c>
      <c r="AT39">
        <f t="shared" si="27"/>
        <v>-0.81612723214285721</v>
      </c>
      <c r="AU39">
        <v>0.5</v>
      </c>
      <c r="AV39">
        <f t="shared" si="28"/>
        <v>84.321256195735245</v>
      </c>
      <c r="AW39">
        <f t="shared" si="29"/>
        <v>2.1667293849435945</v>
      </c>
      <c r="AX39">
        <f t="shared" si="30"/>
        <v>-34.40843671491708</v>
      </c>
      <c r="AY39">
        <f t="shared" si="31"/>
        <v>1</v>
      </c>
      <c r="AZ39">
        <f t="shared" si="32"/>
        <v>2.4408340538953143E-2</v>
      </c>
      <c r="BA39">
        <f t="shared" si="33"/>
        <v>6.8877551020408198E-2</v>
      </c>
      <c r="BB39" t="s">
        <v>253</v>
      </c>
      <c r="BC39">
        <v>0</v>
      </c>
      <c r="BD39">
        <f t="shared" si="34"/>
        <v>1.2544</v>
      </c>
      <c r="BE39">
        <f t="shared" si="35"/>
        <v>-0.81612723214285732</v>
      </c>
      <c r="BF39">
        <f t="shared" si="36"/>
        <v>6.4439140811455867E-2</v>
      </c>
      <c r="BG39">
        <f t="shared" si="37"/>
        <v>1.092318172677994</v>
      </c>
      <c r="BH39">
        <f t="shared" si="38"/>
        <v>-0.10154826752254634</v>
      </c>
      <c r="BI39">
        <f t="shared" si="39"/>
        <v>100.02565806451599</v>
      </c>
      <c r="BJ39">
        <f t="shared" si="40"/>
        <v>84.321256195735245</v>
      </c>
      <c r="BK39">
        <f t="shared" si="41"/>
        <v>0.84299626543170059</v>
      </c>
      <c r="BL39">
        <f t="shared" si="42"/>
        <v>0.19599253086340127</v>
      </c>
      <c r="BM39">
        <v>0.56468681542632304</v>
      </c>
      <c r="BN39">
        <v>0.5</v>
      </c>
      <c r="BO39" t="s">
        <v>254</v>
      </c>
      <c r="BP39">
        <v>1675178829.8</v>
      </c>
      <c r="BQ39">
        <v>399.98719354838698</v>
      </c>
      <c r="BR39">
        <v>400.34858064516101</v>
      </c>
      <c r="BS39">
        <v>16.1129903225806</v>
      </c>
      <c r="BT39">
        <v>15.8259387096774</v>
      </c>
      <c r="BU39">
        <v>500.030483870968</v>
      </c>
      <c r="BV39">
        <v>96.284932258064501</v>
      </c>
      <c r="BW39">
        <v>0.20006841935483899</v>
      </c>
      <c r="BX39">
        <v>28.280406451612901</v>
      </c>
      <c r="BY39">
        <v>27.870519354838699</v>
      </c>
      <c r="BZ39">
        <v>999.9</v>
      </c>
      <c r="CA39">
        <v>9988.7096774193506</v>
      </c>
      <c r="CB39">
        <v>0</v>
      </c>
      <c r="CC39">
        <v>384.11664516129002</v>
      </c>
      <c r="CD39">
        <v>100.02565806451599</v>
      </c>
      <c r="CE39">
        <v>0.90012364516129095</v>
      </c>
      <c r="CF39">
        <v>9.9875896774193604E-2</v>
      </c>
      <c r="CG39">
        <v>0</v>
      </c>
      <c r="CH39">
        <v>2.2990612903225802</v>
      </c>
      <c r="CI39">
        <v>0</v>
      </c>
      <c r="CJ39">
        <v>52.182222580645202</v>
      </c>
      <c r="CK39">
        <v>914.612387096774</v>
      </c>
      <c r="CL39">
        <v>39.497903225806397</v>
      </c>
      <c r="CM39">
        <v>43.793999999999997</v>
      </c>
      <c r="CN39">
        <v>41.677</v>
      </c>
      <c r="CO39">
        <v>42.008000000000003</v>
      </c>
      <c r="CP39">
        <v>39.945129032258102</v>
      </c>
      <c r="CQ39">
        <v>90.034516129032298</v>
      </c>
      <c r="CR39">
        <v>9.99</v>
      </c>
      <c r="CS39">
        <v>0</v>
      </c>
      <c r="CT39">
        <v>59.600000143051098</v>
      </c>
      <c r="CU39">
        <v>2.2781500000000001</v>
      </c>
      <c r="CV39">
        <v>0.13625641537026201</v>
      </c>
      <c r="CW39">
        <v>-1.2281982786796799</v>
      </c>
      <c r="CX39">
        <v>52.150138461538504</v>
      </c>
      <c r="CY39">
        <v>15</v>
      </c>
      <c r="CZ39">
        <v>1675177325.2</v>
      </c>
      <c r="DA39" t="s">
        <v>255</v>
      </c>
      <c r="DB39">
        <v>2</v>
      </c>
      <c r="DC39">
        <v>-3.8029999999999999</v>
      </c>
      <c r="DD39">
        <v>0.372</v>
      </c>
      <c r="DE39">
        <v>400</v>
      </c>
      <c r="DF39">
        <v>15</v>
      </c>
      <c r="DG39">
        <v>1.54</v>
      </c>
      <c r="DH39">
        <v>0.52</v>
      </c>
      <c r="DI39">
        <v>-0.33791227307692301</v>
      </c>
      <c r="DJ39">
        <v>-0.26328799214541998</v>
      </c>
      <c r="DK39">
        <v>0.11519582172505601</v>
      </c>
      <c r="DL39">
        <v>1</v>
      </c>
      <c r="DM39">
        <v>2.3012000000000001</v>
      </c>
      <c r="DN39">
        <v>0</v>
      </c>
      <c r="DO39">
        <v>0</v>
      </c>
      <c r="DP39">
        <v>0</v>
      </c>
      <c r="DQ39">
        <v>0.291017442307692</v>
      </c>
      <c r="DR39">
        <v>-2.5877437035768499E-2</v>
      </c>
      <c r="DS39">
        <v>1.11068690239825E-2</v>
      </c>
      <c r="DT39">
        <v>1</v>
      </c>
      <c r="DU39">
        <v>2</v>
      </c>
      <c r="DV39">
        <v>3</v>
      </c>
      <c r="DW39" t="s">
        <v>260</v>
      </c>
      <c r="DX39">
        <v>100</v>
      </c>
      <c r="DY39">
        <v>100</v>
      </c>
      <c r="DZ39">
        <v>-3.8029999999999999</v>
      </c>
      <c r="EA39">
        <v>0.372</v>
      </c>
      <c r="EB39">
        <v>2</v>
      </c>
      <c r="EC39">
        <v>517.09400000000005</v>
      </c>
      <c r="ED39">
        <v>415.79500000000002</v>
      </c>
      <c r="EE39">
        <v>26.968299999999999</v>
      </c>
      <c r="EF39">
        <v>30.966899999999999</v>
      </c>
      <c r="EG39">
        <v>29.9999</v>
      </c>
      <c r="EH39">
        <v>31.2075</v>
      </c>
      <c r="EI39">
        <v>31.253499999999999</v>
      </c>
      <c r="EJ39">
        <v>20.1556</v>
      </c>
      <c r="EK39">
        <v>28.250399999999999</v>
      </c>
      <c r="EL39">
        <v>0</v>
      </c>
      <c r="EM39">
        <v>27.037500000000001</v>
      </c>
      <c r="EN39">
        <v>400.44400000000002</v>
      </c>
      <c r="EO39">
        <v>15.7705</v>
      </c>
      <c r="EP39">
        <v>100.31</v>
      </c>
      <c r="EQ39">
        <v>90.660600000000002</v>
      </c>
    </row>
    <row r="40" spans="1:147" x14ac:dyDescent="0.3">
      <c r="A40">
        <v>24</v>
      </c>
      <c r="B40">
        <v>1675178897.9000001</v>
      </c>
      <c r="C40">
        <v>1440.2000000476801</v>
      </c>
      <c r="D40" t="s">
        <v>324</v>
      </c>
      <c r="E40" t="s">
        <v>325</v>
      </c>
      <c r="F40">
        <v>1675178890.22258</v>
      </c>
      <c r="G40">
        <f t="shared" si="0"/>
        <v>2.3858035098073315E-3</v>
      </c>
      <c r="H40">
        <f t="shared" si="1"/>
        <v>2.0582399101585853</v>
      </c>
      <c r="I40">
        <f t="shared" si="2"/>
        <v>399.99638709677401</v>
      </c>
      <c r="J40">
        <f t="shared" si="3"/>
        <v>353.10106664509345</v>
      </c>
      <c r="K40">
        <f t="shared" si="4"/>
        <v>34.070536086910806</v>
      </c>
      <c r="L40">
        <f t="shared" si="5"/>
        <v>38.595440876740135</v>
      </c>
      <c r="M40">
        <f t="shared" si="6"/>
        <v>0.10232478607183072</v>
      </c>
      <c r="N40">
        <f t="shared" si="7"/>
        <v>3.3835670154580573</v>
      </c>
      <c r="O40">
        <f t="shared" si="8"/>
        <v>0.10063624504776113</v>
      </c>
      <c r="P40">
        <f t="shared" si="9"/>
        <v>6.304704085319425E-2</v>
      </c>
      <c r="Q40">
        <f t="shared" si="10"/>
        <v>16.522281124627636</v>
      </c>
      <c r="R40">
        <f t="shared" si="11"/>
        <v>27.825099355115682</v>
      </c>
      <c r="S40">
        <f t="shared" si="12"/>
        <v>27.905374193548401</v>
      </c>
      <c r="T40">
        <f t="shared" si="13"/>
        <v>3.773956285620117</v>
      </c>
      <c r="U40">
        <f t="shared" si="14"/>
        <v>40.168802941524</v>
      </c>
      <c r="V40">
        <f t="shared" si="15"/>
        <v>1.5495639878622982</v>
      </c>
      <c r="W40">
        <f t="shared" si="16"/>
        <v>3.857630485324858</v>
      </c>
      <c r="X40">
        <f t="shared" si="17"/>
        <v>2.2243922977578188</v>
      </c>
      <c r="Y40">
        <f t="shared" si="18"/>
        <v>-105.21393478250332</v>
      </c>
      <c r="Z40">
        <f t="shared" si="19"/>
        <v>68.666251077849566</v>
      </c>
      <c r="AA40">
        <f t="shared" si="20"/>
        <v>4.4277639108270597</v>
      </c>
      <c r="AB40">
        <f t="shared" si="21"/>
        <v>-15.597638669199057</v>
      </c>
      <c r="AC40">
        <v>-3.9922041330739198E-2</v>
      </c>
      <c r="AD40">
        <v>4.4815988756660201E-2</v>
      </c>
      <c r="AE40">
        <v>3.37099000669315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50690.688700131672</v>
      </c>
      <c r="AK40" t="s">
        <v>251</v>
      </c>
      <c r="AL40">
        <v>2.1916269230769201</v>
      </c>
      <c r="AM40">
        <v>1.3408</v>
      </c>
      <c r="AN40">
        <f t="shared" si="25"/>
        <v>-0.85082692307692009</v>
      </c>
      <c r="AO40">
        <f t="shared" si="26"/>
        <v>-0.63456661923994639</v>
      </c>
      <c r="AP40">
        <v>0.108587449045776</v>
      </c>
      <c r="AQ40" t="s">
        <v>326</v>
      </c>
      <c r="AR40">
        <v>2.2364307692307701</v>
      </c>
      <c r="AS40">
        <v>1.41</v>
      </c>
      <c r="AT40">
        <f t="shared" si="27"/>
        <v>-0.58612111292962421</v>
      </c>
      <c r="AU40">
        <v>0.5</v>
      </c>
      <c r="AV40">
        <f t="shared" si="28"/>
        <v>84.299358872848629</v>
      </c>
      <c r="AW40">
        <f t="shared" si="29"/>
        <v>2.0582399101585853</v>
      </c>
      <c r="AX40">
        <f t="shared" si="30"/>
        <v>-24.704817020903914</v>
      </c>
      <c r="AY40">
        <f t="shared" si="31"/>
        <v>1</v>
      </c>
      <c r="AZ40">
        <f t="shared" si="32"/>
        <v>2.3127725847281132E-2</v>
      </c>
      <c r="BA40">
        <f t="shared" si="33"/>
        <v>-4.9078014184397112E-2</v>
      </c>
      <c r="BB40" t="s">
        <v>253</v>
      </c>
      <c r="BC40">
        <v>0</v>
      </c>
      <c r="BD40">
        <f t="shared" si="34"/>
        <v>1.41</v>
      </c>
      <c r="BE40">
        <f t="shared" si="35"/>
        <v>-0.58612111292962432</v>
      </c>
      <c r="BF40">
        <f t="shared" si="36"/>
        <v>-5.1610978520286344E-2</v>
      </c>
      <c r="BG40">
        <f t="shared" si="37"/>
        <v>1.0573212677698933</v>
      </c>
      <c r="BH40">
        <f t="shared" si="38"/>
        <v>8.1332640191668942E-2</v>
      </c>
      <c r="BI40">
        <f t="shared" si="39"/>
        <v>99.999516129032301</v>
      </c>
      <c r="BJ40">
        <f t="shared" si="40"/>
        <v>84.299358872848629</v>
      </c>
      <c r="BK40">
        <f t="shared" si="41"/>
        <v>0.84299766774945883</v>
      </c>
      <c r="BL40">
        <f t="shared" si="42"/>
        <v>0.19599533549891773</v>
      </c>
      <c r="BM40">
        <v>0.56468681542632304</v>
      </c>
      <c r="BN40">
        <v>0.5</v>
      </c>
      <c r="BO40" t="s">
        <v>254</v>
      </c>
      <c r="BP40">
        <v>1675178890.22258</v>
      </c>
      <c r="BQ40">
        <v>399.99638709677401</v>
      </c>
      <c r="BR40">
        <v>400.33661290322601</v>
      </c>
      <c r="BS40">
        <v>16.059409677419399</v>
      </c>
      <c r="BT40">
        <v>15.794293548387101</v>
      </c>
      <c r="BU40">
        <v>500.00580645161301</v>
      </c>
      <c r="BV40">
        <v>96.289474193548401</v>
      </c>
      <c r="BW40">
        <v>0.199999516129032</v>
      </c>
      <c r="BX40">
        <v>28.281803225806399</v>
      </c>
      <c r="BY40">
        <v>27.905374193548401</v>
      </c>
      <c r="BZ40">
        <v>999.9</v>
      </c>
      <c r="CA40">
        <v>9998.3870967741896</v>
      </c>
      <c r="CB40">
        <v>0</v>
      </c>
      <c r="CC40">
        <v>384.268967741935</v>
      </c>
      <c r="CD40">
        <v>99.999516129032301</v>
      </c>
      <c r="CE40">
        <v>0.90008267741935499</v>
      </c>
      <c r="CF40">
        <v>9.9916751612903199E-2</v>
      </c>
      <c r="CG40">
        <v>0</v>
      </c>
      <c r="CH40">
        <v>2.25072903225806</v>
      </c>
      <c r="CI40">
        <v>0</v>
      </c>
      <c r="CJ40">
        <v>50.684364516129001</v>
      </c>
      <c r="CK40">
        <v>914.36070967742</v>
      </c>
      <c r="CL40">
        <v>39.270000000000003</v>
      </c>
      <c r="CM40">
        <v>43.633000000000003</v>
      </c>
      <c r="CN40">
        <v>41.441064516129003</v>
      </c>
      <c r="CO40">
        <v>41.890999999999998</v>
      </c>
      <c r="CP40">
        <v>39.727645161290297</v>
      </c>
      <c r="CQ40">
        <v>90.008064516129096</v>
      </c>
      <c r="CR40">
        <v>9.9922580645161307</v>
      </c>
      <c r="CS40">
        <v>0</v>
      </c>
      <c r="CT40">
        <v>59.400000095367403</v>
      </c>
      <c r="CU40">
        <v>2.2364307692307701</v>
      </c>
      <c r="CV40">
        <v>-0.132882042615522</v>
      </c>
      <c r="CW40">
        <v>-2.2003863309663299</v>
      </c>
      <c r="CX40">
        <v>50.705665384615401</v>
      </c>
      <c r="CY40">
        <v>15</v>
      </c>
      <c r="CZ40">
        <v>1675177325.2</v>
      </c>
      <c r="DA40" t="s">
        <v>255</v>
      </c>
      <c r="DB40">
        <v>2</v>
      </c>
      <c r="DC40">
        <v>-3.8029999999999999</v>
      </c>
      <c r="DD40">
        <v>0.372</v>
      </c>
      <c r="DE40">
        <v>400</v>
      </c>
      <c r="DF40">
        <v>15</v>
      </c>
      <c r="DG40">
        <v>1.54</v>
      </c>
      <c r="DH40">
        <v>0.52</v>
      </c>
      <c r="DI40">
        <v>-0.31604532692307702</v>
      </c>
      <c r="DJ40">
        <v>-0.16368027488114201</v>
      </c>
      <c r="DK40">
        <v>9.9973935046883594E-2</v>
      </c>
      <c r="DL40">
        <v>1</v>
      </c>
      <c r="DM40">
        <v>2.1286</v>
      </c>
      <c r="DN40">
        <v>0</v>
      </c>
      <c r="DO40">
        <v>0</v>
      </c>
      <c r="DP40">
        <v>0</v>
      </c>
      <c r="DQ40">
        <v>0.26474136538461501</v>
      </c>
      <c r="DR40">
        <v>2.3674718559331099E-3</v>
      </c>
      <c r="DS40">
        <v>2.3559897563187101E-3</v>
      </c>
      <c r="DT40">
        <v>1</v>
      </c>
      <c r="DU40">
        <v>2</v>
      </c>
      <c r="DV40">
        <v>3</v>
      </c>
      <c r="DW40" t="s">
        <v>260</v>
      </c>
      <c r="DX40">
        <v>100</v>
      </c>
      <c r="DY40">
        <v>100</v>
      </c>
      <c r="DZ40">
        <v>-3.8029999999999999</v>
      </c>
      <c r="EA40">
        <v>0.372</v>
      </c>
      <c r="EB40">
        <v>2</v>
      </c>
      <c r="EC40">
        <v>516.88</v>
      </c>
      <c r="ED40">
        <v>415.32900000000001</v>
      </c>
      <c r="EE40">
        <v>27.706800000000001</v>
      </c>
      <c r="EF40">
        <v>30.964300000000001</v>
      </c>
      <c r="EG40">
        <v>30.0001</v>
      </c>
      <c r="EH40">
        <v>31.1967</v>
      </c>
      <c r="EI40">
        <v>31.24</v>
      </c>
      <c r="EJ40">
        <v>20.152899999999999</v>
      </c>
      <c r="EK40">
        <v>28.250399999999999</v>
      </c>
      <c r="EL40">
        <v>0</v>
      </c>
      <c r="EM40">
        <v>27.742599999999999</v>
      </c>
      <c r="EN40">
        <v>400.16500000000002</v>
      </c>
      <c r="EO40">
        <v>15.767099999999999</v>
      </c>
      <c r="EP40">
        <v>100.313</v>
      </c>
      <c r="EQ40">
        <v>90.663899999999998</v>
      </c>
    </row>
    <row r="41" spans="1:147" x14ac:dyDescent="0.3">
      <c r="A41">
        <v>25</v>
      </c>
      <c r="B41">
        <v>1675178958</v>
      </c>
      <c r="C41">
        <v>1500.2999999523199</v>
      </c>
      <c r="D41" t="s">
        <v>327</v>
      </c>
      <c r="E41" t="s">
        <v>328</v>
      </c>
      <c r="F41">
        <v>1675178949.90323</v>
      </c>
      <c r="G41">
        <f t="shared" si="0"/>
        <v>2.324310297668916E-3</v>
      </c>
      <c r="H41">
        <f t="shared" si="1"/>
        <v>1.4869951874650109</v>
      </c>
      <c r="I41">
        <f t="shared" si="2"/>
        <v>400.01525806451599</v>
      </c>
      <c r="J41">
        <f t="shared" si="3"/>
        <v>361.01260236156219</v>
      </c>
      <c r="K41">
        <f t="shared" si="4"/>
        <v>34.834119359333414</v>
      </c>
      <c r="L41">
        <f t="shared" si="5"/>
        <v>38.59748705120969</v>
      </c>
      <c r="M41">
        <f t="shared" si="6"/>
        <v>9.8629662369488183E-2</v>
      </c>
      <c r="N41">
        <f t="shared" si="7"/>
        <v>3.3848849884913532</v>
      </c>
      <c r="O41">
        <f t="shared" si="8"/>
        <v>9.7060463826939405E-2</v>
      </c>
      <c r="P41">
        <f t="shared" si="9"/>
        <v>6.0801696477454363E-2</v>
      </c>
      <c r="Q41">
        <f t="shared" si="10"/>
        <v>16.519302400475524</v>
      </c>
      <c r="R41">
        <f t="shared" si="11"/>
        <v>27.93004094117871</v>
      </c>
      <c r="S41">
        <f t="shared" si="12"/>
        <v>27.999574193548401</v>
      </c>
      <c r="T41">
        <f t="shared" si="13"/>
        <v>3.7947454810424177</v>
      </c>
      <c r="U41">
        <f t="shared" si="14"/>
        <v>39.918647536361661</v>
      </c>
      <c r="V41">
        <f t="shared" si="15"/>
        <v>1.5480674781369674</v>
      </c>
      <c r="W41">
        <f t="shared" si="16"/>
        <v>3.8780559304441411</v>
      </c>
      <c r="X41">
        <f t="shared" si="17"/>
        <v>2.2466780029054503</v>
      </c>
      <c r="Y41">
        <f t="shared" si="18"/>
        <v>-102.5020841271992</v>
      </c>
      <c r="Z41">
        <f t="shared" si="19"/>
        <v>68.073723280157438</v>
      </c>
      <c r="AA41">
        <f t="shared" si="20"/>
        <v>4.3918925096409813</v>
      </c>
      <c r="AB41">
        <f t="shared" si="21"/>
        <v>-13.517165936925252</v>
      </c>
      <c r="AC41">
        <v>-3.9941590375504703E-2</v>
      </c>
      <c r="AD41">
        <v>4.4837934271999801E-2</v>
      </c>
      <c r="AE41">
        <v>3.3723018210106299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50699.226782614583</v>
      </c>
      <c r="AK41" t="s">
        <v>251</v>
      </c>
      <c r="AL41">
        <v>2.1916269230769201</v>
      </c>
      <c r="AM41">
        <v>1.3408</v>
      </c>
      <c r="AN41">
        <f t="shared" si="25"/>
        <v>-0.85082692307692009</v>
      </c>
      <c r="AO41">
        <f t="shared" si="26"/>
        <v>-0.63456661923994639</v>
      </c>
      <c r="AP41">
        <v>0.108587449045776</v>
      </c>
      <c r="AQ41" t="s">
        <v>329</v>
      </c>
      <c r="AR41">
        <v>2.2461538461538502</v>
      </c>
      <c r="AS41">
        <v>1.6015999999999999</v>
      </c>
      <c r="AT41">
        <f t="shared" si="27"/>
        <v>-0.40244371013602032</v>
      </c>
      <c r="AU41">
        <v>0.5</v>
      </c>
      <c r="AV41">
        <f t="shared" si="28"/>
        <v>84.284094716609175</v>
      </c>
      <c r="AW41">
        <f t="shared" si="29"/>
        <v>1.4869951874650109</v>
      </c>
      <c r="AX41">
        <f t="shared" si="30"/>
        <v>-16.959801891603973</v>
      </c>
      <c r="AY41">
        <f t="shared" si="31"/>
        <v>1</v>
      </c>
      <c r="AZ41">
        <f t="shared" si="32"/>
        <v>1.6354304368503863E-2</v>
      </c>
      <c r="BA41">
        <f t="shared" si="33"/>
        <v>-0.16283716283716279</v>
      </c>
      <c r="BB41" t="s">
        <v>253</v>
      </c>
      <c r="BC41">
        <v>0</v>
      </c>
      <c r="BD41">
        <f t="shared" si="34"/>
        <v>1.6015999999999999</v>
      </c>
      <c r="BE41">
        <f t="shared" si="35"/>
        <v>-0.40244371013602043</v>
      </c>
      <c r="BF41">
        <f t="shared" si="36"/>
        <v>-0.19451073985680184</v>
      </c>
      <c r="BG41">
        <f t="shared" si="37"/>
        <v>1.0924142966096846</v>
      </c>
      <c r="BH41">
        <f t="shared" si="38"/>
        <v>0.30652532604027855</v>
      </c>
      <c r="BI41">
        <f t="shared" si="39"/>
        <v>99.981399999999994</v>
      </c>
      <c r="BJ41">
        <f t="shared" si="40"/>
        <v>84.284094716609175</v>
      </c>
      <c r="BK41">
        <f t="shared" si="41"/>
        <v>0.84299774474661471</v>
      </c>
      <c r="BL41">
        <f t="shared" si="42"/>
        <v>0.1959954894932294</v>
      </c>
      <c r="BM41">
        <v>0.56468681542632304</v>
      </c>
      <c r="BN41">
        <v>0.5</v>
      </c>
      <c r="BO41" t="s">
        <v>254</v>
      </c>
      <c r="BP41">
        <v>1675178949.90323</v>
      </c>
      <c r="BQ41">
        <v>400.01525806451599</v>
      </c>
      <c r="BR41">
        <v>400.28819354838703</v>
      </c>
      <c r="BS41">
        <v>16.043806451612902</v>
      </c>
      <c r="BT41">
        <v>15.7855225806452</v>
      </c>
      <c r="BU41">
        <v>500.01177419354798</v>
      </c>
      <c r="BV41">
        <v>96.290025806451595</v>
      </c>
      <c r="BW41">
        <v>0.20001119354838701</v>
      </c>
      <c r="BX41">
        <v>28.372609677419401</v>
      </c>
      <c r="BY41">
        <v>27.999574193548401</v>
      </c>
      <c r="BZ41">
        <v>999.9</v>
      </c>
      <c r="CA41">
        <v>10003.225806451601</v>
      </c>
      <c r="CB41">
        <v>0</v>
      </c>
      <c r="CC41">
        <v>384.13887096774198</v>
      </c>
      <c r="CD41">
        <v>99.981399999999994</v>
      </c>
      <c r="CE41">
        <v>0.90008267741935499</v>
      </c>
      <c r="CF41">
        <v>9.9916751612903199E-2</v>
      </c>
      <c r="CG41">
        <v>0</v>
      </c>
      <c r="CH41">
        <v>2.2581903225806501</v>
      </c>
      <c r="CI41">
        <v>0</v>
      </c>
      <c r="CJ41">
        <v>49.169341935483899</v>
      </c>
      <c r="CK41">
        <v>914.19567741935498</v>
      </c>
      <c r="CL41">
        <v>39.068225806451601</v>
      </c>
      <c r="CM41">
        <v>43.5</v>
      </c>
      <c r="CN41">
        <v>41.256</v>
      </c>
      <c r="CO41">
        <v>41.77</v>
      </c>
      <c r="CP41">
        <v>39.545999999999999</v>
      </c>
      <c r="CQ41">
        <v>89.990967741935506</v>
      </c>
      <c r="CR41">
        <v>9.9906451612903204</v>
      </c>
      <c r="CS41">
        <v>0</v>
      </c>
      <c r="CT41">
        <v>59.199999809265101</v>
      </c>
      <c r="CU41">
        <v>2.2461538461538502</v>
      </c>
      <c r="CV41">
        <v>-4.9292301021468497E-2</v>
      </c>
      <c r="CW41">
        <v>0.38841709498302202</v>
      </c>
      <c r="CX41">
        <v>49.144930769230797</v>
      </c>
      <c r="CY41">
        <v>15</v>
      </c>
      <c r="CZ41">
        <v>1675177325.2</v>
      </c>
      <c r="DA41" t="s">
        <v>255</v>
      </c>
      <c r="DB41">
        <v>2</v>
      </c>
      <c r="DC41">
        <v>-3.8029999999999999</v>
      </c>
      <c r="DD41">
        <v>0.372</v>
      </c>
      <c r="DE41">
        <v>400</v>
      </c>
      <c r="DF41">
        <v>15</v>
      </c>
      <c r="DG41">
        <v>1.54</v>
      </c>
      <c r="DH41">
        <v>0.52</v>
      </c>
      <c r="DI41">
        <v>-0.30360524999999999</v>
      </c>
      <c r="DJ41">
        <v>0.15878279776994</v>
      </c>
      <c r="DK41">
        <v>8.4872301172652001E-2</v>
      </c>
      <c r="DL41">
        <v>1</v>
      </c>
      <c r="DM41">
        <v>2.4211</v>
      </c>
      <c r="DN41">
        <v>0</v>
      </c>
      <c r="DO41">
        <v>0</v>
      </c>
      <c r="DP41">
        <v>0</v>
      </c>
      <c r="DQ41">
        <v>0.259753846153846</v>
      </c>
      <c r="DR41">
        <v>-1.5356106616651301E-2</v>
      </c>
      <c r="DS41">
        <v>3.0533049142541001E-3</v>
      </c>
      <c r="DT41">
        <v>1</v>
      </c>
      <c r="DU41">
        <v>2</v>
      </c>
      <c r="DV41">
        <v>3</v>
      </c>
      <c r="DW41" t="s">
        <v>260</v>
      </c>
      <c r="DX41">
        <v>100</v>
      </c>
      <c r="DY41">
        <v>100</v>
      </c>
      <c r="DZ41">
        <v>-3.8029999999999999</v>
      </c>
      <c r="EA41">
        <v>0.372</v>
      </c>
      <c r="EB41">
        <v>2</v>
      </c>
      <c r="EC41">
        <v>516.92200000000003</v>
      </c>
      <c r="ED41">
        <v>415.625</v>
      </c>
      <c r="EE41">
        <v>27.7501</v>
      </c>
      <c r="EF41">
        <v>30.956199999999999</v>
      </c>
      <c r="EG41">
        <v>29.9999</v>
      </c>
      <c r="EH41">
        <v>31.1859</v>
      </c>
      <c r="EI41">
        <v>31.229199999999999</v>
      </c>
      <c r="EJ41">
        <v>20.158300000000001</v>
      </c>
      <c r="EK41">
        <v>28.250399999999999</v>
      </c>
      <c r="EL41">
        <v>0</v>
      </c>
      <c r="EM41">
        <v>27.748100000000001</v>
      </c>
      <c r="EN41">
        <v>400.24299999999999</v>
      </c>
      <c r="EO41">
        <v>15.767099999999999</v>
      </c>
      <c r="EP41">
        <v>100.316</v>
      </c>
      <c r="EQ41">
        <v>90.663799999999995</v>
      </c>
    </row>
    <row r="42" spans="1:147" x14ac:dyDescent="0.3">
      <c r="A42">
        <v>26</v>
      </c>
      <c r="B42">
        <v>1675179018.4000001</v>
      </c>
      <c r="C42">
        <v>1560.7000000476801</v>
      </c>
      <c r="D42" t="s">
        <v>330</v>
      </c>
      <c r="E42" t="s">
        <v>331</v>
      </c>
      <c r="F42">
        <v>1675179010.4290299</v>
      </c>
      <c r="G42">
        <f t="shared" si="0"/>
        <v>2.0110297266359659E-3</v>
      </c>
      <c r="H42">
        <f t="shared" si="1"/>
        <v>1.7128883533940233</v>
      </c>
      <c r="I42">
        <f t="shared" si="2"/>
        <v>399.999129032258</v>
      </c>
      <c r="J42">
        <f t="shared" si="3"/>
        <v>353.23644742942804</v>
      </c>
      <c r="K42">
        <f t="shared" si="4"/>
        <v>34.083827052707775</v>
      </c>
      <c r="L42">
        <f t="shared" si="5"/>
        <v>38.595963792476475</v>
      </c>
      <c r="M42">
        <f t="shared" si="6"/>
        <v>8.5537526498922711E-2</v>
      </c>
      <c r="N42">
        <f t="shared" si="7"/>
        <v>3.381153603522681</v>
      </c>
      <c r="O42">
        <f t="shared" si="8"/>
        <v>8.4353290757762572E-2</v>
      </c>
      <c r="P42">
        <f t="shared" si="9"/>
        <v>5.282583967461451E-2</v>
      </c>
      <c r="Q42">
        <f t="shared" si="10"/>
        <v>16.521209495860081</v>
      </c>
      <c r="R42">
        <f t="shared" si="11"/>
        <v>27.993875933141116</v>
      </c>
      <c r="S42">
        <f t="shared" si="12"/>
        <v>27.9977967741935</v>
      </c>
      <c r="T42">
        <f t="shared" si="13"/>
        <v>3.7943522957415756</v>
      </c>
      <c r="U42">
        <f t="shared" si="14"/>
        <v>40.185021607874972</v>
      </c>
      <c r="V42">
        <f t="shared" si="15"/>
        <v>1.5577725964901665</v>
      </c>
      <c r="W42">
        <f t="shared" si="16"/>
        <v>3.876500581960352</v>
      </c>
      <c r="X42">
        <f t="shared" si="17"/>
        <v>2.2365796992514091</v>
      </c>
      <c r="Y42">
        <f t="shared" si="18"/>
        <v>-88.686410944646099</v>
      </c>
      <c r="Z42">
        <f t="shared" si="19"/>
        <v>67.064912716927807</v>
      </c>
      <c r="AA42">
        <f t="shared" si="20"/>
        <v>4.3313951288863279</v>
      </c>
      <c r="AB42">
        <f t="shared" si="21"/>
        <v>-0.76889360297188603</v>
      </c>
      <c r="AC42">
        <v>-3.9886252158352002E-2</v>
      </c>
      <c r="AD42">
        <v>4.4775812275351899E-2</v>
      </c>
      <c r="AE42">
        <v>3.3685878697507299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50633.008592576334</v>
      </c>
      <c r="AK42" t="s">
        <v>251</v>
      </c>
      <c r="AL42">
        <v>2.1916269230769201</v>
      </c>
      <c r="AM42">
        <v>1.3408</v>
      </c>
      <c r="AN42">
        <f t="shared" si="25"/>
        <v>-0.85082692307692009</v>
      </c>
      <c r="AO42">
        <f t="shared" si="26"/>
        <v>-0.63456661923994639</v>
      </c>
      <c r="AP42">
        <v>0.108587449045776</v>
      </c>
      <c r="AQ42" t="s">
        <v>332</v>
      </c>
      <c r="AR42">
        <v>2.2686307692307701</v>
      </c>
      <c r="AS42">
        <v>1.3775999999999999</v>
      </c>
      <c r="AT42">
        <f t="shared" si="27"/>
        <v>-0.6467993388725104</v>
      </c>
      <c r="AU42">
        <v>0.5</v>
      </c>
      <c r="AV42">
        <f t="shared" si="28"/>
        <v>84.294182705523156</v>
      </c>
      <c r="AW42">
        <f t="shared" si="29"/>
        <v>1.7128883533940233</v>
      </c>
      <c r="AX42">
        <f t="shared" si="30"/>
        <v>-27.260710822365489</v>
      </c>
      <c r="AY42">
        <f t="shared" si="31"/>
        <v>1</v>
      </c>
      <c r="AZ42">
        <f t="shared" si="32"/>
        <v>1.9032166311556509E-2</v>
      </c>
      <c r="BA42">
        <f t="shared" si="33"/>
        <v>-2.6713124274099845E-2</v>
      </c>
      <c r="BB42" t="s">
        <v>253</v>
      </c>
      <c r="BC42">
        <v>0</v>
      </c>
      <c r="BD42">
        <f t="shared" si="34"/>
        <v>1.3775999999999999</v>
      </c>
      <c r="BE42">
        <f t="shared" si="35"/>
        <v>-0.64679933887251029</v>
      </c>
      <c r="BF42">
        <f t="shared" si="36"/>
        <v>-2.7446300715990413E-2</v>
      </c>
      <c r="BG42">
        <f t="shared" si="37"/>
        <v>1.0945961908271844</v>
      </c>
      <c r="BH42">
        <f t="shared" si="38"/>
        <v>4.3252039870714097E-2</v>
      </c>
      <c r="BI42">
        <f t="shared" si="39"/>
        <v>99.993416129032298</v>
      </c>
      <c r="BJ42">
        <f t="shared" si="40"/>
        <v>84.294182705523156</v>
      </c>
      <c r="BK42">
        <f t="shared" si="41"/>
        <v>0.84299732891162826</v>
      </c>
      <c r="BL42">
        <f t="shared" si="42"/>
        <v>0.19599465782325654</v>
      </c>
      <c r="BM42">
        <v>0.56468681542632304</v>
      </c>
      <c r="BN42">
        <v>0.5</v>
      </c>
      <c r="BO42" t="s">
        <v>254</v>
      </c>
      <c r="BP42">
        <v>1675179010.4290299</v>
      </c>
      <c r="BQ42">
        <v>399.999129032258</v>
      </c>
      <c r="BR42">
        <v>400.283419354839</v>
      </c>
      <c r="BS42">
        <v>16.144374193548401</v>
      </c>
      <c r="BT42">
        <v>15.920925806451599</v>
      </c>
      <c r="BU42">
        <v>500.01183870967702</v>
      </c>
      <c r="BV42">
        <v>96.290138709677393</v>
      </c>
      <c r="BW42">
        <v>0.199980870967742</v>
      </c>
      <c r="BX42">
        <v>28.3657096774193</v>
      </c>
      <c r="BY42">
        <v>27.9977967741935</v>
      </c>
      <c r="BZ42">
        <v>999.9</v>
      </c>
      <c r="CA42">
        <v>9989.3548387096798</v>
      </c>
      <c r="CB42">
        <v>0</v>
      </c>
      <c r="CC42">
        <v>384.04112903225803</v>
      </c>
      <c r="CD42">
        <v>99.993416129032298</v>
      </c>
      <c r="CE42">
        <v>0.90010725806451597</v>
      </c>
      <c r="CF42">
        <v>9.9892238709677506E-2</v>
      </c>
      <c r="CG42">
        <v>0</v>
      </c>
      <c r="CH42">
        <v>2.2517774193548399</v>
      </c>
      <c r="CI42">
        <v>0</v>
      </c>
      <c r="CJ42">
        <v>47.890961290322601</v>
      </c>
      <c r="CK42">
        <v>914.31238709677405</v>
      </c>
      <c r="CL42">
        <v>38.883000000000003</v>
      </c>
      <c r="CM42">
        <v>43.378999999999998</v>
      </c>
      <c r="CN42">
        <v>41.066064516129003</v>
      </c>
      <c r="CO42">
        <v>41.645000000000003</v>
      </c>
      <c r="CP42">
        <v>39.387</v>
      </c>
      <c r="CQ42">
        <v>90.004838709677401</v>
      </c>
      <c r="CR42">
        <v>9.9906451612903204</v>
      </c>
      <c r="CS42">
        <v>0</v>
      </c>
      <c r="CT42">
        <v>59.599999904632597</v>
      </c>
      <c r="CU42">
        <v>2.2686307692307701</v>
      </c>
      <c r="CV42">
        <v>0.28663931799031001</v>
      </c>
      <c r="CW42">
        <v>-1.0044581196626801</v>
      </c>
      <c r="CX42">
        <v>47.916853846153799</v>
      </c>
      <c r="CY42">
        <v>15</v>
      </c>
      <c r="CZ42">
        <v>1675177325.2</v>
      </c>
      <c r="DA42" t="s">
        <v>255</v>
      </c>
      <c r="DB42">
        <v>2</v>
      </c>
      <c r="DC42">
        <v>-3.8029999999999999</v>
      </c>
      <c r="DD42">
        <v>0.372</v>
      </c>
      <c r="DE42">
        <v>400</v>
      </c>
      <c r="DF42">
        <v>15</v>
      </c>
      <c r="DG42">
        <v>1.54</v>
      </c>
      <c r="DH42">
        <v>0.52</v>
      </c>
      <c r="DI42">
        <v>-0.2910104</v>
      </c>
      <c r="DJ42">
        <v>-0.11910880516644499</v>
      </c>
      <c r="DK42">
        <v>0.109385584391523</v>
      </c>
      <c r="DL42">
        <v>1</v>
      </c>
      <c r="DM42">
        <v>2.3065000000000002</v>
      </c>
      <c r="DN42">
        <v>0</v>
      </c>
      <c r="DO42">
        <v>0</v>
      </c>
      <c r="DP42">
        <v>0</v>
      </c>
      <c r="DQ42">
        <v>0.22080926923076899</v>
      </c>
      <c r="DR42">
        <v>2.9914133715080799E-2</v>
      </c>
      <c r="DS42">
        <v>4.7601965219426397E-3</v>
      </c>
      <c r="DT42">
        <v>1</v>
      </c>
      <c r="DU42">
        <v>2</v>
      </c>
      <c r="DV42">
        <v>3</v>
      </c>
      <c r="DW42" t="s">
        <v>260</v>
      </c>
      <c r="DX42">
        <v>100</v>
      </c>
      <c r="DY42">
        <v>100</v>
      </c>
      <c r="DZ42">
        <v>-3.8029999999999999</v>
      </c>
      <c r="EA42">
        <v>0.372</v>
      </c>
      <c r="EB42">
        <v>2</v>
      </c>
      <c r="EC42">
        <v>516.73</v>
      </c>
      <c r="ED42">
        <v>415.94099999999997</v>
      </c>
      <c r="EE42">
        <v>27.628599999999999</v>
      </c>
      <c r="EF42">
        <v>30.950700000000001</v>
      </c>
      <c r="EG42">
        <v>30.0001</v>
      </c>
      <c r="EH42">
        <v>31.177800000000001</v>
      </c>
      <c r="EI42">
        <v>31.2212</v>
      </c>
      <c r="EJ42">
        <v>20.156700000000001</v>
      </c>
      <c r="EK42">
        <v>27.3977</v>
      </c>
      <c r="EL42">
        <v>0</v>
      </c>
      <c r="EM42">
        <v>27.616</v>
      </c>
      <c r="EN42">
        <v>400.20499999999998</v>
      </c>
      <c r="EO42">
        <v>15.9071</v>
      </c>
      <c r="EP42">
        <v>100.32</v>
      </c>
      <c r="EQ42">
        <v>90.664100000000005</v>
      </c>
    </row>
    <row r="43" spans="1:147" x14ac:dyDescent="0.3">
      <c r="A43">
        <v>27</v>
      </c>
      <c r="B43">
        <v>1675179078.5</v>
      </c>
      <c r="C43">
        <v>1620.7999999523199</v>
      </c>
      <c r="D43" t="s">
        <v>333</v>
      </c>
      <c r="E43" t="s">
        <v>334</v>
      </c>
      <c r="F43">
        <v>1675179070.4516101</v>
      </c>
      <c r="G43">
        <f t="shared" si="0"/>
        <v>2.0009645225798857E-3</v>
      </c>
      <c r="H43">
        <f t="shared" si="1"/>
        <v>1.8316929571897393</v>
      </c>
      <c r="I43">
        <f t="shared" si="2"/>
        <v>400.02199999999999</v>
      </c>
      <c r="J43">
        <f t="shared" si="3"/>
        <v>350.88839689192628</v>
      </c>
      <c r="K43">
        <f t="shared" si="4"/>
        <v>33.857424852139317</v>
      </c>
      <c r="L43">
        <f t="shared" si="5"/>
        <v>38.598354702432474</v>
      </c>
      <c r="M43">
        <f t="shared" si="6"/>
        <v>8.5117243454542565E-2</v>
      </c>
      <c r="N43">
        <f t="shared" si="7"/>
        <v>3.3860324681901455</v>
      </c>
      <c r="O43">
        <f t="shared" si="8"/>
        <v>8.3946195092800213E-2</v>
      </c>
      <c r="P43">
        <f t="shared" si="9"/>
        <v>5.2570243696902177E-2</v>
      </c>
      <c r="Q43">
        <f t="shared" si="10"/>
        <v>16.523012790584595</v>
      </c>
      <c r="R43">
        <f t="shared" si="11"/>
        <v>27.986967064089999</v>
      </c>
      <c r="S43">
        <f t="shared" si="12"/>
        <v>27.992012903225799</v>
      </c>
      <c r="T43">
        <f t="shared" si="13"/>
        <v>3.7930730839495026</v>
      </c>
      <c r="U43">
        <f t="shared" si="14"/>
        <v>40.184101661360216</v>
      </c>
      <c r="V43">
        <f t="shared" si="15"/>
        <v>1.5568583853602058</v>
      </c>
      <c r="W43">
        <f t="shared" si="16"/>
        <v>3.8743142710522069</v>
      </c>
      <c r="X43">
        <f t="shared" si="17"/>
        <v>2.236214698589297</v>
      </c>
      <c r="Y43">
        <f t="shared" si="18"/>
        <v>-88.242535445772958</v>
      </c>
      <c r="Z43">
        <f t="shared" si="19"/>
        <v>66.446215075096461</v>
      </c>
      <c r="AA43">
        <f t="shared" si="20"/>
        <v>4.2849224736390603</v>
      </c>
      <c r="AB43">
        <f t="shared" si="21"/>
        <v>-0.98838510645283861</v>
      </c>
      <c r="AC43">
        <v>-3.99586131108031E-2</v>
      </c>
      <c r="AD43">
        <v>4.48570437836458E-2</v>
      </c>
      <c r="AE43">
        <v>3.3734439378801699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50722.757124577947</v>
      </c>
      <c r="AK43" t="s">
        <v>251</v>
      </c>
      <c r="AL43">
        <v>2.1916269230769201</v>
      </c>
      <c r="AM43">
        <v>1.3408</v>
      </c>
      <c r="AN43">
        <f t="shared" si="25"/>
        <v>-0.85082692307692009</v>
      </c>
      <c r="AO43">
        <f t="shared" si="26"/>
        <v>-0.63456661923994639</v>
      </c>
      <c r="AP43">
        <v>0.108587449045776</v>
      </c>
      <c r="AQ43" t="s">
        <v>335</v>
      </c>
      <c r="AR43">
        <v>2.27193076923077</v>
      </c>
      <c r="AS43">
        <v>1.7607999999999999</v>
      </c>
      <c r="AT43">
        <f t="shared" si="27"/>
        <v>-0.29028326285255002</v>
      </c>
      <c r="AU43">
        <v>0.5</v>
      </c>
      <c r="AV43">
        <f t="shared" si="28"/>
        <v>84.303516365383828</v>
      </c>
      <c r="AW43">
        <f t="shared" si="29"/>
        <v>1.8316929571897393</v>
      </c>
      <c r="AX43">
        <f t="shared" si="30"/>
        <v>-12.235949900243483</v>
      </c>
      <c r="AY43">
        <f t="shared" si="31"/>
        <v>1</v>
      </c>
      <c r="AZ43">
        <f t="shared" si="32"/>
        <v>2.0439307663938606E-2</v>
      </c>
      <c r="BA43">
        <f t="shared" si="33"/>
        <v>-0.23852794184461606</v>
      </c>
      <c r="BB43" t="s">
        <v>253</v>
      </c>
      <c r="BC43">
        <v>0</v>
      </c>
      <c r="BD43">
        <f t="shared" si="34"/>
        <v>1.7607999999999999</v>
      </c>
      <c r="BE43">
        <f t="shared" si="35"/>
        <v>-0.29028326285255002</v>
      </c>
      <c r="BF43">
        <f t="shared" si="36"/>
        <v>-0.3132458233890214</v>
      </c>
      <c r="BG43">
        <f t="shared" si="37"/>
        <v>1.1863946792840343</v>
      </c>
      <c r="BH43">
        <f t="shared" si="38"/>
        <v>0.49363741156793328</v>
      </c>
      <c r="BI43">
        <f t="shared" si="39"/>
        <v>100.004506451613</v>
      </c>
      <c r="BJ43">
        <f t="shared" si="40"/>
        <v>84.303516365383828</v>
      </c>
      <c r="BK43">
        <f t="shared" si="41"/>
        <v>0.84299717439407529</v>
      </c>
      <c r="BL43">
        <f t="shared" si="42"/>
        <v>0.19599434878815053</v>
      </c>
      <c r="BM43">
        <v>0.56468681542632304</v>
      </c>
      <c r="BN43">
        <v>0.5</v>
      </c>
      <c r="BO43" t="s">
        <v>254</v>
      </c>
      <c r="BP43">
        <v>1675179070.4516101</v>
      </c>
      <c r="BQ43">
        <v>400.02199999999999</v>
      </c>
      <c r="BR43">
        <v>400.31925806451602</v>
      </c>
      <c r="BS43">
        <v>16.134822580645199</v>
      </c>
      <c r="BT43">
        <v>15.9124903225806</v>
      </c>
      <c r="BU43">
        <v>500.01167741935501</v>
      </c>
      <c r="BV43">
        <v>96.290696774193606</v>
      </c>
      <c r="BW43">
        <v>0.19988300000000001</v>
      </c>
      <c r="BX43">
        <v>28.356006451612899</v>
      </c>
      <c r="BY43">
        <v>27.992012903225799</v>
      </c>
      <c r="BZ43">
        <v>999.9</v>
      </c>
      <c r="CA43">
        <v>10007.419354838699</v>
      </c>
      <c r="CB43">
        <v>0</v>
      </c>
      <c r="CC43">
        <v>383.97996774193501</v>
      </c>
      <c r="CD43">
        <v>100.004506451613</v>
      </c>
      <c r="CE43">
        <v>0.90011545161290296</v>
      </c>
      <c r="CF43">
        <v>9.9884067741935506E-2</v>
      </c>
      <c r="CG43">
        <v>0</v>
      </c>
      <c r="CH43">
        <v>2.2710419354838698</v>
      </c>
      <c r="CI43">
        <v>0</v>
      </c>
      <c r="CJ43">
        <v>47.3098483870968</v>
      </c>
      <c r="CK43">
        <v>914.417483870968</v>
      </c>
      <c r="CL43">
        <v>38.7195161290323</v>
      </c>
      <c r="CM43">
        <v>43.25</v>
      </c>
      <c r="CN43">
        <v>40.914999999999999</v>
      </c>
      <c r="CO43">
        <v>41.552</v>
      </c>
      <c r="CP43">
        <v>39.245935483871001</v>
      </c>
      <c r="CQ43">
        <v>90.015806451612903</v>
      </c>
      <c r="CR43">
        <v>9.9912903225806495</v>
      </c>
      <c r="CS43">
        <v>0</v>
      </c>
      <c r="CT43">
        <v>59.599999904632597</v>
      </c>
      <c r="CU43">
        <v>2.27193076923077</v>
      </c>
      <c r="CV43">
        <v>1.37435793516447E-2</v>
      </c>
      <c r="CW43">
        <v>1.79656752695737</v>
      </c>
      <c r="CX43">
        <v>47.344792307692302</v>
      </c>
      <c r="CY43">
        <v>15</v>
      </c>
      <c r="CZ43">
        <v>1675177325.2</v>
      </c>
      <c r="DA43" t="s">
        <v>255</v>
      </c>
      <c r="DB43">
        <v>2</v>
      </c>
      <c r="DC43">
        <v>-3.8029999999999999</v>
      </c>
      <c r="DD43">
        <v>0.372</v>
      </c>
      <c r="DE43">
        <v>400</v>
      </c>
      <c r="DF43">
        <v>15</v>
      </c>
      <c r="DG43">
        <v>1.54</v>
      </c>
      <c r="DH43">
        <v>0.52</v>
      </c>
      <c r="DI43">
        <v>-0.29890559038461501</v>
      </c>
      <c r="DJ43">
        <v>0.133479051437038</v>
      </c>
      <c r="DK43">
        <v>0.107249156168885</v>
      </c>
      <c r="DL43">
        <v>1</v>
      </c>
      <c r="DM43">
        <v>2.4813000000000001</v>
      </c>
      <c r="DN43">
        <v>0</v>
      </c>
      <c r="DO43">
        <v>0</v>
      </c>
      <c r="DP43">
        <v>0</v>
      </c>
      <c r="DQ43">
        <v>0.22249619230769199</v>
      </c>
      <c r="DR43">
        <v>-2.4301060150763499E-3</v>
      </c>
      <c r="DS43">
        <v>2.39949479489122E-3</v>
      </c>
      <c r="DT43">
        <v>1</v>
      </c>
      <c r="DU43">
        <v>2</v>
      </c>
      <c r="DV43">
        <v>3</v>
      </c>
      <c r="DW43" t="s">
        <v>260</v>
      </c>
      <c r="DX43">
        <v>100</v>
      </c>
      <c r="DY43">
        <v>100</v>
      </c>
      <c r="DZ43">
        <v>-3.8029999999999999</v>
      </c>
      <c r="EA43">
        <v>0.372</v>
      </c>
      <c r="EB43">
        <v>2</v>
      </c>
      <c r="EC43">
        <v>516.17499999999995</v>
      </c>
      <c r="ED43">
        <v>415.904</v>
      </c>
      <c r="EE43">
        <v>27.5504</v>
      </c>
      <c r="EF43">
        <v>30.950700000000001</v>
      </c>
      <c r="EG43">
        <v>30.000299999999999</v>
      </c>
      <c r="EH43">
        <v>31.1723</v>
      </c>
      <c r="EI43">
        <v>31.215800000000002</v>
      </c>
      <c r="EJ43">
        <v>20.1587</v>
      </c>
      <c r="EK43">
        <v>27.3977</v>
      </c>
      <c r="EL43">
        <v>0</v>
      </c>
      <c r="EM43">
        <v>27.542899999999999</v>
      </c>
      <c r="EN43">
        <v>400.298</v>
      </c>
      <c r="EO43">
        <v>15.8887</v>
      </c>
      <c r="EP43">
        <v>100.319</v>
      </c>
      <c r="EQ43">
        <v>90.662700000000001</v>
      </c>
    </row>
    <row r="44" spans="1:147" x14ac:dyDescent="0.3">
      <c r="A44">
        <v>28</v>
      </c>
      <c r="B44">
        <v>1675179138.5</v>
      </c>
      <c r="C44">
        <v>1680.7999999523199</v>
      </c>
      <c r="D44" t="s">
        <v>336</v>
      </c>
      <c r="E44" t="s">
        <v>337</v>
      </c>
      <c r="F44">
        <v>1675179130.43871</v>
      </c>
      <c r="G44">
        <f t="shared" si="0"/>
        <v>1.9545778622968388E-3</v>
      </c>
      <c r="H44">
        <f t="shared" si="1"/>
        <v>1.3844382412781795</v>
      </c>
      <c r="I44">
        <f t="shared" si="2"/>
        <v>400.01151612903197</v>
      </c>
      <c r="J44">
        <f t="shared" si="3"/>
        <v>358.56492605725072</v>
      </c>
      <c r="K44">
        <f t="shared" si="4"/>
        <v>34.597267006314496</v>
      </c>
      <c r="L44">
        <f t="shared" si="5"/>
        <v>38.596371879683311</v>
      </c>
      <c r="M44">
        <f t="shared" si="6"/>
        <v>8.3019135006032169E-2</v>
      </c>
      <c r="N44">
        <f t="shared" si="7"/>
        <v>3.3886991636123462</v>
      </c>
      <c r="O44">
        <f t="shared" si="8"/>
        <v>8.1905563646915813E-2</v>
      </c>
      <c r="P44">
        <f t="shared" si="9"/>
        <v>5.1289782777669754E-2</v>
      </c>
      <c r="Q44">
        <f t="shared" si="10"/>
        <v>16.525327410109192</v>
      </c>
      <c r="R44">
        <f t="shared" si="11"/>
        <v>27.987112931084582</v>
      </c>
      <c r="S44">
        <f t="shared" si="12"/>
        <v>27.996896774193502</v>
      </c>
      <c r="T44">
        <f t="shared" si="13"/>
        <v>3.794153219099297</v>
      </c>
      <c r="U44">
        <f t="shared" si="14"/>
        <v>40.171593316816789</v>
      </c>
      <c r="V44">
        <f t="shared" si="15"/>
        <v>1.5554098604908715</v>
      </c>
      <c r="W44">
        <f t="shared" si="16"/>
        <v>3.8719147837229042</v>
      </c>
      <c r="X44">
        <f t="shared" si="17"/>
        <v>2.2387433586084255</v>
      </c>
      <c r="Y44">
        <f t="shared" si="18"/>
        <v>-86.196883727290597</v>
      </c>
      <c r="Z44">
        <f t="shared" si="19"/>
        <v>63.659754347977263</v>
      </c>
      <c r="AA44">
        <f t="shared" si="20"/>
        <v>4.1018831670023967</v>
      </c>
      <c r="AB44">
        <f t="shared" si="21"/>
        <v>-1.9099188022017373</v>
      </c>
      <c r="AC44">
        <v>-3.99981824543525E-2</v>
      </c>
      <c r="AD44">
        <v>4.49014638382449E-2</v>
      </c>
      <c r="AE44">
        <v>3.3760981674072399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50772.659364479907</v>
      </c>
      <c r="AK44" t="s">
        <v>251</v>
      </c>
      <c r="AL44">
        <v>2.1916269230769201</v>
      </c>
      <c r="AM44">
        <v>1.3408</v>
      </c>
      <c r="AN44">
        <f t="shared" si="25"/>
        <v>-0.85082692307692009</v>
      </c>
      <c r="AO44">
        <f t="shared" si="26"/>
        <v>-0.63456661923994639</v>
      </c>
      <c r="AP44">
        <v>0.108587449045776</v>
      </c>
      <c r="AQ44" t="s">
        <v>338</v>
      </c>
      <c r="AR44">
        <v>2.2058461538461498</v>
      </c>
      <c r="AS44">
        <v>1.5296000000000001</v>
      </c>
      <c r="AT44">
        <f t="shared" si="27"/>
        <v>-0.44210653363372754</v>
      </c>
      <c r="AU44">
        <v>0.5</v>
      </c>
      <c r="AV44">
        <f t="shared" si="28"/>
        <v>84.315392208318542</v>
      </c>
      <c r="AW44">
        <f t="shared" si="29"/>
        <v>1.3844382412781795</v>
      </c>
      <c r="AX44">
        <f t="shared" si="30"/>
        <v>-18.638192890593956</v>
      </c>
      <c r="AY44">
        <f t="shared" si="31"/>
        <v>1</v>
      </c>
      <c r="AZ44">
        <f t="shared" si="32"/>
        <v>1.5131884686963814E-2</v>
      </c>
      <c r="BA44">
        <f t="shared" si="33"/>
        <v>-0.12343096234309628</v>
      </c>
      <c r="BB44" t="s">
        <v>253</v>
      </c>
      <c r="BC44">
        <v>0</v>
      </c>
      <c r="BD44">
        <f t="shared" si="34"/>
        <v>1.5296000000000001</v>
      </c>
      <c r="BE44">
        <f t="shared" si="35"/>
        <v>-0.44210653363372759</v>
      </c>
      <c r="BF44">
        <f t="shared" si="36"/>
        <v>-0.14081145584725543</v>
      </c>
      <c r="BG44">
        <f t="shared" si="37"/>
        <v>1.0214783270492123</v>
      </c>
      <c r="BH44">
        <f t="shared" si="38"/>
        <v>0.22190176977149015</v>
      </c>
      <c r="BI44">
        <f t="shared" si="39"/>
        <v>100.018603225806</v>
      </c>
      <c r="BJ44">
        <f t="shared" si="40"/>
        <v>84.315392208318542</v>
      </c>
      <c r="BK44">
        <f t="shared" si="41"/>
        <v>0.8429970974296126</v>
      </c>
      <c r="BL44">
        <f t="shared" si="42"/>
        <v>0.19599419485922531</v>
      </c>
      <c r="BM44">
        <v>0.56468681542632304</v>
      </c>
      <c r="BN44">
        <v>0.5</v>
      </c>
      <c r="BO44" t="s">
        <v>254</v>
      </c>
      <c r="BP44">
        <v>1675179130.43871</v>
      </c>
      <c r="BQ44">
        <v>400.01151612903197</v>
      </c>
      <c r="BR44">
        <v>400.25616129032301</v>
      </c>
      <c r="BS44">
        <v>16.120216129032301</v>
      </c>
      <c r="BT44">
        <v>15.9030387096774</v>
      </c>
      <c r="BU44">
        <v>500.02070967741901</v>
      </c>
      <c r="BV44">
        <v>96.288280645161294</v>
      </c>
      <c r="BW44">
        <v>0.19987112903225801</v>
      </c>
      <c r="BX44">
        <v>28.345351612903201</v>
      </c>
      <c r="BY44">
        <v>27.996896774193502</v>
      </c>
      <c r="BZ44">
        <v>999.9</v>
      </c>
      <c r="CA44">
        <v>10017.580645161301</v>
      </c>
      <c r="CB44">
        <v>0</v>
      </c>
      <c r="CC44">
        <v>384.050903225806</v>
      </c>
      <c r="CD44">
        <v>100.018603225806</v>
      </c>
      <c r="CE44">
        <v>0.90012806451612903</v>
      </c>
      <c r="CF44">
        <v>9.9871561290322597E-2</v>
      </c>
      <c r="CG44">
        <v>0</v>
      </c>
      <c r="CH44">
        <v>2.1872903225806501</v>
      </c>
      <c r="CI44">
        <v>0</v>
      </c>
      <c r="CJ44">
        <v>46.753435483871002</v>
      </c>
      <c r="CK44">
        <v>914.54941935483896</v>
      </c>
      <c r="CL44">
        <v>38.582322580645098</v>
      </c>
      <c r="CM44">
        <v>43.118903225806498</v>
      </c>
      <c r="CN44">
        <v>40.753999999999998</v>
      </c>
      <c r="CO44">
        <v>41.436999999999998</v>
      </c>
      <c r="CP44">
        <v>39.120935483871001</v>
      </c>
      <c r="CQ44">
        <v>90.03</v>
      </c>
      <c r="CR44">
        <v>9.99258064516129</v>
      </c>
      <c r="CS44">
        <v>0</v>
      </c>
      <c r="CT44">
        <v>59.399999856948902</v>
      </c>
      <c r="CU44">
        <v>2.2058461538461498</v>
      </c>
      <c r="CV44">
        <v>0.47520683256589402</v>
      </c>
      <c r="CW44">
        <v>-1.14180854199486</v>
      </c>
      <c r="CX44">
        <v>46.744411538461499</v>
      </c>
      <c r="CY44">
        <v>15</v>
      </c>
      <c r="CZ44">
        <v>1675177325.2</v>
      </c>
      <c r="DA44" t="s">
        <v>255</v>
      </c>
      <c r="DB44">
        <v>2</v>
      </c>
      <c r="DC44">
        <v>-3.8029999999999999</v>
      </c>
      <c r="DD44">
        <v>0.372</v>
      </c>
      <c r="DE44">
        <v>400</v>
      </c>
      <c r="DF44">
        <v>15</v>
      </c>
      <c r="DG44">
        <v>1.54</v>
      </c>
      <c r="DH44">
        <v>0.52</v>
      </c>
      <c r="DI44">
        <v>-0.27569752307692302</v>
      </c>
      <c r="DJ44">
        <v>0.17432154498237001</v>
      </c>
      <c r="DK44">
        <v>0.11628981391849599</v>
      </c>
      <c r="DL44">
        <v>1</v>
      </c>
      <c r="DM44">
        <v>2.2073</v>
      </c>
      <c r="DN44">
        <v>0</v>
      </c>
      <c r="DO44">
        <v>0</v>
      </c>
      <c r="DP44">
        <v>0</v>
      </c>
      <c r="DQ44">
        <v>0.21704855769230799</v>
      </c>
      <c r="DR44">
        <v>-1.46325426913933E-3</v>
      </c>
      <c r="DS44">
        <v>3.0634914057045201E-3</v>
      </c>
      <c r="DT44">
        <v>1</v>
      </c>
      <c r="DU44">
        <v>2</v>
      </c>
      <c r="DV44">
        <v>3</v>
      </c>
      <c r="DW44" t="s">
        <v>260</v>
      </c>
      <c r="DX44">
        <v>100</v>
      </c>
      <c r="DY44">
        <v>100</v>
      </c>
      <c r="DZ44">
        <v>-3.8029999999999999</v>
      </c>
      <c r="EA44">
        <v>0.372</v>
      </c>
      <c r="EB44">
        <v>2</v>
      </c>
      <c r="EC44">
        <v>516.55899999999997</v>
      </c>
      <c r="ED44">
        <v>415.63600000000002</v>
      </c>
      <c r="EE44">
        <v>27.4861</v>
      </c>
      <c r="EF44">
        <v>30.953499999999998</v>
      </c>
      <c r="EG44">
        <v>30.0002</v>
      </c>
      <c r="EH44">
        <v>31.1723</v>
      </c>
      <c r="EI44">
        <v>31.213100000000001</v>
      </c>
      <c r="EJ44">
        <v>20.162099999999999</v>
      </c>
      <c r="EK44">
        <v>27.3977</v>
      </c>
      <c r="EL44">
        <v>0</v>
      </c>
      <c r="EM44">
        <v>27.483599999999999</v>
      </c>
      <c r="EN44">
        <v>400.34800000000001</v>
      </c>
      <c r="EO44">
        <v>15.883599999999999</v>
      </c>
      <c r="EP44">
        <v>100.318</v>
      </c>
      <c r="EQ44">
        <v>90.662599999999998</v>
      </c>
    </row>
    <row r="45" spans="1:147" x14ac:dyDescent="0.3">
      <c r="A45">
        <v>29</v>
      </c>
      <c r="B45">
        <v>1675179199</v>
      </c>
      <c r="C45">
        <v>1741.2999999523199</v>
      </c>
      <c r="D45" t="s">
        <v>339</v>
      </c>
      <c r="E45" t="s">
        <v>340</v>
      </c>
      <c r="F45">
        <v>1675179190.96452</v>
      </c>
      <c r="G45">
        <f t="shared" si="0"/>
        <v>1.8873645958353415E-3</v>
      </c>
      <c r="H45">
        <f t="shared" si="1"/>
        <v>1.592540205683511</v>
      </c>
      <c r="I45">
        <f t="shared" si="2"/>
        <v>399.982129032258</v>
      </c>
      <c r="J45">
        <f t="shared" si="3"/>
        <v>353.48298600439301</v>
      </c>
      <c r="K45">
        <f t="shared" si="4"/>
        <v>34.105915108071187</v>
      </c>
      <c r="L45">
        <f t="shared" si="5"/>
        <v>38.592399288349995</v>
      </c>
      <c r="M45">
        <f t="shared" si="6"/>
        <v>8.0156196910072891E-2</v>
      </c>
      <c r="N45">
        <f t="shared" si="7"/>
        <v>3.3850580802078722</v>
      </c>
      <c r="O45">
        <f t="shared" si="8"/>
        <v>7.9116485227308284E-2</v>
      </c>
      <c r="P45">
        <f t="shared" si="9"/>
        <v>4.954009357681427E-2</v>
      </c>
      <c r="Q45">
        <f t="shared" si="10"/>
        <v>16.525283550728389</v>
      </c>
      <c r="R45">
        <f t="shared" si="11"/>
        <v>27.98390975388784</v>
      </c>
      <c r="S45">
        <f t="shared" si="12"/>
        <v>27.986851612903202</v>
      </c>
      <c r="T45">
        <f t="shared" si="13"/>
        <v>3.7919318852763864</v>
      </c>
      <c r="U45">
        <f t="shared" si="14"/>
        <v>40.177170406324976</v>
      </c>
      <c r="V45">
        <f t="shared" si="15"/>
        <v>1.5539898957714484</v>
      </c>
      <c r="W45">
        <f t="shared" si="16"/>
        <v>3.8678430562815551</v>
      </c>
      <c r="X45">
        <f t="shared" si="17"/>
        <v>2.2379419895049377</v>
      </c>
      <c r="Y45">
        <f t="shared" si="18"/>
        <v>-83.232778676338555</v>
      </c>
      <c r="Z45">
        <f t="shared" si="19"/>
        <v>62.122560904061693</v>
      </c>
      <c r="AA45">
        <f t="shared" si="20"/>
        <v>4.0065788705575356</v>
      </c>
      <c r="AB45">
        <f t="shared" si="21"/>
        <v>-0.5783553509909396</v>
      </c>
      <c r="AC45">
        <v>-3.9944158019458699E-2</v>
      </c>
      <c r="AD45">
        <v>4.4840816677276199E-2</v>
      </c>
      <c r="AE45">
        <v>3.3724741038185999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50709.882575089017</v>
      </c>
      <c r="AK45" t="s">
        <v>251</v>
      </c>
      <c r="AL45">
        <v>2.1916269230769201</v>
      </c>
      <c r="AM45">
        <v>1.3408</v>
      </c>
      <c r="AN45">
        <f t="shared" si="25"/>
        <v>-0.85082692307692009</v>
      </c>
      <c r="AO45">
        <f t="shared" si="26"/>
        <v>-0.63456661923994639</v>
      </c>
      <c r="AP45">
        <v>0.108587449045776</v>
      </c>
      <c r="AQ45" t="s">
        <v>341</v>
      </c>
      <c r="AR45">
        <v>2.1790076923076902</v>
      </c>
      <c r="AS45">
        <v>1.90961</v>
      </c>
      <c r="AT45">
        <f t="shared" si="27"/>
        <v>-0.14107471803545768</v>
      </c>
      <c r="AU45">
        <v>0.5</v>
      </c>
      <c r="AV45">
        <f t="shared" si="28"/>
        <v>84.316092439096025</v>
      </c>
      <c r="AW45">
        <f t="shared" si="29"/>
        <v>1.592540205683511</v>
      </c>
      <c r="AX45">
        <f t="shared" si="30"/>
        <v>-5.9474344833485286</v>
      </c>
      <c r="AY45">
        <f t="shared" si="31"/>
        <v>1</v>
      </c>
      <c r="AZ45">
        <f t="shared" si="32"/>
        <v>1.7599875820972579E-2</v>
      </c>
      <c r="BA45">
        <f t="shared" si="33"/>
        <v>-0.29786710375416969</v>
      </c>
      <c r="BB45" t="s">
        <v>253</v>
      </c>
      <c r="BC45">
        <v>0</v>
      </c>
      <c r="BD45">
        <f t="shared" si="34"/>
        <v>1.90961</v>
      </c>
      <c r="BE45">
        <f t="shared" si="35"/>
        <v>-0.1410747180354576</v>
      </c>
      <c r="BF45">
        <f t="shared" si="36"/>
        <v>-0.42423180190930793</v>
      </c>
      <c r="BG45">
        <f t="shared" si="37"/>
        <v>0.95525363998887403</v>
      </c>
      <c r="BH45">
        <f t="shared" si="38"/>
        <v>0.66853784779513381</v>
      </c>
      <c r="BI45">
        <f t="shared" si="39"/>
        <v>100.019561290323</v>
      </c>
      <c r="BJ45">
        <f t="shared" si="40"/>
        <v>84.316092439096025</v>
      </c>
      <c r="BK45">
        <f t="shared" si="41"/>
        <v>0.8429960234913938</v>
      </c>
      <c r="BL45">
        <f t="shared" si="42"/>
        <v>0.19599204698278783</v>
      </c>
      <c r="BM45">
        <v>0.56468681542632304</v>
      </c>
      <c r="BN45">
        <v>0.5</v>
      </c>
      <c r="BO45" t="s">
        <v>254</v>
      </c>
      <c r="BP45">
        <v>1675179190.96452</v>
      </c>
      <c r="BQ45">
        <v>399.982129032258</v>
      </c>
      <c r="BR45">
        <v>400.24722580645198</v>
      </c>
      <c r="BS45">
        <v>16.105974193548398</v>
      </c>
      <c r="BT45">
        <v>15.8962677419355</v>
      </c>
      <c r="BU45">
        <v>500.034516129032</v>
      </c>
      <c r="BV45">
        <v>96.285348387096803</v>
      </c>
      <c r="BW45">
        <v>0.19996054838709701</v>
      </c>
      <c r="BX45">
        <v>28.327258064516101</v>
      </c>
      <c r="BY45">
        <v>27.986851612903202</v>
      </c>
      <c r="BZ45">
        <v>999.9</v>
      </c>
      <c r="CA45">
        <v>10004.3548387097</v>
      </c>
      <c r="CB45">
        <v>0</v>
      </c>
      <c r="CC45">
        <v>384.11835483870999</v>
      </c>
      <c r="CD45">
        <v>100.019561290323</v>
      </c>
      <c r="CE45">
        <v>0.90015641935483903</v>
      </c>
      <c r="CF45">
        <v>9.9843212903225897E-2</v>
      </c>
      <c r="CG45">
        <v>0</v>
      </c>
      <c r="CH45">
        <v>2.1749483870967699</v>
      </c>
      <c r="CI45">
        <v>0</v>
      </c>
      <c r="CJ45">
        <v>45.8637612903226</v>
      </c>
      <c r="CK45">
        <v>914.56751612903201</v>
      </c>
      <c r="CL45">
        <v>38.447161290322597</v>
      </c>
      <c r="CM45">
        <v>43</v>
      </c>
      <c r="CN45">
        <v>40.625</v>
      </c>
      <c r="CO45">
        <v>41.370935483871001</v>
      </c>
      <c r="CP45">
        <v>39</v>
      </c>
      <c r="CQ45">
        <v>90.033870967742004</v>
      </c>
      <c r="CR45">
        <v>9.9890322580645208</v>
      </c>
      <c r="CS45">
        <v>0</v>
      </c>
      <c r="CT45">
        <v>60</v>
      </c>
      <c r="CU45">
        <v>2.1790076923076902</v>
      </c>
      <c r="CV45">
        <v>0.23339487177909399</v>
      </c>
      <c r="CW45">
        <v>2.69767179875477</v>
      </c>
      <c r="CX45">
        <v>45.881019230769198</v>
      </c>
      <c r="CY45">
        <v>15</v>
      </c>
      <c r="CZ45">
        <v>1675177325.2</v>
      </c>
      <c r="DA45" t="s">
        <v>255</v>
      </c>
      <c r="DB45">
        <v>2</v>
      </c>
      <c r="DC45">
        <v>-3.8029999999999999</v>
      </c>
      <c r="DD45">
        <v>0.372</v>
      </c>
      <c r="DE45">
        <v>400</v>
      </c>
      <c r="DF45">
        <v>15</v>
      </c>
      <c r="DG45">
        <v>1.54</v>
      </c>
      <c r="DH45">
        <v>0.52</v>
      </c>
      <c r="DI45">
        <v>-0.27101957884615402</v>
      </c>
      <c r="DJ45">
        <v>-0.128982993161918</v>
      </c>
      <c r="DK45">
        <v>0.107598000418043</v>
      </c>
      <c r="DL45">
        <v>1</v>
      </c>
      <c r="DM45">
        <v>2.1541000000000001</v>
      </c>
      <c r="DN45">
        <v>0</v>
      </c>
      <c r="DO45">
        <v>0</v>
      </c>
      <c r="DP45">
        <v>0</v>
      </c>
      <c r="DQ45">
        <v>0.21071532692307701</v>
      </c>
      <c r="DR45">
        <v>-8.9069192812609495E-3</v>
      </c>
      <c r="DS45">
        <v>2.56303148125233E-3</v>
      </c>
      <c r="DT45">
        <v>1</v>
      </c>
      <c r="DU45">
        <v>2</v>
      </c>
      <c r="DV45">
        <v>3</v>
      </c>
      <c r="DW45" t="s">
        <v>260</v>
      </c>
      <c r="DX45">
        <v>100</v>
      </c>
      <c r="DY45">
        <v>100</v>
      </c>
      <c r="DZ45">
        <v>-3.8029999999999999</v>
      </c>
      <c r="EA45">
        <v>0.372</v>
      </c>
      <c r="EB45">
        <v>2</v>
      </c>
      <c r="EC45">
        <v>515.79100000000005</v>
      </c>
      <c r="ED45">
        <v>415.88499999999999</v>
      </c>
      <c r="EE45">
        <v>27.458100000000002</v>
      </c>
      <c r="EF45">
        <v>30.9588</v>
      </c>
      <c r="EG45">
        <v>30.0001</v>
      </c>
      <c r="EH45">
        <v>31.1723</v>
      </c>
      <c r="EI45">
        <v>31.213100000000001</v>
      </c>
      <c r="EJ45">
        <v>20.162400000000002</v>
      </c>
      <c r="EK45">
        <v>27.3977</v>
      </c>
      <c r="EL45">
        <v>0</v>
      </c>
      <c r="EM45">
        <v>27.461400000000001</v>
      </c>
      <c r="EN45">
        <v>400.25099999999998</v>
      </c>
      <c r="EO45">
        <v>15.883599999999999</v>
      </c>
      <c r="EP45">
        <v>100.321</v>
      </c>
      <c r="EQ45">
        <v>90.661199999999994</v>
      </c>
    </row>
    <row r="46" spans="1:147" x14ac:dyDescent="0.3">
      <c r="A46">
        <v>30</v>
      </c>
      <c r="B46">
        <v>1675179259</v>
      </c>
      <c r="C46">
        <v>1801.2999999523199</v>
      </c>
      <c r="D46" t="s">
        <v>342</v>
      </c>
      <c r="E46" t="s">
        <v>343</v>
      </c>
      <c r="F46">
        <v>1675179250.95806</v>
      </c>
      <c r="G46">
        <f t="shared" si="0"/>
        <v>1.8819489471503794E-3</v>
      </c>
      <c r="H46">
        <f t="shared" si="1"/>
        <v>1.7268477398651276</v>
      </c>
      <c r="I46">
        <f t="shared" si="2"/>
        <v>400.007580645161</v>
      </c>
      <c r="J46">
        <f t="shared" si="3"/>
        <v>350.81460847286343</v>
      </c>
      <c r="K46">
        <f t="shared" si="4"/>
        <v>33.84972807847118</v>
      </c>
      <c r="L46">
        <f t="shared" si="5"/>
        <v>38.596305590316383</v>
      </c>
      <c r="M46">
        <f t="shared" si="6"/>
        <v>8.0033974551773399E-2</v>
      </c>
      <c r="N46">
        <f t="shared" si="7"/>
        <v>3.3853756390390419</v>
      </c>
      <c r="O46">
        <f t="shared" si="8"/>
        <v>7.8997504925305356E-2</v>
      </c>
      <c r="P46">
        <f t="shared" si="9"/>
        <v>4.9465444891116914E-2</v>
      </c>
      <c r="Q46">
        <f t="shared" si="10"/>
        <v>16.520573368157951</v>
      </c>
      <c r="R46">
        <f t="shared" si="11"/>
        <v>27.962617697594439</v>
      </c>
      <c r="S46">
        <f t="shared" si="12"/>
        <v>27.968477419354802</v>
      </c>
      <c r="T46">
        <f t="shared" si="13"/>
        <v>3.7878716490509583</v>
      </c>
      <c r="U46">
        <f t="shared" si="14"/>
        <v>40.200113403003911</v>
      </c>
      <c r="V46">
        <f t="shared" si="15"/>
        <v>1.5528418798414225</v>
      </c>
      <c r="W46">
        <f t="shared" si="16"/>
        <v>3.8627798490871621</v>
      </c>
      <c r="X46">
        <f t="shared" si="17"/>
        <v>2.235029769209536</v>
      </c>
      <c r="Y46">
        <f t="shared" si="18"/>
        <v>-82.993948569331735</v>
      </c>
      <c r="Z46">
        <f t="shared" si="19"/>
        <v>61.37125677466809</v>
      </c>
      <c r="AA46">
        <f t="shared" si="20"/>
        <v>3.9569462532502286</v>
      </c>
      <c r="AB46">
        <f t="shared" si="21"/>
        <v>-1.1451721732554674</v>
      </c>
      <c r="AC46">
        <v>-3.9948868830795202E-2</v>
      </c>
      <c r="AD46">
        <v>4.4846104975691199E-2</v>
      </c>
      <c r="AE46">
        <v>3.3727901785594399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50719.486490897558</v>
      </c>
      <c r="AK46" t="s">
        <v>251</v>
      </c>
      <c r="AL46">
        <v>2.1916269230769201</v>
      </c>
      <c r="AM46">
        <v>1.3408</v>
      </c>
      <c r="AN46">
        <f t="shared" si="25"/>
        <v>-0.85082692307692009</v>
      </c>
      <c r="AO46">
        <f t="shared" si="26"/>
        <v>-0.63456661923994639</v>
      </c>
      <c r="AP46">
        <v>0.108587449045776</v>
      </c>
      <c r="AQ46" t="s">
        <v>344</v>
      </c>
      <c r="AR46">
        <v>2.2545192307692301</v>
      </c>
      <c r="AS46">
        <v>1.5904</v>
      </c>
      <c r="AT46">
        <f t="shared" si="27"/>
        <v>-0.41757999922612554</v>
      </c>
      <c r="AU46">
        <v>0.5</v>
      </c>
      <c r="AV46">
        <f t="shared" si="28"/>
        <v>84.292244148360027</v>
      </c>
      <c r="AW46">
        <f t="shared" si="29"/>
        <v>1.7268477398651276</v>
      </c>
      <c r="AX46">
        <f t="shared" si="30"/>
        <v>-17.599377623120283</v>
      </c>
      <c r="AY46">
        <f t="shared" si="31"/>
        <v>1</v>
      </c>
      <c r="AZ46">
        <f t="shared" si="32"/>
        <v>1.919821102367502E-2</v>
      </c>
      <c r="BA46">
        <f t="shared" si="33"/>
        <v>-0.15694164989939641</v>
      </c>
      <c r="BB46" t="s">
        <v>253</v>
      </c>
      <c r="BC46">
        <v>0</v>
      </c>
      <c r="BD46">
        <f t="shared" si="34"/>
        <v>1.5904</v>
      </c>
      <c r="BE46">
        <f t="shared" si="35"/>
        <v>-0.41757999922612554</v>
      </c>
      <c r="BF46">
        <f t="shared" si="36"/>
        <v>-0.18615751789976137</v>
      </c>
      <c r="BG46">
        <f t="shared" si="37"/>
        <v>1.1046066057229171</v>
      </c>
      <c r="BH46">
        <f t="shared" si="38"/>
        <v>0.29336166173180045</v>
      </c>
      <c r="BI46">
        <f t="shared" si="39"/>
        <v>99.991296774193501</v>
      </c>
      <c r="BJ46">
        <f t="shared" si="40"/>
        <v>84.292244148360027</v>
      </c>
      <c r="BK46">
        <f t="shared" si="41"/>
        <v>0.84299580931242402</v>
      </c>
      <c r="BL46">
        <f t="shared" si="42"/>
        <v>0.19599161862484796</v>
      </c>
      <c r="BM46">
        <v>0.56468681542632304</v>
      </c>
      <c r="BN46">
        <v>0.5</v>
      </c>
      <c r="BO46" t="s">
        <v>254</v>
      </c>
      <c r="BP46">
        <v>1675179250.95806</v>
      </c>
      <c r="BQ46">
        <v>400.007580645161</v>
      </c>
      <c r="BR46">
        <v>400.28761290322598</v>
      </c>
      <c r="BS46">
        <v>16.093470967741901</v>
      </c>
      <c r="BT46">
        <v>15.8843580645161</v>
      </c>
      <c r="BU46">
        <v>500.02129032258102</v>
      </c>
      <c r="BV46">
        <v>96.288941935483905</v>
      </c>
      <c r="BW46">
        <v>0.199993419354839</v>
      </c>
      <c r="BX46">
        <v>28.304735483870999</v>
      </c>
      <c r="BY46">
        <v>27.968477419354802</v>
      </c>
      <c r="BZ46">
        <v>999.9</v>
      </c>
      <c r="CA46">
        <v>10005.1612903226</v>
      </c>
      <c r="CB46">
        <v>0</v>
      </c>
      <c r="CC46">
        <v>384.143741935484</v>
      </c>
      <c r="CD46">
        <v>99.991296774193501</v>
      </c>
      <c r="CE46">
        <v>0.90014003225806405</v>
      </c>
      <c r="CF46">
        <v>9.9859554838709702E-2</v>
      </c>
      <c r="CG46">
        <v>0</v>
      </c>
      <c r="CH46">
        <v>2.2682709677419401</v>
      </c>
      <c r="CI46">
        <v>0</v>
      </c>
      <c r="CJ46">
        <v>45.148116129032303</v>
      </c>
      <c r="CK46">
        <v>914.303</v>
      </c>
      <c r="CL46">
        <v>38.3445161290323</v>
      </c>
      <c r="CM46">
        <v>42.890999999999998</v>
      </c>
      <c r="CN46">
        <v>40.512</v>
      </c>
      <c r="CO46">
        <v>41.253999999999998</v>
      </c>
      <c r="CP46">
        <v>38.890999999999998</v>
      </c>
      <c r="CQ46">
        <v>90.006129032258102</v>
      </c>
      <c r="CR46">
        <v>9.9851612903225799</v>
      </c>
      <c r="CS46">
        <v>0</v>
      </c>
      <c r="CT46">
        <v>59.399999856948902</v>
      </c>
      <c r="CU46">
        <v>2.2545192307692301</v>
      </c>
      <c r="CV46">
        <v>4.6875211545965197E-2</v>
      </c>
      <c r="CW46">
        <v>-0.68268717498772402</v>
      </c>
      <c r="CX46">
        <v>45.176876923076897</v>
      </c>
      <c r="CY46">
        <v>15</v>
      </c>
      <c r="CZ46">
        <v>1675177325.2</v>
      </c>
      <c r="DA46" t="s">
        <v>255</v>
      </c>
      <c r="DB46">
        <v>2</v>
      </c>
      <c r="DC46">
        <v>-3.8029999999999999</v>
      </c>
      <c r="DD46">
        <v>0.372</v>
      </c>
      <c r="DE46">
        <v>400</v>
      </c>
      <c r="DF46">
        <v>15</v>
      </c>
      <c r="DG46">
        <v>1.54</v>
      </c>
      <c r="DH46">
        <v>0.52</v>
      </c>
      <c r="DI46">
        <v>-0.28718627115384598</v>
      </c>
      <c r="DJ46">
        <v>0.12294810209422299</v>
      </c>
      <c r="DK46">
        <v>0.119951968038588</v>
      </c>
      <c r="DL46">
        <v>1</v>
      </c>
      <c r="DM46">
        <v>2.1743999999999999</v>
      </c>
      <c r="DN46">
        <v>0</v>
      </c>
      <c r="DO46">
        <v>0</v>
      </c>
      <c r="DP46">
        <v>0</v>
      </c>
      <c r="DQ46">
        <v>0.20697211538461499</v>
      </c>
      <c r="DR46">
        <v>3.0231802245883298E-2</v>
      </c>
      <c r="DS46">
        <v>7.8156840776780999E-3</v>
      </c>
      <c r="DT46">
        <v>1</v>
      </c>
      <c r="DU46">
        <v>2</v>
      </c>
      <c r="DV46">
        <v>3</v>
      </c>
      <c r="DW46" t="s">
        <v>260</v>
      </c>
      <c r="DX46">
        <v>100</v>
      </c>
      <c r="DY46">
        <v>100</v>
      </c>
      <c r="DZ46">
        <v>-3.8029999999999999</v>
      </c>
      <c r="EA46">
        <v>0.372</v>
      </c>
      <c r="EB46">
        <v>2</v>
      </c>
      <c r="EC46">
        <v>516.06799999999998</v>
      </c>
      <c r="ED46">
        <v>415.904</v>
      </c>
      <c r="EE46">
        <v>27.513000000000002</v>
      </c>
      <c r="EF46">
        <v>30.966899999999999</v>
      </c>
      <c r="EG46">
        <v>30.0001</v>
      </c>
      <c r="EH46">
        <v>31.1751</v>
      </c>
      <c r="EI46">
        <v>31.215800000000002</v>
      </c>
      <c r="EJ46">
        <v>20.162099999999999</v>
      </c>
      <c r="EK46">
        <v>27.686599999999999</v>
      </c>
      <c r="EL46">
        <v>0</v>
      </c>
      <c r="EM46">
        <v>27.526499999999999</v>
      </c>
      <c r="EN46">
        <v>400.33499999999998</v>
      </c>
      <c r="EO46">
        <v>15.7944</v>
      </c>
      <c r="EP46">
        <v>100.322</v>
      </c>
      <c r="EQ46">
        <v>90.660499999999999</v>
      </c>
    </row>
    <row r="47" spans="1:147" x14ac:dyDescent="0.3">
      <c r="A47">
        <v>31</v>
      </c>
      <c r="B47">
        <v>1675179319</v>
      </c>
      <c r="C47">
        <v>1861.2999999523199</v>
      </c>
      <c r="D47" t="s">
        <v>345</v>
      </c>
      <c r="E47" t="s">
        <v>346</v>
      </c>
      <c r="F47">
        <v>1675179310.9774201</v>
      </c>
      <c r="G47">
        <f t="shared" si="0"/>
        <v>1.9085814989138849E-3</v>
      </c>
      <c r="H47">
        <f t="shared" si="1"/>
        <v>1.466757177370676</v>
      </c>
      <c r="I47">
        <f t="shared" si="2"/>
        <v>400.02116129032299</v>
      </c>
      <c r="J47">
        <f t="shared" si="3"/>
        <v>356.12456389972954</v>
      </c>
      <c r="K47">
        <f t="shared" si="4"/>
        <v>34.363354467838555</v>
      </c>
      <c r="L47">
        <f t="shared" si="5"/>
        <v>38.599047506102757</v>
      </c>
      <c r="M47">
        <f t="shared" si="6"/>
        <v>8.066785518448695E-2</v>
      </c>
      <c r="N47">
        <f t="shared" si="7"/>
        <v>3.3812621056282941</v>
      </c>
      <c r="O47">
        <f t="shared" si="8"/>
        <v>7.9613756233556945E-2</v>
      </c>
      <c r="P47">
        <f t="shared" si="9"/>
        <v>4.9852156619089011E-2</v>
      </c>
      <c r="Q47">
        <f t="shared" si="10"/>
        <v>16.523864062268931</v>
      </c>
      <c r="R47">
        <f t="shared" si="11"/>
        <v>27.964858394185587</v>
      </c>
      <c r="S47">
        <f t="shared" si="12"/>
        <v>27.986032258064501</v>
      </c>
      <c r="T47">
        <f t="shared" si="13"/>
        <v>3.7917507475414776</v>
      </c>
      <c r="U47">
        <f t="shared" si="14"/>
        <v>39.911572063825432</v>
      </c>
      <c r="V47">
        <f t="shared" si="15"/>
        <v>1.5424733008926443</v>
      </c>
      <c r="W47">
        <f t="shared" si="16"/>
        <v>3.8647269980394801</v>
      </c>
      <c r="X47">
        <f t="shared" si="17"/>
        <v>2.2492774466488332</v>
      </c>
      <c r="Y47">
        <f t="shared" si="18"/>
        <v>-84.168444102102328</v>
      </c>
      <c r="Z47">
        <f t="shared" si="19"/>
        <v>59.676062961870713</v>
      </c>
      <c r="AA47">
        <f t="shared" si="20"/>
        <v>3.8528316837055949</v>
      </c>
      <c r="AB47">
        <f t="shared" si="21"/>
        <v>-4.1156853942570848</v>
      </c>
      <c r="AC47">
        <v>-3.9887860940880301E-2</v>
      </c>
      <c r="AD47">
        <v>4.4777618274677002E-2</v>
      </c>
      <c r="AE47">
        <v>3.36869586502675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50643.808149774843</v>
      </c>
      <c r="AK47" t="s">
        <v>251</v>
      </c>
      <c r="AL47">
        <v>2.1916269230769201</v>
      </c>
      <c r="AM47">
        <v>1.3408</v>
      </c>
      <c r="AN47">
        <f t="shared" si="25"/>
        <v>-0.85082692307692009</v>
      </c>
      <c r="AO47">
        <f t="shared" si="26"/>
        <v>-0.63456661923994639</v>
      </c>
      <c r="AP47">
        <v>0.108587449045776</v>
      </c>
      <c r="AQ47" t="s">
        <v>347</v>
      </c>
      <c r="AR47">
        <v>2.2695230769230799</v>
      </c>
      <c r="AS47">
        <v>1.5831999999999999</v>
      </c>
      <c r="AT47">
        <f t="shared" si="27"/>
        <v>-0.43350371205348659</v>
      </c>
      <c r="AU47">
        <v>0.5</v>
      </c>
      <c r="AV47">
        <f t="shared" si="28"/>
        <v>84.30863391282243</v>
      </c>
      <c r="AW47">
        <f t="shared" si="29"/>
        <v>1.466757177370676</v>
      </c>
      <c r="AX47">
        <f t="shared" si="30"/>
        <v>-18.274052879683495</v>
      </c>
      <c r="AY47">
        <f t="shared" si="31"/>
        <v>1</v>
      </c>
      <c r="AZ47">
        <f t="shared" si="32"/>
        <v>1.6109497512784836E-2</v>
      </c>
      <c r="BA47">
        <f t="shared" si="33"/>
        <v>-0.15310763011622028</v>
      </c>
      <c r="BB47" t="s">
        <v>253</v>
      </c>
      <c r="BC47">
        <v>0</v>
      </c>
      <c r="BD47">
        <f t="shared" si="34"/>
        <v>1.5831999999999999</v>
      </c>
      <c r="BE47">
        <f t="shared" si="35"/>
        <v>-0.43350371205348659</v>
      </c>
      <c r="BF47">
        <f t="shared" si="36"/>
        <v>-0.18078758949880663</v>
      </c>
      <c r="BG47">
        <f t="shared" si="37"/>
        <v>1.1280287753412119</v>
      </c>
      <c r="BH47">
        <f t="shared" si="38"/>
        <v>0.28489930610492148</v>
      </c>
      <c r="BI47">
        <f t="shared" si="39"/>
        <v>100.01068387096799</v>
      </c>
      <c r="BJ47">
        <f t="shared" si="40"/>
        <v>84.30863391282243</v>
      </c>
      <c r="BK47">
        <f t="shared" si="41"/>
        <v>0.84299627449399239</v>
      </c>
      <c r="BL47">
        <f t="shared" si="42"/>
        <v>0.19599254898798485</v>
      </c>
      <c r="BM47">
        <v>0.56468681542632304</v>
      </c>
      <c r="BN47">
        <v>0.5</v>
      </c>
      <c r="BO47" t="s">
        <v>254</v>
      </c>
      <c r="BP47">
        <v>1675179310.9774201</v>
      </c>
      <c r="BQ47">
        <v>400.02116129032299</v>
      </c>
      <c r="BR47">
        <v>400.27303225806497</v>
      </c>
      <c r="BS47">
        <v>15.985419354838699</v>
      </c>
      <c r="BT47">
        <v>15.7733193548387</v>
      </c>
      <c r="BU47">
        <v>500.01061290322599</v>
      </c>
      <c r="BV47">
        <v>96.292467741935496</v>
      </c>
      <c r="BW47">
        <v>0.20004625806451601</v>
      </c>
      <c r="BX47">
        <v>28.313400000000001</v>
      </c>
      <c r="BY47">
        <v>27.986032258064501</v>
      </c>
      <c r="BZ47">
        <v>999.9</v>
      </c>
      <c r="CA47">
        <v>9989.5161290322594</v>
      </c>
      <c r="CB47">
        <v>0</v>
      </c>
      <c r="CC47">
        <v>384.19935483871001</v>
      </c>
      <c r="CD47">
        <v>100.01068387096799</v>
      </c>
      <c r="CE47">
        <v>0.90009922580645196</v>
      </c>
      <c r="CF47">
        <v>9.9900477419354899E-2</v>
      </c>
      <c r="CG47">
        <v>0</v>
      </c>
      <c r="CH47">
        <v>2.2606354838709701</v>
      </c>
      <c r="CI47">
        <v>0</v>
      </c>
      <c r="CJ47">
        <v>44.903364516129002</v>
      </c>
      <c r="CK47">
        <v>914.46754838709705</v>
      </c>
      <c r="CL47">
        <v>38.241870967741903</v>
      </c>
      <c r="CM47">
        <v>42.811999999999998</v>
      </c>
      <c r="CN47">
        <v>40.418999999999997</v>
      </c>
      <c r="CO47">
        <v>41.186999999999998</v>
      </c>
      <c r="CP47">
        <v>38.811999999999998</v>
      </c>
      <c r="CQ47">
        <v>90.019677419354807</v>
      </c>
      <c r="CR47">
        <v>9.9883870967742006</v>
      </c>
      <c r="CS47">
        <v>0</v>
      </c>
      <c r="CT47">
        <v>59.199999809265101</v>
      </c>
      <c r="CU47">
        <v>2.2695230769230799</v>
      </c>
      <c r="CV47">
        <v>0.67696410362696702</v>
      </c>
      <c r="CW47">
        <v>7.9381195158381906E-2</v>
      </c>
      <c r="CX47">
        <v>44.895088461538499</v>
      </c>
      <c r="CY47">
        <v>15</v>
      </c>
      <c r="CZ47">
        <v>1675177325.2</v>
      </c>
      <c r="DA47" t="s">
        <v>255</v>
      </c>
      <c r="DB47">
        <v>2</v>
      </c>
      <c r="DC47">
        <v>-3.8029999999999999</v>
      </c>
      <c r="DD47">
        <v>0.372</v>
      </c>
      <c r="DE47">
        <v>400</v>
      </c>
      <c r="DF47">
        <v>15</v>
      </c>
      <c r="DG47">
        <v>1.54</v>
      </c>
      <c r="DH47">
        <v>0.52</v>
      </c>
      <c r="DI47">
        <v>-0.26741200961538503</v>
      </c>
      <c r="DJ47">
        <v>0.13322680821528199</v>
      </c>
      <c r="DK47">
        <v>9.2537055806696397E-2</v>
      </c>
      <c r="DL47">
        <v>1</v>
      </c>
      <c r="DM47">
        <v>2.0956000000000001</v>
      </c>
      <c r="DN47">
        <v>0</v>
      </c>
      <c r="DO47">
        <v>0</v>
      </c>
      <c r="DP47">
        <v>0</v>
      </c>
      <c r="DQ47">
        <v>0.21379853846153801</v>
      </c>
      <c r="DR47">
        <v>-1.85498518013897E-2</v>
      </c>
      <c r="DS47">
        <v>3.1871462425809099E-3</v>
      </c>
      <c r="DT47">
        <v>1</v>
      </c>
      <c r="DU47">
        <v>2</v>
      </c>
      <c r="DV47">
        <v>3</v>
      </c>
      <c r="DW47" t="s">
        <v>260</v>
      </c>
      <c r="DX47">
        <v>100</v>
      </c>
      <c r="DY47">
        <v>100</v>
      </c>
      <c r="DZ47">
        <v>-3.8029999999999999</v>
      </c>
      <c r="EA47">
        <v>0.372</v>
      </c>
      <c r="EB47">
        <v>2</v>
      </c>
      <c r="EC47">
        <v>516.38800000000003</v>
      </c>
      <c r="ED47">
        <v>415.07299999999998</v>
      </c>
      <c r="EE47">
        <v>27.509899999999998</v>
      </c>
      <c r="EF47">
        <v>30.977799999999998</v>
      </c>
      <c r="EG47">
        <v>30.000299999999999</v>
      </c>
      <c r="EH47">
        <v>31.183199999999999</v>
      </c>
      <c r="EI47">
        <v>31.2212</v>
      </c>
      <c r="EJ47">
        <v>20.159300000000002</v>
      </c>
      <c r="EK47">
        <v>27.965699999999998</v>
      </c>
      <c r="EL47">
        <v>0</v>
      </c>
      <c r="EM47">
        <v>27.5124</v>
      </c>
      <c r="EN47">
        <v>400.214</v>
      </c>
      <c r="EO47">
        <v>15.8111</v>
      </c>
      <c r="EP47">
        <v>100.32</v>
      </c>
      <c r="EQ47">
        <v>90.659400000000005</v>
      </c>
    </row>
    <row r="48" spans="1:147" x14ac:dyDescent="0.3">
      <c r="A48">
        <v>32</v>
      </c>
      <c r="B48">
        <v>1675179379</v>
      </c>
      <c r="C48">
        <v>1921.2999999523199</v>
      </c>
      <c r="D48" t="s">
        <v>348</v>
      </c>
      <c r="E48" t="s">
        <v>349</v>
      </c>
      <c r="F48">
        <v>1675179371</v>
      </c>
      <c r="G48">
        <f t="shared" si="0"/>
        <v>1.7205102440200255E-3</v>
      </c>
      <c r="H48">
        <f t="shared" si="1"/>
        <v>1.6389423128681155</v>
      </c>
      <c r="I48">
        <f t="shared" si="2"/>
        <v>400.00680645161299</v>
      </c>
      <c r="J48">
        <f t="shared" si="3"/>
        <v>349.2975079883638</v>
      </c>
      <c r="K48">
        <f t="shared" si="4"/>
        <v>33.705335720029318</v>
      </c>
      <c r="L48">
        <f t="shared" si="5"/>
        <v>38.598510992519152</v>
      </c>
      <c r="M48">
        <f t="shared" si="6"/>
        <v>7.2788325439766918E-2</v>
      </c>
      <c r="N48">
        <f t="shared" si="7"/>
        <v>3.3808428749795234</v>
      </c>
      <c r="O48">
        <f t="shared" si="8"/>
        <v>7.1928806856106434E-2</v>
      </c>
      <c r="P48">
        <f t="shared" si="9"/>
        <v>4.5031882840269689E-2</v>
      </c>
      <c r="Q48">
        <f t="shared" si="10"/>
        <v>16.520963644186921</v>
      </c>
      <c r="R48">
        <f t="shared" si="11"/>
        <v>28.012001614466161</v>
      </c>
      <c r="S48">
        <f t="shared" si="12"/>
        <v>28.002306451612899</v>
      </c>
      <c r="T48">
        <f t="shared" si="13"/>
        <v>3.7953499568042708</v>
      </c>
      <c r="U48">
        <f t="shared" si="14"/>
        <v>40.126394081053803</v>
      </c>
      <c r="V48">
        <f t="shared" si="15"/>
        <v>1.5511777241282874</v>
      </c>
      <c r="W48">
        <f t="shared" si="16"/>
        <v>3.8657291781438587</v>
      </c>
      <c r="X48">
        <f t="shared" si="17"/>
        <v>2.2441722326759832</v>
      </c>
      <c r="Y48">
        <f t="shared" si="18"/>
        <v>-75.874501761283128</v>
      </c>
      <c r="Z48">
        <f t="shared" si="19"/>
        <v>57.514961720141102</v>
      </c>
      <c r="AA48">
        <f t="shared" si="20"/>
        <v>3.7141496304520802</v>
      </c>
      <c r="AB48">
        <f t="shared" si="21"/>
        <v>1.8755732334969792</v>
      </c>
      <c r="AC48">
        <v>-3.9881645041507097E-2</v>
      </c>
      <c r="AD48">
        <v>4.4770640383087798E-2</v>
      </c>
      <c r="AE48">
        <v>3.36827859263007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50635.532076352974</v>
      </c>
      <c r="AK48" t="s">
        <v>251</v>
      </c>
      <c r="AL48">
        <v>2.1916269230769201</v>
      </c>
      <c r="AM48">
        <v>1.3408</v>
      </c>
      <c r="AN48">
        <f t="shared" si="25"/>
        <v>-0.85082692307692009</v>
      </c>
      <c r="AO48">
        <f t="shared" si="26"/>
        <v>-0.63456661923994639</v>
      </c>
      <c r="AP48">
        <v>0.108587449045776</v>
      </c>
      <c r="AQ48" t="s">
        <v>350</v>
      </c>
      <c r="AR48">
        <v>2.31725</v>
      </c>
      <c r="AS48">
        <v>1.5311999999999999</v>
      </c>
      <c r="AT48">
        <f t="shared" si="27"/>
        <v>-0.51335553814002099</v>
      </c>
      <c r="AU48">
        <v>0.5</v>
      </c>
      <c r="AV48">
        <f t="shared" si="28"/>
        <v>84.295167826332815</v>
      </c>
      <c r="AW48">
        <f t="shared" si="29"/>
        <v>1.6389423128681155</v>
      </c>
      <c r="AX48">
        <f t="shared" si="30"/>
        <v>-21.636695621045234</v>
      </c>
      <c r="AY48">
        <f t="shared" si="31"/>
        <v>1</v>
      </c>
      <c r="AZ48">
        <f t="shared" si="32"/>
        <v>1.8154716376806056E-2</v>
      </c>
      <c r="BA48">
        <f t="shared" si="33"/>
        <v>-0.12434691745036568</v>
      </c>
      <c r="BB48" t="s">
        <v>253</v>
      </c>
      <c r="BC48">
        <v>0</v>
      </c>
      <c r="BD48">
        <f t="shared" si="34"/>
        <v>1.5311999999999999</v>
      </c>
      <c r="BE48">
        <f t="shared" si="35"/>
        <v>-0.51335553814002099</v>
      </c>
      <c r="BF48">
        <f t="shared" si="36"/>
        <v>-0.14200477326968966</v>
      </c>
      <c r="BG48">
        <f t="shared" si="37"/>
        <v>1.1902149541963003</v>
      </c>
      <c r="BH48">
        <f t="shared" si="38"/>
        <v>0.22378229324412968</v>
      </c>
      <c r="BI48">
        <f t="shared" si="39"/>
        <v>99.994893548387097</v>
      </c>
      <c r="BJ48">
        <f t="shared" si="40"/>
        <v>84.295167826332815</v>
      </c>
      <c r="BK48">
        <f t="shared" si="41"/>
        <v>0.84299472538107911</v>
      </c>
      <c r="BL48">
        <f t="shared" si="42"/>
        <v>0.19598945076215823</v>
      </c>
      <c r="BM48">
        <v>0.56468681542632304</v>
      </c>
      <c r="BN48">
        <v>0.5</v>
      </c>
      <c r="BO48" t="s">
        <v>254</v>
      </c>
      <c r="BP48">
        <v>1675179371</v>
      </c>
      <c r="BQ48">
        <v>400.00680645161299</v>
      </c>
      <c r="BR48">
        <v>400.269612903226</v>
      </c>
      <c r="BS48">
        <v>16.075274193548399</v>
      </c>
      <c r="BT48">
        <v>15.8841</v>
      </c>
      <c r="BU48">
        <v>500.03167741935499</v>
      </c>
      <c r="BV48">
        <v>96.294564516129</v>
      </c>
      <c r="BW48">
        <v>0.200071</v>
      </c>
      <c r="BX48">
        <v>28.317858064516098</v>
      </c>
      <c r="BY48">
        <v>28.002306451612899</v>
      </c>
      <c r="BZ48">
        <v>999.9</v>
      </c>
      <c r="CA48">
        <v>9987.7419354838694</v>
      </c>
      <c r="CB48">
        <v>0</v>
      </c>
      <c r="CC48">
        <v>384.29929032258099</v>
      </c>
      <c r="CD48">
        <v>99.994893548387097</v>
      </c>
      <c r="CE48">
        <v>0.90014822580645204</v>
      </c>
      <c r="CF48">
        <v>9.98513838709678E-2</v>
      </c>
      <c r="CG48">
        <v>0</v>
      </c>
      <c r="CH48">
        <v>2.2806096774193501</v>
      </c>
      <c r="CI48">
        <v>0</v>
      </c>
      <c r="CJ48">
        <v>44.504990322580603</v>
      </c>
      <c r="CK48">
        <v>914.33890322580703</v>
      </c>
      <c r="CL48">
        <v>38.145000000000003</v>
      </c>
      <c r="CM48">
        <v>42.737806451612897</v>
      </c>
      <c r="CN48">
        <v>40.311999999999998</v>
      </c>
      <c r="CO48">
        <v>41.125</v>
      </c>
      <c r="CP48">
        <v>38.727645161290297</v>
      </c>
      <c r="CQ48">
        <v>90.010322580645195</v>
      </c>
      <c r="CR48">
        <v>9.9816129032258107</v>
      </c>
      <c r="CS48">
        <v>0</v>
      </c>
      <c r="CT48">
        <v>59.599999904632597</v>
      </c>
      <c r="CU48">
        <v>2.31725</v>
      </c>
      <c r="CV48">
        <v>0.13743932482881599</v>
      </c>
      <c r="CW48">
        <v>0.347705985551582</v>
      </c>
      <c r="CX48">
        <v>44.470761538461502</v>
      </c>
      <c r="CY48">
        <v>15</v>
      </c>
      <c r="CZ48">
        <v>1675177325.2</v>
      </c>
      <c r="DA48" t="s">
        <v>255</v>
      </c>
      <c r="DB48">
        <v>2</v>
      </c>
      <c r="DC48">
        <v>-3.8029999999999999</v>
      </c>
      <c r="DD48">
        <v>0.372</v>
      </c>
      <c r="DE48">
        <v>400</v>
      </c>
      <c r="DF48">
        <v>15</v>
      </c>
      <c r="DG48">
        <v>1.54</v>
      </c>
      <c r="DH48">
        <v>0.52</v>
      </c>
      <c r="DI48">
        <v>-0.272329465384615</v>
      </c>
      <c r="DJ48">
        <v>0.10996831554683199</v>
      </c>
      <c r="DK48">
        <v>0.110796072594585</v>
      </c>
      <c r="DL48">
        <v>1</v>
      </c>
      <c r="DM48">
        <v>2.4287000000000001</v>
      </c>
      <c r="DN48">
        <v>0</v>
      </c>
      <c r="DO48">
        <v>0</v>
      </c>
      <c r="DP48">
        <v>0</v>
      </c>
      <c r="DQ48">
        <v>0.190553115384615</v>
      </c>
      <c r="DR48">
        <v>1.09557039187223E-2</v>
      </c>
      <c r="DS48">
        <v>2.5086802740595699E-3</v>
      </c>
      <c r="DT48">
        <v>1</v>
      </c>
      <c r="DU48">
        <v>2</v>
      </c>
      <c r="DV48">
        <v>3</v>
      </c>
      <c r="DW48" t="s">
        <v>260</v>
      </c>
      <c r="DX48">
        <v>100</v>
      </c>
      <c r="DY48">
        <v>100</v>
      </c>
      <c r="DZ48">
        <v>-3.8029999999999999</v>
      </c>
      <c r="EA48">
        <v>0.372</v>
      </c>
      <c r="EB48">
        <v>2</v>
      </c>
      <c r="EC48">
        <v>516.197</v>
      </c>
      <c r="ED48">
        <v>415.37700000000001</v>
      </c>
      <c r="EE48">
        <v>27.361499999999999</v>
      </c>
      <c r="EF48">
        <v>30.988600000000002</v>
      </c>
      <c r="EG48">
        <v>30</v>
      </c>
      <c r="EH48">
        <v>31.191299999999998</v>
      </c>
      <c r="EI48">
        <v>31.229199999999999</v>
      </c>
      <c r="EJ48">
        <v>20.162500000000001</v>
      </c>
      <c r="EK48">
        <v>27.349699999999999</v>
      </c>
      <c r="EL48">
        <v>0</v>
      </c>
      <c r="EM48">
        <v>27.437200000000001</v>
      </c>
      <c r="EN48">
        <v>400.29</v>
      </c>
      <c r="EO48">
        <v>15.880599999999999</v>
      </c>
      <c r="EP48">
        <v>100.32</v>
      </c>
      <c r="EQ48">
        <v>90.656400000000005</v>
      </c>
    </row>
    <row r="49" spans="1:147" x14ac:dyDescent="0.3">
      <c r="A49">
        <v>33</v>
      </c>
      <c r="B49">
        <v>1675179439</v>
      </c>
      <c r="C49">
        <v>1981.2999999523199</v>
      </c>
      <c r="D49" t="s">
        <v>351</v>
      </c>
      <c r="E49" t="s">
        <v>352</v>
      </c>
      <c r="F49">
        <v>1675179431</v>
      </c>
      <c r="G49">
        <f t="shared" ref="G49:G80" si="43">BU49*AH49*(BS49-BT49)/(100*BM49*(1000-AH49*BS49))</f>
        <v>1.6996094129902895E-3</v>
      </c>
      <c r="H49">
        <f t="shared" ref="H49:H80" si="44">BU49*AH49*(BR49-BQ49*(1000-AH49*BT49)/(1000-AH49*BS49))/(100*BM49)</f>
        <v>1.836363267196913</v>
      </c>
      <c r="I49">
        <f t="shared" ref="I49:I80" si="45">BQ49 - IF(AH49&gt;1, H49*BM49*100/(AJ49*CA49), 0)</f>
        <v>399.98054838709697</v>
      </c>
      <c r="J49">
        <f t="shared" ref="J49:J80" si="46">((P49-G49/2)*I49-H49)/(P49+G49/2)</f>
        <v>344.57122580933122</v>
      </c>
      <c r="K49">
        <f t="shared" ref="K49:K80" si="47">J49*(BV49+BW49)/1000</f>
        <v>33.251491992927278</v>
      </c>
      <c r="L49">
        <f t="shared" ref="L49:L80" si="48">(BQ49 - IF(AH49&gt;1, H49*BM49*100/(AJ49*CA49), 0))*(BV49+BW49)/1000</f>
        <v>38.598550911444228</v>
      </c>
      <c r="M49">
        <f t="shared" ref="M49:M80" si="49">2/((1/O49-1/N49)+SIGN(O49)*SQRT((1/O49-1/N49)*(1/O49-1/N49) + 4*BN49/((BN49+1)*(BN49+1))*(2*1/O49*1/N49-1/N49*1/N49)))</f>
        <v>7.2018462390360249E-2</v>
      </c>
      <c r="N49">
        <f t="shared" ref="N49:N80" si="50">AE49+AD49*BM49+AC49*BM49*BM49</f>
        <v>3.3845873166970151</v>
      </c>
      <c r="O49">
        <f t="shared" ref="O49:O80" si="51">G49*(1000-(1000*0.61365*EXP(17.502*S49/(240.97+S49))/(BV49+BW49)+BS49)/2)/(1000*0.61365*EXP(17.502*S49/(240.97+S49))/(BV49+BW49)-BS49)</f>
        <v>7.1177835387998878E-2</v>
      </c>
      <c r="P49">
        <f t="shared" ref="P49:P80" si="52">1/((BN49+1)/(M49/1.6)+1/(N49/1.37)) + BN49/((BN49+1)/(M49/1.6) + BN49/(N49/1.37))</f>
        <v>4.4560856445646634E-2</v>
      </c>
      <c r="Q49">
        <f t="shared" ref="Q49:Q80" si="53">(BJ49*BL49)</f>
        <v>16.519464881376472</v>
      </c>
      <c r="R49">
        <f t="shared" ref="R49:R80" si="54">(BX49+(Q49+2*0.95*0.0000000567*(((BX49+$B$7)+273)^4-(BX49+273)^4)-44100*G49)/(1.84*29.3*N49+8*0.95*0.0000000567*(BX49+273)^3))</f>
        <v>27.994726716736547</v>
      </c>
      <c r="S49">
        <f t="shared" ref="S49:S80" si="55">($C$7*BY49+$D$7*BZ49+$E$7*R49)</f>
        <v>27.985874193548401</v>
      </c>
      <c r="T49">
        <f t="shared" ref="T49:T80" si="56">0.61365*EXP(17.502*S49/(240.97+S49))</f>
        <v>3.7917158045163997</v>
      </c>
      <c r="U49">
        <f t="shared" ref="U49:U80" si="57">(V49/W49*100)</f>
        <v>40.179616961290726</v>
      </c>
      <c r="V49">
        <f t="shared" ref="V49:V80" si="58">BS49*(BV49+BW49)/1000</f>
        <v>1.5512195245720557</v>
      </c>
      <c r="W49">
        <f t="shared" ref="W49:W80" si="59">0.61365*EXP(17.502*BX49/(240.97+BX49))</f>
        <v>3.8607125749021192</v>
      </c>
      <c r="X49">
        <f t="shared" ref="X49:X80" si="60">(T49-BS49*(BV49+BW49)/1000)</f>
        <v>2.240496279944344</v>
      </c>
      <c r="Y49">
        <f t="shared" ref="Y49:Y80" si="61">(-G49*44100)</f>
        <v>-74.952775112871763</v>
      </c>
      <c r="Z49">
        <f t="shared" ref="Z49:Z80" si="62">2*29.3*N49*0.92*(BX49-S49)</f>
        <v>56.503267215728101</v>
      </c>
      <c r="AA49">
        <f t="shared" ref="AA49:AA80" si="63">2*0.95*0.0000000567*(((BX49+$B$7)+273)^4-(S49+273)^4)</f>
        <v>3.6440769707372342</v>
      </c>
      <c r="AB49">
        <f t="shared" ref="AB49:AB80" si="64">Q49+AA49+Y49+Z49</f>
        <v>1.7140339549700485</v>
      </c>
      <c r="AC49">
        <v>-3.9937174836455001E-2</v>
      </c>
      <c r="AD49">
        <v>4.4832977442594103E-2</v>
      </c>
      <c r="AE49">
        <v>3.3720055402842699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50707.058899060517</v>
      </c>
      <c r="AK49" t="s">
        <v>251</v>
      </c>
      <c r="AL49">
        <v>2.1916269230769201</v>
      </c>
      <c r="AM49">
        <v>1.3408</v>
      </c>
      <c r="AN49">
        <f t="shared" ref="AN49:AN80" si="68">AM49-AL49</f>
        <v>-0.85082692307692009</v>
      </c>
      <c r="AO49">
        <f t="shared" ref="AO49:AO80" si="69">AN49/AM49</f>
        <v>-0.63456661923994639</v>
      </c>
      <c r="AP49">
        <v>0.108587449045776</v>
      </c>
      <c r="AQ49" t="s">
        <v>353</v>
      </c>
      <c r="AR49">
        <v>2.2281615384615399</v>
      </c>
      <c r="AS49">
        <v>1.59</v>
      </c>
      <c r="AT49">
        <f t="shared" ref="AT49:AT80" si="70">1-AR49/AS49</f>
        <v>-0.40135945815191176</v>
      </c>
      <c r="AU49">
        <v>0.5</v>
      </c>
      <c r="AV49">
        <f t="shared" ref="AV49:AV80" si="71">BJ49</f>
        <v>84.286921716618139</v>
      </c>
      <c r="AW49">
        <f t="shared" ref="AW49:AW80" si="72">H49</f>
        <v>1.836363267196913</v>
      </c>
      <c r="AX49">
        <f t="shared" ref="AX49:AX80" si="73">AT49*AU49*AV49</f>
        <v>-16.914676614737232</v>
      </c>
      <c r="AY49">
        <f t="shared" ref="AY49:AY80" si="74">BD49/AS49</f>
        <v>1</v>
      </c>
      <c r="AZ49">
        <f t="shared" ref="AZ49:AZ80" si="75">(AW49-AP49)/AV49</f>
        <v>2.0498741476881886E-2</v>
      </c>
      <c r="BA49">
        <f t="shared" ref="BA49:BA80" si="76">(AM49-AS49)/AS49</f>
        <v>-0.15672955974842773</v>
      </c>
      <c r="BB49" t="s">
        <v>253</v>
      </c>
      <c r="BC49">
        <v>0</v>
      </c>
      <c r="BD49">
        <f t="shared" ref="BD49:BD80" si="77">AS49-BC49</f>
        <v>1.59</v>
      </c>
      <c r="BE49">
        <f t="shared" ref="BE49:BE80" si="78">(AS49-AR49)/(AS49-BC49)</f>
        <v>-0.40135945815191176</v>
      </c>
      <c r="BF49">
        <f t="shared" ref="BF49:BF80" si="79">(AM49-AS49)/(AM49-BC49)</f>
        <v>-0.18585918854415281</v>
      </c>
      <c r="BG49">
        <f t="shared" ref="BG49:BG80" si="80">(AS49-AR49)/(AS49-AL49)</f>
        <v>1.0607263637700415</v>
      </c>
      <c r="BH49">
        <f t="shared" ref="BH49:BH80" si="81">(AM49-AS49)/(AM49-AL49)</f>
        <v>0.29289153086364056</v>
      </c>
      <c r="BI49">
        <f t="shared" ref="BI49:BI80" si="82">$B$11*CB49+$C$11*CC49+$F$11*CD49</f>
        <v>99.985029032258097</v>
      </c>
      <c r="BJ49">
        <f t="shared" ref="BJ49:BJ80" si="83">BI49*BK49</f>
        <v>84.286921716618139</v>
      </c>
      <c r="BK49">
        <f t="shared" ref="BK49:BK80" si="84">($B$11*$D$9+$C$11*$D$9+$F$11*((CQ49+CI49)/MAX(CQ49+CI49+CR49, 0.1)*$I$9+CR49/MAX(CQ49+CI49+CR49, 0.1)*$J$9))/($B$11+$C$11+$F$11)</f>
        <v>0.84299542173883568</v>
      </c>
      <c r="BL49">
        <f t="shared" ref="BL49:BL80" si="85">($B$11*$K$9+$C$11*$K$9+$F$11*((CQ49+CI49)/MAX(CQ49+CI49+CR49, 0.1)*$P$9+CR49/MAX(CQ49+CI49+CR49, 0.1)*$Q$9))/($B$11+$C$11+$F$11)</f>
        <v>0.19599084347767168</v>
      </c>
      <c r="BM49">
        <v>0.56468681542632304</v>
      </c>
      <c r="BN49">
        <v>0.5</v>
      </c>
      <c r="BO49" t="s">
        <v>254</v>
      </c>
      <c r="BP49">
        <v>1675179431</v>
      </c>
      <c r="BQ49">
        <v>399.98054838709697</v>
      </c>
      <c r="BR49">
        <v>400.26470967741898</v>
      </c>
      <c r="BS49">
        <v>16.074635483870999</v>
      </c>
      <c r="BT49">
        <v>15.885777419354801</v>
      </c>
      <c r="BU49">
        <v>500.01541935483903</v>
      </c>
      <c r="BV49">
        <v>96.301119354838704</v>
      </c>
      <c r="BW49">
        <v>0.19995067741935499</v>
      </c>
      <c r="BX49">
        <v>28.295532258064501</v>
      </c>
      <c r="BY49">
        <v>27.985874193548401</v>
      </c>
      <c r="BZ49">
        <v>999.9</v>
      </c>
      <c r="CA49">
        <v>10000.967741935499</v>
      </c>
      <c r="CB49">
        <v>0</v>
      </c>
      <c r="CC49">
        <v>384.24987096774203</v>
      </c>
      <c r="CD49">
        <v>99.985029032258097</v>
      </c>
      <c r="CE49">
        <v>0.90012016129032302</v>
      </c>
      <c r="CF49">
        <v>9.9879445161290395E-2</v>
      </c>
      <c r="CG49">
        <v>0</v>
      </c>
      <c r="CH49">
        <v>2.2240193548387102</v>
      </c>
      <c r="CI49">
        <v>0</v>
      </c>
      <c r="CJ49">
        <v>44.2726677419355</v>
      </c>
      <c r="CK49">
        <v>914.240064516129</v>
      </c>
      <c r="CL49">
        <v>38.058</v>
      </c>
      <c r="CM49">
        <v>42.661000000000001</v>
      </c>
      <c r="CN49">
        <v>40.217483870967698</v>
      </c>
      <c r="CO49">
        <v>41.061999999999998</v>
      </c>
      <c r="CP49">
        <v>38.634999999999998</v>
      </c>
      <c r="CQ49">
        <v>89.998709677419399</v>
      </c>
      <c r="CR49">
        <v>9.9829032258064494</v>
      </c>
      <c r="CS49">
        <v>0</v>
      </c>
      <c r="CT49">
        <v>59.399999856948902</v>
      </c>
      <c r="CU49">
        <v>2.2281615384615399</v>
      </c>
      <c r="CV49">
        <v>-8.4546996283314302E-2</v>
      </c>
      <c r="CW49">
        <v>1.63713844948645</v>
      </c>
      <c r="CX49">
        <v>44.277934615384602</v>
      </c>
      <c r="CY49">
        <v>15</v>
      </c>
      <c r="CZ49">
        <v>1675177325.2</v>
      </c>
      <c r="DA49" t="s">
        <v>255</v>
      </c>
      <c r="DB49">
        <v>2</v>
      </c>
      <c r="DC49">
        <v>-3.8029999999999999</v>
      </c>
      <c r="DD49">
        <v>0.372</v>
      </c>
      <c r="DE49">
        <v>400</v>
      </c>
      <c r="DF49">
        <v>15</v>
      </c>
      <c r="DG49">
        <v>1.54</v>
      </c>
      <c r="DH49">
        <v>0.52</v>
      </c>
      <c r="DI49">
        <v>-0.27227545769230799</v>
      </c>
      <c r="DJ49">
        <v>-0.23464248510206601</v>
      </c>
      <c r="DK49">
        <v>0.103123821970854</v>
      </c>
      <c r="DL49">
        <v>1</v>
      </c>
      <c r="DM49">
        <v>2.2324999999999999</v>
      </c>
      <c r="DN49">
        <v>0</v>
      </c>
      <c r="DO49">
        <v>0</v>
      </c>
      <c r="DP49">
        <v>0</v>
      </c>
      <c r="DQ49">
        <v>0.18851555769230799</v>
      </c>
      <c r="DR49">
        <v>5.3060479808749597E-3</v>
      </c>
      <c r="DS49">
        <v>2.87472002257786E-3</v>
      </c>
      <c r="DT49">
        <v>1</v>
      </c>
      <c r="DU49">
        <v>2</v>
      </c>
      <c r="DV49">
        <v>3</v>
      </c>
      <c r="DW49" t="s">
        <v>260</v>
      </c>
      <c r="DX49">
        <v>100</v>
      </c>
      <c r="DY49">
        <v>100</v>
      </c>
      <c r="DZ49">
        <v>-3.8029999999999999</v>
      </c>
      <c r="EA49">
        <v>0.372</v>
      </c>
      <c r="EB49">
        <v>2</v>
      </c>
      <c r="EC49">
        <v>516.62400000000002</v>
      </c>
      <c r="ED49">
        <v>415.291</v>
      </c>
      <c r="EE49">
        <v>27.296399999999998</v>
      </c>
      <c r="EF49">
        <v>30.999400000000001</v>
      </c>
      <c r="EG49">
        <v>30.0001</v>
      </c>
      <c r="EH49">
        <v>31.1967</v>
      </c>
      <c r="EI49">
        <v>31.2346</v>
      </c>
      <c r="EJ49">
        <v>20.1599</v>
      </c>
      <c r="EK49">
        <v>27.349699999999999</v>
      </c>
      <c r="EL49">
        <v>0</v>
      </c>
      <c r="EM49">
        <v>27.2956</v>
      </c>
      <c r="EN49">
        <v>400.17599999999999</v>
      </c>
      <c r="EO49">
        <v>15.880599999999999</v>
      </c>
      <c r="EP49">
        <v>100.32</v>
      </c>
      <c r="EQ49">
        <v>90.656000000000006</v>
      </c>
    </row>
    <row r="50" spans="1:147" x14ac:dyDescent="0.3">
      <c r="A50">
        <v>34</v>
      </c>
      <c r="B50">
        <v>1675179499</v>
      </c>
      <c r="C50">
        <v>2041.2999999523199</v>
      </c>
      <c r="D50" t="s">
        <v>354</v>
      </c>
      <c r="E50" t="s">
        <v>355</v>
      </c>
      <c r="F50">
        <v>1675179491</v>
      </c>
      <c r="G50">
        <f t="shared" si="43"/>
        <v>1.7435068107547263E-3</v>
      </c>
      <c r="H50">
        <f t="shared" si="44"/>
        <v>1.4002571547910048</v>
      </c>
      <c r="I50">
        <f t="shared" si="45"/>
        <v>400.02125806451602</v>
      </c>
      <c r="J50">
        <f t="shared" si="46"/>
        <v>355.08060908970714</v>
      </c>
      <c r="K50">
        <f t="shared" si="47"/>
        <v>34.266731068302128</v>
      </c>
      <c r="L50">
        <f t="shared" si="48"/>
        <v>38.603687503075193</v>
      </c>
      <c r="M50">
        <f t="shared" si="49"/>
        <v>7.4050239182199468E-2</v>
      </c>
      <c r="N50">
        <f t="shared" si="50"/>
        <v>3.3861899340424491</v>
      </c>
      <c r="O50">
        <f t="shared" si="51"/>
        <v>7.3162242355040069E-2</v>
      </c>
      <c r="P50">
        <f t="shared" si="52"/>
        <v>4.5805297116278676E-2</v>
      </c>
      <c r="Q50">
        <f t="shared" si="53"/>
        <v>16.52219258281103</v>
      </c>
      <c r="R50">
        <f t="shared" si="54"/>
        <v>27.959669887807177</v>
      </c>
      <c r="S50">
        <f t="shared" si="55"/>
        <v>27.964119354838701</v>
      </c>
      <c r="T50">
        <f t="shared" si="56"/>
        <v>3.7869091827333947</v>
      </c>
      <c r="U50">
        <f t="shared" si="57"/>
        <v>40.226475709534689</v>
      </c>
      <c r="V50">
        <f t="shared" si="58"/>
        <v>1.5507500609202038</v>
      </c>
      <c r="W50">
        <f t="shared" si="59"/>
        <v>3.8550482824241965</v>
      </c>
      <c r="X50">
        <f t="shared" si="60"/>
        <v>2.2361591218131909</v>
      </c>
      <c r="Y50">
        <f t="shared" si="61"/>
        <v>-76.888650354283428</v>
      </c>
      <c r="Z50">
        <f t="shared" si="62"/>
        <v>55.894019272327974</v>
      </c>
      <c r="AA50">
        <f t="shared" si="63"/>
        <v>3.6022351867285001</v>
      </c>
      <c r="AB50">
        <f t="shared" si="64"/>
        <v>-0.8702033124159243</v>
      </c>
      <c r="AC50">
        <v>-3.9960949285431799E-2</v>
      </c>
      <c r="AD50">
        <v>4.4859666344326699E-2</v>
      </c>
      <c r="AE50">
        <v>3.3736006677458401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50740.322167332255</v>
      </c>
      <c r="AK50" t="s">
        <v>251</v>
      </c>
      <c r="AL50">
        <v>2.1916269230769201</v>
      </c>
      <c r="AM50">
        <v>1.3408</v>
      </c>
      <c r="AN50">
        <f t="shared" si="68"/>
        <v>-0.85082692307692009</v>
      </c>
      <c r="AO50">
        <f t="shared" si="69"/>
        <v>-0.63456661923994639</v>
      </c>
      <c r="AP50">
        <v>0.108587449045776</v>
      </c>
      <c r="AQ50" t="s">
        <v>356</v>
      </c>
      <c r="AR50">
        <v>2.2989038461538498</v>
      </c>
      <c r="AS50">
        <v>1.5224</v>
      </c>
      <c r="AT50">
        <f t="shared" si="70"/>
        <v>-0.51005244755244994</v>
      </c>
      <c r="AU50">
        <v>0.5</v>
      </c>
      <c r="AV50">
        <f t="shared" si="71"/>
        <v>84.30100494784223</v>
      </c>
      <c r="AW50">
        <f t="shared" si="72"/>
        <v>1.4002571547910048</v>
      </c>
      <c r="AX50">
        <f t="shared" si="73"/>
        <v>-21.498966952389061</v>
      </c>
      <c r="AY50">
        <f t="shared" si="74"/>
        <v>1</v>
      </c>
      <c r="AZ50">
        <f t="shared" si="75"/>
        <v>1.5322115157991248E-2</v>
      </c>
      <c r="BA50">
        <f t="shared" si="76"/>
        <v>-0.11928533893851812</v>
      </c>
      <c r="BB50" t="s">
        <v>253</v>
      </c>
      <c r="BC50">
        <v>0</v>
      </c>
      <c r="BD50">
        <f t="shared" si="77"/>
        <v>1.5224</v>
      </c>
      <c r="BE50">
        <f t="shared" si="78"/>
        <v>-0.51005244755244994</v>
      </c>
      <c r="BF50">
        <f t="shared" si="79"/>
        <v>-0.1354415274463007</v>
      </c>
      <c r="BG50">
        <f t="shared" si="80"/>
        <v>1.1602997718377799</v>
      </c>
      <c r="BH50">
        <f t="shared" si="81"/>
        <v>0.21343941414461118</v>
      </c>
      <c r="BI50">
        <f t="shared" si="82"/>
        <v>100.001758064516</v>
      </c>
      <c r="BJ50">
        <f t="shared" si="83"/>
        <v>84.30100494784223</v>
      </c>
      <c r="BK50">
        <f t="shared" si="84"/>
        <v>0.84299522907842828</v>
      </c>
      <c r="BL50">
        <f t="shared" si="85"/>
        <v>0.19599045815685656</v>
      </c>
      <c r="BM50">
        <v>0.56468681542632304</v>
      </c>
      <c r="BN50">
        <v>0.5</v>
      </c>
      <c r="BO50" t="s">
        <v>254</v>
      </c>
      <c r="BP50">
        <v>1675179491</v>
      </c>
      <c r="BQ50">
        <v>400.02125806451602</v>
      </c>
      <c r="BR50">
        <v>400.25816129032302</v>
      </c>
      <c r="BS50">
        <v>16.069267741935501</v>
      </c>
      <c r="BT50">
        <v>15.8755290322581</v>
      </c>
      <c r="BU50">
        <v>500.01083870967699</v>
      </c>
      <c r="BV50">
        <v>96.304087096774197</v>
      </c>
      <c r="BW50">
        <v>0.20000293548387099</v>
      </c>
      <c r="BX50">
        <v>28.270293548387102</v>
      </c>
      <c r="BY50">
        <v>27.964119354838701</v>
      </c>
      <c r="BZ50">
        <v>999.9</v>
      </c>
      <c r="CA50">
        <v>10006.6129032258</v>
      </c>
      <c r="CB50">
        <v>0</v>
      </c>
      <c r="CC50">
        <v>384.33609677419298</v>
      </c>
      <c r="CD50">
        <v>100.001758064516</v>
      </c>
      <c r="CE50">
        <v>0.900136548387097</v>
      </c>
      <c r="CF50">
        <v>9.9863103225806493E-2</v>
      </c>
      <c r="CG50">
        <v>0</v>
      </c>
      <c r="CH50">
        <v>2.3081935483870999</v>
      </c>
      <c r="CI50">
        <v>0</v>
      </c>
      <c r="CJ50">
        <v>43.8041451612903</v>
      </c>
      <c r="CK50">
        <v>914.39870967741899</v>
      </c>
      <c r="CL50">
        <v>37.995935483871001</v>
      </c>
      <c r="CM50">
        <v>42.608741935483899</v>
      </c>
      <c r="CN50">
        <v>40.134999999999998</v>
      </c>
      <c r="CO50">
        <v>41</v>
      </c>
      <c r="CP50">
        <v>38.570129032258102</v>
      </c>
      <c r="CQ50">
        <v>90.0167741935484</v>
      </c>
      <c r="CR50">
        <v>9.9841935483871005</v>
      </c>
      <c r="CS50">
        <v>0</v>
      </c>
      <c r="CT50">
        <v>59.399999856948902</v>
      </c>
      <c r="CU50">
        <v>2.2989038461538498</v>
      </c>
      <c r="CV50">
        <v>1.16620512154274</v>
      </c>
      <c r="CW50">
        <v>-0.500218802128097</v>
      </c>
      <c r="CX50">
        <v>43.780392307692303</v>
      </c>
      <c r="CY50">
        <v>15</v>
      </c>
      <c r="CZ50">
        <v>1675177325.2</v>
      </c>
      <c r="DA50" t="s">
        <v>255</v>
      </c>
      <c r="DB50">
        <v>2</v>
      </c>
      <c r="DC50">
        <v>-3.8029999999999999</v>
      </c>
      <c r="DD50">
        <v>0.372</v>
      </c>
      <c r="DE50">
        <v>400</v>
      </c>
      <c r="DF50">
        <v>15</v>
      </c>
      <c r="DG50">
        <v>1.54</v>
      </c>
      <c r="DH50">
        <v>0.52</v>
      </c>
      <c r="DI50">
        <v>-0.23802241538461499</v>
      </c>
      <c r="DJ50">
        <v>-0.11308534141554701</v>
      </c>
      <c r="DK50">
        <v>0.12610233073185401</v>
      </c>
      <c r="DL50">
        <v>1</v>
      </c>
      <c r="DM50">
        <v>2.5550999999999999</v>
      </c>
      <c r="DN50">
        <v>0</v>
      </c>
      <c r="DO50">
        <v>0</v>
      </c>
      <c r="DP50">
        <v>0</v>
      </c>
      <c r="DQ50">
        <v>0.19007240384615401</v>
      </c>
      <c r="DR50">
        <v>4.7681405276187097E-2</v>
      </c>
      <c r="DS50">
        <v>9.1433519843646602E-3</v>
      </c>
      <c r="DT50">
        <v>1</v>
      </c>
      <c r="DU50">
        <v>2</v>
      </c>
      <c r="DV50">
        <v>3</v>
      </c>
      <c r="DW50" t="s">
        <v>260</v>
      </c>
      <c r="DX50">
        <v>100</v>
      </c>
      <c r="DY50">
        <v>100</v>
      </c>
      <c r="DZ50">
        <v>-3.8029999999999999</v>
      </c>
      <c r="EA50">
        <v>0.372</v>
      </c>
      <c r="EB50">
        <v>2</v>
      </c>
      <c r="EC50">
        <v>516.45399999999995</v>
      </c>
      <c r="ED50">
        <v>415.22399999999999</v>
      </c>
      <c r="EE50">
        <v>27.395399999999999</v>
      </c>
      <c r="EF50">
        <v>31.010200000000001</v>
      </c>
      <c r="EG50">
        <v>30.0002</v>
      </c>
      <c r="EH50">
        <v>31.2075</v>
      </c>
      <c r="EI50">
        <v>31.242699999999999</v>
      </c>
      <c r="EJ50">
        <v>20.162700000000001</v>
      </c>
      <c r="EK50">
        <v>27.648</v>
      </c>
      <c r="EL50">
        <v>0</v>
      </c>
      <c r="EM50">
        <v>27.413900000000002</v>
      </c>
      <c r="EN50">
        <v>400.24599999999998</v>
      </c>
      <c r="EO50">
        <v>15.771100000000001</v>
      </c>
      <c r="EP50">
        <v>100.319</v>
      </c>
      <c r="EQ50">
        <v>90.653099999999995</v>
      </c>
    </row>
    <row r="51" spans="1:147" x14ac:dyDescent="0.3">
      <c r="A51">
        <v>35</v>
      </c>
      <c r="B51">
        <v>1675179559</v>
      </c>
      <c r="C51">
        <v>2101.2999999523199</v>
      </c>
      <c r="D51" t="s">
        <v>357</v>
      </c>
      <c r="E51" t="s">
        <v>358</v>
      </c>
      <c r="F51">
        <v>1675179551</v>
      </c>
      <c r="G51">
        <f t="shared" si="43"/>
        <v>1.7409551826230996E-3</v>
      </c>
      <c r="H51">
        <f t="shared" si="44"/>
        <v>1.508813337266619</v>
      </c>
      <c r="I51">
        <f t="shared" si="45"/>
        <v>399.99393548387098</v>
      </c>
      <c r="J51">
        <f t="shared" si="46"/>
        <v>352.53192726179833</v>
      </c>
      <c r="K51">
        <f t="shared" si="47"/>
        <v>34.021681754630521</v>
      </c>
      <c r="L51">
        <f t="shared" si="48"/>
        <v>38.602082036979617</v>
      </c>
      <c r="M51">
        <f t="shared" si="49"/>
        <v>7.3702158609239343E-2</v>
      </c>
      <c r="N51">
        <f t="shared" si="50"/>
        <v>3.3821348263735214</v>
      </c>
      <c r="O51">
        <f t="shared" si="51"/>
        <v>7.2821395738118549E-2</v>
      </c>
      <c r="P51">
        <f t="shared" si="52"/>
        <v>4.559162830920388E-2</v>
      </c>
      <c r="Q51">
        <f t="shared" si="53"/>
        <v>16.523295871017158</v>
      </c>
      <c r="R51">
        <f t="shared" si="54"/>
        <v>27.961615418903687</v>
      </c>
      <c r="S51">
        <f t="shared" si="55"/>
        <v>27.966387096774199</v>
      </c>
      <c r="T51">
        <f t="shared" si="56"/>
        <v>3.7874099805455939</v>
      </c>
      <c r="U51">
        <f t="shared" si="57"/>
        <v>40.045713625558768</v>
      </c>
      <c r="V51">
        <f t="shared" si="58"/>
        <v>1.5439351593090038</v>
      </c>
      <c r="W51">
        <f t="shared" si="59"/>
        <v>3.8554317541830567</v>
      </c>
      <c r="X51">
        <f t="shared" si="60"/>
        <v>2.2434748212365898</v>
      </c>
      <c r="Y51">
        <f t="shared" si="61"/>
        <v>-76.776123553678687</v>
      </c>
      <c r="Z51">
        <f t="shared" si="62"/>
        <v>55.725327613178905</v>
      </c>
      <c r="AA51">
        <f t="shared" si="63"/>
        <v>3.5957406222736656</v>
      </c>
      <c r="AB51">
        <f t="shared" si="64"/>
        <v>-0.93175944720896098</v>
      </c>
      <c r="AC51">
        <v>-3.9900801720750598E-2</v>
      </c>
      <c r="AD51">
        <v>4.4792145433755898E-2</v>
      </c>
      <c r="AE51">
        <v>3.36956450891878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50666.83383427927</v>
      </c>
      <c r="AK51" t="s">
        <v>251</v>
      </c>
      <c r="AL51">
        <v>2.1916269230769201</v>
      </c>
      <c r="AM51">
        <v>1.3408</v>
      </c>
      <c r="AN51">
        <f t="shared" si="68"/>
        <v>-0.85082692307692009</v>
      </c>
      <c r="AO51">
        <f t="shared" si="69"/>
        <v>-0.63456661923994639</v>
      </c>
      <c r="AP51">
        <v>0.108587449045776</v>
      </c>
      <c r="AQ51" t="s">
        <v>359</v>
      </c>
      <c r="AR51">
        <v>2.3101461538461501</v>
      </c>
      <c r="AS51">
        <v>1.6115999999999999</v>
      </c>
      <c r="AT51">
        <f t="shared" si="70"/>
        <v>-0.43344884204898859</v>
      </c>
      <c r="AU51">
        <v>0.5</v>
      </c>
      <c r="AV51">
        <f t="shared" si="71"/>
        <v>84.306134597899472</v>
      </c>
      <c r="AW51">
        <f t="shared" si="72"/>
        <v>1.508813337266619</v>
      </c>
      <c r="AX51">
        <f t="shared" si="73"/>
        <v>-18.271198209542849</v>
      </c>
      <c r="AY51">
        <f t="shared" si="74"/>
        <v>1</v>
      </c>
      <c r="AZ51">
        <f t="shared" si="75"/>
        <v>1.660882561985863E-2</v>
      </c>
      <c r="BA51">
        <f t="shared" si="76"/>
        <v>-0.16803176966989325</v>
      </c>
      <c r="BB51" t="s">
        <v>253</v>
      </c>
      <c r="BC51">
        <v>0</v>
      </c>
      <c r="BD51">
        <f t="shared" si="77"/>
        <v>1.6115999999999999</v>
      </c>
      <c r="BE51">
        <f t="shared" si="78"/>
        <v>-0.4334488420489887</v>
      </c>
      <c r="BF51">
        <f t="shared" si="79"/>
        <v>-0.20196897374701667</v>
      </c>
      <c r="BG51">
        <f t="shared" si="80"/>
        <v>1.2043340163255019</v>
      </c>
      <c r="BH51">
        <f t="shared" si="81"/>
        <v>0.31827859774427697</v>
      </c>
      <c r="BI51">
        <f t="shared" si="82"/>
        <v>100.007774193548</v>
      </c>
      <c r="BJ51">
        <f t="shared" si="83"/>
        <v>84.306134597899472</v>
      </c>
      <c r="BK51">
        <f t="shared" si="84"/>
        <v>0.84299580985313516</v>
      </c>
      <c r="BL51">
        <f t="shared" si="85"/>
        <v>0.19599161970627038</v>
      </c>
      <c r="BM51">
        <v>0.56468681542632304</v>
      </c>
      <c r="BN51">
        <v>0.5</v>
      </c>
      <c r="BO51" t="s">
        <v>254</v>
      </c>
      <c r="BP51">
        <v>1675179551</v>
      </c>
      <c r="BQ51">
        <v>399.99393548387098</v>
      </c>
      <c r="BR51">
        <v>400.24296774193499</v>
      </c>
      <c r="BS51">
        <v>15.9982225806452</v>
      </c>
      <c r="BT51">
        <v>15.804761290322601</v>
      </c>
      <c r="BU51">
        <v>500.03112903225798</v>
      </c>
      <c r="BV51">
        <v>96.306603225806498</v>
      </c>
      <c r="BW51">
        <v>0.20006503225806499</v>
      </c>
      <c r="BX51">
        <v>28.2720032258065</v>
      </c>
      <c r="BY51">
        <v>27.966387096774199</v>
      </c>
      <c r="BZ51">
        <v>999.9</v>
      </c>
      <c r="CA51">
        <v>9991.2903225806494</v>
      </c>
      <c r="CB51">
        <v>0</v>
      </c>
      <c r="CC51">
        <v>384.29448387096801</v>
      </c>
      <c r="CD51">
        <v>100.007774193548</v>
      </c>
      <c r="CE51">
        <v>0.90010890322580706</v>
      </c>
      <c r="CF51">
        <v>9.98907483870968E-2</v>
      </c>
      <c r="CG51">
        <v>0</v>
      </c>
      <c r="CH51">
        <v>2.2831967741935499</v>
      </c>
      <c r="CI51">
        <v>0</v>
      </c>
      <c r="CJ51">
        <v>43.6776967741935</v>
      </c>
      <c r="CK51">
        <v>914.44474193548399</v>
      </c>
      <c r="CL51">
        <v>37.936999999999998</v>
      </c>
      <c r="CM51">
        <v>42.537999999999997</v>
      </c>
      <c r="CN51">
        <v>40.076225806451603</v>
      </c>
      <c r="CO51">
        <v>40.936999999999998</v>
      </c>
      <c r="CP51">
        <v>38.514000000000003</v>
      </c>
      <c r="CQ51">
        <v>90.017741935483897</v>
      </c>
      <c r="CR51">
        <v>9.9864516129032292</v>
      </c>
      <c r="CS51">
        <v>0</v>
      </c>
      <c r="CT51">
        <v>59.199999809265101</v>
      </c>
      <c r="CU51">
        <v>2.3101461538461501</v>
      </c>
      <c r="CV51">
        <v>0.64617435884144503</v>
      </c>
      <c r="CW51">
        <v>-2.0460581112479401</v>
      </c>
      <c r="CX51">
        <v>43.671961538461503</v>
      </c>
      <c r="CY51">
        <v>15</v>
      </c>
      <c r="CZ51">
        <v>1675177325.2</v>
      </c>
      <c r="DA51" t="s">
        <v>255</v>
      </c>
      <c r="DB51">
        <v>2</v>
      </c>
      <c r="DC51">
        <v>-3.8029999999999999</v>
      </c>
      <c r="DD51">
        <v>0.372</v>
      </c>
      <c r="DE51">
        <v>400</v>
      </c>
      <c r="DF51">
        <v>15</v>
      </c>
      <c r="DG51">
        <v>1.54</v>
      </c>
      <c r="DH51">
        <v>0.52</v>
      </c>
      <c r="DI51">
        <v>-0.239569455769231</v>
      </c>
      <c r="DJ51">
        <v>-9.6578871168799804E-2</v>
      </c>
      <c r="DK51">
        <v>0.10600711022372</v>
      </c>
      <c r="DL51">
        <v>1</v>
      </c>
      <c r="DM51">
        <v>2.3315999999999999</v>
      </c>
      <c r="DN51">
        <v>0</v>
      </c>
      <c r="DO51">
        <v>0</v>
      </c>
      <c r="DP51">
        <v>0</v>
      </c>
      <c r="DQ51">
        <v>0.19363151923076899</v>
      </c>
      <c r="DR51">
        <v>-5.0768359941946502E-3</v>
      </c>
      <c r="DS51">
        <v>2.83490619496405E-3</v>
      </c>
      <c r="DT51">
        <v>1</v>
      </c>
      <c r="DU51">
        <v>2</v>
      </c>
      <c r="DV51">
        <v>3</v>
      </c>
      <c r="DW51" t="s">
        <v>260</v>
      </c>
      <c r="DX51">
        <v>100</v>
      </c>
      <c r="DY51">
        <v>100</v>
      </c>
      <c r="DZ51">
        <v>-3.8029999999999999</v>
      </c>
      <c r="EA51">
        <v>0.372</v>
      </c>
      <c r="EB51">
        <v>2</v>
      </c>
      <c r="EC51">
        <v>516.15499999999997</v>
      </c>
      <c r="ED51">
        <v>415.05099999999999</v>
      </c>
      <c r="EE51">
        <v>27.495699999999999</v>
      </c>
      <c r="EF51">
        <v>31.023700000000002</v>
      </c>
      <c r="EG51">
        <v>30</v>
      </c>
      <c r="EH51">
        <v>31.218299999999999</v>
      </c>
      <c r="EI51">
        <v>31.253499999999999</v>
      </c>
      <c r="EJ51">
        <v>20.1599</v>
      </c>
      <c r="EK51">
        <v>27.925899999999999</v>
      </c>
      <c r="EL51">
        <v>0</v>
      </c>
      <c r="EM51">
        <v>27.511900000000001</v>
      </c>
      <c r="EN51">
        <v>400.11599999999999</v>
      </c>
      <c r="EO51">
        <v>15.7669</v>
      </c>
      <c r="EP51">
        <v>100.316</v>
      </c>
      <c r="EQ51">
        <v>90.650899999999993</v>
      </c>
    </row>
    <row r="52" spans="1:147" x14ac:dyDescent="0.3">
      <c r="A52">
        <v>36</v>
      </c>
      <c r="B52">
        <v>1675179619</v>
      </c>
      <c r="C52">
        <v>2161.2999999523199</v>
      </c>
      <c r="D52" t="s">
        <v>360</v>
      </c>
      <c r="E52" t="s">
        <v>361</v>
      </c>
      <c r="F52">
        <v>1675179611</v>
      </c>
      <c r="G52">
        <f t="shared" si="43"/>
        <v>1.7234579873941515E-3</v>
      </c>
      <c r="H52">
        <f t="shared" si="44"/>
        <v>1.3105982756510564</v>
      </c>
      <c r="I52">
        <f t="shared" si="45"/>
        <v>400.01367741935502</v>
      </c>
      <c r="J52">
        <f t="shared" si="46"/>
        <v>356.43397803941633</v>
      </c>
      <c r="K52">
        <f t="shared" si="47"/>
        <v>34.399192716484741</v>
      </c>
      <c r="L52">
        <f t="shared" si="48"/>
        <v>38.60503887554875</v>
      </c>
      <c r="M52">
        <f t="shared" si="49"/>
        <v>7.2786886541445953E-2</v>
      </c>
      <c r="N52">
        <f t="shared" si="50"/>
        <v>3.3831658393805411</v>
      </c>
      <c r="O52">
        <f t="shared" si="51"/>
        <v>7.1927984355238422E-2</v>
      </c>
      <c r="P52">
        <f t="shared" si="52"/>
        <v>4.5031314591340271E-2</v>
      </c>
      <c r="Q52">
        <f t="shared" si="53"/>
        <v>16.523827281818786</v>
      </c>
      <c r="R52">
        <f t="shared" si="54"/>
        <v>27.986513729325694</v>
      </c>
      <c r="S52">
        <f t="shared" si="55"/>
        <v>27.988038709677401</v>
      </c>
      <c r="T52">
        <f t="shared" si="56"/>
        <v>3.7921943344423075</v>
      </c>
      <c r="U52">
        <f t="shared" si="57"/>
        <v>39.99041287422277</v>
      </c>
      <c r="V52">
        <f t="shared" si="58"/>
        <v>1.5436724350170745</v>
      </c>
      <c r="W52">
        <f t="shared" si="59"/>
        <v>3.8601062706509413</v>
      </c>
      <c r="X52">
        <f t="shared" si="60"/>
        <v>2.2485218994252332</v>
      </c>
      <c r="Y52">
        <f t="shared" si="61"/>
        <v>-76.004497244082089</v>
      </c>
      <c r="Z52">
        <f t="shared" si="62"/>
        <v>55.592281825562914</v>
      </c>
      <c r="AA52">
        <f t="shared" si="63"/>
        <v>3.5868214204974391</v>
      </c>
      <c r="AB52">
        <f t="shared" si="64"/>
        <v>-0.30156671620294873</v>
      </c>
      <c r="AC52">
        <v>-3.9916091446607703E-2</v>
      </c>
      <c r="AD52">
        <v>4.48093094904842E-2</v>
      </c>
      <c r="AE52">
        <v>3.3705907050624901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50682.012420534906</v>
      </c>
      <c r="AK52" t="s">
        <v>251</v>
      </c>
      <c r="AL52">
        <v>2.1916269230769201</v>
      </c>
      <c r="AM52">
        <v>1.3408</v>
      </c>
      <c r="AN52">
        <f t="shared" si="68"/>
        <v>-0.85082692307692009</v>
      </c>
      <c r="AO52">
        <f t="shared" si="69"/>
        <v>-0.63456661923994639</v>
      </c>
      <c r="AP52">
        <v>0.108587449045776</v>
      </c>
      <c r="AQ52" t="s">
        <v>362</v>
      </c>
      <c r="AR52">
        <v>2.3688538461538502</v>
      </c>
      <c r="AS52">
        <v>1.5691999999999999</v>
      </c>
      <c r="AT52">
        <f t="shared" si="70"/>
        <v>-0.50959332535932345</v>
      </c>
      <c r="AU52">
        <v>0.5</v>
      </c>
      <c r="AV52">
        <f t="shared" si="71"/>
        <v>84.309803208700714</v>
      </c>
      <c r="AW52">
        <f t="shared" si="72"/>
        <v>1.3105982756510564</v>
      </c>
      <c r="AX52">
        <f t="shared" si="73"/>
        <v>-21.481856488755977</v>
      </c>
      <c r="AY52">
        <f t="shared" si="74"/>
        <v>1</v>
      </c>
      <c r="AZ52">
        <f t="shared" si="75"/>
        <v>1.4257070718452745E-2</v>
      </c>
      <c r="BA52">
        <f t="shared" si="76"/>
        <v>-0.14555187356614832</v>
      </c>
      <c r="BB52" t="s">
        <v>253</v>
      </c>
      <c r="BC52">
        <v>0</v>
      </c>
      <c r="BD52">
        <f t="shared" si="77"/>
        <v>1.5691999999999999</v>
      </c>
      <c r="BE52">
        <f t="shared" si="78"/>
        <v>-0.50959332535932345</v>
      </c>
      <c r="BF52">
        <f t="shared" si="79"/>
        <v>-0.17034606205250591</v>
      </c>
      <c r="BG52">
        <f t="shared" si="80"/>
        <v>1.2847353102928489</v>
      </c>
      <c r="BH52">
        <f t="shared" si="81"/>
        <v>0.26844472571932371</v>
      </c>
      <c r="BI52">
        <f t="shared" si="82"/>
        <v>100.012258064516</v>
      </c>
      <c r="BJ52">
        <f t="shared" si="83"/>
        <v>84.309803208700714</v>
      </c>
      <c r="BK52">
        <f t="shared" si="84"/>
        <v>0.84299469725315135</v>
      </c>
      <c r="BL52">
        <f t="shared" si="85"/>
        <v>0.19598939450630265</v>
      </c>
      <c r="BM52">
        <v>0.56468681542632304</v>
      </c>
      <c r="BN52">
        <v>0.5</v>
      </c>
      <c r="BO52" t="s">
        <v>254</v>
      </c>
      <c r="BP52">
        <v>1675179611</v>
      </c>
      <c r="BQ52">
        <v>400.01367741935502</v>
      </c>
      <c r="BR52">
        <v>400.23954838709699</v>
      </c>
      <c r="BS52">
        <v>15.995064516129</v>
      </c>
      <c r="BT52">
        <v>15.803538709677399</v>
      </c>
      <c r="BU52">
        <v>500.00958064516101</v>
      </c>
      <c r="BV52">
        <v>96.309303225806502</v>
      </c>
      <c r="BW52">
        <v>0.19999396774193601</v>
      </c>
      <c r="BX52">
        <v>28.2928322580645</v>
      </c>
      <c r="BY52">
        <v>27.988038709677401</v>
      </c>
      <c r="BZ52">
        <v>999.9</v>
      </c>
      <c r="CA52">
        <v>9994.8387096774204</v>
      </c>
      <c r="CB52">
        <v>0</v>
      </c>
      <c r="CC52">
        <v>384.32216129032298</v>
      </c>
      <c r="CD52">
        <v>100.012258064516</v>
      </c>
      <c r="CE52">
        <v>0.90014512903225796</v>
      </c>
      <c r="CF52">
        <v>9.9854567741935504E-2</v>
      </c>
      <c r="CG52">
        <v>0</v>
      </c>
      <c r="CH52">
        <v>2.3794193548387099</v>
      </c>
      <c r="CI52">
        <v>0</v>
      </c>
      <c r="CJ52">
        <v>43.668696774193499</v>
      </c>
      <c r="CK52">
        <v>914.49699999999996</v>
      </c>
      <c r="CL52">
        <v>37.870935483871001</v>
      </c>
      <c r="CM52">
        <v>42.5</v>
      </c>
      <c r="CN52">
        <v>40.014000000000003</v>
      </c>
      <c r="CO52">
        <v>40.917000000000002</v>
      </c>
      <c r="CP52">
        <v>38.471548387096803</v>
      </c>
      <c r="CQ52">
        <v>90.025806451612894</v>
      </c>
      <c r="CR52">
        <v>9.9832258064516193</v>
      </c>
      <c r="CS52">
        <v>0</v>
      </c>
      <c r="CT52">
        <v>59.599999904632597</v>
      </c>
      <c r="CU52">
        <v>2.3688538461538502</v>
      </c>
      <c r="CV52">
        <v>-0.34687180560686198</v>
      </c>
      <c r="CW52">
        <v>1.15930597498963</v>
      </c>
      <c r="CX52">
        <v>43.708526923076903</v>
      </c>
      <c r="CY52">
        <v>15</v>
      </c>
      <c r="CZ52">
        <v>1675177325.2</v>
      </c>
      <c r="DA52" t="s">
        <v>255</v>
      </c>
      <c r="DB52">
        <v>2</v>
      </c>
      <c r="DC52">
        <v>-3.8029999999999999</v>
      </c>
      <c r="DD52">
        <v>0.372</v>
      </c>
      <c r="DE52">
        <v>400</v>
      </c>
      <c r="DF52">
        <v>15</v>
      </c>
      <c r="DG52">
        <v>1.54</v>
      </c>
      <c r="DH52">
        <v>0.52</v>
      </c>
      <c r="DI52">
        <v>-0.223587078846154</v>
      </c>
      <c r="DJ52">
        <v>0.134329740117823</v>
      </c>
      <c r="DK52">
        <v>9.5724909405574904E-2</v>
      </c>
      <c r="DL52">
        <v>1</v>
      </c>
      <c r="DM52">
        <v>2.5030000000000001</v>
      </c>
      <c r="DN52">
        <v>0</v>
      </c>
      <c r="DO52">
        <v>0</v>
      </c>
      <c r="DP52">
        <v>0</v>
      </c>
      <c r="DQ52">
        <v>0.19080328846153799</v>
      </c>
      <c r="DR52">
        <v>7.3351575172884501E-3</v>
      </c>
      <c r="DS52">
        <v>2.48115502210422E-3</v>
      </c>
      <c r="DT52">
        <v>1</v>
      </c>
      <c r="DU52">
        <v>2</v>
      </c>
      <c r="DV52">
        <v>3</v>
      </c>
      <c r="DW52" t="s">
        <v>260</v>
      </c>
      <c r="DX52">
        <v>100</v>
      </c>
      <c r="DY52">
        <v>100</v>
      </c>
      <c r="DZ52">
        <v>-3.8029999999999999</v>
      </c>
      <c r="EA52">
        <v>0.372</v>
      </c>
      <c r="EB52">
        <v>2</v>
      </c>
      <c r="EC52">
        <v>516.51800000000003</v>
      </c>
      <c r="ED52">
        <v>414.89699999999999</v>
      </c>
      <c r="EE52">
        <v>27.5411</v>
      </c>
      <c r="EF52">
        <v>31.039899999999999</v>
      </c>
      <c r="EG52">
        <v>30.0001</v>
      </c>
      <c r="EH52">
        <v>31.2319</v>
      </c>
      <c r="EI52">
        <v>31.266999999999999</v>
      </c>
      <c r="EJ52">
        <v>20.158799999999999</v>
      </c>
      <c r="EK52">
        <v>27.925899999999999</v>
      </c>
      <c r="EL52">
        <v>0</v>
      </c>
      <c r="EM52">
        <v>27.5411</v>
      </c>
      <c r="EN52">
        <v>400.17099999999999</v>
      </c>
      <c r="EO52">
        <v>15.853300000000001</v>
      </c>
      <c r="EP52">
        <v>100.315</v>
      </c>
      <c r="EQ52">
        <v>90.649500000000003</v>
      </c>
    </row>
    <row r="53" spans="1:147" x14ac:dyDescent="0.3">
      <c r="A53">
        <v>37</v>
      </c>
      <c r="B53">
        <v>1675179679</v>
      </c>
      <c r="C53">
        <v>2221.2999999523199</v>
      </c>
      <c r="D53" t="s">
        <v>363</v>
      </c>
      <c r="E53" t="s">
        <v>364</v>
      </c>
      <c r="F53">
        <v>1675179671</v>
      </c>
      <c r="G53">
        <f t="shared" si="43"/>
        <v>1.620091406383823E-3</v>
      </c>
      <c r="H53">
        <f t="shared" si="44"/>
        <v>1.3674604600681608</v>
      </c>
      <c r="I53">
        <f t="shared" si="45"/>
        <v>400.00912903225799</v>
      </c>
      <c r="J53">
        <f t="shared" si="46"/>
        <v>353.38648366479822</v>
      </c>
      <c r="K53">
        <f t="shared" si="47"/>
        <v>34.104976414195988</v>
      </c>
      <c r="L53">
        <f t="shared" si="48"/>
        <v>38.604481330555167</v>
      </c>
      <c r="M53">
        <f t="shared" si="49"/>
        <v>6.8525791008496012E-2</v>
      </c>
      <c r="N53">
        <f t="shared" si="50"/>
        <v>3.3837205284758487</v>
      </c>
      <c r="O53">
        <f t="shared" si="51"/>
        <v>6.7764064739912269E-2</v>
      </c>
      <c r="P53">
        <f t="shared" si="52"/>
        <v>4.242027288132845E-2</v>
      </c>
      <c r="Q53">
        <f t="shared" si="53"/>
        <v>16.521012051068325</v>
      </c>
      <c r="R53">
        <f t="shared" si="54"/>
        <v>28.015393468307682</v>
      </c>
      <c r="S53">
        <f t="shared" si="55"/>
        <v>27.993854838709701</v>
      </c>
      <c r="T53">
        <f t="shared" si="56"/>
        <v>3.7934804217685092</v>
      </c>
      <c r="U53">
        <f t="shared" si="57"/>
        <v>40.142717655463258</v>
      </c>
      <c r="V53">
        <f t="shared" si="58"/>
        <v>1.5500360420259394</v>
      </c>
      <c r="W53">
        <f t="shared" si="59"/>
        <v>3.8613131660132773</v>
      </c>
      <c r="X53">
        <f t="shared" si="60"/>
        <v>2.24344437974257</v>
      </c>
      <c r="Y53">
        <f t="shared" si="61"/>
        <v>-71.446031021526593</v>
      </c>
      <c r="Z53">
        <f t="shared" si="62"/>
        <v>55.520777234145228</v>
      </c>
      <c r="AA53">
        <f t="shared" si="63"/>
        <v>3.5818203474123176</v>
      </c>
      <c r="AB53">
        <f t="shared" si="64"/>
        <v>4.1775786110992783</v>
      </c>
      <c r="AC53">
        <v>-3.9924318175289998E-2</v>
      </c>
      <c r="AD53">
        <v>4.4818544714130999E-2</v>
      </c>
      <c r="AE53">
        <v>3.3711428024156098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50691.120266086451</v>
      </c>
      <c r="AK53" t="s">
        <v>251</v>
      </c>
      <c r="AL53">
        <v>2.1916269230769201</v>
      </c>
      <c r="AM53">
        <v>1.3408</v>
      </c>
      <c r="AN53">
        <f t="shared" si="68"/>
        <v>-0.85082692307692009</v>
      </c>
      <c r="AO53">
        <f t="shared" si="69"/>
        <v>-0.63456661923994639</v>
      </c>
      <c r="AP53">
        <v>0.108587449045776</v>
      </c>
      <c r="AQ53" t="s">
        <v>365</v>
      </c>
      <c r="AR53">
        <v>2.4116923076923098</v>
      </c>
      <c r="AS53">
        <v>1.5688</v>
      </c>
      <c r="AT53">
        <f t="shared" si="70"/>
        <v>-0.53728474483191602</v>
      </c>
      <c r="AU53">
        <v>0.5</v>
      </c>
      <c r="AV53">
        <f t="shared" si="71"/>
        <v>84.295498065816091</v>
      </c>
      <c r="AW53">
        <f t="shared" si="72"/>
        <v>1.3674604600681608</v>
      </c>
      <c r="AX53">
        <f t="shared" si="73"/>
        <v>-22.645342584385634</v>
      </c>
      <c r="AY53">
        <f t="shared" si="74"/>
        <v>1</v>
      </c>
      <c r="AZ53">
        <f t="shared" si="75"/>
        <v>1.4934047961131732E-2</v>
      </c>
      <c r="BA53">
        <f t="shared" si="76"/>
        <v>-0.14533401325854156</v>
      </c>
      <c r="BB53" t="s">
        <v>253</v>
      </c>
      <c r="BC53">
        <v>0</v>
      </c>
      <c r="BD53">
        <f t="shared" si="77"/>
        <v>1.5688</v>
      </c>
      <c r="BE53">
        <f t="shared" si="78"/>
        <v>-0.53728474483191602</v>
      </c>
      <c r="BF53">
        <f t="shared" si="79"/>
        <v>-0.17004773269689735</v>
      </c>
      <c r="BG53">
        <f t="shared" si="80"/>
        <v>1.3533331274894347</v>
      </c>
      <c r="BH53">
        <f t="shared" si="81"/>
        <v>0.26797459485116382</v>
      </c>
      <c r="BI53">
        <f t="shared" si="82"/>
        <v>99.995296774193505</v>
      </c>
      <c r="BJ53">
        <f t="shared" si="83"/>
        <v>84.295498065816091</v>
      </c>
      <c r="BK53">
        <f t="shared" si="84"/>
        <v>0.84299462859908059</v>
      </c>
      <c r="BL53">
        <f t="shared" si="85"/>
        <v>0.19598925719816115</v>
      </c>
      <c r="BM53">
        <v>0.56468681542632304</v>
      </c>
      <c r="BN53">
        <v>0.5</v>
      </c>
      <c r="BO53" t="s">
        <v>254</v>
      </c>
      <c r="BP53">
        <v>1675179671</v>
      </c>
      <c r="BQ53">
        <v>400.00912903225799</v>
      </c>
      <c r="BR53">
        <v>400.23674193548402</v>
      </c>
      <c r="BS53">
        <v>16.061051612903199</v>
      </c>
      <c r="BT53">
        <v>15.881032258064501</v>
      </c>
      <c r="BU53">
        <v>500.03006451612902</v>
      </c>
      <c r="BV53">
        <v>96.308948387096805</v>
      </c>
      <c r="BW53">
        <v>0.20005235483871001</v>
      </c>
      <c r="BX53">
        <v>28.298206451612899</v>
      </c>
      <c r="BY53">
        <v>27.993854838709701</v>
      </c>
      <c r="BZ53">
        <v>999.9</v>
      </c>
      <c r="CA53">
        <v>9996.9354838709696</v>
      </c>
      <c r="CB53">
        <v>0</v>
      </c>
      <c r="CC53">
        <v>384.31506451612898</v>
      </c>
      <c r="CD53">
        <v>99.995296774193505</v>
      </c>
      <c r="CE53">
        <v>0.90015441935483897</v>
      </c>
      <c r="CF53">
        <v>9.9845248387096797E-2</v>
      </c>
      <c r="CG53">
        <v>0</v>
      </c>
      <c r="CH53">
        <v>2.3918483870967702</v>
      </c>
      <c r="CI53">
        <v>0</v>
      </c>
      <c r="CJ53">
        <v>43.676612903225802</v>
      </c>
      <c r="CK53">
        <v>914.34545161290305</v>
      </c>
      <c r="CL53">
        <v>37.816064516129003</v>
      </c>
      <c r="CM53">
        <v>42.436999999999998</v>
      </c>
      <c r="CN53">
        <v>39.953258064516099</v>
      </c>
      <c r="CO53">
        <v>40.875</v>
      </c>
      <c r="CP53">
        <v>38.433</v>
      </c>
      <c r="CQ53">
        <v>90.010645161290398</v>
      </c>
      <c r="CR53">
        <v>9.9812903225806497</v>
      </c>
      <c r="CS53">
        <v>0</v>
      </c>
      <c r="CT53">
        <v>59.399999856948902</v>
      </c>
      <c r="CU53">
        <v>2.4116923076923098</v>
      </c>
      <c r="CV53">
        <v>0.20144957676394201</v>
      </c>
      <c r="CW53">
        <v>-2.5298017187004702</v>
      </c>
      <c r="CX53">
        <v>43.661719230769201</v>
      </c>
      <c r="CY53">
        <v>15</v>
      </c>
      <c r="CZ53">
        <v>1675177325.2</v>
      </c>
      <c r="DA53" t="s">
        <v>255</v>
      </c>
      <c r="DB53">
        <v>2</v>
      </c>
      <c r="DC53">
        <v>-3.8029999999999999</v>
      </c>
      <c r="DD53">
        <v>0.372</v>
      </c>
      <c r="DE53">
        <v>400</v>
      </c>
      <c r="DF53">
        <v>15</v>
      </c>
      <c r="DG53">
        <v>1.54</v>
      </c>
      <c r="DH53">
        <v>0.52</v>
      </c>
      <c r="DI53">
        <v>-0.241267273076923</v>
      </c>
      <c r="DJ53">
        <v>3.4953249210281798E-2</v>
      </c>
      <c r="DK53">
        <v>9.8319345627636195E-2</v>
      </c>
      <c r="DL53">
        <v>1</v>
      </c>
      <c r="DM53">
        <v>2.2679999999999998</v>
      </c>
      <c r="DN53">
        <v>0</v>
      </c>
      <c r="DO53">
        <v>0</v>
      </c>
      <c r="DP53">
        <v>0</v>
      </c>
      <c r="DQ53">
        <v>0.178772384615385</v>
      </c>
      <c r="DR53">
        <v>1.33208605822585E-2</v>
      </c>
      <c r="DS53">
        <v>3.0345881430969899E-3</v>
      </c>
      <c r="DT53">
        <v>1</v>
      </c>
      <c r="DU53">
        <v>2</v>
      </c>
      <c r="DV53">
        <v>3</v>
      </c>
      <c r="DW53" t="s">
        <v>260</v>
      </c>
      <c r="DX53">
        <v>100</v>
      </c>
      <c r="DY53">
        <v>100</v>
      </c>
      <c r="DZ53">
        <v>-3.8029999999999999</v>
      </c>
      <c r="EA53">
        <v>0.372</v>
      </c>
      <c r="EB53">
        <v>2</v>
      </c>
      <c r="EC53">
        <v>515.98500000000001</v>
      </c>
      <c r="ED53">
        <v>415.23899999999998</v>
      </c>
      <c r="EE53">
        <v>27.474299999999999</v>
      </c>
      <c r="EF53">
        <v>31.058900000000001</v>
      </c>
      <c r="EG53">
        <v>30.0002</v>
      </c>
      <c r="EH53">
        <v>31.2454</v>
      </c>
      <c r="EI53">
        <v>31.2805</v>
      </c>
      <c r="EJ53">
        <v>20.163499999999999</v>
      </c>
      <c r="EK53">
        <v>27.345500000000001</v>
      </c>
      <c r="EL53">
        <v>0</v>
      </c>
      <c r="EM53">
        <v>27.470199999999998</v>
      </c>
      <c r="EN53">
        <v>400.23599999999999</v>
      </c>
      <c r="EO53">
        <v>15.9116</v>
      </c>
      <c r="EP53">
        <v>100.31399999999999</v>
      </c>
      <c r="EQ53">
        <v>90.646500000000003</v>
      </c>
    </row>
    <row r="54" spans="1:147" x14ac:dyDescent="0.3">
      <c r="A54">
        <v>38</v>
      </c>
      <c r="B54">
        <v>1675179739</v>
      </c>
      <c r="C54">
        <v>2281.2999999523199</v>
      </c>
      <c r="D54" t="s">
        <v>366</v>
      </c>
      <c r="E54" t="s">
        <v>367</v>
      </c>
      <c r="F54">
        <v>1675179731</v>
      </c>
      <c r="G54">
        <f t="shared" si="43"/>
        <v>1.626620486154075E-3</v>
      </c>
      <c r="H54">
        <f t="shared" si="44"/>
        <v>1.8655207576906312</v>
      </c>
      <c r="I54">
        <f t="shared" si="45"/>
        <v>399.98851612903201</v>
      </c>
      <c r="J54">
        <f t="shared" si="46"/>
        <v>342.04489114182837</v>
      </c>
      <c r="K54">
        <f t="shared" si="47"/>
        <v>33.010550328668302</v>
      </c>
      <c r="L54">
        <f t="shared" si="48"/>
        <v>38.602655337108402</v>
      </c>
      <c r="M54">
        <f t="shared" si="49"/>
        <v>6.8836682639698221E-2</v>
      </c>
      <c r="N54">
        <f t="shared" si="50"/>
        <v>3.3829966135961471</v>
      </c>
      <c r="O54">
        <f t="shared" si="51"/>
        <v>6.8067908330326124E-2</v>
      </c>
      <c r="P54">
        <f t="shared" si="52"/>
        <v>4.2610798497240032E-2</v>
      </c>
      <c r="Q54">
        <f t="shared" si="53"/>
        <v>16.519302254199168</v>
      </c>
      <c r="R54">
        <f t="shared" si="54"/>
        <v>28.009989433602303</v>
      </c>
      <c r="S54">
        <f t="shared" si="55"/>
        <v>27.9899290322581</v>
      </c>
      <c r="T54">
        <f t="shared" si="56"/>
        <v>3.7926122889229528</v>
      </c>
      <c r="U54">
        <f t="shared" si="57"/>
        <v>40.155002588337311</v>
      </c>
      <c r="V54">
        <f t="shared" si="58"/>
        <v>1.5501627704144365</v>
      </c>
      <c r="W54">
        <f t="shared" si="59"/>
        <v>3.8604474423933133</v>
      </c>
      <c r="X54">
        <f t="shared" si="60"/>
        <v>2.2424495185085163</v>
      </c>
      <c r="Y54">
        <f t="shared" si="61"/>
        <v>-71.733963439394699</v>
      </c>
      <c r="Z54">
        <f t="shared" si="62"/>
        <v>55.521842479697398</v>
      </c>
      <c r="AA54">
        <f t="shared" si="63"/>
        <v>3.5825167006927798</v>
      </c>
      <c r="AB54">
        <f t="shared" si="64"/>
        <v>3.8896979951946449</v>
      </c>
      <c r="AC54">
        <v>-3.9913581728696003E-2</v>
      </c>
      <c r="AD54">
        <v>4.4806492112264902E-2</v>
      </c>
      <c r="AE54">
        <v>3.37042226993767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50678.703514177927</v>
      </c>
      <c r="AK54" t="s">
        <v>251</v>
      </c>
      <c r="AL54">
        <v>2.1916269230769201</v>
      </c>
      <c r="AM54">
        <v>1.3408</v>
      </c>
      <c r="AN54">
        <f t="shared" si="68"/>
        <v>-0.85082692307692009</v>
      </c>
      <c r="AO54">
        <f t="shared" si="69"/>
        <v>-0.63456661923994639</v>
      </c>
      <c r="AP54">
        <v>0.108587449045776</v>
      </c>
      <c r="AQ54" t="s">
        <v>368</v>
      </c>
      <c r="AR54">
        <v>2.4055692307692298</v>
      </c>
      <c r="AS54">
        <v>1.8371999999999999</v>
      </c>
      <c r="AT54">
        <f t="shared" si="70"/>
        <v>-0.30936709708754084</v>
      </c>
      <c r="AU54">
        <v>0.5</v>
      </c>
      <c r="AV54">
        <f t="shared" si="71"/>
        <v>84.285575816284506</v>
      </c>
      <c r="AW54">
        <f t="shared" si="72"/>
        <v>1.8655207576906312</v>
      </c>
      <c r="AX54">
        <f t="shared" si="73"/>
        <v>-13.037591958317886</v>
      </c>
      <c r="AY54">
        <f t="shared" si="74"/>
        <v>1</v>
      </c>
      <c r="AZ54">
        <f t="shared" si="75"/>
        <v>2.0845005703875187E-2</v>
      </c>
      <c r="BA54">
        <f t="shared" si="76"/>
        <v>-0.2701937731330285</v>
      </c>
      <c r="BB54" t="s">
        <v>253</v>
      </c>
      <c r="BC54">
        <v>0</v>
      </c>
      <c r="BD54">
        <f t="shared" si="77"/>
        <v>1.8371999999999999</v>
      </c>
      <c r="BE54">
        <f t="shared" si="78"/>
        <v>-0.30936709708754073</v>
      </c>
      <c r="BF54">
        <f t="shared" si="79"/>
        <v>-0.37022673031026249</v>
      </c>
      <c r="BG54">
        <f t="shared" si="80"/>
        <v>1.6036288265998306</v>
      </c>
      <c r="BH54">
        <f t="shared" si="81"/>
        <v>0.58343240738648117</v>
      </c>
      <c r="BI54">
        <f t="shared" si="82"/>
        <v>99.983361290322605</v>
      </c>
      <c r="BJ54">
        <f t="shared" si="83"/>
        <v>84.285575816284506</v>
      </c>
      <c r="BK54">
        <f t="shared" si="84"/>
        <v>0.8429960218235083</v>
      </c>
      <c r="BL54">
        <f t="shared" si="85"/>
        <v>0.19599204364701669</v>
      </c>
      <c r="BM54">
        <v>0.56468681542632304</v>
      </c>
      <c r="BN54">
        <v>0.5</v>
      </c>
      <c r="BO54" t="s">
        <v>254</v>
      </c>
      <c r="BP54">
        <v>1675179731</v>
      </c>
      <c r="BQ54">
        <v>399.98851612903201</v>
      </c>
      <c r="BR54">
        <v>400.27267741935498</v>
      </c>
      <c r="BS54">
        <v>16.062296774193499</v>
      </c>
      <c r="BT54">
        <v>15.881545161290299</v>
      </c>
      <c r="BU54">
        <v>500.01070967741902</v>
      </c>
      <c r="BV54">
        <v>96.309464516128998</v>
      </c>
      <c r="BW54">
        <v>0.19994458064516099</v>
      </c>
      <c r="BX54">
        <v>28.294351612903199</v>
      </c>
      <c r="BY54">
        <v>27.9899290322581</v>
      </c>
      <c r="BZ54">
        <v>999.9</v>
      </c>
      <c r="CA54">
        <v>9994.1935483871002</v>
      </c>
      <c r="CB54">
        <v>0</v>
      </c>
      <c r="CC54">
        <v>384.367677419355</v>
      </c>
      <c r="CD54">
        <v>99.983361290322605</v>
      </c>
      <c r="CE54">
        <v>0.90011048387096804</v>
      </c>
      <c r="CF54">
        <v>9.9889154838709707E-2</v>
      </c>
      <c r="CG54">
        <v>0</v>
      </c>
      <c r="CH54">
        <v>2.4399322580645202</v>
      </c>
      <c r="CI54">
        <v>0</v>
      </c>
      <c r="CJ54">
        <v>43.552883870967698</v>
      </c>
      <c r="CK54">
        <v>914.22167741935505</v>
      </c>
      <c r="CL54">
        <v>37.765999999999998</v>
      </c>
      <c r="CM54">
        <v>42.387</v>
      </c>
      <c r="CN54">
        <v>39.933</v>
      </c>
      <c r="CO54">
        <v>40.862806451612897</v>
      </c>
      <c r="CP54">
        <v>38.375</v>
      </c>
      <c r="CQ54">
        <v>89.996129032258096</v>
      </c>
      <c r="CR54">
        <v>9.9848387096774207</v>
      </c>
      <c r="CS54">
        <v>0</v>
      </c>
      <c r="CT54">
        <v>59.399999856948902</v>
      </c>
      <c r="CU54">
        <v>2.4055692307692298</v>
      </c>
      <c r="CV54">
        <v>-0.83667008003766596</v>
      </c>
      <c r="CW54">
        <v>1.9297196695429499</v>
      </c>
      <c r="CX54">
        <v>43.576457692307699</v>
      </c>
      <c r="CY54">
        <v>15</v>
      </c>
      <c r="CZ54">
        <v>1675177325.2</v>
      </c>
      <c r="DA54" t="s">
        <v>255</v>
      </c>
      <c r="DB54">
        <v>2</v>
      </c>
      <c r="DC54">
        <v>-3.8029999999999999</v>
      </c>
      <c r="DD54">
        <v>0.372</v>
      </c>
      <c r="DE54">
        <v>400</v>
      </c>
      <c r="DF54">
        <v>15</v>
      </c>
      <c r="DG54">
        <v>1.54</v>
      </c>
      <c r="DH54">
        <v>0.52</v>
      </c>
      <c r="DI54">
        <v>-0.25145249807692299</v>
      </c>
      <c r="DJ54">
        <v>-0.35073285016639799</v>
      </c>
      <c r="DK54">
        <v>0.11071481493969</v>
      </c>
      <c r="DL54">
        <v>1</v>
      </c>
      <c r="DM54">
        <v>2.2610000000000001</v>
      </c>
      <c r="DN54">
        <v>0</v>
      </c>
      <c r="DO54">
        <v>0</v>
      </c>
      <c r="DP54">
        <v>0</v>
      </c>
      <c r="DQ54">
        <v>0.18064757692307701</v>
      </c>
      <c r="DR54">
        <v>-1.6052420387610499E-3</v>
      </c>
      <c r="DS54">
        <v>2.0809444263654199E-3</v>
      </c>
      <c r="DT54">
        <v>1</v>
      </c>
      <c r="DU54">
        <v>2</v>
      </c>
      <c r="DV54">
        <v>3</v>
      </c>
      <c r="DW54" t="s">
        <v>260</v>
      </c>
      <c r="DX54">
        <v>100</v>
      </c>
      <c r="DY54">
        <v>100</v>
      </c>
      <c r="DZ54">
        <v>-3.8029999999999999</v>
      </c>
      <c r="EA54">
        <v>0.372</v>
      </c>
      <c r="EB54">
        <v>2</v>
      </c>
      <c r="EC54">
        <v>516.49800000000005</v>
      </c>
      <c r="ED54">
        <v>414.608</v>
      </c>
      <c r="EE54">
        <v>27.379799999999999</v>
      </c>
      <c r="EF54">
        <v>31.075199999999999</v>
      </c>
      <c r="EG54">
        <v>30.0001</v>
      </c>
      <c r="EH54">
        <v>31.261600000000001</v>
      </c>
      <c r="EI54">
        <v>31.296700000000001</v>
      </c>
      <c r="EJ54">
        <v>20.1614</v>
      </c>
      <c r="EK54">
        <v>27.345500000000001</v>
      </c>
      <c r="EL54">
        <v>0</v>
      </c>
      <c r="EM54">
        <v>27.3782</v>
      </c>
      <c r="EN54">
        <v>400.25799999999998</v>
      </c>
      <c r="EO54">
        <v>15.911300000000001</v>
      </c>
      <c r="EP54">
        <v>100.307</v>
      </c>
      <c r="EQ54">
        <v>90.642600000000002</v>
      </c>
    </row>
    <row r="55" spans="1:147" x14ac:dyDescent="0.3">
      <c r="A55">
        <v>39</v>
      </c>
      <c r="B55">
        <v>1675179858</v>
      </c>
      <c r="C55">
        <v>2400.2999999523199</v>
      </c>
      <c r="D55" t="s">
        <v>369</v>
      </c>
      <c r="E55" t="s">
        <v>370</v>
      </c>
      <c r="F55">
        <v>1675179850</v>
      </c>
      <c r="G55">
        <f t="shared" si="43"/>
        <v>1.7067958173367784E-3</v>
      </c>
      <c r="H55">
        <f t="shared" si="44"/>
        <v>5.10924660869372</v>
      </c>
      <c r="I55">
        <f t="shared" si="45"/>
        <v>399.937935483871</v>
      </c>
      <c r="J55">
        <f t="shared" si="46"/>
        <v>269.89524578120165</v>
      </c>
      <c r="K55">
        <f t="shared" si="47"/>
        <v>26.046500490054676</v>
      </c>
      <c r="L55">
        <f t="shared" si="48"/>
        <v>38.596395436386942</v>
      </c>
      <c r="M55">
        <f t="shared" si="49"/>
        <v>7.0588244799273656E-2</v>
      </c>
      <c r="N55">
        <f t="shared" si="50"/>
        <v>3.3856782987815039</v>
      </c>
      <c r="O55">
        <f t="shared" si="51"/>
        <v>6.9780729467639621E-2</v>
      </c>
      <c r="P55">
        <f t="shared" si="52"/>
        <v>4.368473812507908E-2</v>
      </c>
      <c r="Q55">
        <f t="shared" si="53"/>
        <v>161.84538239660148</v>
      </c>
      <c r="R55">
        <f t="shared" si="54"/>
        <v>28.353731209624144</v>
      </c>
      <c r="S55">
        <f t="shared" si="55"/>
        <v>28.183196774193501</v>
      </c>
      <c r="T55">
        <f t="shared" si="56"/>
        <v>3.8355568965101723</v>
      </c>
      <c r="U55">
        <f t="shared" si="57"/>
        <v>40.821500788042485</v>
      </c>
      <c r="V55">
        <f t="shared" si="58"/>
        <v>1.5408291414213051</v>
      </c>
      <c r="W55">
        <f t="shared" si="59"/>
        <v>3.7745528990267987</v>
      </c>
      <c r="X55">
        <f t="shared" si="60"/>
        <v>2.2947277550888669</v>
      </c>
      <c r="Y55">
        <f t="shared" si="61"/>
        <v>-75.269695544551922</v>
      </c>
      <c r="Z55">
        <f t="shared" si="62"/>
        <v>-50.215997399801182</v>
      </c>
      <c r="AA55">
        <f t="shared" si="63"/>
        <v>-3.2344819246116261</v>
      </c>
      <c r="AB55">
        <f t="shared" si="64"/>
        <v>33.125207527636746</v>
      </c>
      <c r="AC55">
        <v>-3.99533587922105E-2</v>
      </c>
      <c r="AD55">
        <v>4.4851145350722002E-2</v>
      </c>
      <c r="AE55">
        <v>3.3730914237879599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50792.186271399041</v>
      </c>
      <c r="AK55" t="s">
        <v>251</v>
      </c>
      <c r="AL55">
        <v>2.1916269230769201</v>
      </c>
      <c r="AM55">
        <v>1.3408</v>
      </c>
      <c r="AN55">
        <f t="shared" si="68"/>
        <v>-0.85082692307692009</v>
      </c>
      <c r="AO55">
        <f t="shared" si="69"/>
        <v>-0.63456661923994639</v>
      </c>
      <c r="AP55">
        <v>0.108587449045776</v>
      </c>
      <c r="AQ55" t="s">
        <v>371</v>
      </c>
      <c r="AR55">
        <v>2.3515192307692301</v>
      </c>
      <c r="AS55">
        <v>2.0604300000000002</v>
      </c>
      <c r="AT55">
        <f t="shared" si="70"/>
        <v>-0.14127596218713068</v>
      </c>
      <c r="AU55">
        <v>0.5</v>
      </c>
      <c r="AV55">
        <f t="shared" si="71"/>
        <v>841.18946090312363</v>
      </c>
      <c r="AW55">
        <f t="shared" si="72"/>
        <v>5.10924660869372</v>
      </c>
      <c r="AX55">
        <f t="shared" si="73"/>
        <v>-59.419925235381264</v>
      </c>
      <c r="AY55">
        <f t="shared" si="74"/>
        <v>1</v>
      </c>
      <c r="AZ55">
        <f t="shared" si="75"/>
        <v>5.9447477554926834E-3</v>
      </c>
      <c r="BA55">
        <f t="shared" si="76"/>
        <v>-0.34926204724256593</v>
      </c>
      <c r="BB55" t="s">
        <v>253</v>
      </c>
      <c r="BC55">
        <v>0</v>
      </c>
      <c r="BD55">
        <f t="shared" si="77"/>
        <v>2.0604300000000002</v>
      </c>
      <c r="BE55">
        <f t="shared" si="78"/>
        <v>-0.14127596218713076</v>
      </c>
      <c r="BF55">
        <f t="shared" si="79"/>
        <v>-0.53671688544152762</v>
      </c>
      <c r="BG55">
        <f t="shared" si="80"/>
        <v>2.2187199512184153</v>
      </c>
      <c r="BH55">
        <f t="shared" si="81"/>
        <v>0.84580069163483806</v>
      </c>
      <c r="BI55">
        <f t="shared" si="82"/>
        <v>999.98709677419299</v>
      </c>
      <c r="BJ55">
        <f t="shared" si="83"/>
        <v>841.18946090312363</v>
      </c>
      <c r="BK55">
        <f t="shared" si="84"/>
        <v>0.84120031510073834</v>
      </c>
      <c r="BL55">
        <f t="shared" si="85"/>
        <v>0.19240063020147674</v>
      </c>
      <c r="BM55">
        <v>0.56468681542632304</v>
      </c>
      <c r="BN55">
        <v>0.5</v>
      </c>
      <c r="BO55" t="s">
        <v>254</v>
      </c>
      <c r="BP55">
        <v>1675179850</v>
      </c>
      <c r="BQ55">
        <v>399.937935483871</v>
      </c>
      <c r="BR55">
        <v>400.59203225806499</v>
      </c>
      <c r="BS55">
        <v>15.9661548387097</v>
      </c>
      <c r="BT55">
        <v>15.7764774193548</v>
      </c>
      <c r="BU55">
        <v>500.01567741935497</v>
      </c>
      <c r="BV55">
        <v>96.305974193548394</v>
      </c>
      <c r="BW55">
        <v>0.199988387096774</v>
      </c>
      <c r="BX55">
        <v>27.908083870967701</v>
      </c>
      <c r="BY55">
        <v>28.183196774193501</v>
      </c>
      <c r="BZ55">
        <v>999.9</v>
      </c>
      <c r="CA55">
        <v>10004.516129032299</v>
      </c>
      <c r="CB55">
        <v>0</v>
      </c>
      <c r="CC55">
        <v>384.284032258065</v>
      </c>
      <c r="CD55">
        <v>999.98709677419299</v>
      </c>
      <c r="CE55">
        <v>0.95998996774193601</v>
      </c>
      <c r="CF55">
        <v>4.0009812903225798E-2</v>
      </c>
      <c r="CG55">
        <v>0</v>
      </c>
      <c r="CH55">
        <v>2.3849225806451599</v>
      </c>
      <c r="CI55">
        <v>0</v>
      </c>
      <c r="CJ55">
        <v>473.33954838709701</v>
      </c>
      <c r="CK55">
        <v>9334.1729032258099</v>
      </c>
      <c r="CL55">
        <v>38.300129032258099</v>
      </c>
      <c r="CM55">
        <v>42.326225806451603</v>
      </c>
      <c r="CN55">
        <v>39.908999999999999</v>
      </c>
      <c r="CO55">
        <v>40.811999999999998</v>
      </c>
      <c r="CP55">
        <v>38.54</v>
      </c>
      <c r="CQ55">
        <v>959.97741935483896</v>
      </c>
      <c r="CR55">
        <v>40.01</v>
      </c>
      <c r="CS55">
        <v>0</v>
      </c>
      <c r="CT55">
        <v>118.19999980926499</v>
      </c>
      <c r="CU55">
        <v>2.3515192307692301</v>
      </c>
      <c r="CV55">
        <v>-0.332270088480218</v>
      </c>
      <c r="CW55">
        <v>-6.9208205243995202</v>
      </c>
      <c r="CX55">
        <v>473.335692307692</v>
      </c>
      <c r="CY55">
        <v>15</v>
      </c>
      <c r="CZ55">
        <v>1675177325.2</v>
      </c>
      <c r="DA55" t="s">
        <v>255</v>
      </c>
      <c r="DB55">
        <v>2</v>
      </c>
      <c r="DC55">
        <v>-3.8029999999999999</v>
      </c>
      <c r="DD55">
        <v>0.372</v>
      </c>
      <c r="DE55">
        <v>400</v>
      </c>
      <c r="DF55">
        <v>15</v>
      </c>
      <c r="DG55">
        <v>1.54</v>
      </c>
      <c r="DH55">
        <v>0.52</v>
      </c>
      <c r="DI55">
        <v>-0.64328180769230803</v>
      </c>
      <c r="DJ55">
        <v>-7.9489473234884603E-2</v>
      </c>
      <c r="DK55">
        <v>0.113065085885561</v>
      </c>
      <c r="DL55">
        <v>1</v>
      </c>
      <c r="DM55">
        <v>2.3860000000000001</v>
      </c>
      <c r="DN55">
        <v>0</v>
      </c>
      <c r="DO55">
        <v>0</v>
      </c>
      <c r="DP55">
        <v>0</v>
      </c>
      <c r="DQ55">
        <v>0.16631665384615399</v>
      </c>
      <c r="DR55">
        <v>0.27405025868692701</v>
      </c>
      <c r="DS55">
        <v>4.3092161998301598E-2</v>
      </c>
      <c r="DT55">
        <v>0</v>
      </c>
      <c r="DU55">
        <v>1</v>
      </c>
      <c r="DV55">
        <v>3</v>
      </c>
      <c r="DW55" t="s">
        <v>256</v>
      </c>
      <c r="DX55">
        <v>100</v>
      </c>
      <c r="DY55">
        <v>100</v>
      </c>
      <c r="DZ55">
        <v>-3.8029999999999999</v>
      </c>
      <c r="EA55">
        <v>0.372</v>
      </c>
      <c r="EB55">
        <v>2</v>
      </c>
      <c r="EC55">
        <v>516.58399999999995</v>
      </c>
      <c r="ED55">
        <v>414.30099999999999</v>
      </c>
      <c r="EE55">
        <v>22.415299999999998</v>
      </c>
      <c r="EF55">
        <v>31.110399999999998</v>
      </c>
      <c r="EG55">
        <v>29.997599999999998</v>
      </c>
      <c r="EH55">
        <v>31.288799999999998</v>
      </c>
      <c r="EI55">
        <v>31.323799999999999</v>
      </c>
      <c r="EJ55">
        <v>20.174199999999999</v>
      </c>
      <c r="EK55">
        <v>29.491299999999999</v>
      </c>
      <c r="EL55">
        <v>0</v>
      </c>
      <c r="EM55">
        <v>22.464099999999998</v>
      </c>
      <c r="EN55">
        <v>400.71499999999997</v>
      </c>
      <c r="EO55">
        <v>15.463100000000001</v>
      </c>
      <c r="EP55">
        <v>100.30500000000001</v>
      </c>
      <c r="EQ55">
        <v>90.639799999999994</v>
      </c>
    </row>
    <row r="56" spans="1:147" x14ac:dyDescent="0.3">
      <c r="A56">
        <v>40</v>
      </c>
      <c r="B56">
        <v>1675179918</v>
      </c>
      <c r="C56">
        <v>2460.2999999523199</v>
      </c>
      <c r="D56" t="s">
        <v>372</v>
      </c>
      <c r="E56" t="s">
        <v>373</v>
      </c>
      <c r="F56">
        <v>1675179910</v>
      </c>
      <c r="G56">
        <f t="shared" si="43"/>
        <v>2.8542782353328084E-3</v>
      </c>
      <c r="H56">
        <f t="shared" si="44"/>
        <v>5.4573585138864544</v>
      </c>
      <c r="I56">
        <f t="shared" si="45"/>
        <v>399.97758064516103</v>
      </c>
      <c r="J56">
        <f t="shared" si="46"/>
        <v>313.77549490368517</v>
      </c>
      <c r="K56">
        <f t="shared" si="47"/>
        <v>30.281627985381515</v>
      </c>
      <c r="L56">
        <f t="shared" si="48"/>
        <v>38.600759129732317</v>
      </c>
      <c r="M56">
        <f t="shared" si="49"/>
        <v>0.12226410317908107</v>
      </c>
      <c r="N56">
        <f t="shared" si="50"/>
        <v>3.3838905173315013</v>
      </c>
      <c r="O56">
        <f t="shared" si="51"/>
        <v>0.11986192899160296</v>
      </c>
      <c r="P56">
        <f t="shared" si="52"/>
        <v>7.5125600415037477E-2</v>
      </c>
      <c r="Q56">
        <f t="shared" si="53"/>
        <v>161.84502099709994</v>
      </c>
      <c r="R56">
        <f t="shared" si="54"/>
        <v>27.498213928857272</v>
      </c>
      <c r="S56">
        <f t="shared" si="55"/>
        <v>27.616848387096798</v>
      </c>
      <c r="T56">
        <f t="shared" si="56"/>
        <v>3.7108979324119304</v>
      </c>
      <c r="U56">
        <f t="shared" si="57"/>
        <v>40.447654134806591</v>
      </c>
      <c r="V56">
        <f t="shared" si="58"/>
        <v>1.4745046334128462</v>
      </c>
      <c r="W56">
        <f t="shared" si="59"/>
        <v>3.6454639087313208</v>
      </c>
      <c r="X56">
        <f t="shared" si="60"/>
        <v>2.2363932989990842</v>
      </c>
      <c r="Y56">
        <f t="shared" si="61"/>
        <v>-125.87367017817685</v>
      </c>
      <c r="Z56">
        <f t="shared" si="62"/>
        <v>-55.45118201508231</v>
      </c>
      <c r="AA56">
        <f t="shared" si="63"/>
        <v>-3.5529323160187505</v>
      </c>
      <c r="AB56">
        <f t="shared" si="64"/>
        <v>-23.032763512177965</v>
      </c>
      <c r="AC56">
        <v>-3.9926839432714398E-2</v>
      </c>
      <c r="AD56">
        <v>4.48213750464641E-2</v>
      </c>
      <c r="AE56">
        <v>3.3713119969762899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50860.479785340489</v>
      </c>
      <c r="AK56" t="s">
        <v>251</v>
      </c>
      <c r="AL56">
        <v>2.1916269230769201</v>
      </c>
      <c r="AM56">
        <v>1.3408</v>
      </c>
      <c r="AN56">
        <f t="shared" si="68"/>
        <v>-0.85082692307692009</v>
      </c>
      <c r="AO56">
        <f t="shared" si="69"/>
        <v>-0.63456661923994639</v>
      </c>
      <c r="AP56">
        <v>0.108587449045776</v>
      </c>
      <c r="AQ56" t="s">
        <v>374</v>
      </c>
      <c r="AR56">
        <v>2.3417192307692298</v>
      </c>
      <c r="AS56">
        <v>1.3988</v>
      </c>
      <c r="AT56">
        <f t="shared" si="70"/>
        <v>-0.67409152900288083</v>
      </c>
      <c r="AU56">
        <v>0.5</v>
      </c>
      <c r="AV56">
        <f t="shared" si="71"/>
        <v>841.18839151013685</v>
      </c>
      <c r="AW56">
        <f t="shared" si="72"/>
        <v>5.4573585138864544</v>
      </c>
      <c r="AX56">
        <f t="shared" si="73"/>
        <v>-283.51898450627107</v>
      </c>
      <c r="AY56">
        <f t="shared" si="74"/>
        <v>1</v>
      </c>
      <c r="AZ56">
        <f t="shared" si="75"/>
        <v>6.3585887760984668E-3</v>
      </c>
      <c r="BA56">
        <f t="shared" si="76"/>
        <v>-4.1464112096082389E-2</v>
      </c>
      <c r="BB56" t="s">
        <v>253</v>
      </c>
      <c r="BC56">
        <v>0</v>
      </c>
      <c r="BD56">
        <f t="shared" si="77"/>
        <v>1.3988</v>
      </c>
      <c r="BE56">
        <f t="shared" si="78"/>
        <v>-0.67409152900288083</v>
      </c>
      <c r="BF56">
        <f t="shared" si="79"/>
        <v>-4.3257756563245861E-2</v>
      </c>
      <c r="BG56">
        <f t="shared" si="80"/>
        <v>1.1893128289713086</v>
      </c>
      <c r="BH56">
        <f t="shared" si="81"/>
        <v>6.816897588319086E-2</v>
      </c>
      <c r="BI56">
        <f t="shared" si="82"/>
        <v>999.985935483871</v>
      </c>
      <c r="BJ56">
        <f t="shared" si="83"/>
        <v>841.18839151013685</v>
      </c>
      <c r="BK56">
        <f t="shared" si="84"/>
        <v>0.8412002225842351</v>
      </c>
      <c r="BL56">
        <f t="shared" si="85"/>
        <v>0.19240044516847046</v>
      </c>
      <c r="BM56">
        <v>0.56468681542632304</v>
      </c>
      <c r="BN56">
        <v>0.5</v>
      </c>
      <c r="BO56" t="s">
        <v>254</v>
      </c>
      <c r="BP56">
        <v>1675179910</v>
      </c>
      <c r="BQ56">
        <v>399.97758064516103</v>
      </c>
      <c r="BR56">
        <v>400.72283870967698</v>
      </c>
      <c r="BS56">
        <v>15.278683870967701</v>
      </c>
      <c r="BT56">
        <v>14.9612612903226</v>
      </c>
      <c r="BU56">
        <v>500.01090322580598</v>
      </c>
      <c r="BV56">
        <v>96.3072612903226</v>
      </c>
      <c r="BW56">
        <v>0.20004561290322601</v>
      </c>
      <c r="BX56">
        <v>27.312893548387098</v>
      </c>
      <c r="BY56">
        <v>27.616848387096798</v>
      </c>
      <c r="BZ56">
        <v>999.9</v>
      </c>
      <c r="CA56">
        <v>9997.7419354838694</v>
      </c>
      <c r="CB56">
        <v>0</v>
      </c>
      <c r="CC56">
        <v>384.24429032258098</v>
      </c>
      <c r="CD56">
        <v>999.985935483871</v>
      </c>
      <c r="CE56">
        <v>0.959992870967742</v>
      </c>
      <c r="CF56">
        <v>4.0006851612903203E-2</v>
      </c>
      <c r="CG56">
        <v>0</v>
      </c>
      <c r="CH56">
        <v>2.34053548387097</v>
      </c>
      <c r="CI56">
        <v>0</v>
      </c>
      <c r="CJ56">
        <v>473.58938709677398</v>
      </c>
      <c r="CK56">
        <v>9334.1738709677393</v>
      </c>
      <c r="CL56">
        <v>38.777999999999999</v>
      </c>
      <c r="CM56">
        <v>42.402999999999999</v>
      </c>
      <c r="CN56">
        <v>40.145000000000003</v>
      </c>
      <c r="CO56">
        <v>40.875</v>
      </c>
      <c r="CP56">
        <v>38.878999999999998</v>
      </c>
      <c r="CQ56">
        <v>959.977096774193</v>
      </c>
      <c r="CR56">
        <v>40.006774193548402</v>
      </c>
      <c r="CS56">
        <v>0</v>
      </c>
      <c r="CT56">
        <v>59.599999904632597</v>
      </c>
      <c r="CU56">
        <v>2.3417192307692298</v>
      </c>
      <c r="CV56">
        <v>0.53750084477487503</v>
      </c>
      <c r="CW56">
        <v>3.79962392508319</v>
      </c>
      <c r="CX56">
        <v>473.66873076923099</v>
      </c>
      <c r="CY56">
        <v>15</v>
      </c>
      <c r="CZ56">
        <v>1675177325.2</v>
      </c>
      <c r="DA56" t="s">
        <v>255</v>
      </c>
      <c r="DB56">
        <v>2</v>
      </c>
      <c r="DC56">
        <v>-3.8029999999999999</v>
      </c>
      <c r="DD56">
        <v>0.372</v>
      </c>
      <c r="DE56">
        <v>400</v>
      </c>
      <c r="DF56">
        <v>15</v>
      </c>
      <c r="DG56">
        <v>1.54</v>
      </c>
      <c r="DH56">
        <v>0.52</v>
      </c>
      <c r="DI56">
        <v>-0.71872469230769198</v>
      </c>
      <c r="DJ56">
        <v>-0.113714891146588</v>
      </c>
      <c r="DK56">
        <v>0.106481613151599</v>
      </c>
      <c r="DL56">
        <v>1</v>
      </c>
      <c r="DM56">
        <v>2.7019000000000002</v>
      </c>
      <c r="DN56">
        <v>0</v>
      </c>
      <c r="DO56">
        <v>0</v>
      </c>
      <c r="DP56">
        <v>0</v>
      </c>
      <c r="DQ56">
        <v>0.31879305769230798</v>
      </c>
      <c r="DR56">
        <v>-4.3782486126524502E-2</v>
      </c>
      <c r="DS56">
        <v>2.0389673534012099E-2</v>
      </c>
      <c r="DT56">
        <v>1</v>
      </c>
      <c r="DU56">
        <v>2</v>
      </c>
      <c r="DV56">
        <v>3</v>
      </c>
      <c r="DW56" t="s">
        <v>260</v>
      </c>
      <c r="DX56">
        <v>100</v>
      </c>
      <c r="DY56">
        <v>100</v>
      </c>
      <c r="DZ56">
        <v>-3.8029999999999999</v>
      </c>
      <c r="EA56">
        <v>0.372</v>
      </c>
      <c r="EB56">
        <v>2</v>
      </c>
      <c r="EC56">
        <v>516.52099999999996</v>
      </c>
      <c r="ED56">
        <v>413.44200000000001</v>
      </c>
      <c r="EE56">
        <v>23.973600000000001</v>
      </c>
      <c r="EF56">
        <v>31.159400000000002</v>
      </c>
      <c r="EG56">
        <v>29.9998</v>
      </c>
      <c r="EH56">
        <v>31.313199999999998</v>
      </c>
      <c r="EI56">
        <v>31.342700000000001</v>
      </c>
      <c r="EJ56">
        <v>20.168500000000002</v>
      </c>
      <c r="EK56">
        <v>32.697400000000002</v>
      </c>
      <c r="EL56">
        <v>0</v>
      </c>
      <c r="EM56">
        <v>23.988299999999999</v>
      </c>
      <c r="EN56">
        <v>400.673</v>
      </c>
      <c r="EO56">
        <v>14.8743</v>
      </c>
      <c r="EP56">
        <v>100.30800000000001</v>
      </c>
      <c r="EQ56">
        <v>90.647199999999998</v>
      </c>
    </row>
    <row r="57" spans="1:147" x14ac:dyDescent="0.3">
      <c r="A57">
        <v>41</v>
      </c>
      <c r="B57">
        <v>1675179978</v>
      </c>
      <c r="C57">
        <v>2520.2999999523199</v>
      </c>
      <c r="D57" t="s">
        <v>375</v>
      </c>
      <c r="E57" t="s">
        <v>376</v>
      </c>
      <c r="F57">
        <v>1675179970</v>
      </c>
      <c r="G57">
        <f t="shared" si="43"/>
        <v>2.9408995095679766E-3</v>
      </c>
      <c r="H57">
        <f t="shared" si="44"/>
        <v>5.5280628359197301</v>
      </c>
      <c r="I57">
        <f t="shared" si="45"/>
        <v>399.99232258064501</v>
      </c>
      <c r="J57">
        <f t="shared" si="46"/>
        <v>313.56827044065119</v>
      </c>
      <c r="K57">
        <f t="shared" si="47"/>
        <v>30.261369969339771</v>
      </c>
      <c r="L57">
        <f t="shared" si="48"/>
        <v>38.601851014767682</v>
      </c>
      <c r="M57">
        <f t="shared" si="49"/>
        <v>0.12388451166282609</v>
      </c>
      <c r="N57">
        <f t="shared" si="50"/>
        <v>3.3862589526037024</v>
      </c>
      <c r="O57">
        <f t="shared" si="51"/>
        <v>0.12142062128435564</v>
      </c>
      <c r="P57">
        <f t="shared" si="52"/>
        <v>7.6105177575996497E-2</v>
      </c>
      <c r="Q57">
        <f t="shared" si="53"/>
        <v>161.8466337527552</v>
      </c>
      <c r="R57">
        <f t="shared" si="54"/>
        <v>27.587648086471301</v>
      </c>
      <c r="S57">
        <f t="shared" si="55"/>
        <v>27.7205193548387</v>
      </c>
      <c r="T57">
        <f t="shared" si="56"/>
        <v>3.7334489425835815</v>
      </c>
      <c r="U57">
        <f t="shared" si="57"/>
        <v>39.76356434117416</v>
      </c>
      <c r="V57">
        <f t="shared" si="58"/>
        <v>1.458869777048257</v>
      </c>
      <c r="W57">
        <f t="shared" si="59"/>
        <v>3.6688606799205741</v>
      </c>
      <c r="X57">
        <f t="shared" si="60"/>
        <v>2.2745791655353242</v>
      </c>
      <c r="Y57">
        <f t="shared" si="61"/>
        <v>-129.69366837194778</v>
      </c>
      <c r="Z57">
        <f t="shared" si="62"/>
        <v>-54.475901807586972</v>
      </c>
      <c r="AA57">
        <f t="shared" si="63"/>
        <v>-3.4917101870893852</v>
      </c>
      <c r="AB57">
        <f t="shared" si="64"/>
        <v>-25.814646613868938</v>
      </c>
      <c r="AC57">
        <v>-3.9961973263887E-2</v>
      </c>
      <c r="AD57">
        <v>4.48608158498481E-2</v>
      </c>
      <c r="AE57">
        <v>3.3736693637137201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50884.879904402274</v>
      </c>
      <c r="AK57" t="s">
        <v>251</v>
      </c>
      <c r="AL57">
        <v>2.1916269230769201</v>
      </c>
      <c r="AM57">
        <v>1.3408</v>
      </c>
      <c r="AN57">
        <f t="shared" si="68"/>
        <v>-0.85082692307692009</v>
      </c>
      <c r="AO57">
        <f t="shared" si="69"/>
        <v>-0.63456661923994639</v>
      </c>
      <c r="AP57">
        <v>0.108587449045776</v>
      </c>
      <c r="AQ57" t="s">
        <v>377</v>
      </c>
      <c r="AR57">
        <v>2.2990499999999998</v>
      </c>
      <c r="AS57">
        <v>1.7718100000000001</v>
      </c>
      <c r="AT57">
        <f t="shared" si="70"/>
        <v>-0.29757141002703436</v>
      </c>
      <c r="AU57">
        <v>0.5</v>
      </c>
      <c r="AV57">
        <f t="shared" si="71"/>
        <v>841.1986998193554</v>
      </c>
      <c r="AW57">
        <f t="shared" si="72"/>
        <v>5.5280628359197301</v>
      </c>
      <c r="AX57">
        <f t="shared" si="73"/>
        <v>-125.1583416090768</v>
      </c>
      <c r="AY57">
        <f t="shared" si="74"/>
        <v>1</v>
      </c>
      <c r="AZ57">
        <f t="shared" si="75"/>
        <v>6.4425627239292791E-3</v>
      </c>
      <c r="BA57">
        <f t="shared" si="76"/>
        <v>-0.24325971746406222</v>
      </c>
      <c r="BB57" t="s">
        <v>253</v>
      </c>
      <c r="BC57">
        <v>0</v>
      </c>
      <c r="BD57">
        <f t="shared" si="77"/>
        <v>1.7718100000000001</v>
      </c>
      <c r="BE57">
        <f t="shared" si="78"/>
        <v>-0.2975714100270343</v>
      </c>
      <c r="BF57">
        <f t="shared" si="79"/>
        <v>-0.32145733890214806</v>
      </c>
      <c r="BG57">
        <f t="shared" si="80"/>
        <v>1.2558807685401414</v>
      </c>
      <c r="BH57">
        <f t="shared" si="81"/>
        <v>0.50657776371403573</v>
      </c>
      <c r="BI57">
        <f t="shared" si="82"/>
        <v>999.99845161290295</v>
      </c>
      <c r="BJ57">
        <f t="shared" si="83"/>
        <v>841.1986998193554</v>
      </c>
      <c r="BK57">
        <f t="shared" si="84"/>
        <v>0.84120000232258507</v>
      </c>
      <c r="BL57">
        <f t="shared" si="85"/>
        <v>0.19240000464517029</v>
      </c>
      <c r="BM57">
        <v>0.56468681542632304</v>
      </c>
      <c r="BN57">
        <v>0.5</v>
      </c>
      <c r="BO57" t="s">
        <v>254</v>
      </c>
      <c r="BP57">
        <v>1675179970</v>
      </c>
      <c r="BQ57">
        <v>399.99232258064501</v>
      </c>
      <c r="BR57">
        <v>400.74948387096799</v>
      </c>
      <c r="BS57">
        <v>15.1168064516129</v>
      </c>
      <c r="BT57">
        <v>14.7896967741935</v>
      </c>
      <c r="BU57">
        <v>500.010548387097</v>
      </c>
      <c r="BV57">
        <v>96.306554838709701</v>
      </c>
      <c r="BW57">
        <v>0.19992499999999999</v>
      </c>
      <c r="BX57">
        <v>27.422119354838699</v>
      </c>
      <c r="BY57">
        <v>27.7205193548387</v>
      </c>
      <c r="BZ57">
        <v>999.9</v>
      </c>
      <c r="CA57">
        <v>10006.6129032258</v>
      </c>
      <c r="CB57">
        <v>0</v>
      </c>
      <c r="CC57">
        <v>384.29616129032303</v>
      </c>
      <c r="CD57">
        <v>999.99845161290295</v>
      </c>
      <c r="CE57">
        <v>0.95999770967741904</v>
      </c>
      <c r="CF57">
        <v>4.00019161290322E-2</v>
      </c>
      <c r="CG57">
        <v>0</v>
      </c>
      <c r="CH57">
        <v>2.2806129032258098</v>
      </c>
      <c r="CI57">
        <v>0</v>
      </c>
      <c r="CJ57">
        <v>476.40035483870997</v>
      </c>
      <c r="CK57">
        <v>9334.3025806451606</v>
      </c>
      <c r="CL57">
        <v>39.145000000000003</v>
      </c>
      <c r="CM57">
        <v>42.5</v>
      </c>
      <c r="CN57">
        <v>40.406999999999996</v>
      </c>
      <c r="CO57">
        <v>40.961387096774203</v>
      </c>
      <c r="CP57">
        <v>39.152999999999999</v>
      </c>
      <c r="CQ57">
        <v>959.99806451612903</v>
      </c>
      <c r="CR57">
        <v>40</v>
      </c>
      <c r="CS57">
        <v>0</v>
      </c>
      <c r="CT57">
        <v>59.399999856948902</v>
      </c>
      <c r="CU57">
        <v>2.2990499999999998</v>
      </c>
      <c r="CV57">
        <v>0.11073161832655901</v>
      </c>
      <c r="CW57">
        <v>-0.77237604982054098</v>
      </c>
      <c r="CX57">
        <v>476.391769230769</v>
      </c>
      <c r="CY57">
        <v>15</v>
      </c>
      <c r="CZ57">
        <v>1675177325.2</v>
      </c>
      <c r="DA57" t="s">
        <v>255</v>
      </c>
      <c r="DB57">
        <v>2</v>
      </c>
      <c r="DC57">
        <v>-3.8029999999999999</v>
      </c>
      <c r="DD57">
        <v>0.372</v>
      </c>
      <c r="DE57">
        <v>400</v>
      </c>
      <c r="DF57">
        <v>15</v>
      </c>
      <c r="DG57">
        <v>1.54</v>
      </c>
      <c r="DH57">
        <v>0.52</v>
      </c>
      <c r="DI57">
        <v>-0.75507930769230802</v>
      </c>
      <c r="DJ57">
        <v>9.3408315546798806E-2</v>
      </c>
      <c r="DK57">
        <v>0.11020423847523</v>
      </c>
      <c r="DL57">
        <v>1</v>
      </c>
      <c r="DM57">
        <v>2.1747000000000001</v>
      </c>
      <c r="DN57">
        <v>0</v>
      </c>
      <c r="DO57">
        <v>0</v>
      </c>
      <c r="DP57">
        <v>0</v>
      </c>
      <c r="DQ57">
        <v>0.32572174999999998</v>
      </c>
      <c r="DR57">
        <v>1.55343959702894E-2</v>
      </c>
      <c r="DS57">
        <v>3.98852608150989E-3</v>
      </c>
      <c r="DT57">
        <v>1</v>
      </c>
      <c r="DU57">
        <v>2</v>
      </c>
      <c r="DV57">
        <v>3</v>
      </c>
      <c r="DW57" t="s">
        <v>260</v>
      </c>
      <c r="DX57">
        <v>100</v>
      </c>
      <c r="DY57">
        <v>100</v>
      </c>
      <c r="DZ57">
        <v>-3.8029999999999999</v>
      </c>
      <c r="EA57">
        <v>0.372</v>
      </c>
      <c r="EB57">
        <v>2</v>
      </c>
      <c r="EC57">
        <v>516.86500000000001</v>
      </c>
      <c r="ED57">
        <v>412.99299999999999</v>
      </c>
      <c r="EE57">
        <v>26.390499999999999</v>
      </c>
      <c r="EF57">
        <v>31.186599999999999</v>
      </c>
      <c r="EG57">
        <v>30.000399999999999</v>
      </c>
      <c r="EH57">
        <v>31.340399999999999</v>
      </c>
      <c r="EI57">
        <v>31.367100000000001</v>
      </c>
      <c r="EJ57">
        <v>20.170500000000001</v>
      </c>
      <c r="EK57">
        <v>32.979100000000003</v>
      </c>
      <c r="EL57">
        <v>0</v>
      </c>
      <c r="EM57">
        <v>26.479700000000001</v>
      </c>
      <c r="EN57">
        <v>400.85399999999998</v>
      </c>
      <c r="EO57">
        <v>14.8963</v>
      </c>
      <c r="EP57">
        <v>100.301</v>
      </c>
      <c r="EQ57">
        <v>90.6464</v>
      </c>
    </row>
    <row r="58" spans="1:147" x14ac:dyDescent="0.3">
      <c r="A58">
        <v>42</v>
      </c>
      <c r="B58">
        <v>1675180038</v>
      </c>
      <c r="C58">
        <v>2580.2999999523199</v>
      </c>
      <c r="D58" t="s">
        <v>378</v>
      </c>
      <c r="E58" t="s">
        <v>379</v>
      </c>
      <c r="F58">
        <v>1675180030.0032301</v>
      </c>
      <c r="G58">
        <f t="shared" si="43"/>
        <v>2.644130389770365E-3</v>
      </c>
      <c r="H58">
        <f t="shared" si="44"/>
        <v>6.6257289245258235</v>
      </c>
      <c r="I58">
        <f t="shared" si="45"/>
        <v>399.97896774193498</v>
      </c>
      <c r="J58">
        <f t="shared" si="46"/>
        <v>287.91119156397878</v>
      </c>
      <c r="K58">
        <f t="shared" si="47"/>
        <v>27.785193200498377</v>
      </c>
      <c r="L58">
        <f t="shared" si="48"/>
        <v>38.600419922807909</v>
      </c>
      <c r="M58">
        <f t="shared" si="49"/>
        <v>0.10923015394297296</v>
      </c>
      <c r="N58">
        <f t="shared" si="50"/>
        <v>3.3835982085989809</v>
      </c>
      <c r="O58">
        <f t="shared" si="51"/>
        <v>0.10730834583118658</v>
      </c>
      <c r="P58">
        <f t="shared" si="52"/>
        <v>6.7237566578307567E-2</v>
      </c>
      <c r="Q58">
        <f t="shared" si="53"/>
        <v>161.84406337505789</v>
      </c>
      <c r="R58">
        <f t="shared" si="54"/>
        <v>27.992049314103074</v>
      </c>
      <c r="S58">
        <f t="shared" si="55"/>
        <v>28.0232387096774</v>
      </c>
      <c r="T58">
        <f t="shared" si="56"/>
        <v>3.7999837283178892</v>
      </c>
      <c r="U58">
        <f t="shared" si="57"/>
        <v>39.744020345256757</v>
      </c>
      <c r="V58">
        <f t="shared" si="58"/>
        <v>1.4871643542867281</v>
      </c>
      <c r="W58">
        <f t="shared" si="59"/>
        <v>3.7418568664360436</v>
      </c>
      <c r="X58">
        <f t="shared" si="60"/>
        <v>2.3128193740311609</v>
      </c>
      <c r="Y58">
        <f t="shared" si="61"/>
        <v>-116.6061501888731</v>
      </c>
      <c r="Z58">
        <f t="shared" si="62"/>
        <v>-48.195628498474605</v>
      </c>
      <c r="AA58">
        <f t="shared" si="63"/>
        <v>-3.1014753438724765</v>
      </c>
      <c r="AB58">
        <f t="shared" si="64"/>
        <v>-6.0591906561622864</v>
      </c>
      <c r="AC58">
        <v>-3.99225039716549E-2</v>
      </c>
      <c r="AD58">
        <v>4.4816508111617699E-2</v>
      </c>
      <c r="AE58">
        <v>3.3710210540840402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50779.720659621395</v>
      </c>
      <c r="AK58" t="s">
        <v>251</v>
      </c>
      <c r="AL58">
        <v>2.1916269230769201</v>
      </c>
      <c r="AM58">
        <v>1.3408</v>
      </c>
      <c r="AN58">
        <f t="shared" si="68"/>
        <v>-0.85082692307692009</v>
      </c>
      <c r="AO58">
        <f t="shared" si="69"/>
        <v>-0.63456661923994639</v>
      </c>
      <c r="AP58">
        <v>0.108587449045776</v>
      </c>
      <c r="AQ58" t="s">
        <v>380</v>
      </c>
      <c r="AR58">
        <v>2.3382576923076899</v>
      </c>
      <c r="AS58">
        <v>1.7023999999999999</v>
      </c>
      <c r="AT58">
        <f t="shared" si="70"/>
        <v>-0.37350663316946076</v>
      </c>
      <c r="AU58">
        <v>0.5</v>
      </c>
      <c r="AV58">
        <f t="shared" si="71"/>
        <v>841.18517779354386</v>
      </c>
      <c r="AW58">
        <f t="shared" si="72"/>
        <v>6.6257289245258235</v>
      </c>
      <c r="AX58">
        <f t="shared" si="73"/>
        <v>-157.09412181486042</v>
      </c>
      <c r="AY58">
        <f t="shared" si="74"/>
        <v>1</v>
      </c>
      <c r="AZ58">
        <f t="shared" si="75"/>
        <v>7.7475705082853726E-3</v>
      </c>
      <c r="BA58">
        <f t="shared" si="76"/>
        <v>-0.21240601503759396</v>
      </c>
      <c r="BB58" t="s">
        <v>253</v>
      </c>
      <c r="BC58">
        <v>0</v>
      </c>
      <c r="BD58">
        <f t="shared" si="77"/>
        <v>1.7023999999999999</v>
      </c>
      <c r="BE58">
        <f t="shared" si="78"/>
        <v>-0.37350663316946076</v>
      </c>
      <c r="BF58">
        <f t="shared" si="79"/>
        <v>-0.269689737470167</v>
      </c>
      <c r="BG58">
        <f t="shared" si="80"/>
        <v>1.2997193374161775</v>
      </c>
      <c r="BH58">
        <f t="shared" si="81"/>
        <v>0.42499830481658257</v>
      </c>
      <c r="BI58">
        <f t="shared" si="82"/>
        <v>999.98235483870997</v>
      </c>
      <c r="BJ58">
        <f t="shared" si="83"/>
        <v>841.18517779354386</v>
      </c>
      <c r="BK58">
        <f t="shared" si="84"/>
        <v>0.84120002090358992</v>
      </c>
      <c r="BL58">
        <f t="shared" si="85"/>
        <v>0.19240004180717987</v>
      </c>
      <c r="BM58">
        <v>0.56468681542632304</v>
      </c>
      <c r="BN58">
        <v>0.5</v>
      </c>
      <c r="BO58" t="s">
        <v>254</v>
      </c>
      <c r="BP58">
        <v>1675180030.0032301</v>
      </c>
      <c r="BQ58">
        <v>399.97896774193498</v>
      </c>
      <c r="BR58">
        <v>400.84664516128998</v>
      </c>
      <c r="BS58">
        <v>15.410051612903199</v>
      </c>
      <c r="BT58">
        <v>15.116051612903201</v>
      </c>
      <c r="BU58">
        <v>500.03290322580602</v>
      </c>
      <c r="BV58">
        <v>96.306125806451604</v>
      </c>
      <c r="BW58">
        <v>0.19999835483871001</v>
      </c>
      <c r="BX58">
        <v>27.759032258064501</v>
      </c>
      <c r="BY58">
        <v>28.0232387096774</v>
      </c>
      <c r="BZ58">
        <v>999.9</v>
      </c>
      <c r="CA58">
        <v>9996.77419354839</v>
      </c>
      <c r="CB58">
        <v>0</v>
      </c>
      <c r="CC58">
        <v>384.319161290323</v>
      </c>
      <c r="CD58">
        <v>999.98235483870997</v>
      </c>
      <c r="CE58">
        <v>0.96000006451612896</v>
      </c>
      <c r="CF58">
        <v>3.9999612903225797E-2</v>
      </c>
      <c r="CG58">
        <v>0</v>
      </c>
      <c r="CH58">
        <v>2.34587096774194</v>
      </c>
      <c r="CI58">
        <v>0</v>
      </c>
      <c r="CJ58">
        <v>477.38129032258098</v>
      </c>
      <c r="CK58">
        <v>9334.1619354838695</v>
      </c>
      <c r="CL58">
        <v>39.445129032258102</v>
      </c>
      <c r="CM58">
        <v>42.652999999999999</v>
      </c>
      <c r="CN58">
        <v>40.673000000000002</v>
      </c>
      <c r="CO58">
        <v>41.066064516129003</v>
      </c>
      <c r="CP58">
        <v>39.406999999999996</v>
      </c>
      <c r="CQ58">
        <v>959.98258064516097</v>
      </c>
      <c r="CR58">
        <v>40</v>
      </c>
      <c r="CS58">
        <v>0</v>
      </c>
      <c r="CT58">
        <v>59.199999809265101</v>
      </c>
      <c r="CU58">
        <v>2.3382576923076899</v>
      </c>
      <c r="CV58">
        <v>7.2304271239533299E-2</v>
      </c>
      <c r="CW58">
        <v>2.79429060554294</v>
      </c>
      <c r="CX58">
        <v>477.41634615384601</v>
      </c>
      <c r="CY58">
        <v>15</v>
      </c>
      <c r="CZ58">
        <v>1675177325.2</v>
      </c>
      <c r="DA58" t="s">
        <v>255</v>
      </c>
      <c r="DB58">
        <v>2</v>
      </c>
      <c r="DC58">
        <v>-3.8029999999999999</v>
      </c>
      <c r="DD58">
        <v>0.372</v>
      </c>
      <c r="DE58">
        <v>400</v>
      </c>
      <c r="DF58">
        <v>15</v>
      </c>
      <c r="DG58">
        <v>1.54</v>
      </c>
      <c r="DH58">
        <v>0.52</v>
      </c>
      <c r="DI58">
        <v>-0.88978246153846197</v>
      </c>
      <c r="DJ58">
        <v>-6.8514055347259406E-2</v>
      </c>
      <c r="DK58">
        <v>0.137043232682029</v>
      </c>
      <c r="DL58">
        <v>1</v>
      </c>
      <c r="DM58">
        <v>2.3954</v>
      </c>
      <c r="DN58">
        <v>0</v>
      </c>
      <c r="DO58">
        <v>0</v>
      </c>
      <c r="DP58">
        <v>0</v>
      </c>
      <c r="DQ58">
        <v>0.30200759615384598</v>
      </c>
      <c r="DR58">
        <v>-6.6506663539678407E-2</v>
      </c>
      <c r="DS58">
        <v>1.72133808050817E-2</v>
      </c>
      <c r="DT58">
        <v>1</v>
      </c>
      <c r="DU58">
        <v>2</v>
      </c>
      <c r="DV58">
        <v>3</v>
      </c>
      <c r="DW58" t="s">
        <v>260</v>
      </c>
      <c r="DX58">
        <v>100</v>
      </c>
      <c r="DY58">
        <v>100</v>
      </c>
      <c r="DZ58">
        <v>-3.8029999999999999</v>
      </c>
      <c r="EA58">
        <v>0.372</v>
      </c>
      <c r="EB58">
        <v>2</v>
      </c>
      <c r="EC58">
        <v>516.60900000000004</v>
      </c>
      <c r="ED58">
        <v>413.495</v>
      </c>
      <c r="EE58">
        <v>26.541899999999998</v>
      </c>
      <c r="EF58">
        <v>31.189299999999999</v>
      </c>
      <c r="EG58">
        <v>30.000299999999999</v>
      </c>
      <c r="EH58">
        <v>31.3567</v>
      </c>
      <c r="EI58">
        <v>31.386099999999999</v>
      </c>
      <c r="EJ58">
        <v>20.180199999999999</v>
      </c>
      <c r="EK58">
        <v>30.7441</v>
      </c>
      <c r="EL58">
        <v>0</v>
      </c>
      <c r="EM58">
        <v>26.5547</v>
      </c>
      <c r="EN58">
        <v>400.916</v>
      </c>
      <c r="EO58">
        <v>15.1357</v>
      </c>
      <c r="EP58">
        <v>100.29600000000001</v>
      </c>
      <c r="EQ58">
        <v>90.644199999999998</v>
      </c>
    </row>
    <row r="59" spans="1:147" x14ac:dyDescent="0.3">
      <c r="A59">
        <v>43</v>
      </c>
      <c r="B59">
        <v>1675180098</v>
      </c>
      <c r="C59">
        <v>2640.2999999523199</v>
      </c>
      <c r="D59" t="s">
        <v>381</v>
      </c>
      <c r="E59" t="s">
        <v>382</v>
      </c>
      <c r="F59">
        <v>1675180090.0032301</v>
      </c>
      <c r="G59">
        <f t="shared" si="43"/>
        <v>3.0014255154161675E-3</v>
      </c>
      <c r="H59">
        <f t="shared" si="44"/>
        <v>7.5380767203634589</v>
      </c>
      <c r="I59">
        <f t="shared" si="45"/>
        <v>399.98703225806503</v>
      </c>
      <c r="J59">
        <f t="shared" si="46"/>
        <v>288.17496472926484</v>
      </c>
      <c r="K59">
        <f t="shared" si="47"/>
        <v>27.812748615610747</v>
      </c>
      <c r="L59">
        <f t="shared" si="48"/>
        <v>38.604112568033941</v>
      </c>
      <c r="M59">
        <f t="shared" si="49"/>
        <v>0.1247934955365</v>
      </c>
      <c r="N59">
        <f t="shared" si="50"/>
        <v>3.3855402983196798</v>
      </c>
      <c r="O59">
        <f t="shared" si="51"/>
        <v>0.12229318962541159</v>
      </c>
      <c r="P59">
        <f t="shared" si="52"/>
        <v>7.6653713664713075E-2</v>
      </c>
      <c r="Q59">
        <f t="shared" si="53"/>
        <v>161.84611751560115</v>
      </c>
      <c r="R59">
        <f t="shared" si="54"/>
        <v>28.000592057905209</v>
      </c>
      <c r="S59">
        <f t="shared" si="55"/>
        <v>28.059254838709698</v>
      </c>
      <c r="T59">
        <f t="shared" si="56"/>
        <v>3.8079681675688635</v>
      </c>
      <c r="U59">
        <f t="shared" si="57"/>
        <v>39.995597242186683</v>
      </c>
      <c r="V59">
        <f t="shared" si="58"/>
        <v>1.5044432567688444</v>
      </c>
      <c r="W59">
        <f t="shared" si="59"/>
        <v>3.7615221687000662</v>
      </c>
      <c r="X59">
        <f t="shared" si="60"/>
        <v>2.3035249108000189</v>
      </c>
      <c r="Y59">
        <f t="shared" si="61"/>
        <v>-132.36286522985299</v>
      </c>
      <c r="Z59">
        <f t="shared" si="62"/>
        <v>-38.409536036307522</v>
      </c>
      <c r="AA59">
        <f t="shared" si="63"/>
        <v>-2.4718541839790777</v>
      </c>
      <c r="AB59">
        <f t="shared" si="64"/>
        <v>-11.398137934538433</v>
      </c>
      <c r="AC59">
        <v>-3.9951311532905799E-2</v>
      </c>
      <c r="AD59">
        <v>4.48488471228028E-2</v>
      </c>
      <c r="AE59">
        <v>3.3729540682931098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50799.857673363636</v>
      </c>
      <c r="AK59" t="s">
        <v>251</v>
      </c>
      <c r="AL59">
        <v>2.1916269230769201</v>
      </c>
      <c r="AM59">
        <v>1.3408</v>
      </c>
      <c r="AN59">
        <f t="shared" si="68"/>
        <v>-0.85082692307692009</v>
      </c>
      <c r="AO59">
        <f t="shared" si="69"/>
        <v>-0.63456661923994639</v>
      </c>
      <c r="AP59">
        <v>0.108587449045776</v>
      </c>
      <c r="AQ59" t="s">
        <v>383</v>
      </c>
      <c r="AR59">
        <v>2.35401923076923</v>
      </c>
      <c r="AS59">
        <v>1.3268</v>
      </c>
      <c r="AT59">
        <f t="shared" si="70"/>
        <v>-0.77420804248509945</v>
      </c>
      <c r="AU59">
        <v>0.5</v>
      </c>
      <c r="AV59">
        <f t="shared" si="71"/>
        <v>841.19574588381988</v>
      </c>
      <c r="AW59">
        <f t="shared" si="72"/>
        <v>7.5380767203634589</v>
      </c>
      <c r="AX59">
        <f t="shared" si="73"/>
        <v>-325.63025588375268</v>
      </c>
      <c r="AY59">
        <f t="shared" si="74"/>
        <v>1</v>
      </c>
      <c r="AZ59">
        <f t="shared" si="75"/>
        <v>8.8320575890594114E-3</v>
      </c>
      <c r="BA59">
        <f t="shared" si="76"/>
        <v>1.0551703346397356E-2</v>
      </c>
      <c r="BB59" t="s">
        <v>253</v>
      </c>
      <c r="BC59">
        <v>0</v>
      </c>
      <c r="BD59">
        <f t="shared" si="77"/>
        <v>1.3268</v>
      </c>
      <c r="BE59">
        <f t="shared" si="78"/>
        <v>-0.77420804248509956</v>
      </c>
      <c r="BF59">
        <f t="shared" si="79"/>
        <v>1.0441527446300725E-2</v>
      </c>
      <c r="BG59">
        <f t="shared" si="80"/>
        <v>1.1877743434657924</v>
      </c>
      <c r="BH59">
        <f t="shared" si="81"/>
        <v>-1.6454580385597793E-2</v>
      </c>
      <c r="BI59">
        <f t="shared" si="82"/>
        <v>999.99490322580698</v>
      </c>
      <c r="BJ59">
        <f t="shared" si="83"/>
        <v>841.19574588381988</v>
      </c>
      <c r="BK59">
        <f t="shared" si="84"/>
        <v>0.84120003329044069</v>
      </c>
      <c r="BL59">
        <f t="shared" si="85"/>
        <v>0.19240006658088141</v>
      </c>
      <c r="BM59">
        <v>0.56468681542632304</v>
      </c>
      <c r="BN59">
        <v>0.5</v>
      </c>
      <c r="BO59" t="s">
        <v>254</v>
      </c>
      <c r="BP59">
        <v>1675180090.0032301</v>
      </c>
      <c r="BQ59">
        <v>399.98703225806503</v>
      </c>
      <c r="BR59">
        <v>400.973903225806</v>
      </c>
      <c r="BS59">
        <v>15.5879193548387</v>
      </c>
      <c r="BT59">
        <v>15.254245161290299</v>
      </c>
      <c r="BU59">
        <v>500.02248387096802</v>
      </c>
      <c r="BV59">
        <v>96.313461290322607</v>
      </c>
      <c r="BW59">
        <v>0.19994903225806501</v>
      </c>
      <c r="BX59">
        <v>27.848816129032301</v>
      </c>
      <c r="BY59">
        <v>28.059254838709698</v>
      </c>
      <c r="BZ59">
        <v>999.9</v>
      </c>
      <c r="CA59">
        <v>10003.225806451601</v>
      </c>
      <c r="CB59">
        <v>0</v>
      </c>
      <c r="CC59">
        <v>384.37777419354802</v>
      </c>
      <c r="CD59">
        <v>999.99490322580698</v>
      </c>
      <c r="CE59">
        <v>0.96000219354838701</v>
      </c>
      <c r="CF59">
        <v>3.9997638709677402E-2</v>
      </c>
      <c r="CG59">
        <v>0</v>
      </c>
      <c r="CH59">
        <v>2.34453548387097</v>
      </c>
      <c r="CI59">
        <v>0</v>
      </c>
      <c r="CJ59">
        <v>478.44009677419302</v>
      </c>
      <c r="CK59">
        <v>9334.2783870967796</v>
      </c>
      <c r="CL59">
        <v>39.695129032258102</v>
      </c>
      <c r="CM59">
        <v>42.808</v>
      </c>
      <c r="CN59">
        <v>40.930999999999997</v>
      </c>
      <c r="CO59">
        <v>41.219516129032201</v>
      </c>
      <c r="CP59">
        <v>39.645000000000003</v>
      </c>
      <c r="CQ59">
        <v>959.99548387096797</v>
      </c>
      <c r="CR59">
        <v>40.000967741935497</v>
      </c>
      <c r="CS59">
        <v>0</v>
      </c>
      <c r="CT59">
        <v>59.599999904632597</v>
      </c>
      <c r="CU59">
        <v>2.35401923076923</v>
      </c>
      <c r="CV59">
        <v>-0.52170599494667902</v>
      </c>
      <c r="CW59">
        <v>3.8882393056423901</v>
      </c>
      <c r="CX59">
        <v>478.48649999999998</v>
      </c>
      <c r="CY59">
        <v>15</v>
      </c>
      <c r="CZ59">
        <v>1675177325.2</v>
      </c>
      <c r="DA59" t="s">
        <v>255</v>
      </c>
      <c r="DB59">
        <v>2</v>
      </c>
      <c r="DC59">
        <v>-3.8029999999999999</v>
      </c>
      <c r="DD59">
        <v>0.372</v>
      </c>
      <c r="DE59">
        <v>400</v>
      </c>
      <c r="DF59">
        <v>15</v>
      </c>
      <c r="DG59">
        <v>1.54</v>
      </c>
      <c r="DH59">
        <v>0.52</v>
      </c>
      <c r="DI59">
        <v>-0.97148588461538499</v>
      </c>
      <c r="DJ59">
        <v>-0.104323095744962</v>
      </c>
      <c r="DK59">
        <v>0.10482164617112801</v>
      </c>
      <c r="DL59">
        <v>1</v>
      </c>
      <c r="DM59">
        <v>2.2927</v>
      </c>
      <c r="DN59">
        <v>0</v>
      </c>
      <c r="DO59">
        <v>0</v>
      </c>
      <c r="DP59">
        <v>0</v>
      </c>
      <c r="DQ59">
        <v>0.328517192307692</v>
      </c>
      <c r="DR59">
        <v>5.1903255372868197E-2</v>
      </c>
      <c r="DS59">
        <v>7.0590217535338399E-3</v>
      </c>
      <c r="DT59">
        <v>1</v>
      </c>
      <c r="DU59">
        <v>2</v>
      </c>
      <c r="DV59">
        <v>3</v>
      </c>
      <c r="DW59" t="s">
        <v>260</v>
      </c>
      <c r="DX59">
        <v>100</v>
      </c>
      <c r="DY59">
        <v>100</v>
      </c>
      <c r="DZ59">
        <v>-3.8029999999999999</v>
      </c>
      <c r="EA59">
        <v>0.372</v>
      </c>
      <c r="EB59">
        <v>2</v>
      </c>
      <c r="EC59">
        <v>516.71699999999998</v>
      </c>
      <c r="ED59">
        <v>413.71300000000002</v>
      </c>
      <c r="EE59">
        <v>25.676400000000001</v>
      </c>
      <c r="EF59">
        <v>31.189299999999999</v>
      </c>
      <c r="EG59">
        <v>30</v>
      </c>
      <c r="EH59">
        <v>31.3703</v>
      </c>
      <c r="EI59">
        <v>31.3996</v>
      </c>
      <c r="EJ59">
        <v>20.1813</v>
      </c>
      <c r="EK59">
        <v>30.179200000000002</v>
      </c>
      <c r="EL59">
        <v>0</v>
      </c>
      <c r="EM59">
        <v>25.654499999999999</v>
      </c>
      <c r="EN59">
        <v>400.95100000000002</v>
      </c>
      <c r="EO59">
        <v>15.260199999999999</v>
      </c>
      <c r="EP59">
        <v>100.295</v>
      </c>
      <c r="EQ59">
        <v>90.645200000000003</v>
      </c>
    </row>
    <row r="60" spans="1:147" x14ac:dyDescent="0.3">
      <c r="A60">
        <v>44</v>
      </c>
      <c r="B60">
        <v>1675180158</v>
      </c>
      <c r="C60">
        <v>2700.2999999523199</v>
      </c>
      <c r="D60" t="s">
        <v>384</v>
      </c>
      <c r="E60" t="s">
        <v>385</v>
      </c>
      <c r="F60">
        <v>1675180150</v>
      </c>
      <c r="G60">
        <f t="shared" si="43"/>
        <v>3.2740835274379871E-3</v>
      </c>
      <c r="H60">
        <f t="shared" si="44"/>
        <v>7.834268407363921</v>
      </c>
      <c r="I60">
        <f t="shared" si="45"/>
        <v>399.97938709677402</v>
      </c>
      <c r="J60">
        <f t="shared" si="46"/>
        <v>293.55723892168697</v>
      </c>
      <c r="K60">
        <f t="shared" si="47"/>
        <v>28.333544745481568</v>
      </c>
      <c r="L60">
        <f t="shared" si="48"/>
        <v>38.605192987933876</v>
      </c>
      <c r="M60">
        <f t="shared" si="49"/>
        <v>0.13745283988909157</v>
      </c>
      <c r="N60">
        <f t="shared" si="50"/>
        <v>3.386884054166198</v>
      </c>
      <c r="O60">
        <f t="shared" si="51"/>
        <v>0.13442733186328612</v>
      </c>
      <c r="P60">
        <f t="shared" si="52"/>
        <v>8.4283365658697068E-2</v>
      </c>
      <c r="Q60">
        <f t="shared" si="53"/>
        <v>161.84799122770411</v>
      </c>
      <c r="R60">
        <f t="shared" si="54"/>
        <v>27.878501377069142</v>
      </c>
      <c r="S60">
        <f t="shared" si="55"/>
        <v>27.992509677419299</v>
      </c>
      <c r="T60">
        <f t="shared" si="56"/>
        <v>3.7931829401283892</v>
      </c>
      <c r="U60">
        <f t="shared" si="57"/>
        <v>40.203382042106547</v>
      </c>
      <c r="V60">
        <f t="shared" si="58"/>
        <v>1.5069566454343792</v>
      </c>
      <c r="W60">
        <f t="shared" si="59"/>
        <v>3.7483330229682803</v>
      </c>
      <c r="X60">
        <f t="shared" si="60"/>
        <v>2.2862262946940097</v>
      </c>
      <c r="Y60">
        <f t="shared" si="61"/>
        <v>-144.38708356001524</v>
      </c>
      <c r="Z60">
        <f t="shared" si="62"/>
        <v>-37.224374897788969</v>
      </c>
      <c r="AA60">
        <f t="shared" si="63"/>
        <v>-2.3931179538370233</v>
      </c>
      <c r="AB60">
        <f t="shared" si="64"/>
        <v>-22.156585183937118</v>
      </c>
      <c r="AC60">
        <v>-3.9971247836350199E-2</v>
      </c>
      <c r="AD60">
        <v>4.48712273699352E-2</v>
      </c>
      <c r="AE60">
        <v>3.3742915434221401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50834.433984688621</v>
      </c>
      <c r="AK60" t="s">
        <v>251</v>
      </c>
      <c r="AL60">
        <v>2.1916269230769201</v>
      </c>
      <c r="AM60">
        <v>1.3408</v>
      </c>
      <c r="AN60">
        <f t="shared" si="68"/>
        <v>-0.85082692307692009</v>
      </c>
      <c r="AO60">
        <f t="shared" si="69"/>
        <v>-0.63456661923994639</v>
      </c>
      <c r="AP60">
        <v>0.108587449045776</v>
      </c>
      <c r="AQ60" t="s">
        <v>386</v>
      </c>
      <c r="AR60">
        <v>2.33246538461538</v>
      </c>
      <c r="AS60">
        <v>1.5181</v>
      </c>
      <c r="AT60">
        <f t="shared" si="70"/>
        <v>-0.53643724696355966</v>
      </c>
      <c r="AU60">
        <v>0.5</v>
      </c>
      <c r="AV60">
        <f t="shared" si="71"/>
        <v>841.2078979352533</v>
      </c>
      <c r="AW60">
        <f t="shared" si="72"/>
        <v>7.834268407363921</v>
      </c>
      <c r="AX60">
        <f t="shared" si="73"/>
        <v>-225.62762444619517</v>
      </c>
      <c r="AY60">
        <f t="shared" si="74"/>
        <v>1</v>
      </c>
      <c r="AZ60">
        <f t="shared" si="75"/>
        <v>9.184032838113915E-3</v>
      </c>
      <c r="BA60">
        <f t="shared" si="76"/>
        <v>-0.1167907252486661</v>
      </c>
      <c r="BB60" t="s">
        <v>253</v>
      </c>
      <c r="BC60">
        <v>0</v>
      </c>
      <c r="BD60">
        <f t="shared" si="77"/>
        <v>1.5181</v>
      </c>
      <c r="BE60">
        <f t="shared" si="78"/>
        <v>-0.53643724696355966</v>
      </c>
      <c r="BF60">
        <f t="shared" si="79"/>
        <v>-0.13223448687350836</v>
      </c>
      <c r="BG60">
        <f t="shared" si="80"/>
        <v>1.2091059120473726</v>
      </c>
      <c r="BH60">
        <f t="shared" si="81"/>
        <v>0.2083855073118919</v>
      </c>
      <c r="BI60">
        <f t="shared" si="82"/>
        <v>1000.0096774193599</v>
      </c>
      <c r="BJ60">
        <f t="shared" si="83"/>
        <v>841.2078979352533</v>
      </c>
      <c r="BK60">
        <f t="shared" si="84"/>
        <v>0.84119975729243646</v>
      </c>
      <c r="BL60">
        <f t="shared" si="85"/>
        <v>0.19239951458487298</v>
      </c>
      <c r="BM60">
        <v>0.56468681542632304</v>
      </c>
      <c r="BN60">
        <v>0.5</v>
      </c>
      <c r="BO60" t="s">
        <v>254</v>
      </c>
      <c r="BP60">
        <v>1675180150</v>
      </c>
      <c r="BQ60">
        <v>399.97938709677402</v>
      </c>
      <c r="BR60">
        <v>401.01203225806501</v>
      </c>
      <c r="BS60">
        <v>15.613225806451601</v>
      </c>
      <c r="BT60">
        <v>15.2492451612903</v>
      </c>
      <c r="BU60">
        <v>500.01712903225803</v>
      </c>
      <c r="BV60">
        <v>96.318038709677396</v>
      </c>
      <c r="BW60">
        <v>0.19991754838709699</v>
      </c>
      <c r="BX60">
        <v>27.788645161290301</v>
      </c>
      <c r="BY60">
        <v>27.992509677419299</v>
      </c>
      <c r="BZ60">
        <v>999.9</v>
      </c>
      <c r="CA60">
        <v>10007.7419354839</v>
      </c>
      <c r="CB60">
        <v>0</v>
      </c>
      <c r="CC60">
        <v>384.265548387097</v>
      </c>
      <c r="CD60">
        <v>1000.0096774193599</v>
      </c>
      <c r="CE60">
        <v>0.96000432258064505</v>
      </c>
      <c r="CF60">
        <v>3.9995664516129001E-2</v>
      </c>
      <c r="CG60">
        <v>0</v>
      </c>
      <c r="CH60">
        <v>2.3034193548387099</v>
      </c>
      <c r="CI60">
        <v>0</v>
      </c>
      <c r="CJ60">
        <v>480.11083870967701</v>
      </c>
      <c r="CK60">
        <v>9334.4267741935491</v>
      </c>
      <c r="CL60">
        <v>39.936999999999998</v>
      </c>
      <c r="CM60">
        <v>42.975612903225802</v>
      </c>
      <c r="CN60">
        <v>41.151000000000003</v>
      </c>
      <c r="CO60">
        <v>41.366870967741903</v>
      </c>
      <c r="CP60">
        <v>39.875</v>
      </c>
      <c r="CQ60">
        <v>960.01645161290298</v>
      </c>
      <c r="CR60">
        <v>39.992258064516101</v>
      </c>
      <c r="CS60">
        <v>0</v>
      </c>
      <c r="CT60">
        <v>59.399999856948902</v>
      </c>
      <c r="CU60">
        <v>2.33246538461538</v>
      </c>
      <c r="CV60">
        <v>-7.1811967347421596E-2</v>
      </c>
      <c r="CW60">
        <v>3.62044444175344</v>
      </c>
      <c r="CX60">
        <v>480.10569230769198</v>
      </c>
      <c r="CY60">
        <v>15</v>
      </c>
      <c r="CZ60">
        <v>1675177325.2</v>
      </c>
      <c r="DA60" t="s">
        <v>255</v>
      </c>
      <c r="DB60">
        <v>2</v>
      </c>
      <c r="DC60">
        <v>-3.8029999999999999</v>
      </c>
      <c r="DD60">
        <v>0.372</v>
      </c>
      <c r="DE60">
        <v>400</v>
      </c>
      <c r="DF60">
        <v>15</v>
      </c>
      <c r="DG60">
        <v>1.54</v>
      </c>
      <c r="DH60">
        <v>0.52</v>
      </c>
      <c r="DI60">
        <v>-1.0012694807692299</v>
      </c>
      <c r="DJ60">
        <v>-0.22848575330721599</v>
      </c>
      <c r="DK60">
        <v>0.107260008181322</v>
      </c>
      <c r="DL60">
        <v>1</v>
      </c>
      <c r="DM60">
        <v>2.2913999999999999</v>
      </c>
      <c r="DN60">
        <v>0</v>
      </c>
      <c r="DO60">
        <v>0</v>
      </c>
      <c r="DP60">
        <v>0</v>
      </c>
      <c r="DQ60">
        <v>0.360638153846154</v>
      </c>
      <c r="DR60">
        <v>3.35626688499846E-2</v>
      </c>
      <c r="DS60">
        <v>4.8058565769142402E-3</v>
      </c>
      <c r="DT60">
        <v>1</v>
      </c>
      <c r="DU60">
        <v>2</v>
      </c>
      <c r="DV60">
        <v>3</v>
      </c>
      <c r="DW60" t="s">
        <v>260</v>
      </c>
      <c r="DX60">
        <v>100</v>
      </c>
      <c r="DY60">
        <v>100</v>
      </c>
      <c r="DZ60">
        <v>-3.8029999999999999</v>
      </c>
      <c r="EA60">
        <v>0.372</v>
      </c>
      <c r="EB60">
        <v>2</v>
      </c>
      <c r="EC60">
        <v>516.63199999999995</v>
      </c>
      <c r="ED60">
        <v>413.78800000000001</v>
      </c>
      <c r="EE60">
        <v>25.481200000000001</v>
      </c>
      <c r="EF60">
        <v>31.189299999999999</v>
      </c>
      <c r="EG60">
        <v>29.9999</v>
      </c>
      <c r="EH60">
        <v>31.375800000000002</v>
      </c>
      <c r="EI60">
        <v>31.410499999999999</v>
      </c>
      <c r="EJ60">
        <v>20.183399999999999</v>
      </c>
      <c r="EK60">
        <v>30.179200000000002</v>
      </c>
      <c r="EL60">
        <v>0</v>
      </c>
      <c r="EM60">
        <v>25.465299999999999</v>
      </c>
      <c r="EN60">
        <v>401.06700000000001</v>
      </c>
      <c r="EO60">
        <v>15.260199999999999</v>
      </c>
      <c r="EP60">
        <v>100.295</v>
      </c>
      <c r="EQ60">
        <v>90.647000000000006</v>
      </c>
    </row>
    <row r="61" spans="1:147" x14ac:dyDescent="0.3">
      <c r="A61">
        <v>45</v>
      </c>
      <c r="B61">
        <v>1675180218</v>
      </c>
      <c r="C61">
        <v>2760.2999999523199</v>
      </c>
      <c r="D61" t="s">
        <v>387</v>
      </c>
      <c r="E61" t="s">
        <v>388</v>
      </c>
      <c r="F61">
        <v>1675180210.0225799</v>
      </c>
      <c r="G61">
        <f t="shared" si="43"/>
        <v>3.4903544269203287E-3</v>
      </c>
      <c r="H61">
        <f t="shared" si="44"/>
        <v>7.9112484951249344</v>
      </c>
      <c r="I61">
        <f t="shared" si="45"/>
        <v>399.99190322580603</v>
      </c>
      <c r="J61">
        <f t="shared" si="46"/>
        <v>298.63085060281338</v>
      </c>
      <c r="K61">
        <f t="shared" si="47"/>
        <v>28.822519646541238</v>
      </c>
      <c r="L61">
        <f t="shared" si="48"/>
        <v>38.605436999932657</v>
      </c>
      <c r="M61">
        <f t="shared" si="49"/>
        <v>0.14710212386590443</v>
      </c>
      <c r="N61">
        <f t="shared" si="50"/>
        <v>3.3830797514984021</v>
      </c>
      <c r="O61">
        <f t="shared" si="51"/>
        <v>0.14363888789675688</v>
      </c>
      <c r="P61">
        <f t="shared" si="52"/>
        <v>9.0078671932026538E-2</v>
      </c>
      <c r="Q61">
        <f t="shared" si="53"/>
        <v>161.84349515099512</v>
      </c>
      <c r="R61">
        <f t="shared" si="54"/>
        <v>27.82144642697812</v>
      </c>
      <c r="S61">
        <f t="shared" si="55"/>
        <v>27.9735193548387</v>
      </c>
      <c r="T61">
        <f t="shared" si="56"/>
        <v>3.7889854126283433</v>
      </c>
      <c r="U61">
        <f t="shared" si="57"/>
        <v>40.251677600773583</v>
      </c>
      <c r="V61">
        <f t="shared" si="58"/>
        <v>1.5080628809414736</v>
      </c>
      <c r="W61">
        <f t="shared" si="59"/>
        <v>3.7465839210450462</v>
      </c>
      <c r="X61">
        <f t="shared" si="60"/>
        <v>2.28092253168687</v>
      </c>
      <c r="Y61">
        <f t="shared" si="61"/>
        <v>-153.9246302271865</v>
      </c>
      <c r="Z61">
        <f t="shared" si="62"/>
        <v>-35.176876580981109</v>
      </c>
      <c r="AA61">
        <f t="shared" si="63"/>
        <v>-2.2637248183796488</v>
      </c>
      <c r="AB61">
        <f t="shared" si="64"/>
        <v>-29.521736475552125</v>
      </c>
      <c r="AC61">
        <v>-3.9914814706211103E-2</v>
      </c>
      <c r="AD61">
        <v>4.48078762375404E-2</v>
      </c>
      <c r="AE61">
        <v>3.3705050194036499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50766.892057914127</v>
      </c>
      <c r="AK61" t="s">
        <v>251</v>
      </c>
      <c r="AL61">
        <v>2.1916269230769201</v>
      </c>
      <c r="AM61">
        <v>1.3408</v>
      </c>
      <c r="AN61">
        <f t="shared" si="68"/>
        <v>-0.85082692307692009</v>
      </c>
      <c r="AO61">
        <f t="shared" si="69"/>
        <v>-0.63456661923994639</v>
      </c>
      <c r="AP61">
        <v>0.108587449045776</v>
      </c>
      <c r="AQ61" t="s">
        <v>389</v>
      </c>
      <c r="AR61">
        <v>2.34926923076923</v>
      </c>
      <c r="AS61">
        <v>1.5988199999999999</v>
      </c>
      <c r="AT61">
        <f t="shared" si="70"/>
        <v>-0.46937693472012487</v>
      </c>
      <c r="AU61">
        <v>0.5</v>
      </c>
      <c r="AV61">
        <f t="shared" si="71"/>
        <v>841.18475295468295</v>
      </c>
      <c r="AW61">
        <f t="shared" si="72"/>
        <v>7.9112484951249344</v>
      </c>
      <c r="AX61">
        <f t="shared" si="73"/>
        <v>-197.41636043758729</v>
      </c>
      <c r="AY61">
        <f t="shared" si="74"/>
        <v>1</v>
      </c>
      <c r="AZ61">
        <f t="shared" si="75"/>
        <v>9.2757994229830162E-3</v>
      </c>
      <c r="BA61">
        <f t="shared" si="76"/>
        <v>-0.16138151887016672</v>
      </c>
      <c r="BB61" t="s">
        <v>253</v>
      </c>
      <c r="BC61">
        <v>0</v>
      </c>
      <c r="BD61">
        <f t="shared" si="77"/>
        <v>1.5988199999999999</v>
      </c>
      <c r="BE61">
        <f t="shared" si="78"/>
        <v>-0.46937693472012493</v>
      </c>
      <c r="BF61">
        <f t="shared" si="79"/>
        <v>-0.19243735083532212</v>
      </c>
      <c r="BG61">
        <f t="shared" si="80"/>
        <v>1.2659252136835366</v>
      </c>
      <c r="BH61">
        <f t="shared" si="81"/>
        <v>0.30325791650656697</v>
      </c>
      <c r="BI61">
        <f t="shared" si="82"/>
        <v>999.98219354838704</v>
      </c>
      <c r="BJ61">
        <f t="shared" si="83"/>
        <v>841.18475295468295</v>
      </c>
      <c r="BK61">
        <f t="shared" si="84"/>
        <v>0.84119973173700291</v>
      </c>
      <c r="BL61">
        <f t="shared" si="85"/>
        <v>0.19239946347400583</v>
      </c>
      <c r="BM61">
        <v>0.56468681542632304</v>
      </c>
      <c r="BN61">
        <v>0.5</v>
      </c>
      <c r="BO61" t="s">
        <v>254</v>
      </c>
      <c r="BP61">
        <v>1675180210.0225799</v>
      </c>
      <c r="BQ61">
        <v>399.99190322580603</v>
      </c>
      <c r="BR61">
        <v>401.04300000000001</v>
      </c>
      <c r="BS61">
        <v>15.625077419354801</v>
      </c>
      <c r="BT61">
        <v>15.237064516128999</v>
      </c>
      <c r="BU61">
        <v>500.02480645161302</v>
      </c>
      <c r="BV61">
        <v>96.315548387096797</v>
      </c>
      <c r="BW61">
        <v>0.199997774193548</v>
      </c>
      <c r="BX61">
        <v>27.780651612903199</v>
      </c>
      <c r="BY61">
        <v>27.9735193548387</v>
      </c>
      <c r="BZ61">
        <v>999.9</v>
      </c>
      <c r="CA61">
        <v>9993.8709677419392</v>
      </c>
      <c r="CB61">
        <v>0</v>
      </c>
      <c r="CC61">
        <v>384.28277419354799</v>
      </c>
      <c r="CD61">
        <v>999.98219354838704</v>
      </c>
      <c r="CE61">
        <v>0.96000716129032304</v>
      </c>
      <c r="CF61">
        <v>3.9993032258064498E-2</v>
      </c>
      <c r="CG61">
        <v>0</v>
      </c>
      <c r="CH61">
        <v>2.3538999999999999</v>
      </c>
      <c r="CI61">
        <v>0</v>
      </c>
      <c r="CJ61">
        <v>480.81270967741898</v>
      </c>
      <c r="CK61">
        <v>9334.1809677419405</v>
      </c>
      <c r="CL61">
        <v>40.140999999999998</v>
      </c>
      <c r="CM61">
        <v>43.125</v>
      </c>
      <c r="CN61">
        <v>41.350612903225802</v>
      </c>
      <c r="CO61">
        <v>41.495935483871001</v>
      </c>
      <c r="CP61">
        <v>40.058</v>
      </c>
      <c r="CQ61">
        <v>959.99129032258099</v>
      </c>
      <c r="CR61">
        <v>39.990322580645199</v>
      </c>
      <c r="CS61">
        <v>0</v>
      </c>
      <c r="CT61">
        <v>59.199999809265101</v>
      </c>
      <c r="CU61">
        <v>2.34926923076923</v>
      </c>
      <c r="CV61">
        <v>0.21174015111219999</v>
      </c>
      <c r="CW61">
        <v>1.09415385343661</v>
      </c>
      <c r="CX61">
        <v>480.83561538461498</v>
      </c>
      <c r="CY61">
        <v>15</v>
      </c>
      <c r="CZ61">
        <v>1675177325.2</v>
      </c>
      <c r="DA61" t="s">
        <v>255</v>
      </c>
      <c r="DB61">
        <v>2</v>
      </c>
      <c r="DC61">
        <v>-3.8029999999999999</v>
      </c>
      <c r="DD61">
        <v>0.372</v>
      </c>
      <c r="DE61">
        <v>400</v>
      </c>
      <c r="DF61">
        <v>15</v>
      </c>
      <c r="DG61">
        <v>1.54</v>
      </c>
      <c r="DH61">
        <v>0.52</v>
      </c>
      <c r="DI61">
        <v>-1.06340753846154</v>
      </c>
      <c r="DJ61">
        <v>9.4514867304756306E-2</v>
      </c>
      <c r="DK61">
        <v>8.6699185161298598E-2</v>
      </c>
      <c r="DL61">
        <v>1</v>
      </c>
      <c r="DM61">
        <v>1.9447000000000001</v>
      </c>
      <c r="DN61">
        <v>0</v>
      </c>
      <c r="DO61">
        <v>0</v>
      </c>
      <c r="DP61">
        <v>0</v>
      </c>
      <c r="DQ61">
        <v>0.386757576923077</v>
      </c>
      <c r="DR61">
        <v>1.60339112887718E-2</v>
      </c>
      <c r="DS61">
        <v>3.2724281995188099E-3</v>
      </c>
      <c r="DT61">
        <v>1</v>
      </c>
      <c r="DU61">
        <v>2</v>
      </c>
      <c r="DV61">
        <v>3</v>
      </c>
      <c r="DW61" t="s">
        <v>260</v>
      </c>
      <c r="DX61">
        <v>100</v>
      </c>
      <c r="DY61">
        <v>100</v>
      </c>
      <c r="DZ61">
        <v>-3.8029999999999999</v>
      </c>
      <c r="EA61">
        <v>0.372</v>
      </c>
      <c r="EB61">
        <v>2</v>
      </c>
      <c r="EC61">
        <v>516.803</v>
      </c>
      <c r="ED61">
        <v>413.95</v>
      </c>
      <c r="EE61">
        <v>25.542300000000001</v>
      </c>
      <c r="EF61">
        <v>31.186599999999999</v>
      </c>
      <c r="EG61">
        <v>29.9999</v>
      </c>
      <c r="EH61">
        <v>31.3812</v>
      </c>
      <c r="EI61">
        <v>31.415900000000001</v>
      </c>
      <c r="EJ61">
        <v>20.186599999999999</v>
      </c>
      <c r="EK61">
        <v>30.179200000000002</v>
      </c>
      <c r="EL61">
        <v>0</v>
      </c>
      <c r="EM61">
        <v>25.550599999999999</v>
      </c>
      <c r="EN61">
        <v>401.10500000000002</v>
      </c>
      <c r="EO61">
        <v>15.164</v>
      </c>
      <c r="EP61">
        <v>100.295</v>
      </c>
      <c r="EQ61">
        <v>90.647000000000006</v>
      </c>
    </row>
    <row r="62" spans="1:147" x14ac:dyDescent="0.3">
      <c r="A62">
        <v>46</v>
      </c>
      <c r="B62">
        <v>1675180278.0999999</v>
      </c>
      <c r="C62">
        <v>2820.3999998569502</v>
      </c>
      <c r="D62" t="s">
        <v>390</v>
      </c>
      <c r="E62" t="s">
        <v>391</v>
      </c>
      <c r="F62">
        <v>1675180270.0645199</v>
      </c>
      <c r="G62">
        <f t="shared" si="43"/>
        <v>3.7335254593870507E-3</v>
      </c>
      <c r="H62">
        <f t="shared" si="44"/>
        <v>8.5614275640591107</v>
      </c>
      <c r="I62">
        <f t="shared" si="45"/>
        <v>399.97593548387101</v>
      </c>
      <c r="J62">
        <f t="shared" si="46"/>
        <v>297.63113058652146</v>
      </c>
      <c r="K62">
        <f t="shared" si="47"/>
        <v>28.726401568306979</v>
      </c>
      <c r="L62">
        <f t="shared" si="48"/>
        <v>38.604393692711575</v>
      </c>
      <c r="M62">
        <f t="shared" si="49"/>
        <v>0.15761694451964106</v>
      </c>
      <c r="N62">
        <f t="shared" si="50"/>
        <v>3.381071157242324</v>
      </c>
      <c r="O62">
        <f t="shared" si="51"/>
        <v>0.15364581204683972</v>
      </c>
      <c r="P62">
        <f t="shared" si="52"/>
        <v>9.637708963208555E-2</v>
      </c>
      <c r="Q62">
        <f t="shared" si="53"/>
        <v>161.84580055410964</v>
      </c>
      <c r="R62">
        <f t="shared" si="54"/>
        <v>27.764573039286685</v>
      </c>
      <c r="S62">
        <f t="shared" si="55"/>
        <v>27.960393548387099</v>
      </c>
      <c r="T62">
        <f t="shared" si="56"/>
        <v>3.7860865180211034</v>
      </c>
      <c r="U62">
        <f t="shared" si="57"/>
        <v>40.17528481076743</v>
      </c>
      <c r="V62">
        <f t="shared" si="58"/>
        <v>1.5050573055879193</v>
      </c>
      <c r="W62">
        <f t="shared" si="59"/>
        <v>3.7462268473689746</v>
      </c>
      <c r="X62">
        <f t="shared" si="60"/>
        <v>2.2810292124331841</v>
      </c>
      <c r="Y62">
        <f t="shared" si="61"/>
        <v>-164.64847275896892</v>
      </c>
      <c r="Z62">
        <f t="shared" si="62"/>
        <v>-33.060943904833735</v>
      </c>
      <c r="AA62">
        <f t="shared" si="63"/>
        <v>-2.1286662377519181</v>
      </c>
      <c r="AB62">
        <f t="shared" si="64"/>
        <v>-37.992282347444942</v>
      </c>
      <c r="AC62">
        <v>-3.9885029725008903E-2</v>
      </c>
      <c r="AD62">
        <v>4.4774439986833198E-2</v>
      </c>
      <c r="AE62">
        <v>3.3685058085848198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50730.848591484551</v>
      </c>
      <c r="AK62" t="s">
        <v>251</v>
      </c>
      <c r="AL62">
        <v>2.1916269230769201</v>
      </c>
      <c r="AM62">
        <v>1.3408</v>
      </c>
      <c r="AN62">
        <f t="shared" si="68"/>
        <v>-0.85082692307692009</v>
      </c>
      <c r="AO62">
        <f t="shared" si="69"/>
        <v>-0.63456661923994639</v>
      </c>
      <c r="AP62">
        <v>0.108587449045776</v>
      </c>
      <c r="AQ62" t="s">
        <v>392</v>
      </c>
      <c r="AR62">
        <v>2.3757653846153799</v>
      </c>
      <c r="AS62">
        <v>1.3888</v>
      </c>
      <c r="AT62">
        <f t="shared" si="70"/>
        <v>-0.71066055919886217</v>
      </c>
      <c r="AU62">
        <v>0.5</v>
      </c>
      <c r="AV62">
        <f t="shared" si="71"/>
        <v>841.19698916157779</v>
      </c>
      <c r="AW62">
        <f t="shared" si="72"/>
        <v>8.5614275640591107</v>
      </c>
      <c r="AX62">
        <f t="shared" si="73"/>
        <v>-298.90276135698304</v>
      </c>
      <c r="AY62">
        <f t="shared" si="74"/>
        <v>1</v>
      </c>
      <c r="AZ62">
        <f t="shared" si="75"/>
        <v>1.0048585793725072E-2</v>
      </c>
      <c r="BA62">
        <f t="shared" si="76"/>
        <v>-3.4562211981566851E-2</v>
      </c>
      <c r="BB62" t="s">
        <v>253</v>
      </c>
      <c r="BC62">
        <v>0</v>
      </c>
      <c r="BD62">
        <f t="shared" si="77"/>
        <v>1.3888</v>
      </c>
      <c r="BE62">
        <f t="shared" si="78"/>
        <v>-0.71066055919886217</v>
      </c>
      <c r="BF62">
        <f t="shared" si="79"/>
        <v>-3.5799522673031062E-2</v>
      </c>
      <c r="BG62">
        <f t="shared" si="80"/>
        <v>1.2293625889285444</v>
      </c>
      <c r="BH62">
        <f t="shared" si="81"/>
        <v>5.6415704179192436E-2</v>
      </c>
      <c r="BI62">
        <f t="shared" si="82"/>
        <v>999.99677419354805</v>
      </c>
      <c r="BJ62">
        <f t="shared" si="83"/>
        <v>841.19698916157779</v>
      </c>
      <c r="BK62">
        <f t="shared" si="84"/>
        <v>0.84119970270900613</v>
      </c>
      <c r="BL62">
        <f t="shared" si="85"/>
        <v>0.19239940541801223</v>
      </c>
      <c r="BM62">
        <v>0.56468681542632304</v>
      </c>
      <c r="BN62">
        <v>0.5</v>
      </c>
      <c r="BO62" t="s">
        <v>254</v>
      </c>
      <c r="BP62">
        <v>1675180270.0645199</v>
      </c>
      <c r="BQ62">
        <v>399.97593548387101</v>
      </c>
      <c r="BR62">
        <v>401.11145161290301</v>
      </c>
      <c r="BS62">
        <v>15.593735483871001</v>
      </c>
      <c r="BT62">
        <v>15.178670967741899</v>
      </c>
      <c r="BU62">
        <v>500.017870967742</v>
      </c>
      <c r="BV62">
        <v>96.316735483871</v>
      </c>
      <c r="BW62">
        <v>0.20005532258064501</v>
      </c>
      <c r="BX62">
        <v>27.779019354838699</v>
      </c>
      <c r="BY62">
        <v>27.960393548387099</v>
      </c>
      <c r="BZ62">
        <v>999.9</v>
      </c>
      <c r="CA62">
        <v>9986.2903225806494</v>
      </c>
      <c r="CB62">
        <v>0</v>
      </c>
      <c r="CC62">
        <v>384.41783870967703</v>
      </c>
      <c r="CD62">
        <v>999.99677419354805</v>
      </c>
      <c r="CE62">
        <v>0.96001000000000003</v>
      </c>
      <c r="CF62">
        <v>3.9990400000000002E-2</v>
      </c>
      <c r="CG62">
        <v>0</v>
      </c>
      <c r="CH62">
        <v>2.3805870967741898</v>
      </c>
      <c r="CI62">
        <v>0</v>
      </c>
      <c r="CJ62">
        <v>481.55809677419398</v>
      </c>
      <c r="CK62">
        <v>9334.3306451612898</v>
      </c>
      <c r="CL62">
        <v>40.318096774193499</v>
      </c>
      <c r="CM62">
        <v>43.252000000000002</v>
      </c>
      <c r="CN62">
        <v>41.533999999999999</v>
      </c>
      <c r="CO62">
        <v>41.6046774193548</v>
      </c>
      <c r="CP62">
        <v>40.186999999999998</v>
      </c>
      <c r="CQ62">
        <v>960.00774193548295</v>
      </c>
      <c r="CR62">
        <v>39.99</v>
      </c>
      <c r="CS62">
        <v>0</v>
      </c>
      <c r="CT62">
        <v>59.599999904632597</v>
      </c>
      <c r="CU62">
        <v>2.3757653846153799</v>
      </c>
      <c r="CV62">
        <v>0.21169572174074799</v>
      </c>
      <c r="CW62">
        <v>0.598427354539253</v>
      </c>
      <c r="CX62">
        <v>481.58499999999998</v>
      </c>
      <c r="CY62">
        <v>15</v>
      </c>
      <c r="CZ62">
        <v>1675177325.2</v>
      </c>
      <c r="DA62" t="s">
        <v>255</v>
      </c>
      <c r="DB62">
        <v>2</v>
      </c>
      <c r="DC62">
        <v>-3.8029999999999999</v>
      </c>
      <c r="DD62">
        <v>0.372</v>
      </c>
      <c r="DE62">
        <v>400</v>
      </c>
      <c r="DF62">
        <v>15</v>
      </c>
      <c r="DG62">
        <v>1.54</v>
      </c>
      <c r="DH62">
        <v>0.52</v>
      </c>
      <c r="DI62">
        <v>-1.1050635</v>
      </c>
      <c r="DJ62">
        <v>-0.23878031024333701</v>
      </c>
      <c r="DK62">
        <v>9.2365531094063799E-2</v>
      </c>
      <c r="DL62">
        <v>1</v>
      </c>
      <c r="DM62">
        <v>2.4390999999999998</v>
      </c>
      <c r="DN62">
        <v>0</v>
      </c>
      <c r="DO62">
        <v>0</v>
      </c>
      <c r="DP62">
        <v>0</v>
      </c>
      <c r="DQ62">
        <v>0.40957450000000001</v>
      </c>
      <c r="DR62">
        <v>6.2169640031453602E-2</v>
      </c>
      <c r="DS62">
        <v>1.01970247480105E-2</v>
      </c>
      <c r="DT62">
        <v>1</v>
      </c>
      <c r="DU62">
        <v>2</v>
      </c>
      <c r="DV62">
        <v>3</v>
      </c>
      <c r="DW62" t="s">
        <v>260</v>
      </c>
      <c r="DX62">
        <v>100</v>
      </c>
      <c r="DY62">
        <v>100</v>
      </c>
      <c r="DZ62">
        <v>-3.8029999999999999</v>
      </c>
      <c r="EA62">
        <v>0.372</v>
      </c>
      <c r="EB62">
        <v>2</v>
      </c>
      <c r="EC62">
        <v>516.41899999999998</v>
      </c>
      <c r="ED62">
        <v>413.84399999999999</v>
      </c>
      <c r="EE62">
        <v>25.6997</v>
      </c>
      <c r="EF62">
        <v>31.1785</v>
      </c>
      <c r="EG62">
        <v>29.9999</v>
      </c>
      <c r="EH62">
        <v>31.3812</v>
      </c>
      <c r="EI62">
        <v>31.418600000000001</v>
      </c>
      <c r="EJ62">
        <v>20.182200000000002</v>
      </c>
      <c r="EK62">
        <v>30.7225</v>
      </c>
      <c r="EL62">
        <v>0</v>
      </c>
      <c r="EM62">
        <v>25.715699999999998</v>
      </c>
      <c r="EN62">
        <v>401.05700000000002</v>
      </c>
      <c r="EO62">
        <v>15.1416</v>
      </c>
      <c r="EP62">
        <v>100.295</v>
      </c>
      <c r="EQ62">
        <v>90.650400000000005</v>
      </c>
    </row>
    <row r="63" spans="1:147" x14ac:dyDescent="0.3">
      <c r="A63">
        <v>47</v>
      </c>
      <c r="B63">
        <v>1675180338.0999999</v>
      </c>
      <c r="C63">
        <v>2880.3999998569502</v>
      </c>
      <c r="D63" t="s">
        <v>393</v>
      </c>
      <c r="E63" t="s">
        <v>394</v>
      </c>
      <c r="F63">
        <v>1675180330.05161</v>
      </c>
      <c r="G63">
        <f t="shared" si="43"/>
        <v>3.6759272380805976E-3</v>
      </c>
      <c r="H63">
        <f t="shared" si="44"/>
        <v>8.5224577500017311</v>
      </c>
      <c r="I63">
        <f t="shared" si="45"/>
        <v>399.98235483871002</v>
      </c>
      <c r="J63">
        <f t="shared" si="46"/>
        <v>296.27750138335705</v>
      </c>
      <c r="K63">
        <f t="shared" si="47"/>
        <v>28.594620799870441</v>
      </c>
      <c r="L63">
        <f t="shared" si="48"/>
        <v>38.603483929254615</v>
      </c>
      <c r="M63">
        <f t="shared" si="49"/>
        <v>0.15450995345826052</v>
      </c>
      <c r="N63">
        <f t="shared" si="50"/>
        <v>3.3847893742214468</v>
      </c>
      <c r="O63">
        <f t="shared" si="51"/>
        <v>0.15069587836174803</v>
      </c>
      <c r="P63">
        <f t="shared" si="52"/>
        <v>9.4519761694240728E-2</v>
      </c>
      <c r="Q63">
        <f t="shared" si="53"/>
        <v>161.84676673968727</v>
      </c>
      <c r="R63">
        <f t="shared" si="54"/>
        <v>27.809007718237826</v>
      </c>
      <c r="S63">
        <f t="shared" si="55"/>
        <v>27.9856193548387</v>
      </c>
      <c r="T63">
        <f t="shared" si="56"/>
        <v>3.7916594683940978</v>
      </c>
      <c r="U63">
        <f t="shared" si="57"/>
        <v>40.019878897691392</v>
      </c>
      <c r="V63">
        <f t="shared" si="58"/>
        <v>1.5019808741305736</v>
      </c>
      <c r="W63">
        <f t="shared" si="59"/>
        <v>3.7530870045116944</v>
      </c>
      <c r="X63">
        <f t="shared" si="60"/>
        <v>2.289678594263524</v>
      </c>
      <c r="Y63">
        <f t="shared" si="61"/>
        <v>-162.10839119935434</v>
      </c>
      <c r="Z63">
        <f t="shared" si="62"/>
        <v>-31.982402935536662</v>
      </c>
      <c r="AA63">
        <f t="shared" si="63"/>
        <v>-2.0575411685687657</v>
      </c>
      <c r="AB63">
        <f t="shared" si="64"/>
        <v>-34.301568563772513</v>
      </c>
      <c r="AC63">
        <v>-3.9940172055884099E-2</v>
      </c>
      <c r="AD63">
        <v>4.48363420839741E-2</v>
      </c>
      <c r="AE63">
        <v>3.3722066535670301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50792.756489883308</v>
      </c>
      <c r="AK63" t="s">
        <v>251</v>
      </c>
      <c r="AL63">
        <v>2.1916269230769201</v>
      </c>
      <c r="AM63">
        <v>1.3408</v>
      </c>
      <c r="AN63">
        <f t="shared" si="68"/>
        <v>-0.85082692307692009</v>
      </c>
      <c r="AO63">
        <f t="shared" si="69"/>
        <v>-0.63456661923994639</v>
      </c>
      <c r="AP63">
        <v>0.108587449045776</v>
      </c>
      <c r="AQ63" t="s">
        <v>395</v>
      </c>
      <c r="AR63">
        <v>2.3912499999999999</v>
      </c>
      <c r="AS63">
        <v>1.508</v>
      </c>
      <c r="AT63">
        <f t="shared" si="70"/>
        <v>-0.58570954907161799</v>
      </c>
      <c r="AU63">
        <v>0.5</v>
      </c>
      <c r="AV63">
        <f t="shared" si="71"/>
        <v>841.20181459375408</v>
      </c>
      <c r="AW63">
        <f t="shared" si="72"/>
        <v>8.5224577500017311</v>
      </c>
      <c r="AX63">
        <f t="shared" si="73"/>
        <v>-246.34996775196726</v>
      </c>
      <c r="AY63">
        <f t="shared" si="74"/>
        <v>1</v>
      </c>
      <c r="AZ63">
        <f t="shared" si="75"/>
        <v>1.0002201796270861E-2</v>
      </c>
      <c r="BA63">
        <f t="shared" si="76"/>
        <v>-0.11087533156498675</v>
      </c>
      <c r="BB63" t="s">
        <v>253</v>
      </c>
      <c r="BC63">
        <v>0</v>
      </c>
      <c r="BD63">
        <f t="shared" si="77"/>
        <v>1.508</v>
      </c>
      <c r="BE63">
        <f t="shared" si="78"/>
        <v>-0.58570954907161799</v>
      </c>
      <c r="BF63">
        <f t="shared" si="79"/>
        <v>-0.12470167064439142</v>
      </c>
      <c r="BG63">
        <f t="shared" si="80"/>
        <v>1.2920058736490381</v>
      </c>
      <c r="BH63">
        <f t="shared" si="81"/>
        <v>0.19651470289085349</v>
      </c>
      <c r="BI63">
        <f t="shared" si="82"/>
        <v>1000.00248387097</v>
      </c>
      <c r="BJ63">
        <f t="shared" si="83"/>
        <v>841.20181459375408</v>
      </c>
      <c r="BK63">
        <f t="shared" si="84"/>
        <v>0.84119972516217678</v>
      </c>
      <c r="BL63">
        <f t="shared" si="85"/>
        <v>0.19239945032435379</v>
      </c>
      <c r="BM63">
        <v>0.56468681542632304</v>
      </c>
      <c r="BN63">
        <v>0.5</v>
      </c>
      <c r="BO63" t="s">
        <v>254</v>
      </c>
      <c r="BP63">
        <v>1675180330.05161</v>
      </c>
      <c r="BQ63">
        <v>399.98235483871002</v>
      </c>
      <c r="BR63">
        <v>401.11087096774202</v>
      </c>
      <c r="BS63">
        <v>15.562477419354799</v>
      </c>
      <c r="BT63">
        <v>15.153803225806501</v>
      </c>
      <c r="BU63">
        <v>500.01783870967699</v>
      </c>
      <c r="BV63">
        <v>96.313006451612907</v>
      </c>
      <c r="BW63">
        <v>0.19996083870967701</v>
      </c>
      <c r="BX63">
        <v>27.810354838709699</v>
      </c>
      <c r="BY63">
        <v>27.9856193548387</v>
      </c>
      <c r="BZ63">
        <v>999.9</v>
      </c>
      <c r="CA63">
        <v>10000.483870967701</v>
      </c>
      <c r="CB63">
        <v>0</v>
      </c>
      <c r="CC63">
        <v>384.44390322580603</v>
      </c>
      <c r="CD63">
        <v>1000.00248387097</v>
      </c>
      <c r="CE63">
        <v>0.96001096774193595</v>
      </c>
      <c r="CF63">
        <v>3.9989412903225802E-2</v>
      </c>
      <c r="CG63">
        <v>0</v>
      </c>
      <c r="CH63">
        <v>2.4166451612903201</v>
      </c>
      <c r="CI63">
        <v>0</v>
      </c>
      <c r="CJ63">
        <v>481.35725806451597</v>
      </c>
      <c r="CK63">
        <v>9334.3799999999992</v>
      </c>
      <c r="CL63">
        <v>40.5</v>
      </c>
      <c r="CM63">
        <v>43.384999999999998</v>
      </c>
      <c r="CN63">
        <v>41.686999999999998</v>
      </c>
      <c r="CO63">
        <v>41.707322580645098</v>
      </c>
      <c r="CP63">
        <v>40.348580645161299</v>
      </c>
      <c r="CQ63">
        <v>960.012258064516</v>
      </c>
      <c r="CR63">
        <v>39.990967741935499</v>
      </c>
      <c r="CS63">
        <v>0</v>
      </c>
      <c r="CT63">
        <v>59.399999856948902</v>
      </c>
      <c r="CU63">
        <v>2.3912499999999999</v>
      </c>
      <c r="CV63">
        <v>0.54175384962940198</v>
      </c>
      <c r="CW63">
        <v>-0.177641033773169</v>
      </c>
      <c r="CX63">
        <v>481.38792307692302</v>
      </c>
      <c r="CY63">
        <v>15</v>
      </c>
      <c r="CZ63">
        <v>1675177325.2</v>
      </c>
      <c r="DA63" t="s">
        <v>255</v>
      </c>
      <c r="DB63">
        <v>2</v>
      </c>
      <c r="DC63">
        <v>-3.8029999999999999</v>
      </c>
      <c r="DD63">
        <v>0.372</v>
      </c>
      <c r="DE63">
        <v>400</v>
      </c>
      <c r="DF63">
        <v>15</v>
      </c>
      <c r="DG63">
        <v>1.54</v>
      </c>
      <c r="DH63">
        <v>0.52</v>
      </c>
      <c r="DI63">
        <v>-1.10905269230769</v>
      </c>
      <c r="DJ63">
        <v>-0.141328290433262</v>
      </c>
      <c r="DK63">
        <v>9.7715215809974804E-2</v>
      </c>
      <c r="DL63">
        <v>1</v>
      </c>
      <c r="DM63">
        <v>2.6269999999999998</v>
      </c>
      <c r="DN63">
        <v>0</v>
      </c>
      <c r="DO63">
        <v>0</v>
      </c>
      <c r="DP63">
        <v>0</v>
      </c>
      <c r="DQ63">
        <v>0.408066076923077</v>
      </c>
      <c r="DR63">
        <v>5.5862757617122097E-3</v>
      </c>
      <c r="DS63">
        <v>2.88787035484465E-3</v>
      </c>
      <c r="DT63">
        <v>1</v>
      </c>
      <c r="DU63">
        <v>2</v>
      </c>
      <c r="DV63">
        <v>3</v>
      </c>
      <c r="DW63" t="s">
        <v>260</v>
      </c>
      <c r="DX63">
        <v>100</v>
      </c>
      <c r="DY63">
        <v>100</v>
      </c>
      <c r="DZ63">
        <v>-3.8029999999999999</v>
      </c>
      <c r="EA63">
        <v>0.372</v>
      </c>
      <c r="EB63">
        <v>2</v>
      </c>
      <c r="EC63">
        <v>516.67499999999995</v>
      </c>
      <c r="ED63">
        <v>413.96800000000002</v>
      </c>
      <c r="EE63">
        <v>25.760400000000001</v>
      </c>
      <c r="EF63">
        <v>31.170300000000001</v>
      </c>
      <c r="EG63">
        <v>30</v>
      </c>
      <c r="EH63">
        <v>31.3812</v>
      </c>
      <c r="EI63">
        <v>31.418600000000001</v>
      </c>
      <c r="EJ63">
        <v>20.181000000000001</v>
      </c>
      <c r="EK63">
        <v>30.7225</v>
      </c>
      <c r="EL63">
        <v>0</v>
      </c>
      <c r="EM63">
        <v>25.763999999999999</v>
      </c>
      <c r="EN63">
        <v>401.05200000000002</v>
      </c>
      <c r="EO63">
        <v>15.1408</v>
      </c>
      <c r="EP63">
        <v>100.297</v>
      </c>
      <c r="EQ63">
        <v>90.651399999999995</v>
      </c>
    </row>
    <row r="64" spans="1:147" x14ac:dyDescent="0.3">
      <c r="A64">
        <v>48</v>
      </c>
      <c r="B64">
        <v>1675180398.5</v>
      </c>
      <c r="C64">
        <v>2940.7999999523199</v>
      </c>
      <c r="D64" t="s">
        <v>396</v>
      </c>
      <c r="E64" t="s">
        <v>397</v>
      </c>
      <c r="F64">
        <v>1675180390.5580599</v>
      </c>
      <c r="G64">
        <f t="shared" si="43"/>
        <v>3.6651854303228356E-3</v>
      </c>
      <c r="H64">
        <f t="shared" si="44"/>
        <v>8.6519816342003164</v>
      </c>
      <c r="I64">
        <f t="shared" si="45"/>
        <v>399.98503225806502</v>
      </c>
      <c r="J64">
        <f t="shared" si="46"/>
        <v>294.49742901325772</v>
      </c>
      <c r="K64">
        <f t="shared" si="47"/>
        <v>28.421273852445037</v>
      </c>
      <c r="L64">
        <f t="shared" si="48"/>
        <v>38.601641368399719</v>
      </c>
      <c r="M64">
        <f t="shared" si="49"/>
        <v>0.15378204464638418</v>
      </c>
      <c r="N64">
        <f t="shared" si="50"/>
        <v>3.3848576025781139</v>
      </c>
      <c r="O64">
        <f t="shared" si="51"/>
        <v>0.15000342253513727</v>
      </c>
      <c r="P64">
        <f t="shared" si="52"/>
        <v>9.4083900176413049E-2</v>
      </c>
      <c r="Q64">
        <f t="shared" si="53"/>
        <v>161.84376008508403</v>
      </c>
      <c r="R64">
        <f t="shared" si="54"/>
        <v>27.830015256474219</v>
      </c>
      <c r="S64">
        <f t="shared" si="55"/>
        <v>27.997764516128999</v>
      </c>
      <c r="T64">
        <f t="shared" si="56"/>
        <v>3.7943451602205962</v>
      </c>
      <c r="U64">
        <f t="shared" si="57"/>
        <v>39.949512239094062</v>
      </c>
      <c r="V64">
        <f t="shared" si="58"/>
        <v>1.5009673640414321</v>
      </c>
      <c r="W64">
        <f t="shared" si="59"/>
        <v>3.757160675850769</v>
      </c>
      <c r="X64">
        <f t="shared" si="60"/>
        <v>2.2933777961791639</v>
      </c>
      <c r="Y64">
        <f t="shared" si="61"/>
        <v>-161.63467747723706</v>
      </c>
      <c r="Z64">
        <f t="shared" si="62"/>
        <v>-30.808083266196242</v>
      </c>
      <c r="AA64">
        <f t="shared" si="63"/>
        <v>-1.9822566894155427</v>
      </c>
      <c r="AB64">
        <f t="shared" si="64"/>
        <v>-32.581257347764826</v>
      </c>
      <c r="AC64">
        <v>-3.9941184137609498E-2</v>
      </c>
      <c r="AD64">
        <v>4.4837478234374097E-2</v>
      </c>
      <c r="AE64">
        <v>3.37227456307826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50790.738257208344</v>
      </c>
      <c r="AK64" t="s">
        <v>251</v>
      </c>
      <c r="AL64">
        <v>2.1916269230769201</v>
      </c>
      <c r="AM64">
        <v>1.3408</v>
      </c>
      <c r="AN64">
        <f t="shared" si="68"/>
        <v>-0.85082692307692009</v>
      </c>
      <c r="AO64">
        <f t="shared" si="69"/>
        <v>-0.63456661923994639</v>
      </c>
      <c r="AP64">
        <v>0.108587449045776</v>
      </c>
      <c r="AQ64" t="s">
        <v>398</v>
      </c>
      <c r="AR64">
        <v>2.3337769230769201</v>
      </c>
      <c r="AS64">
        <v>1.4512</v>
      </c>
      <c r="AT64">
        <f t="shared" si="70"/>
        <v>-0.60817042659655463</v>
      </c>
      <c r="AU64">
        <v>0.5</v>
      </c>
      <c r="AV64">
        <f t="shared" si="71"/>
        <v>841.18628225921589</v>
      </c>
      <c r="AW64">
        <f t="shared" si="72"/>
        <v>8.6519816342003164</v>
      </c>
      <c r="AX64">
        <f t="shared" si="73"/>
        <v>-255.79231006437857</v>
      </c>
      <c r="AY64">
        <f t="shared" si="74"/>
        <v>1</v>
      </c>
      <c r="AZ64">
        <f t="shared" si="75"/>
        <v>1.0156364131627444E-2</v>
      </c>
      <c r="BA64">
        <f t="shared" si="76"/>
        <v>-7.607497243660423E-2</v>
      </c>
      <c r="BB64" t="s">
        <v>253</v>
      </c>
      <c r="BC64">
        <v>0</v>
      </c>
      <c r="BD64">
        <f t="shared" si="77"/>
        <v>1.4512</v>
      </c>
      <c r="BE64">
        <f t="shared" si="78"/>
        <v>-0.60817042659655463</v>
      </c>
      <c r="BF64">
        <f t="shared" si="79"/>
        <v>-8.2338902147971404E-2</v>
      </c>
      <c r="BG64">
        <f t="shared" si="80"/>
        <v>1.1919838346899665</v>
      </c>
      <c r="BH64">
        <f t="shared" si="81"/>
        <v>0.12975611961214256</v>
      </c>
      <c r="BI64">
        <f t="shared" si="82"/>
        <v>999.98403225806396</v>
      </c>
      <c r="BJ64">
        <f t="shared" si="83"/>
        <v>841.18628225921589</v>
      </c>
      <c r="BK64">
        <f t="shared" si="84"/>
        <v>0.84119971431917084</v>
      </c>
      <c r="BL64">
        <f t="shared" si="85"/>
        <v>0.19239942863834178</v>
      </c>
      <c r="BM64">
        <v>0.56468681542632304</v>
      </c>
      <c r="BN64">
        <v>0.5</v>
      </c>
      <c r="BO64" t="s">
        <v>254</v>
      </c>
      <c r="BP64">
        <v>1675180390.5580599</v>
      </c>
      <c r="BQ64">
        <v>399.98503225806502</v>
      </c>
      <c r="BR64">
        <v>401.12770967741898</v>
      </c>
      <c r="BS64">
        <v>15.5528225806452</v>
      </c>
      <c r="BT64">
        <v>15.145332258064499</v>
      </c>
      <c r="BU64">
        <v>500.01003225806397</v>
      </c>
      <c r="BV64">
        <v>96.307680645161298</v>
      </c>
      <c r="BW64">
        <v>0.20003403225806399</v>
      </c>
      <c r="BX64">
        <v>27.828938709677399</v>
      </c>
      <c r="BY64">
        <v>27.997764516128999</v>
      </c>
      <c r="BZ64">
        <v>999.9</v>
      </c>
      <c r="CA64">
        <v>10001.2903225806</v>
      </c>
      <c r="CB64">
        <v>0</v>
      </c>
      <c r="CC64">
        <v>384.358612903226</v>
      </c>
      <c r="CD64">
        <v>999.98403225806396</v>
      </c>
      <c r="CE64">
        <v>0.96001258064516104</v>
      </c>
      <c r="CF64">
        <v>3.99877677419355E-2</v>
      </c>
      <c r="CG64">
        <v>0</v>
      </c>
      <c r="CH64">
        <v>2.36318387096774</v>
      </c>
      <c r="CI64">
        <v>0</v>
      </c>
      <c r="CJ64">
        <v>481.21235483870998</v>
      </c>
      <c r="CK64">
        <v>9334.2125806451604</v>
      </c>
      <c r="CL64">
        <v>40.625</v>
      </c>
      <c r="CM64">
        <v>43.506</v>
      </c>
      <c r="CN64">
        <v>41.838419354838699</v>
      </c>
      <c r="CO64">
        <v>41.816064516129003</v>
      </c>
      <c r="CP64">
        <v>40.467483870967698</v>
      </c>
      <c r="CQ64">
        <v>959.99806451612903</v>
      </c>
      <c r="CR64">
        <v>39.99</v>
      </c>
      <c r="CS64">
        <v>0</v>
      </c>
      <c r="CT64">
        <v>59.799999952316298</v>
      </c>
      <c r="CU64">
        <v>2.3337769230769201</v>
      </c>
      <c r="CV64">
        <v>-1.29523419081749</v>
      </c>
      <c r="CW64">
        <v>-2.3667692387867798</v>
      </c>
      <c r="CX64">
        <v>481.21192307692297</v>
      </c>
      <c r="CY64">
        <v>15</v>
      </c>
      <c r="CZ64">
        <v>1675177325.2</v>
      </c>
      <c r="DA64" t="s">
        <v>255</v>
      </c>
      <c r="DB64">
        <v>2</v>
      </c>
      <c r="DC64">
        <v>-3.8029999999999999</v>
      </c>
      <c r="DD64">
        <v>0.372</v>
      </c>
      <c r="DE64">
        <v>400</v>
      </c>
      <c r="DF64">
        <v>15</v>
      </c>
      <c r="DG64">
        <v>1.54</v>
      </c>
      <c r="DH64">
        <v>0.52</v>
      </c>
      <c r="DI64">
        <v>-1.1271391923076901</v>
      </c>
      <c r="DJ64">
        <v>-9.1509354143160901E-2</v>
      </c>
      <c r="DK64">
        <v>0.10886259535251799</v>
      </c>
      <c r="DL64">
        <v>1</v>
      </c>
      <c r="DM64">
        <v>1.9979</v>
      </c>
      <c r="DN64">
        <v>0</v>
      </c>
      <c r="DO64">
        <v>0</v>
      </c>
      <c r="DP64">
        <v>0</v>
      </c>
      <c r="DQ64">
        <v>0.407486288461538</v>
      </c>
      <c r="DR64">
        <v>-3.11214579394544E-3</v>
      </c>
      <c r="DS64">
        <v>2.7072767848646101E-3</v>
      </c>
      <c r="DT64">
        <v>1</v>
      </c>
      <c r="DU64">
        <v>2</v>
      </c>
      <c r="DV64">
        <v>3</v>
      </c>
      <c r="DW64" t="s">
        <v>260</v>
      </c>
      <c r="DX64">
        <v>100</v>
      </c>
      <c r="DY64">
        <v>100</v>
      </c>
      <c r="DZ64">
        <v>-3.8029999999999999</v>
      </c>
      <c r="EA64">
        <v>0.372</v>
      </c>
      <c r="EB64">
        <v>2</v>
      </c>
      <c r="EC64">
        <v>517.65899999999999</v>
      </c>
      <c r="ED64">
        <v>413.45400000000001</v>
      </c>
      <c r="EE64">
        <v>25.618600000000001</v>
      </c>
      <c r="EF64">
        <v>31.162099999999999</v>
      </c>
      <c r="EG64">
        <v>29.9999</v>
      </c>
      <c r="EH64">
        <v>31.375800000000002</v>
      </c>
      <c r="EI64">
        <v>31.415900000000001</v>
      </c>
      <c r="EJ64">
        <v>20.184699999999999</v>
      </c>
      <c r="EK64">
        <v>30.7225</v>
      </c>
      <c r="EL64">
        <v>0</v>
      </c>
      <c r="EM64">
        <v>25.67</v>
      </c>
      <c r="EN64">
        <v>401.09</v>
      </c>
      <c r="EO64">
        <v>15.1408</v>
      </c>
      <c r="EP64">
        <v>100.301</v>
      </c>
      <c r="EQ64">
        <v>90.656700000000001</v>
      </c>
    </row>
    <row r="65" spans="1:147" x14ac:dyDescent="0.3">
      <c r="A65">
        <v>49</v>
      </c>
      <c r="B65">
        <v>1675180458.5999999</v>
      </c>
      <c r="C65">
        <v>3000.8999998569502</v>
      </c>
      <c r="D65" t="s">
        <v>399</v>
      </c>
      <c r="E65" t="s">
        <v>400</v>
      </c>
      <c r="F65">
        <v>1675180450.5999999</v>
      </c>
      <c r="G65">
        <f t="shared" si="43"/>
        <v>3.6438540128314622E-3</v>
      </c>
      <c r="H65">
        <f t="shared" si="44"/>
        <v>8.8454235536163903</v>
      </c>
      <c r="I65">
        <f t="shared" si="45"/>
        <v>399.96783870967698</v>
      </c>
      <c r="J65">
        <f t="shared" si="46"/>
        <v>292.13058190492649</v>
      </c>
      <c r="K65">
        <f t="shared" si="47"/>
        <v>28.192482041288791</v>
      </c>
      <c r="L65">
        <f t="shared" si="48"/>
        <v>38.599471634864464</v>
      </c>
      <c r="M65">
        <f t="shared" si="49"/>
        <v>0.15317265036576397</v>
      </c>
      <c r="N65">
        <f t="shared" si="50"/>
        <v>3.384649638577605</v>
      </c>
      <c r="O65">
        <f t="shared" si="51"/>
        <v>0.14942329861067405</v>
      </c>
      <c r="P65">
        <f t="shared" si="52"/>
        <v>9.3718781956131925E-2</v>
      </c>
      <c r="Q65">
        <f t="shared" si="53"/>
        <v>161.84790178070762</v>
      </c>
      <c r="R65">
        <f t="shared" si="54"/>
        <v>27.819748376993875</v>
      </c>
      <c r="S65">
        <f t="shared" si="55"/>
        <v>27.970132258064499</v>
      </c>
      <c r="T65">
        <f t="shared" si="56"/>
        <v>3.7882371714374869</v>
      </c>
      <c r="U65">
        <f t="shared" si="57"/>
        <v>39.940160016036366</v>
      </c>
      <c r="V65">
        <f t="shared" si="58"/>
        <v>1.4992910298108275</v>
      </c>
      <c r="W65">
        <f t="shared" si="59"/>
        <v>3.7538433226327768</v>
      </c>
      <c r="X65">
        <f t="shared" si="60"/>
        <v>2.2889461416266594</v>
      </c>
      <c r="Y65">
        <f t="shared" si="61"/>
        <v>-160.69396196586749</v>
      </c>
      <c r="Z65">
        <f t="shared" si="62"/>
        <v>-28.525275041145669</v>
      </c>
      <c r="AA65">
        <f t="shared" si="63"/>
        <v>-1.8350975216708043</v>
      </c>
      <c r="AB65">
        <f t="shared" si="64"/>
        <v>-29.206432747976343</v>
      </c>
      <c r="AC65">
        <v>-3.9938099279925497E-2</v>
      </c>
      <c r="AD65">
        <v>4.4834015211375498E-2</v>
      </c>
      <c r="AE65">
        <v>3.3720675709289099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50789.504226970159</v>
      </c>
      <c r="AK65" t="s">
        <v>251</v>
      </c>
      <c r="AL65">
        <v>2.1916269230769201</v>
      </c>
      <c r="AM65">
        <v>1.3408</v>
      </c>
      <c r="AN65">
        <f t="shared" si="68"/>
        <v>-0.85082692307692009</v>
      </c>
      <c r="AO65">
        <f t="shared" si="69"/>
        <v>-0.63456661923994639</v>
      </c>
      <c r="AP65">
        <v>0.108587449045776</v>
      </c>
      <c r="AQ65" t="s">
        <v>401</v>
      </c>
      <c r="AR65">
        <v>2.2995115384615401</v>
      </c>
      <c r="AS65">
        <v>1.4219999999999999</v>
      </c>
      <c r="AT65">
        <f t="shared" si="70"/>
        <v>-0.61709672184355857</v>
      </c>
      <c r="AU65">
        <v>0.5</v>
      </c>
      <c r="AV65">
        <f t="shared" si="71"/>
        <v>841.208069381575</v>
      </c>
      <c r="AW65">
        <f t="shared" si="72"/>
        <v>8.8454235536163903</v>
      </c>
      <c r="AX65">
        <f t="shared" si="73"/>
        <v>-259.55337100185938</v>
      </c>
      <c r="AY65">
        <f t="shared" si="74"/>
        <v>1</v>
      </c>
      <c r="AZ65">
        <f t="shared" si="75"/>
        <v>1.0386058363650282E-2</v>
      </c>
      <c r="BA65">
        <f t="shared" si="76"/>
        <v>-5.7102672292545668E-2</v>
      </c>
      <c r="BB65" t="s">
        <v>253</v>
      </c>
      <c r="BC65">
        <v>0</v>
      </c>
      <c r="BD65">
        <f t="shared" si="77"/>
        <v>1.4219999999999999</v>
      </c>
      <c r="BE65">
        <f t="shared" si="78"/>
        <v>-0.61709672184355857</v>
      </c>
      <c r="BF65">
        <f t="shared" si="79"/>
        <v>-6.0560859188544106E-2</v>
      </c>
      <c r="BG65">
        <f t="shared" si="80"/>
        <v>1.1401778084286658</v>
      </c>
      <c r="BH65">
        <f t="shared" si="81"/>
        <v>9.5436566236467055E-2</v>
      </c>
      <c r="BI65">
        <f t="shared" si="82"/>
        <v>1000.00996774194</v>
      </c>
      <c r="BJ65">
        <f t="shared" si="83"/>
        <v>841.208069381575</v>
      </c>
      <c r="BK65">
        <f t="shared" si="84"/>
        <v>0.84119968452019966</v>
      </c>
      <c r="BL65">
        <f t="shared" si="85"/>
        <v>0.19239936904039948</v>
      </c>
      <c r="BM65">
        <v>0.56468681542632304</v>
      </c>
      <c r="BN65">
        <v>0.5</v>
      </c>
      <c r="BO65" t="s">
        <v>254</v>
      </c>
      <c r="BP65">
        <v>1675180450.5999999</v>
      </c>
      <c r="BQ65">
        <v>399.96783870967698</v>
      </c>
      <c r="BR65">
        <v>401.13135483871002</v>
      </c>
      <c r="BS65">
        <v>15.535658064516101</v>
      </c>
      <c r="BT65">
        <v>15.1305451612903</v>
      </c>
      <c r="BU65">
        <v>500.02593548387102</v>
      </c>
      <c r="BV65">
        <v>96.306454838709698</v>
      </c>
      <c r="BW65">
        <v>0.19998367741935499</v>
      </c>
      <c r="BX65">
        <v>27.813806451612901</v>
      </c>
      <c r="BY65">
        <v>27.970132258064499</v>
      </c>
      <c r="BZ65">
        <v>999.9</v>
      </c>
      <c r="CA65">
        <v>10000.6451612903</v>
      </c>
      <c r="CB65">
        <v>0</v>
      </c>
      <c r="CC65">
        <v>384.29658064516099</v>
      </c>
      <c r="CD65">
        <v>1000.00996774194</v>
      </c>
      <c r="CE65">
        <v>0.96001419354838702</v>
      </c>
      <c r="CF65">
        <v>3.9986122580645198E-2</v>
      </c>
      <c r="CG65">
        <v>0</v>
      </c>
      <c r="CH65">
        <v>2.2913645161290299</v>
      </c>
      <c r="CI65">
        <v>0</v>
      </c>
      <c r="CJ65">
        <v>481.628548387097</v>
      </c>
      <c r="CK65">
        <v>9334.4606451612908</v>
      </c>
      <c r="CL65">
        <v>40.756</v>
      </c>
      <c r="CM65">
        <v>43.625</v>
      </c>
      <c r="CN65">
        <v>41.975612903225802</v>
      </c>
      <c r="CO65">
        <v>41.933</v>
      </c>
      <c r="CP65">
        <v>40.580290322580602</v>
      </c>
      <c r="CQ65">
        <v>960.022903225807</v>
      </c>
      <c r="CR65">
        <v>39.99</v>
      </c>
      <c r="CS65">
        <v>0</v>
      </c>
      <c r="CT65">
        <v>59.099999904632597</v>
      </c>
      <c r="CU65">
        <v>2.2995115384615401</v>
      </c>
      <c r="CV65">
        <v>0.71042393431837703</v>
      </c>
      <c r="CW65">
        <v>-1.0123418713630801</v>
      </c>
      <c r="CX65">
        <v>481.61165384615401</v>
      </c>
      <c r="CY65">
        <v>15</v>
      </c>
      <c r="CZ65">
        <v>1675177325.2</v>
      </c>
      <c r="DA65" t="s">
        <v>255</v>
      </c>
      <c r="DB65">
        <v>2</v>
      </c>
      <c r="DC65">
        <v>-3.8029999999999999</v>
      </c>
      <c r="DD65">
        <v>0.372</v>
      </c>
      <c r="DE65">
        <v>400</v>
      </c>
      <c r="DF65">
        <v>15</v>
      </c>
      <c r="DG65">
        <v>1.54</v>
      </c>
      <c r="DH65">
        <v>0.52</v>
      </c>
      <c r="DI65">
        <v>-1.1436794230769201</v>
      </c>
      <c r="DJ65">
        <v>-2.64167711090765E-2</v>
      </c>
      <c r="DK65">
        <v>0.114849240893367</v>
      </c>
      <c r="DL65">
        <v>1</v>
      </c>
      <c r="DM65">
        <v>2.5975999999999999</v>
      </c>
      <c r="DN65">
        <v>0</v>
      </c>
      <c r="DO65">
        <v>0</v>
      </c>
      <c r="DP65">
        <v>0</v>
      </c>
      <c r="DQ65">
        <v>0.405119096153846</v>
      </c>
      <c r="DR65">
        <v>-4.6558012464925901E-4</v>
      </c>
      <c r="DS65">
        <v>2.77671669879551E-3</v>
      </c>
      <c r="DT65">
        <v>1</v>
      </c>
      <c r="DU65">
        <v>2</v>
      </c>
      <c r="DV65">
        <v>3</v>
      </c>
      <c r="DW65" t="s">
        <v>260</v>
      </c>
      <c r="DX65">
        <v>100</v>
      </c>
      <c r="DY65">
        <v>100</v>
      </c>
      <c r="DZ65">
        <v>-3.8029999999999999</v>
      </c>
      <c r="EA65">
        <v>0.372</v>
      </c>
      <c r="EB65">
        <v>2</v>
      </c>
      <c r="EC65">
        <v>517.23</v>
      </c>
      <c r="ED65">
        <v>413.91199999999998</v>
      </c>
      <c r="EE65">
        <v>25.630700000000001</v>
      </c>
      <c r="EF65">
        <v>31.151199999999999</v>
      </c>
      <c r="EG65">
        <v>29.9999</v>
      </c>
      <c r="EH65">
        <v>31.3703</v>
      </c>
      <c r="EI65">
        <v>31.410499999999999</v>
      </c>
      <c r="EJ65">
        <v>20.188600000000001</v>
      </c>
      <c r="EK65">
        <v>30.7225</v>
      </c>
      <c r="EL65">
        <v>0</v>
      </c>
      <c r="EM65">
        <v>25.627800000000001</v>
      </c>
      <c r="EN65">
        <v>401.20699999999999</v>
      </c>
      <c r="EO65">
        <v>15.1408</v>
      </c>
      <c r="EP65">
        <v>100.303</v>
      </c>
      <c r="EQ65">
        <v>90.660200000000003</v>
      </c>
    </row>
    <row r="66" spans="1:147" x14ac:dyDescent="0.3">
      <c r="A66">
        <v>50</v>
      </c>
      <c r="B66">
        <v>1675180518.5999999</v>
      </c>
      <c r="C66">
        <v>3060.8999998569502</v>
      </c>
      <c r="D66" t="s">
        <v>402</v>
      </c>
      <c r="E66" t="s">
        <v>403</v>
      </c>
      <c r="F66">
        <v>1675180510.5999999</v>
      </c>
      <c r="G66">
        <f t="shared" si="43"/>
        <v>3.5043279453678914E-3</v>
      </c>
      <c r="H66">
        <f t="shared" si="44"/>
        <v>8.3553634116523376</v>
      </c>
      <c r="I66">
        <f t="shared" si="45"/>
        <v>400.01422580645198</v>
      </c>
      <c r="J66">
        <f t="shared" si="46"/>
        <v>294.03480322311844</v>
      </c>
      <c r="K66">
        <f t="shared" si="47"/>
        <v>28.375907419979342</v>
      </c>
      <c r="L66">
        <f t="shared" si="48"/>
        <v>38.603479974938359</v>
      </c>
      <c r="M66">
        <f t="shared" si="49"/>
        <v>0.14749400847781707</v>
      </c>
      <c r="N66">
        <f t="shared" si="50"/>
        <v>3.3839248949848169</v>
      </c>
      <c r="O66">
        <f t="shared" si="51"/>
        <v>0.1440133782289944</v>
      </c>
      <c r="P66">
        <f t="shared" si="52"/>
        <v>9.0314241031725029E-2</v>
      </c>
      <c r="Q66">
        <f t="shared" si="53"/>
        <v>161.84389193104784</v>
      </c>
      <c r="R66">
        <f t="shared" si="54"/>
        <v>27.869173585245793</v>
      </c>
      <c r="S66">
        <f t="shared" si="55"/>
        <v>27.985332258064499</v>
      </c>
      <c r="T66">
        <f t="shared" si="56"/>
        <v>3.7915960019918553</v>
      </c>
      <c r="U66">
        <f t="shared" si="57"/>
        <v>40.124567553540011</v>
      </c>
      <c r="V66">
        <f t="shared" si="58"/>
        <v>1.5077752669626616</v>
      </c>
      <c r="W66">
        <f t="shared" si="59"/>
        <v>3.7577358683075381</v>
      </c>
      <c r="X66">
        <f t="shared" si="60"/>
        <v>2.2838207350291935</v>
      </c>
      <c r="Y66">
        <f t="shared" si="61"/>
        <v>-154.54086239072402</v>
      </c>
      <c r="Z66">
        <f t="shared" si="62"/>
        <v>-28.053077169140444</v>
      </c>
      <c r="AA66">
        <f t="shared" si="63"/>
        <v>-1.805403017312329</v>
      </c>
      <c r="AB66">
        <f t="shared" si="64"/>
        <v>-22.555450646128953</v>
      </c>
      <c r="AC66">
        <v>-3.9927349324928502E-2</v>
      </c>
      <c r="AD66">
        <v>4.4821947445143499E-2</v>
      </c>
      <c r="AE66">
        <v>3.3713462139935602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50773.372075334897</v>
      </c>
      <c r="AK66" t="s">
        <v>251</v>
      </c>
      <c r="AL66">
        <v>2.1916269230769201</v>
      </c>
      <c r="AM66">
        <v>1.3408</v>
      </c>
      <c r="AN66">
        <f t="shared" si="68"/>
        <v>-0.85082692307692009</v>
      </c>
      <c r="AO66">
        <f t="shared" si="69"/>
        <v>-0.63456661923994639</v>
      </c>
      <c r="AP66">
        <v>0.108587449045776</v>
      </c>
      <c r="AQ66" t="s">
        <v>404</v>
      </c>
      <c r="AR66">
        <v>2.3687692307692298</v>
      </c>
      <c r="AS66">
        <v>1.2787999999999999</v>
      </c>
      <c r="AT66">
        <f t="shared" si="70"/>
        <v>-0.85233752797093376</v>
      </c>
      <c r="AU66">
        <v>0.5</v>
      </c>
      <c r="AV66">
        <f t="shared" si="71"/>
        <v>841.1844288774264</v>
      </c>
      <c r="AW66">
        <f t="shared" si="72"/>
        <v>8.3553634116523376</v>
      </c>
      <c r="AX66">
        <f t="shared" si="73"/>
        <v>-358.48652833851366</v>
      </c>
      <c r="AY66">
        <f t="shared" si="74"/>
        <v>1</v>
      </c>
      <c r="AZ66">
        <f t="shared" si="75"/>
        <v>9.8037667834769728E-3</v>
      </c>
      <c r="BA66">
        <f t="shared" si="76"/>
        <v>4.8482952768220254E-2</v>
      </c>
      <c r="BB66" t="s">
        <v>253</v>
      </c>
      <c r="BC66">
        <v>0</v>
      </c>
      <c r="BD66">
        <f t="shared" si="77"/>
        <v>1.2787999999999999</v>
      </c>
      <c r="BE66">
        <f t="shared" si="78"/>
        <v>-0.85233752797093365</v>
      </c>
      <c r="BF66">
        <f t="shared" si="79"/>
        <v>4.6241050119331786E-2</v>
      </c>
      <c r="BG66">
        <f t="shared" si="80"/>
        <v>1.1940590304843395</v>
      </c>
      <c r="BH66">
        <f t="shared" si="81"/>
        <v>-7.2870284564790236E-2</v>
      </c>
      <c r="BI66">
        <f t="shared" si="82"/>
        <v>999.98148387096796</v>
      </c>
      <c r="BJ66">
        <f t="shared" si="83"/>
        <v>841.1844288774264</v>
      </c>
      <c r="BK66">
        <f t="shared" si="84"/>
        <v>0.84120000464525413</v>
      </c>
      <c r="BL66">
        <f t="shared" si="85"/>
        <v>0.19240000929050841</v>
      </c>
      <c r="BM66">
        <v>0.56468681542632304</v>
      </c>
      <c r="BN66">
        <v>0.5</v>
      </c>
      <c r="BO66" t="s">
        <v>254</v>
      </c>
      <c r="BP66">
        <v>1675180510.5999999</v>
      </c>
      <c r="BQ66">
        <v>400.01422580645198</v>
      </c>
      <c r="BR66">
        <v>401.11612903225802</v>
      </c>
      <c r="BS66">
        <v>15.6237612903226</v>
      </c>
      <c r="BT66">
        <v>15.2341903225806</v>
      </c>
      <c r="BU66">
        <v>500.01948387096797</v>
      </c>
      <c r="BV66">
        <v>96.305383870967702</v>
      </c>
      <c r="BW66">
        <v>0.19988390322580599</v>
      </c>
      <c r="BX66">
        <v>27.8315612903226</v>
      </c>
      <c r="BY66">
        <v>27.985332258064499</v>
      </c>
      <c r="BZ66">
        <v>999.9</v>
      </c>
      <c r="CA66">
        <v>9998.0645161290304</v>
      </c>
      <c r="CB66">
        <v>0</v>
      </c>
      <c r="CC66">
        <v>384.33945161290302</v>
      </c>
      <c r="CD66">
        <v>999.98148387096796</v>
      </c>
      <c r="CE66">
        <v>0.95999938709677402</v>
      </c>
      <c r="CF66">
        <v>4.0000964516129001E-2</v>
      </c>
      <c r="CG66">
        <v>0</v>
      </c>
      <c r="CH66">
        <v>2.3852129032258098</v>
      </c>
      <c r="CI66">
        <v>0</v>
      </c>
      <c r="CJ66">
        <v>480.72432258064498</v>
      </c>
      <c r="CK66">
        <v>9334.1422580645194</v>
      </c>
      <c r="CL66">
        <v>40.875</v>
      </c>
      <c r="CM66">
        <v>43.75</v>
      </c>
      <c r="CN66">
        <v>42.108741935483899</v>
      </c>
      <c r="CO66">
        <v>42.01</v>
      </c>
      <c r="CP66">
        <v>40.689032258064501</v>
      </c>
      <c r="CQ66">
        <v>959.98064516129</v>
      </c>
      <c r="CR66">
        <v>39.999354838709699</v>
      </c>
      <c r="CS66">
        <v>0</v>
      </c>
      <c r="CT66">
        <v>59.599999904632597</v>
      </c>
      <c r="CU66">
        <v>2.3687692307692298</v>
      </c>
      <c r="CV66">
        <v>-0.601565811878775</v>
      </c>
      <c r="CW66">
        <v>-0.88882052851061899</v>
      </c>
      <c r="CX66">
        <v>480.74223076923101</v>
      </c>
      <c r="CY66">
        <v>15</v>
      </c>
      <c r="CZ66">
        <v>1675177325.2</v>
      </c>
      <c r="DA66" t="s">
        <v>255</v>
      </c>
      <c r="DB66">
        <v>2</v>
      </c>
      <c r="DC66">
        <v>-3.8029999999999999</v>
      </c>
      <c r="DD66">
        <v>0.372</v>
      </c>
      <c r="DE66">
        <v>400</v>
      </c>
      <c r="DF66">
        <v>15</v>
      </c>
      <c r="DG66">
        <v>1.54</v>
      </c>
      <c r="DH66">
        <v>0.52</v>
      </c>
      <c r="DI66">
        <v>-1.1162328846153799</v>
      </c>
      <c r="DJ66">
        <v>7.3367393494397998E-2</v>
      </c>
      <c r="DK66">
        <v>9.5690492936794297E-2</v>
      </c>
      <c r="DL66">
        <v>1</v>
      </c>
      <c r="DM66">
        <v>2.6280000000000001</v>
      </c>
      <c r="DN66">
        <v>0</v>
      </c>
      <c r="DO66">
        <v>0</v>
      </c>
      <c r="DP66">
        <v>0</v>
      </c>
      <c r="DQ66">
        <v>0.38411030769230797</v>
      </c>
      <c r="DR66">
        <v>5.7490603602833701E-2</v>
      </c>
      <c r="DS66">
        <v>8.0065726450654299E-3</v>
      </c>
      <c r="DT66">
        <v>1</v>
      </c>
      <c r="DU66">
        <v>2</v>
      </c>
      <c r="DV66">
        <v>3</v>
      </c>
      <c r="DW66" t="s">
        <v>260</v>
      </c>
      <c r="DX66">
        <v>100</v>
      </c>
      <c r="DY66">
        <v>100</v>
      </c>
      <c r="DZ66">
        <v>-3.8029999999999999</v>
      </c>
      <c r="EA66">
        <v>0.372</v>
      </c>
      <c r="EB66">
        <v>2</v>
      </c>
      <c r="EC66">
        <v>516.28899999999999</v>
      </c>
      <c r="ED66">
        <v>413.99799999999999</v>
      </c>
      <c r="EE66">
        <v>25.703800000000001</v>
      </c>
      <c r="EF66">
        <v>31.1404</v>
      </c>
      <c r="EG66">
        <v>30</v>
      </c>
      <c r="EH66">
        <v>31.364899999999999</v>
      </c>
      <c r="EI66">
        <v>31.405100000000001</v>
      </c>
      <c r="EJ66">
        <v>20.182600000000001</v>
      </c>
      <c r="EK66">
        <v>29.872399999999999</v>
      </c>
      <c r="EL66">
        <v>0</v>
      </c>
      <c r="EM66">
        <v>25.700700000000001</v>
      </c>
      <c r="EN66">
        <v>401.07400000000001</v>
      </c>
      <c r="EO66">
        <v>15.259399999999999</v>
      </c>
      <c r="EP66">
        <v>100.30500000000001</v>
      </c>
      <c r="EQ66">
        <v>90.663300000000007</v>
      </c>
    </row>
    <row r="67" spans="1:147" x14ac:dyDescent="0.3">
      <c r="A67">
        <v>51</v>
      </c>
      <c r="B67">
        <v>1675180578.5999999</v>
      </c>
      <c r="C67">
        <v>3120.8999998569502</v>
      </c>
      <c r="D67" t="s">
        <v>405</v>
      </c>
      <c r="E67" t="s">
        <v>406</v>
      </c>
      <c r="F67">
        <v>1675180570.5999999</v>
      </c>
      <c r="G67">
        <f t="shared" si="43"/>
        <v>3.548640436385711E-3</v>
      </c>
      <c r="H67">
        <f t="shared" si="44"/>
        <v>8.6669528110960954</v>
      </c>
      <c r="I67">
        <f t="shared" si="45"/>
        <v>399.99629032258099</v>
      </c>
      <c r="J67">
        <f t="shared" si="46"/>
        <v>291.78039435736326</v>
      </c>
      <c r="K67">
        <f t="shared" si="47"/>
        <v>28.158047124460868</v>
      </c>
      <c r="L67">
        <f t="shared" si="48"/>
        <v>38.601340632633679</v>
      </c>
      <c r="M67">
        <f t="shared" si="49"/>
        <v>0.14935800633365323</v>
      </c>
      <c r="N67">
        <f t="shared" si="50"/>
        <v>3.3833717487256552</v>
      </c>
      <c r="O67">
        <f t="shared" si="51"/>
        <v>0.14578942324856933</v>
      </c>
      <c r="P67">
        <f t="shared" si="52"/>
        <v>9.1431911004815389E-2</v>
      </c>
      <c r="Q67">
        <f t="shared" si="53"/>
        <v>161.85068938116976</v>
      </c>
      <c r="R67">
        <f t="shared" si="54"/>
        <v>27.862493451994101</v>
      </c>
      <c r="S67">
        <f t="shared" si="55"/>
        <v>27.985574193548398</v>
      </c>
      <c r="T67">
        <f t="shared" si="56"/>
        <v>3.7916494848536675</v>
      </c>
      <c r="U67">
        <f t="shared" si="57"/>
        <v>40.09986812703896</v>
      </c>
      <c r="V67">
        <f t="shared" si="58"/>
        <v>1.5071413735962889</v>
      </c>
      <c r="W67">
        <f t="shared" si="59"/>
        <v>3.7584696508765765</v>
      </c>
      <c r="X67">
        <f t="shared" si="60"/>
        <v>2.2845081112573786</v>
      </c>
      <c r="Y67">
        <f t="shared" si="61"/>
        <v>-156.49504324460986</v>
      </c>
      <c r="Z67">
        <f t="shared" si="62"/>
        <v>-27.482449683105582</v>
      </c>
      <c r="AA67">
        <f t="shared" si="63"/>
        <v>-1.7690001124750161</v>
      </c>
      <c r="AB67">
        <f t="shared" si="64"/>
        <v>-23.895803659020711</v>
      </c>
      <c r="AC67">
        <v>-3.9919145273156799E-2</v>
      </c>
      <c r="AD67">
        <v>4.4812737678315402E-2</v>
      </c>
      <c r="AE67">
        <v>3.37079565233247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50762.775983950392</v>
      </c>
      <c r="AK67" t="s">
        <v>251</v>
      </c>
      <c r="AL67">
        <v>2.1916269230769201</v>
      </c>
      <c r="AM67">
        <v>1.3408</v>
      </c>
      <c r="AN67">
        <f t="shared" si="68"/>
        <v>-0.85082692307692009</v>
      </c>
      <c r="AO67">
        <f t="shared" si="69"/>
        <v>-0.63456661923994639</v>
      </c>
      <c r="AP67">
        <v>0.108587449045776</v>
      </c>
      <c r="AQ67" t="s">
        <v>407</v>
      </c>
      <c r="AR67">
        <v>2.3393538461538501</v>
      </c>
      <c r="AS67">
        <v>2.1381899999999998</v>
      </c>
      <c r="AT67">
        <f t="shared" si="70"/>
        <v>-9.4081370763987371E-2</v>
      </c>
      <c r="AU67">
        <v>0.5</v>
      </c>
      <c r="AV67">
        <f t="shared" si="71"/>
        <v>841.21961310969198</v>
      </c>
      <c r="AW67">
        <f t="shared" si="72"/>
        <v>8.6669528110960954</v>
      </c>
      <c r="AX67">
        <f t="shared" si="73"/>
        <v>-39.57154715745547</v>
      </c>
      <c r="AY67">
        <f t="shared" si="74"/>
        <v>1</v>
      </c>
      <c r="AZ67">
        <f t="shared" si="75"/>
        <v>1.0173758705426592E-2</v>
      </c>
      <c r="BA67">
        <f t="shared" si="76"/>
        <v>-0.37292756957987827</v>
      </c>
      <c r="BB67" t="s">
        <v>253</v>
      </c>
      <c r="BC67">
        <v>0</v>
      </c>
      <c r="BD67">
        <f t="shared" si="77"/>
        <v>2.1381899999999998</v>
      </c>
      <c r="BE67">
        <f t="shared" si="78"/>
        <v>-9.408137076398744E-2</v>
      </c>
      <c r="BF67">
        <f t="shared" si="79"/>
        <v>-0.59471211217183761</v>
      </c>
      <c r="BG67">
        <f t="shared" si="80"/>
        <v>3.764510278113939</v>
      </c>
      <c r="BH67">
        <f t="shared" si="81"/>
        <v>0.93719413240512928</v>
      </c>
      <c r="BI67">
        <f t="shared" si="82"/>
        <v>1000.02329032258</v>
      </c>
      <c r="BJ67">
        <f t="shared" si="83"/>
        <v>841.21961310969198</v>
      </c>
      <c r="BK67">
        <f t="shared" si="84"/>
        <v>0.84120002128984184</v>
      </c>
      <c r="BL67">
        <f t="shared" si="85"/>
        <v>0.19240004257968368</v>
      </c>
      <c r="BM67">
        <v>0.56468681542632304</v>
      </c>
      <c r="BN67">
        <v>0.5</v>
      </c>
      <c r="BO67" t="s">
        <v>254</v>
      </c>
      <c r="BP67">
        <v>1675180570.5999999</v>
      </c>
      <c r="BQ67">
        <v>399.99629032258099</v>
      </c>
      <c r="BR67">
        <v>401.13538709677402</v>
      </c>
      <c r="BS67">
        <v>15.6173580645161</v>
      </c>
      <c r="BT67">
        <v>15.222854838709701</v>
      </c>
      <c r="BU67">
        <v>500.01499999999999</v>
      </c>
      <c r="BV67">
        <v>96.304238709677406</v>
      </c>
      <c r="BW67">
        <v>0.200007870967742</v>
      </c>
      <c r="BX67">
        <v>27.834906451612898</v>
      </c>
      <c r="BY67">
        <v>27.985574193548398</v>
      </c>
      <c r="BZ67">
        <v>999.9</v>
      </c>
      <c r="CA67">
        <v>9996.1290322580608</v>
      </c>
      <c r="CB67">
        <v>0</v>
      </c>
      <c r="CC67">
        <v>384.234193548387</v>
      </c>
      <c r="CD67">
        <v>1000.02329032258</v>
      </c>
      <c r="CE67">
        <v>0.95999919354838703</v>
      </c>
      <c r="CF67">
        <v>4.0001025806451602E-2</v>
      </c>
      <c r="CG67">
        <v>0</v>
      </c>
      <c r="CH67">
        <v>2.3257838709677401</v>
      </c>
      <c r="CI67">
        <v>0</v>
      </c>
      <c r="CJ67">
        <v>480.58532258064503</v>
      </c>
      <c r="CK67">
        <v>9334.5390322580697</v>
      </c>
      <c r="CL67">
        <v>41</v>
      </c>
      <c r="CM67">
        <v>43.838419354838699</v>
      </c>
      <c r="CN67">
        <v>42.201225806451603</v>
      </c>
      <c r="CO67">
        <v>42.125</v>
      </c>
      <c r="CP67">
        <v>40.811999999999998</v>
      </c>
      <c r="CQ67">
        <v>960.02096774193603</v>
      </c>
      <c r="CR67">
        <v>40.001612903225798</v>
      </c>
      <c r="CS67">
        <v>0</v>
      </c>
      <c r="CT67">
        <v>59.399999856948902</v>
      </c>
      <c r="CU67">
        <v>2.3393538461538501</v>
      </c>
      <c r="CV67">
        <v>-0.51490598355561401</v>
      </c>
      <c r="CW67">
        <v>-0.47254701052234899</v>
      </c>
      <c r="CX67">
        <v>480.59969230769201</v>
      </c>
      <c r="CY67">
        <v>15</v>
      </c>
      <c r="CZ67">
        <v>1675177325.2</v>
      </c>
      <c r="DA67" t="s">
        <v>255</v>
      </c>
      <c r="DB67">
        <v>2</v>
      </c>
      <c r="DC67">
        <v>-3.8029999999999999</v>
      </c>
      <c r="DD67">
        <v>0.372</v>
      </c>
      <c r="DE67">
        <v>400</v>
      </c>
      <c r="DF67">
        <v>15</v>
      </c>
      <c r="DG67">
        <v>1.54</v>
      </c>
      <c r="DH67">
        <v>0.52</v>
      </c>
      <c r="DI67">
        <v>-1.11626765384615</v>
      </c>
      <c r="DJ67">
        <v>-0.21178189703745601</v>
      </c>
      <c r="DK67">
        <v>0.116340732051935</v>
      </c>
      <c r="DL67">
        <v>1</v>
      </c>
      <c r="DM67">
        <v>2.2888000000000002</v>
      </c>
      <c r="DN67">
        <v>0</v>
      </c>
      <c r="DO67">
        <v>0</v>
      </c>
      <c r="DP67">
        <v>0</v>
      </c>
      <c r="DQ67">
        <v>0.39531082692307701</v>
      </c>
      <c r="DR67">
        <v>-8.5461094510372003E-3</v>
      </c>
      <c r="DS67">
        <v>2.6696722048938598E-3</v>
      </c>
      <c r="DT67">
        <v>1</v>
      </c>
      <c r="DU67">
        <v>2</v>
      </c>
      <c r="DV67">
        <v>3</v>
      </c>
      <c r="DW67" t="s">
        <v>260</v>
      </c>
      <c r="DX67">
        <v>100</v>
      </c>
      <c r="DY67">
        <v>100</v>
      </c>
      <c r="DZ67">
        <v>-3.8029999999999999</v>
      </c>
      <c r="EA67">
        <v>0.372</v>
      </c>
      <c r="EB67">
        <v>2</v>
      </c>
      <c r="EC67">
        <v>517.37900000000002</v>
      </c>
      <c r="ED67">
        <v>414.084</v>
      </c>
      <c r="EE67">
        <v>25.653500000000001</v>
      </c>
      <c r="EF67">
        <v>31.1295</v>
      </c>
      <c r="EG67">
        <v>30.000399999999999</v>
      </c>
      <c r="EH67">
        <v>31.3567</v>
      </c>
      <c r="EI67">
        <v>31.3996</v>
      </c>
      <c r="EJ67">
        <v>20.187200000000001</v>
      </c>
      <c r="EK67">
        <v>29.872399999999999</v>
      </c>
      <c r="EL67">
        <v>0</v>
      </c>
      <c r="EM67">
        <v>25.6509</v>
      </c>
      <c r="EN67">
        <v>401.149</v>
      </c>
      <c r="EO67">
        <v>15.259499999999999</v>
      </c>
      <c r="EP67">
        <v>100.31</v>
      </c>
      <c r="EQ67">
        <v>90.667699999999996</v>
      </c>
    </row>
    <row r="68" spans="1:147" x14ac:dyDescent="0.3">
      <c r="A68">
        <v>52</v>
      </c>
      <c r="B68">
        <v>1675180638.5999999</v>
      </c>
      <c r="C68">
        <v>3180.8999998569502</v>
      </c>
      <c r="D68" t="s">
        <v>408</v>
      </c>
      <c r="E68" t="s">
        <v>409</v>
      </c>
      <c r="F68">
        <v>1675180630.5999999</v>
      </c>
      <c r="G68">
        <f t="shared" si="43"/>
        <v>3.3251571295389235E-3</v>
      </c>
      <c r="H68">
        <f t="shared" si="44"/>
        <v>8.6760486474747402</v>
      </c>
      <c r="I68">
        <f t="shared" si="45"/>
        <v>400.00809677419397</v>
      </c>
      <c r="J68">
        <f t="shared" si="46"/>
        <v>285.39376809424732</v>
      </c>
      <c r="K68">
        <f t="shared" si="47"/>
        <v>27.542016575309873</v>
      </c>
      <c r="L68">
        <f t="shared" si="48"/>
        <v>38.602908904355559</v>
      </c>
      <c r="M68">
        <f t="shared" si="49"/>
        <v>0.13971012457095067</v>
      </c>
      <c r="N68">
        <f t="shared" si="50"/>
        <v>3.3851815654337378</v>
      </c>
      <c r="O68">
        <f t="shared" si="51"/>
        <v>0.13658411269815457</v>
      </c>
      <c r="P68">
        <f t="shared" si="52"/>
        <v>8.564010459518924E-2</v>
      </c>
      <c r="Q68">
        <f t="shared" si="53"/>
        <v>161.84199966500611</v>
      </c>
      <c r="R68">
        <f t="shared" si="54"/>
        <v>27.909382374748027</v>
      </c>
      <c r="S68">
        <f t="shared" si="55"/>
        <v>27.984151612903201</v>
      </c>
      <c r="T68">
        <f t="shared" si="56"/>
        <v>3.7913350150691714</v>
      </c>
      <c r="U68">
        <f t="shared" si="57"/>
        <v>40.088697638243339</v>
      </c>
      <c r="V68">
        <f t="shared" si="58"/>
        <v>1.5063879442250627</v>
      </c>
      <c r="W68">
        <f t="shared" si="59"/>
        <v>3.7576375212249769</v>
      </c>
      <c r="X68">
        <f t="shared" si="60"/>
        <v>2.2849470708441086</v>
      </c>
      <c r="Y68">
        <f t="shared" si="61"/>
        <v>-146.63942941266652</v>
      </c>
      <c r="Z68">
        <f t="shared" si="62"/>
        <v>-27.929856599021608</v>
      </c>
      <c r="AA68">
        <f t="shared" si="63"/>
        <v>-1.7967910875738111</v>
      </c>
      <c r="AB68">
        <f t="shared" si="64"/>
        <v>-14.524077434255819</v>
      </c>
      <c r="AC68">
        <v>-3.99459898334633E-2</v>
      </c>
      <c r="AD68">
        <v>4.4842873048971998E-2</v>
      </c>
      <c r="AE68">
        <v>3.3725970119512101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50796.180561779976</v>
      </c>
      <c r="AK68" t="s">
        <v>251</v>
      </c>
      <c r="AL68">
        <v>2.1916269230769201</v>
      </c>
      <c r="AM68">
        <v>1.3408</v>
      </c>
      <c r="AN68">
        <f t="shared" si="68"/>
        <v>-0.85082692307692009</v>
      </c>
      <c r="AO68">
        <f t="shared" si="69"/>
        <v>-0.63456661923994639</v>
      </c>
      <c r="AP68">
        <v>0.108587449045776</v>
      </c>
      <c r="AQ68" t="s">
        <v>410</v>
      </c>
      <c r="AR68">
        <v>2.34088846153846</v>
      </c>
      <c r="AS68">
        <v>1.5760000000000001</v>
      </c>
      <c r="AT68">
        <f t="shared" si="70"/>
        <v>-0.48533531823506326</v>
      </c>
      <c r="AU68">
        <v>0.5</v>
      </c>
      <c r="AV68">
        <f t="shared" si="71"/>
        <v>841.1769666191741</v>
      </c>
      <c r="AW68">
        <f t="shared" si="72"/>
        <v>8.6760486474747402</v>
      </c>
      <c r="AX68">
        <f t="shared" si="73"/>
        <v>-204.12644539306103</v>
      </c>
      <c r="AY68">
        <f t="shared" si="74"/>
        <v>1</v>
      </c>
      <c r="AZ68">
        <f t="shared" si="75"/>
        <v>1.0185087726382918E-2</v>
      </c>
      <c r="BA68">
        <f t="shared" si="76"/>
        <v>-0.1492385786802031</v>
      </c>
      <c r="BB68" t="s">
        <v>253</v>
      </c>
      <c r="BC68">
        <v>0</v>
      </c>
      <c r="BD68">
        <f t="shared" si="77"/>
        <v>1.5760000000000001</v>
      </c>
      <c r="BE68">
        <f t="shared" si="78"/>
        <v>-0.48533531823506337</v>
      </c>
      <c r="BF68">
        <f t="shared" si="79"/>
        <v>-0.17541766109785209</v>
      </c>
      <c r="BG68">
        <f t="shared" si="80"/>
        <v>1.2424545335274271</v>
      </c>
      <c r="BH68">
        <f t="shared" si="81"/>
        <v>0.27643695047804279</v>
      </c>
      <c r="BI68">
        <f t="shared" si="82"/>
        <v>999.97293548387097</v>
      </c>
      <c r="BJ68">
        <f t="shared" si="83"/>
        <v>841.1769666191741</v>
      </c>
      <c r="BK68">
        <f t="shared" si="84"/>
        <v>0.8411997332829233</v>
      </c>
      <c r="BL68">
        <f t="shared" si="85"/>
        <v>0.19239946656584667</v>
      </c>
      <c r="BM68">
        <v>0.56468681542632304</v>
      </c>
      <c r="BN68">
        <v>0.5</v>
      </c>
      <c r="BO68" t="s">
        <v>254</v>
      </c>
      <c r="BP68">
        <v>1675180630.5999999</v>
      </c>
      <c r="BQ68">
        <v>400.00809677419397</v>
      </c>
      <c r="BR68">
        <v>401.13812903225801</v>
      </c>
      <c r="BS68">
        <v>15.6093774193548</v>
      </c>
      <c r="BT68">
        <v>15.239716129032301</v>
      </c>
      <c r="BU68">
        <v>500.01532258064498</v>
      </c>
      <c r="BV68">
        <v>96.305290322580703</v>
      </c>
      <c r="BW68">
        <v>0.200028483870968</v>
      </c>
      <c r="BX68">
        <v>27.831112903225801</v>
      </c>
      <c r="BY68">
        <v>27.984151612903201</v>
      </c>
      <c r="BZ68">
        <v>999.9</v>
      </c>
      <c r="CA68">
        <v>10002.7419354839</v>
      </c>
      <c r="CB68">
        <v>0</v>
      </c>
      <c r="CC68">
        <v>384.34654838709702</v>
      </c>
      <c r="CD68">
        <v>999.97293548387097</v>
      </c>
      <c r="CE68">
        <v>0.96000806451612897</v>
      </c>
      <c r="CF68">
        <v>3.99922387096774E-2</v>
      </c>
      <c r="CG68">
        <v>0</v>
      </c>
      <c r="CH68">
        <v>2.34296451612903</v>
      </c>
      <c r="CI68">
        <v>0</v>
      </c>
      <c r="CJ68">
        <v>480.01412903225798</v>
      </c>
      <c r="CK68">
        <v>9334.0916129032194</v>
      </c>
      <c r="CL68">
        <v>41.102645161290297</v>
      </c>
      <c r="CM68">
        <v>43.929000000000002</v>
      </c>
      <c r="CN68">
        <v>42.311999999999998</v>
      </c>
      <c r="CO68">
        <v>42.186999999999998</v>
      </c>
      <c r="CP68">
        <v>40.875</v>
      </c>
      <c r="CQ68">
        <v>959.98225806451603</v>
      </c>
      <c r="CR68">
        <v>39.99</v>
      </c>
      <c r="CS68">
        <v>0</v>
      </c>
      <c r="CT68">
        <v>59.399999856948902</v>
      </c>
      <c r="CU68">
        <v>2.34088846153846</v>
      </c>
      <c r="CV68">
        <v>-0.37395897930059502</v>
      </c>
      <c r="CW68">
        <v>-1.20656409671414</v>
      </c>
      <c r="CX68">
        <v>480.04515384615399</v>
      </c>
      <c r="CY68">
        <v>15</v>
      </c>
      <c r="CZ68">
        <v>1675177325.2</v>
      </c>
      <c r="DA68" t="s">
        <v>255</v>
      </c>
      <c r="DB68">
        <v>2</v>
      </c>
      <c r="DC68">
        <v>-3.8029999999999999</v>
      </c>
      <c r="DD68">
        <v>0.372</v>
      </c>
      <c r="DE68">
        <v>400</v>
      </c>
      <c r="DF68">
        <v>15</v>
      </c>
      <c r="DG68">
        <v>1.54</v>
      </c>
      <c r="DH68">
        <v>0.52</v>
      </c>
      <c r="DI68">
        <v>-1.1474767115384601</v>
      </c>
      <c r="DJ68">
        <v>5.1215509263179998E-2</v>
      </c>
      <c r="DK68">
        <v>8.8313605372109194E-2</v>
      </c>
      <c r="DL68">
        <v>1</v>
      </c>
      <c r="DM68">
        <v>2.4386999999999999</v>
      </c>
      <c r="DN68">
        <v>0</v>
      </c>
      <c r="DO68">
        <v>0</v>
      </c>
      <c r="DP68">
        <v>0</v>
      </c>
      <c r="DQ68">
        <v>0.37985232692307702</v>
      </c>
      <c r="DR68">
        <v>-0.13271801758726201</v>
      </c>
      <c r="DS68">
        <v>2.21079085803467E-2</v>
      </c>
      <c r="DT68">
        <v>0</v>
      </c>
      <c r="DU68">
        <v>1</v>
      </c>
      <c r="DV68">
        <v>3</v>
      </c>
      <c r="DW68" t="s">
        <v>256</v>
      </c>
      <c r="DX68">
        <v>100</v>
      </c>
      <c r="DY68">
        <v>100</v>
      </c>
      <c r="DZ68">
        <v>-3.8029999999999999</v>
      </c>
      <c r="EA68">
        <v>0.372</v>
      </c>
      <c r="EB68">
        <v>2</v>
      </c>
      <c r="EC68">
        <v>517.05700000000002</v>
      </c>
      <c r="ED68">
        <v>413.78</v>
      </c>
      <c r="EE68">
        <v>25.645099999999999</v>
      </c>
      <c r="EF68">
        <v>31.118600000000001</v>
      </c>
      <c r="EG68">
        <v>30</v>
      </c>
      <c r="EH68">
        <v>31.348500000000001</v>
      </c>
      <c r="EI68">
        <v>31.391500000000001</v>
      </c>
      <c r="EJ68">
        <v>20.1892</v>
      </c>
      <c r="EK68">
        <v>29.598700000000001</v>
      </c>
      <c r="EL68">
        <v>0</v>
      </c>
      <c r="EM68">
        <v>25.6449</v>
      </c>
      <c r="EN68">
        <v>401.19099999999997</v>
      </c>
      <c r="EO68">
        <v>15.2766</v>
      </c>
      <c r="EP68">
        <v>100.313</v>
      </c>
      <c r="EQ68">
        <v>90.668599999999998</v>
      </c>
    </row>
    <row r="69" spans="1:147" x14ac:dyDescent="0.3">
      <c r="A69">
        <v>53</v>
      </c>
      <c r="B69">
        <v>1675180698.5999999</v>
      </c>
      <c r="C69">
        <v>3240.8999998569502</v>
      </c>
      <c r="D69" t="s">
        <v>411</v>
      </c>
      <c r="E69" t="s">
        <v>412</v>
      </c>
      <c r="F69">
        <v>1675180690.5999999</v>
      </c>
      <c r="G69">
        <f t="shared" si="43"/>
        <v>3.43367917383107E-3</v>
      </c>
      <c r="H69">
        <f t="shared" si="44"/>
        <v>8.9488613064941038</v>
      </c>
      <c r="I69">
        <f t="shared" si="45"/>
        <v>400</v>
      </c>
      <c r="J69">
        <f t="shared" si="46"/>
        <v>285.77286322757476</v>
      </c>
      <c r="K69">
        <f t="shared" si="47"/>
        <v>27.578739853411285</v>
      </c>
      <c r="L69">
        <f t="shared" si="48"/>
        <v>38.602321496774167</v>
      </c>
      <c r="M69">
        <f t="shared" si="49"/>
        <v>0.1447203835585508</v>
      </c>
      <c r="N69">
        <f t="shared" si="50"/>
        <v>3.3844146620450273</v>
      </c>
      <c r="O69">
        <f t="shared" si="51"/>
        <v>0.14136829924510391</v>
      </c>
      <c r="P69">
        <f t="shared" si="52"/>
        <v>8.8649891714348908E-2</v>
      </c>
      <c r="Q69">
        <f t="shared" si="53"/>
        <v>161.84817435884847</v>
      </c>
      <c r="R69">
        <f t="shared" si="54"/>
        <v>27.885428001866963</v>
      </c>
      <c r="S69">
        <f t="shared" si="55"/>
        <v>27.982751612903201</v>
      </c>
      <c r="T69">
        <f t="shared" si="56"/>
        <v>3.7910255590847202</v>
      </c>
      <c r="U69">
        <f t="shared" si="57"/>
        <v>40.22061828580447</v>
      </c>
      <c r="V69">
        <f t="shared" si="58"/>
        <v>1.511401674507906</v>
      </c>
      <c r="W69">
        <f t="shared" si="59"/>
        <v>3.7577783209795719</v>
      </c>
      <c r="X69">
        <f t="shared" si="60"/>
        <v>2.2796238845768144</v>
      </c>
      <c r="Y69">
        <f t="shared" si="61"/>
        <v>-151.42525156595019</v>
      </c>
      <c r="Z69">
        <f t="shared" si="62"/>
        <v>-27.550956469815205</v>
      </c>
      <c r="AA69">
        <f t="shared" si="63"/>
        <v>-1.7728105064543926</v>
      </c>
      <c r="AB69">
        <f t="shared" si="64"/>
        <v>-18.900844183371319</v>
      </c>
      <c r="AC69">
        <v>-3.9934613822948301E-2</v>
      </c>
      <c r="AD69">
        <v>4.4830102480575798E-2</v>
      </c>
      <c r="AE69">
        <v>3.3718336924519798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50782.209192566879</v>
      </c>
      <c r="AK69" t="s">
        <v>251</v>
      </c>
      <c r="AL69">
        <v>2.1916269230769201</v>
      </c>
      <c r="AM69">
        <v>1.3408</v>
      </c>
      <c r="AN69">
        <f t="shared" si="68"/>
        <v>-0.85082692307692009</v>
      </c>
      <c r="AO69">
        <f t="shared" si="69"/>
        <v>-0.63456661923994639</v>
      </c>
      <c r="AP69">
        <v>0.108587449045776</v>
      </c>
      <c r="AQ69" t="s">
        <v>413</v>
      </c>
      <c r="AR69">
        <v>2.3530500000000001</v>
      </c>
      <c r="AS69">
        <v>1.6088</v>
      </c>
      <c r="AT69">
        <f t="shared" si="70"/>
        <v>-0.4626118846345102</v>
      </c>
      <c r="AU69">
        <v>0.5</v>
      </c>
      <c r="AV69">
        <f t="shared" si="71"/>
        <v>841.20904269674941</v>
      </c>
      <c r="AW69">
        <f t="shared" si="72"/>
        <v>8.9488613064941038</v>
      </c>
      <c r="AX69">
        <f t="shared" si="73"/>
        <v>-194.5766503067677</v>
      </c>
      <c r="AY69">
        <f t="shared" si="74"/>
        <v>1</v>
      </c>
      <c r="AZ69">
        <f t="shared" si="75"/>
        <v>1.0509009543107338E-2</v>
      </c>
      <c r="BA69">
        <f t="shared" si="76"/>
        <v>-0.16658378915962208</v>
      </c>
      <c r="BB69" t="s">
        <v>253</v>
      </c>
      <c r="BC69">
        <v>0</v>
      </c>
      <c r="BD69">
        <f t="shared" si="77"/>
        <v>1.6088</v>
      </c>
      <c r="BE69">
        <f t="shared" si="78"/>
        <v>-0.46261188463451025</v>
      </c>
      <c r="BF69">
        <f t="shared" si="79"/>
        <v>-0.19988066825775658</v>
      </c>
      <c r="BG69">
        <f t="shared" si="80"/>
        <v>1.2769657174910154</v>
      </c>
      <c r="BH69">
        <f t="shared" si="81"/>
        <v>0.31498768166715752</v>
      </c>
      <c r="BI69">
        <f t="shared" si="82"/>
        <v>1000.01106451613</v>
      </c>
      <c r="BJ69">
        <f t="shared" si="83"/>
        <v>841.20904269674941</v>
      </c>
      <c r="BK69">
        <f t="shared" si="84"/>
        <v>0.84119973522871039</v>
      </c>
      <c r="BL69">
        <f t="shared" si="85"/>
        <v>0.19239947045742078</v>
      </c>
      <c r="BM69">
        <v>0.56468681542632304</v>
      </c>
      <c r="BN69">
        <v>0.5</v>
      </c>
      <c r="BO69" t="s">
        <v>254</v>
      </c>
      <c r="BP69">
        <v>1675180690.5999999</v>
      </c>
      <c r="BQ69">
        <v>400</v>
      </c>
      <c r="BR69">
        <v>401.16564516129</v>
      </c>
      <c r="BS69">
        <v>15.6612516129032</v>
      </c>
      <c r="BT69">
        <v>15.2795774193548</v>
      </c>
      <c r="BU69">
        <v>500.05658064516098</v>
      </c>
      <c r="BV69">
        <v>96.305816129032195</v>
      </c>
      <c r="BW69">
        <v>0.199987612903226</v>
      </c>
      <c r="BX69">
        <v>27.831754838709699</v>
      </c>
      <c r="BY69">
        <v>27.982751612903201</v>
      </c>
      <c r="BZ69">
        <v>999.9</v>
      </c>
      <c r="CA69">
        <v>9999.8387096774204</v>
      </c>
      <c r="CB69">
        <v>0</v>
      </c>
      <c r="CC69">
        <v>384.29296774193602</v>
      </c>
      <c r="CD69">
        <v>1000.01106451613</v>
      </c>
      <c r="CE69">
        <v>0.96000909677419399</v>
      </c>
      <c r="CF69">
        <v>3.9991138709677403E-2</v>
      </c>
      <c r="CG69">
        <v>0</v>
      </c>
      <c r="CH69">
        <v>2.3312225806451599</v>
      </c>
      <c r="CI69">
        <v>0</v>
      </c>
      <c r="CJ69">
        <v>479.64819354838698</v>
      </c>
      <c r="CK69">
        <v>9334.4583870967708</v>
      </c>
      <c r="CL69">
        <v>41.186999999999998</v>
      </c>
      <c r="CM69">
        <v>44</v>
      </c>
      <c r="CN69">
        <v>42.402999999999999</v>
      </c>
      <c r="CO69">
        <v>42.245935483871001</v>
      </c>
      <c r="CP69">
        <v>40.941064516129003</v>
      </c>
      <c r="CQ69">
        <v>960.01935483871</v>
      </c>
      <c r="CR69">
        <v>39.9916129032258</v>
      </c>
      <c r="CS69">
        <v>0</v>
      </c>
      <c r="CT69">
        <v>59.199999809265101</v>
      </c>
      <c r="CU69">
        <v>2.3530500000000001</v>
      </c>
      <c r="CV69">
        <v>-0.92609571804689605</v>
      </c>
      <c r="CW69">
        <v>-0.57979487989571399</v>
      </c>
      <c r="CX69">
        <v>479.61019230769199</v>
      </c>
      <c r="CY69">
        <v>15</v>
      </c>
      <c r="CZ69">
        <v>1675177325.2</v>
      </c>
      <c r="DA69" t="s">
        <v>255</v>
      </c>
      <c r="DB69">
        <v>2</v>
      </c>
      <c r="DC69">
        <v>-3.8029999999999999</v>
      </c>
      <c r="DD69">
        <v>0.372</v>
      </c>
      <c r="DE69">
        <v>400</v>
      </c>
      <c r="DF69">
        <v>15</v>
      </c>
      <c r="DG69">
        <v>1.54</v>
      </c>
      <c r="DH69">
        <v>0.52</v>
      </c>
      <c r="DI69">
        <v>-1.14490536538462</v>
      </c>
      <c r="DJ69">
        <v>-0.23066183727483</v>
      </c>
      <c r="DK69">
        <v>0.107867516004771</v>
      </c>
      <c r="DL69">
        <v>1</v>
      </c>
      <c r="DM69">
        <v>2.0428999999999999</v>
      </c>
      <c r="DN69">
        <v>0</v>
      </c>
      <c r="DO69">
        <v>0</v>
      </c>
      <c r="DP69">
        <v>0</v>
      </c>
      <c r="DQ69">
        <v>0.38139421153846198</v>
      </c>
      <c r="DR69">
        <v>5.2044224366080895E-4</v>
      </c>
      <c r="DS69">
        <v>3.16421920334068E-3</v>
      </c>
      <c r="DT69">
        <v>1</v>
      </c>
      <c r="DU69">
        <v>2</v>
      </c>
      <c r="DV69">
        <v>3</v>
      </c>
      <c r="DW69" t="s">
        <v>260</v>
      </c>
      <c r="DX69">
        <v>100</v>
      </c>
      <c r="DY69">
        <v>100</v>
      </c>
      <c r="DZ69">
        <v>-3.8029999999999999</v>
      </c>
      <c r="EA69">
        <v>0.372</v>
      </c>
      <c r="EB69">
        <v>2</v>
      </c>
      <c r="EC69">
        <v>516.83900000000006</v>
      </c>
      <c r="ED69">
        <v>414.07600000000002</v>
      </c>
      <c r="EE69">
        <v>25.707899999999999</v>
      </c>
      <c r="EF69">
        <v>31.1023</v>
      </c>
      <c r="EG69">
        <v>29.9999</v>
      </c>
      <c r="EH69">
        <v>31.336500000000001</v>
      </c>
      <c r="EI69">
        <v>31.380600000000001</v>
      </c>
      <c r="EJ69">
        <v>20.188700000000001</v>
      </c>
      <c r="EK69">
        <v>29.598700000000001</v>
      </c>
      <c r="EL69">
        <v>0</v>
      </c>
      <c r="EM69">
        <v>25.721499999999999</v>
      </c>
      <c r="EN69">
        <v>401.19299999999998</v>
      </c>
      <c r="EO69">
        <v>15.2765</v>
      </c>
      <c r="EP69">
        <v>100.316</v>
      </c>
      <c r="EQ69">
        <v>90.674099999999996</v>
      </c>
    </row>
    <row r="70" spans="1:147" x14ac:dyDescent="0.3">
      <c r="A70">
        <v>54</v>
      </c>
      <c r="B70">
        <v>1675180758.5999999</v>
      </c>
      <c r="C70">
        <v>3300.8999998569502</v>
      </c>
      <c r="D70" t="s">
        <v>414</v>
      </c>
      <c r="E70" t="s">
        <v>415</v>
      </c>
      <c r="F70">
        <v>1675180750.5999999</v>
      </c>
      <c r="G70">
        <f t="shared" si="43"/>
        <v>3.4179964378847952E-3</v>
      </c>
      <c r="H70">
        <f t="shared" si="44"/>
        <v>8.792503632860809</v>
      </c>
      <c r="I70">
        <f t="shared" si="45"/>
        <v>400.02241935483897</v>
      </c>
      <c r="J70">
        <f t="shared" si="46"/>
        <v>286.78700605951559</v>
      </c>
      <c r="K70">
        <f t="shared" si="47"/>
        <v>27.677019314266026</v>
      </c>
      <c r="L70">
        <f t="shared" si="48"/>
        <v>38.605055294331216</v>
      </c>
      <c r="M70">
        <f t="shared" si="49"/>
        <v>0.14366215990028947</v>
      </c>
      <c r="N70">
        <f t="shared" si="50"/>
        <v>3.3828041138242835</v>
      </c>
      <c r="O70">
        <f t="shared" si="51"/>
        <v>0.14035678173396546</v>
      </c>
      <c r="P70">
        <f t="shared" si="52"/>
        <v>8.8013629549391098E-2</v>
      </c>
      <c r="Q70">
        <f t="shared" si="53"/>
        <v>161.84687932130387</v>
      </c>
      <c r="R70">
        <f t="shared" si="54"/>
        <v>27.913014015679437</v>
      </c>
      <c r="S70">
        <f t="shared" si="55"/>
        <v>28.004883870967699</v>
      </c>
      <c r="T70">
        <f t="shared" si="56"/>
        <v>3.795920253559665</v>
      </c>
      <c r="U70">
        <f t="shared" si="57"/>
        <v>40.136802217016573</v>
      </c>
      <c r="V70">
        <f t="shared" si="58"/>
        <v>1.5103667772293043</v>
      </c>
      <c r="W70">
        <f t="shared" si="59"/>
        <v>3.7630471133770662</v>
      </c>
      <c r="X70">
        <f t="shared" si="60"/>
        <v>2.2855534763303607</v>
      </c>
      <c r="Y70">
        <f t="shared" si="61"/>
        <v>-150.73364291071948</v>
      </c>
      <c r="Z70">
        <f t="shared" si="62"/>
        <v>-27.196042062422162</v>
      </c>
      <c r="AA70">
        <f t="shared" si="63"/>
        <v>-1.7512088390334259</v>
      </c>
      <c r="AB70">
        <f t="shared" si="64"/>
        <v>-17.834014490871208</v>
      </c>
      <c r="AC70">
        <v>-3.9910726906830299E-2</v>
      </c>
      <c r="AD70">
        <v>4.4803287324624401E-2</v>
      </c>
      <c r="AE70">
        <v>3.3702306695466602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50749.053386213294</v>
      </c>
      <c r="AK70" t="s">
        <v>251</v>
      </c>
      <c r="AL70">
        <v>2.1916269230769201</v>
      </c>
      <c r="AM70">
        <v>1.3408</v>
      </c>
      <c r="AN70">
        <f t="shared" si="68"/>
        <v>-0.85082692307692009</v>
      </c>
      <c r="AO70">
        <f t="shared" si="69"/>
        <v>-0.63456661923994639</v>
      </c>
      <c r="AP70">
        <v>0.108587449045776</v>
      </c>
      <c r="AQ70" t="s">
        <v>416</v>
      </c>
      <c r="AR70">
        <v>2.3351423076923101</v>
      </c>
      <c r="AS70">
        <v>1.7</v>
      </c>
      <c r="AT70">
        <f t="shared" si="70"/>
        <v>-0.3736131221719472</v>
      </c>
      <c r="AU70">
        <v>0.5</v>
      </c>
      <c r="AV70">
        <f t="shared" si="71"/>
        <v>841.20377400006964</v>
      </c>
      <c r="AW70">
        <f t="shared" si="72"/>
        <v>8.792503632860809</v>
      </c>
      <c r="AX70">
        <f t="shared" si="73"/>
        <v>-157.14238419349553</v>
      </c>
      <c r="AY70">
        <f t="shared" si="74"/>
        <v>1</v>
      </c>
      <c r="AZ70">
        <f t="shared" si="75"/>
        <v>1.0323201645329653E-2</v>
      </c>
      <c r="BA70">
        <f t="shared" si="76"/>
        <v>-0.2112941176470588</v>
      </c>
      <c r="BB70" t="s">
        <v>253</v>
      </c>
      <c r="BC70">
        <v>0</v>
      </c>
      <c r="BD70">
        <f t="shared" si="77"/>
        <v>1.7</v>
      </c>
      <c r="BE70">
        <f t="shared" si="78"/>
        <v>-0.37361312217194714</v>
      </c>
      <c r="BF70">
        <f t="shared" si="79"/>
        <v>-0.2678997613365155</v>
      </c>
      <c r="BG70">
        <f t="shared" si="80"/>
        <v>1.2919192946496454</v>
      </c>
      <c r="BH70">
        <f t="shared" si="81"/>
        <v>0.42217751960762301</v>
      </c>
      <c r="BI70">
        <f t="shared" si="82"/>
        <v>1000.005</v>
      </c>
      <c r="BJ70">
        <f t="shared" si="83"/>
        <v>841.20377400006964</v>
      </c>
      <c r="BK70">
        <f t="shared" si="84"/>
        <v>0.84119956800222961</v>
      </c>
      <c r="BL70">
        <f t="shared" si="85"/>
        <v>0.19239913600445932</v>
      </c>
      <c r="BM70">
        <v>0.56468681542632304</v>
      </c>
      <c r="BN70">
        <v>0.5</v>
      </c>
      <c r="BO70" t="s">
        <v>254</v>
      </c>
      <c r="BP70">
        <v>1675180750.5999999</v>
      </c>
      <c r="BQ70">
        <v>400.02241935483897</v>
      </c>
      <c r="BR70">
        <v>401.169806451613</v>
      </c>
      <c r="BS70">
        <v>15.650296774193601</v>
      </c>
      <c r="BT70">
        <v>15.2703290322581</v>
      </c>
      <c r="BU70">
        <v>500.01374193548401</v>
      </c>
      <c r="BV70">
        <v>96.307238709677407</v>
      </c>
      <c r="BW70">
        <v>0.19999045161290299</v>
      </c>
      <c r="BX70">
        <v>27.855761290322601</v>
      </c>
      <c r="BY70">
        <v>28.004883870967699</v>
      </c>
      <c r="BZ70">
        <v>999.9</v>
      </c>
      <c r="CA70">
        <v>9993.7096774193506</v>
      </c>
      <c r="CB70">
        <v>0</v>
      </c>
      <c r="CC70">
        <v>384.29645161290301</v>
      </c>
      <c r="CD70">
        <v>1000.005</v>
      </c>
      <c r="CE70">
        <v>0.96001322580645199</v>
      </c>
      <c r="CF70">
        <v>3.9986967741935497E-2</v>
      </c>
      <c r="CG70">
        <v>0</v>
      </c>
      <c r="CH70">
        <v>2.35038709677419</v>
      </c>
      <c r="CI70">
        <v>0</v>
      </c>
      <c r="CJ70">
        <v>478.89790322580598</v>
      </c>
      <c r="CK70">
        <v>9334.4151612903206</v>
      </c>
      <c r="CL70">
        <v>41.25</v>
      </c>
      <c r="CM70">
        <v>44.061999999999998</v>
      </c>
      <c r="CN70">
        <v>42.4796774193548</v>
      </c>
      <c r="CO70">
        <v>42.311999999999998</v>
      </c>
      <c r="CP70">
        <v>41.05</v>
      </c>
      <c r="CQ70">
        <v>960.01935483871</v>
      </c>
      <c r="CR70">
        <v>39.985806451612902</v>
      </c>
      <c r="CS70">
        <v>0</v>
      </c>
      <c r="CT70">
        <v>59.599999904632597</v>
      </c>
      <c r="CU70">
        <v>2.3351423076923101</v>
      </c>
      <c r="CV70">
        <v>-0.28391452928962901</v>
      </c>
      <c r="CW70">
        <v>1.5466666709413399</v>
      </c>
      <c r="CX70">
        <v>478.92700000000002</v>
      </c>
      <c r="CY70">
        <v>15</v>
      </c>
      <c r="CZ70">
        <v>1675177325.2</v>
      </c>
      <c r="DA70" t="s">
        <v>255</v>
      </c>
      <c r="DB70">
        <v>2</v>
      </c>
      <c r="DC70">
        <v>-3.8029999999999999</v>
      </c>
      <c r="DD70">
        <v>0.372</v>
      </c>
      <c r="DE70">
        <v>400</v>
      </c>
      <c r="DF70">
        <v>15</v>
      </c>
      <c r="DG70">
        <v>1.54</v>
      </c>
      <c r="DH70">
        <v>0.52</v>
      </c>
      <c r="DI70">
        <v>-1.1644856153846199</v>
      </c>
      <c r="DJ70">
        <v>0.210969251259333</v>
      </c>
      <c r="DK70">
        <v>0.112035064997725</v>
      </c>
      <c r="DL70">
        <v>1</v>
      </c>
      <c r="DM70">
        <v>2.2534999999999998</v>
      </c>
      <c r="DN70">
        <v>0</v>
      </c>
      <c r="DO70">
        <v>0</v>
      </c>
      <c r="DP70">
        <v>0</v>
      </c>
      <c r="DQ70">
        <v>0.38015188461538502</v>
      </c>
      <c r="DR70">
        <v>-1.40185776487704E-3</v>
      </c>
      <c r="DS70">
        <v>2.44724640906599E-3</v>
      </c>
      <c r="DT70">
        <v>1</v>
      </c>
      <c r="DU70">
        <v>2</v>
      </c>
      <c r="DV70">
        <v>3</v>
      </c>
      <c r="DW70" t="s">
        <v>260</v>
      </c>
      <c r="DX70">
        <v>100</v>
      </c>
      <c r="DY70">
        <v>100</v>
      </c>
      <c r="DZ70">
        <v>-3.8029999999999999</v>
      </c>
      <c r="EA70">
        <v>0.372</v>
      </c>
      <c r="EB70">
        <v>2</v>
      </c>
      <c r="EC70">
        <v>517.09900000000005</v>
      </c>
      <c r="ED70">
        <v>414.10599999999999</v>
      </c>
      <c r="EE70">
        <v>25.691500000000001</v>
      </c>
      <c r="EF70">
        <v>31.085999999999999</v>
      </c>
      <c r="EG70">
        <v>30</v>
      </c>
      <c r="EH70">
        <v>31.321400000000001</v>
      </c>
      <c r="EI70">
        <v>31.367100000000001</v>
      </c>
      <c r="EJ70">
        <v>20.189800000000002</v>
      </c>
      <c r="EK70">
        <v>29.598700000000001</v>
      </c>
      <c r="EL70">
        <v>0</v>
      </c>
      <c r="EM70">
        <v>25.679300000000001</v>
      </c>
      <c r="EN70">
        <v>401.17399999999998</v>
      </c>
      <c r="EO70">
        <v>15.2758</v>
      </c>
      <c r="EP70">
        <v>100.322</v>
      </c>
      <c r="EQ70">
        <v>90.679000000000002</v>
      </c>
    </row>
    <row r="71" spans="1:147" x14ac:dyDescent="0.3">
      <c r="A71">
        <v>55</v>
      </c>
      <c r="B71">
        <v>1675180818.5999999</v>
      </c>
      <c r="C71">
        <v>3360.8999998569502</v>
      </c>
      <c r="D71" t="s">
        <v>417</v>
      </c>
      <c r="E71" t="s">
        <v>418</v>
      </c>
      <c r="F71">
        <v>1675180810.5999999</v>
      </c>
      <c r="G71">
        <f t="shared" si="43"/>
        <v>3.3522458769597212E-3</v>
      </c>
      <c r="H71">
        <f t="shared" si="44"/>
        <v>8.9410193351997087</v>
      </c>
      <c r="I71">
        <f t="shared" si="45"/>
        <v>399.97370967741898</v>
      </c>
      <c r="J71">
        <f t="shared" si="46"/>
        <v>283.19158166494248</v>
      </c>
      <c r="K71">
        <f t="shared" si="47"/>
        <v>27.330646342858163</v>
      </c>
      <c r="L71">
        <f t="shared" si="48"/>
        <v>38.601218091885912</v>
      </c>
      <c r="M71">
        <f t="shared" si="49"/>
        <v>0.14091750520020505</v>
      </c>
      <c r="N71">
        <f t="shared" si="50"/>
        <v>3.3868604041980546</v>
      </c>
      <c r="O71">
        <f t="shared" si="51"/>
        <v>0.13773942984954479</v>
      </c>
      <c r="P71">
        <f t="shared" si="52"/>
        <v>8.6366711434769899E-2</v>
      </c>
      <c r="Q71">
        <f t="shared" si="53"/>
        <v>161.8460520730149</v>
      </c>
      <c r="R71">
        <f t="shared" si="54"/>
        <v>27.918892757674641</v>
      </c>
      <c r="S71">
        <f t="shared" si="55"/>
        <v>27.992529032258101</v>
      </c>
      <c r="T71">
        <f t="shared" si="56"/>
        <v>3.793187220295458</v>
      </c>
      <c r="U71">
        <f t="shared" si="57"/>
        <v>40.118863483359917</v>
      </c>
      <c r="V71">
        <f t="shared" si="58"/>
        <v>1.50890124970729</v>
      </c>
      <c r="W71">
        <f t="shared" si="59"/>
        <v>3.761076757154739</v>
      </c>
      <c r="X71">
        <f t="shared" si="60"/>
        <v>2.2842859705881677</v>
      </c>
      <c r="Y71">
        <f t="shared" si="61"/>
        <v>-147.8340431739237</v>
      </c>
      <c r="Z71">
        <f t="shared" si="62"/>
        <v>-26.61137242020116</v>
      </c>
      <c r="AA71">
        <f t="shared" si="63"/>
        <v>-1.7113265507759443</v>
      </c>
      <c r="AB71">
        <f t="shared" si="64"/>
        <v>-14.310690071885897</v>
      </c>
      <c r="AC71">
        <v>-3.99708969311404E-2</v>
      </c>
      <c r="AD71">
        <v>4.4870833448096198E-2</v>
      </c>
      <c r="AE71">
        <v>3.3742680040029001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50823.995295414483</v>
      </c>
      <c r="AK71" t="s">
        <v>251</v>
      </c>
      <c r="AL71">
        <v>2.1916269230769201</v>
      </c>
      <c r="AM71">
        <v>1.3408</v>
      </c>
      <c r="AN71">
        <f t="shared" si="68"/>
        <v>-0.85082692307692009</v>
      </c>
      <c r="AO71">
        <f t="shared" si="69"/>
        <v>-0.63456661923994639</v>
      </c>
      <c r="AP71">
        <v>0.108587449045776</v>
      </c>
      <c r="AQ71" t="s">
        <v>419</v>
      </c>
      <c r="AR71">
        <v>2.3497653846153801</v>
      </c>
      <c r="AS71">
        <v>1.8887100000000001</v>
      </c>
      <c r="AT71">
        <f t="shared" si="70"/>
        <v>-0.24411126356898616</v>
      </c>
      <c r="AU71">
        <v>0.5</v>
      </c>
      <c r="AV71">
        <f t="shared" si="71"/>
        <v>841.20045936832412</v>
      </c>
      <c r="AW71">
        <f t="shared" si="72"/>
        <v>8.9410193351997087</v>
      </c>
      <c r="AX71">
        <f t="shared" si="73"/>
        <v>-102.6732535256066</v>
      </c>
      <c r="AY71">
        <f t="shared" si="74"/>
        <v>1</v>
      </c>
      <c r="AZ71">
        <f t="shared" si="75"/>
        <v>1.049979441616853E-2</v>
      </c>
      <c r="BA71">
        <f t="shared" si="76"/>
        <v>-0.29009747393723762</v>
      </c>
      <c r="BB71" t="s">
        <v>253</v>
      </c>
      <c r="BC71">
        <v>0</v>
      </c>
      <c r="BD71">
        <f t="shared" si="77"/>
        <v>1.8887100000000001</v>
      </c>
      <c r="BE71">
        <f t="shared" si="78"/>
        <v>-0.24411126356898621</v>
      </c>
      <c r="BF71">
        <f t="shared" si="79"/>
        <v>-0.40864409307875904</v>
      </c>
      <c r="BG71">
        <f t="shared" si="80"/>
        <v>1.5220522509345038</v>
      </c>
      <c r="BH71">
        <f t="shared" si="81"/>
        <v>0.64397350993377722</v>
      </c>
      <c r="BI71">
        <f t="shared" si="82"/>
        <v>1000.00119354839</v>
      </c>
      <c r="BJ71">
        <f t="shared" si="83"/>
        <v>841.20045936832412</v>
      </c>
      <c r="BK71">
        <f t="shared" si="84"/>
        <v>0.84119945535606855</v>
      </c>
      <c r="BL71">
        <f t="shared" si="85"/>
        <v>0.19239891071213711</v>
      </c>
      <c r="BM71">
        <v>0.56468681542632304</v>
      </c>
      <c r="BN71">
        <v>0.5</v>
      </c>
      <c r="BO71" t="s">
        <v>254</v>
      </c>
      <c r="BP71">
        <v>1675180810.5999999</v>
      </c>
      <c r="BQ71">
        <v>399.97370967741898</v>
      </c>
      <c r="BR71">
        <v>401.13487096774202</v>
      </c>
      <c r="BS71">
        <v>15.634761290322601</v>
      </c>
      <c r="BT71">
        <v>15.2621</v>
      </c>
      <c r="BU71">
        <v>500.01783870967699</v>
      </c>
      <c r="BV71">
        <v>96.309432258064504</v>
      </c>
      <c r="BW71">
        <v>0.19995612903225801</v>
      </c>
      <c r="BX71">
        <v>27.8467870967742</v>
      </c>
      <c r="BY71">
        <v>27.992529032258101</v>
      </c>
      <c r="BZ71">
        <v>999.9</v>
      </c>
      <c r="CA71">
        <v>10008.5483870968</v>
      </c>
      <c r="CB71">
        <v>0</v>
      </c>
      <c r="CC71">
        <v>384.291258064516</v>
      </c>
      <c r="CD71">
        <v>1000.00119354839</v>
      </c>
      <c r="CE71">
        <v>0.96001787096774205</v>
      </c>
      <c r="CF71">
        <v>3.9982335483871E-2</v>
      </c>
      <c r="CG71">
        <v>0</v>
      </c>
      <c r="CH71">
        <v>2.3444903225806502</v>
      </c>
      <c r="CI71">
        <v>0</v>
      </c>
      <c r="CJ71">
        <v>478.32183870967702</v>
      </c>
      <c r="CK71">
        <v>9334.3974193548402</v>
      </c>
      <c r="CL71">
        <v>41.311999999999998</v>
      </c>
      <c r="CM71">
        <v>44.125</v>
      </c>
      <c r="CN71">
        <v>42.561999999999998</v>
      </c>
      <c r="CO71">
        <v>42.375</v>
      </c>
      <c r="CP71">
        <v>41.0741935483871</v>
      </c>
      <c r="CQ71">
        <v>960.02032258064503</v>
      </c>
      <c r="CR71">
        <v>39.981935483870998</v>
      </c>
      <c r="CS71">
        <v>0</v>
      </c>
      <c r="CT71">
        <v>59.399999856948902</v>
      </c>
      <c r="CU71">
        <v>2.3497653846153801</v>
      </c>
      <c r="CV71">
        <v>0.12411967726534701</v>
      </c>
      <c r="CW71">
        <v>0.15996580552207901</v>
      </c>
      <c r="CX71">
        <v>478.288269230769</v>
      </c>
      <c r="CY71">
        <v>15</v>
      </c>
      <c r="CZ71">
        <v>1675177325.2</v>
      </c>
      <c r="DA71" t="s">
        <v>255</v>
      </c>
      <c r="DB71">
        <v>2</v>
      </c>
      <c r="DC71">
        <v>-3.8029999999999999</v>
      </c>
      <c r="DD71">
        <v>0.372</v>
      </c>
      <c r="DE71">
        <v>400</v>
      </c>
      <c r="DF71">
        <v>15</v>
      </c>
      <c r="DG71">
        <v>1.54</v>
      </c>
      <c r="DH71">
        <v>0.52</v>
      </c>
      <c r="DI71">
        <v>-1.1276837115384599</v>
      </c>
      <c r="DJ71">
        <v>-0.20556956373263199</v>
      </c>
      <c r="DK71">
        <v>9.9180889389682003E-2</v>
      </c>
      <c r="DL71">
        <v>1</v>
      </c>
      <c r="DM71">
        <v>2.2951000000000001</v>
      </c>
      <c r="DN71">
        <v>0</v>
      </c>
      <c r="DO71">
        <v>0</v>
      </c>
      <c r="DP71">
        <v>0</v>
      </c>
      <c r="DQ71">
        <v>0.37339832692307701</v>
      </c>
      <c r="DR71">
        <v>-8.66670366259846E-3</v>
      </c>
      <c r="DS71">
        <v>2.6805001378987399E-3</v>
      </c>
      <c r="DT71">
        <v>1</v>
      </c>
      <c r="DU71">
        <v>2</v>
      </c>
      <c r="DV71">
        <v>3</v>
      </c>
      <c r="DW71" t="s">
        <v>260</v>
      </c>
      <c r="DX71">
        <v>100</v>
      </c>
      <c r="DY71">
        <v>100</v>
      </c>
      <c r="DZ71">
        <v>-3.8029999999999999</v>
      </c>
      <c r="EA71">
        <v>0.372</v>
      </c>
      <c r="EB71">
        <v>2</v>
      </c>
      <c r="EC71">
        <v>516.58500000000004</v>
      </c>
      <c r="ED71">
        <v>414.11700000000002</v>
      </c>
      <c r="EE71">
        <v>25.643599999999999</v>
      </c>
      <c r="EF71">
        <v>31.064299999999999</v>
      </c>
      <c r="EG71">
        <v>30.0001</v>
      </c>
      <c r="EH71">
        <v>31.305</v>
      </c>
      <c r="EI71">
        <v>31.3508</v>
      </c>
      <c r="EJ71">
        <v>20.190200000000001</v>
      </c>
      <c r="EK71">
        <v>29.598700000000001</v>
      </c>
      <c r="EL71">
        <v>0</v>
      </c>
      <c r="EM71">
        <v>25.6447</v>
      </c>
      <c r="EN71">
        <v>401.14699999999999</v>
      </c>
      <c r="EO71">
        <v>15.2758</v>
      </c>
      <c r="EP71">
        <v>100.32599999999999</v>
      </c>
      <c r="EQ71">
        <v>90.685500000000005</v>
      </c>
    </row>
    <row r="72" spans="1:147" x14ac:dyDescent="0.3">
      <c r="A72">
        <v>56</v>
      </c>
      <c r="B72">
        <v>1675180878.5999999</v>
      </c>
      <c r="C72">
        <v>3420.8999998569502</v>
      </c>
      <c r="D72" t="s">
        <v>420</v>
      </c>
      <c r="E72" t="s">
        <v>421</v>
      </c>
      <c r="F72">
        <v>1675180870.5999999</v>
      </c>
      <c r="G72">
        <f t="shared" si="43"/>
        <v>3.3315121234145364E-3</v>
      </c>
      <c r="H72">
        <f t="shared" si="44"/>
        <v>8.7674913377883978</v>
      </c>
      <c r="I72">
        <f t="shared" si="45"/>
        <v>399.998290322581</v>
      </c>
      <c r="J72">
        <f t="shared" si="46"/>
        <v>284.51913976387073</v>
      </c>
      <c r="K72">
        <f t="shared" si="47"/>
        <v>27.459707011949018</v>
      </c>
      <c r="L72">
        <f t="shared" si="48"/>
        <v>38.604910258952515</v>
      </c>
      <c r="M72">
        <f t="shared" si="49"/>
        <v>0.13996909577398733</v>
      </c>
      <c r="N72">
        <f t="shared" si="50"/>
        <v>3.3870415229444935</v>
      </c>
      <c r="O72">
        <f t="shared" si="51"/>
        <v>0.13683330572945501</v>
      </c>
      <c r="P72">
        <f t="shared" si="52"/>
        <v>8.5796703113624334E-2</v>
      </c>
      <c r="Q72">
        <f t="shared" si="53"/>
        <v>161.8485034243181</v>
      </c>
      <c r="R72">
        <f t="shared" si="54"/>
        <v>27.927645315224179</v>
      </c>
      <c r="S72">
        <f t="shared" si="55"/>
        <v>27.9900709677419</v>
      </c>
      <c r="T72">
        <f t="shared" si="56"/>
        <v>3.7926436727926678</v>
      </c>
      <c r="U72">
        <f t="shared" si="57"/>
        <v>40.068093261218358</v>
      </c>
      <c r="V72">
        <f t="shared" si="58"/>
        <v>1.5073469942906164</v>
      </c>
      <c r="W72">
        <f t="shared" si="59"/>
        <v>3.7619633768536911</v>
      </c>
      <c r="X72">
        <f t="shared" si="60"/>
        <v>2.2852966785020516</v>
      </c>
      <c r="Y72">
        <f t="shared" si="61"/>
        <v>-146.91968464258105</v>
      </c>
      <c r="Z72">
        <f t="shared" si="62"/>
        <v>-25.42647036600702</v>
      </c>
      <c r="AA72">
        <f t="shared" si="63"/>
        <v>-1.635053199437039</v>
      </c>
      <c r="AB72">
        <f t="shared" si="64"/>
        <v>-12.132704783707009</v>
      </c>
      <c r="AC72">
        <v>-3.9973584297235902E-2</v>
      </c>
      <c r="AD72">
        <v>4.4873850251964602E-2</v>
      </c>
      <c r="AE72">
        <v>3.3744482761236201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50826.6627277882</v>
      </c>
      <c r="AK72" t="s">
        <v>251</v>
      </c>
      <c r="AL72">
        <v>2.1916269230769201</v>
      </c>
      <c r="AM72">
        <v>1.3408</v>
      </c>
      <c r="AN72">
        <f t="shared" si="68"/>
        <v>-0.85082692307692009</v>
      </c>
      <c r="AO72">
        <f t="shared" si="69"/>
        <v>-0.63456661923994639</v>
      </c>
      <c r="AP72">
        <v>0.108587449045776</v>
      </c>
      <c r="AQ72" t="s">
        <v>422</v>
      </c>
      <c r="AR72">
        <v>2.2784423076923099</v>
      </c>
      <c r="AS72">
        <v>1.3740000000000001</v>
      </c>
      <c r="AT72">
        <f t="shared" si="70"/>
        <v>-0.65825495465233597</v>
      </c>
      <c r="AU72">
        <v>0.5</v>
      </c>
      <c r="AV72">
        <f t="shared" si="71"/>
        <v>841.20588216779822</v>
      </c>
      <c r="AW72">
        <f t="shared" si="72"/>
        <v>8.7674913377883978</v>
      </c>
      <c r="AX72">
        <f t="shared" si="73"/>
        <v>-276.86396990982115</v>
      </c>
      <c r="AY72">
        <f t="shared" si="74"/>
        <v>1</v>
      </c>
      <c r="AZ72">
        <f t="shared" si="75"/>
        <v>1.0293441917486972E-2</v>
      </c>
      <c r="BA72">
        <f t="shared" si="76"/>
        <v>-2.4163027656477522E-2</v>
      </c>
      <c r="BB72" t="s">
        <v>253</v>
      </c>
      <c r="BC72">
        <v>0</v>
      </c>
      <c r="BD72">
        <f t="shared" si="77"/>
        <v>1.3740000000000001</v>
      </c>
      <c r="BE72">
        <f t="shared" si="78"/>
        <v>-0.65825495465233608</v>
      </c>
      <c r="BF72">
        <f t="shared" si="79"/>
        <v>-2.4761336515513214E-2</v>
      </c>
      <c r="BG72">
        <f t="shared" si="80"/>
        <v>1.1061797039274139</v>
      </c>
      <c r="BH72">
        <f t="shared" si="81"/>
        <v>3.9020862057274876E-2</v>
      </c>
      <c r="BI72">
        <f t="shared" si="82"/>
        <v>1000.00664516129</v>
      </c>
      <c r="BJ72">
        <f t="shared" si="83"/>
        <v>841.20588216779822</v>
      </c>
      <c r="BK72">
        <f t="shared" si="84"/>
        <v>0.84120029225617898</v>
      </c>
      <c r="BL72">
        <f t="shared" si="85"/>
        <v>0.19240058451235797</v>
      </c>
      <c r="BM72">
        <v>0.56468681542632304</v>
      </c>
      <c r="BN72">
        <v>0.5</v>
      </c>
      <c r="BO72" t="s">
        <v>254</v>
      </c>
      <c r="BP72">
        <v>1675180870.5999999</v>
      </c>
      <c r="BQ72">
        <v>399.998290322581</v>
      </c>
      <c r="BR72">
        <v>401.13890322580602</v>
      </c>
      <c r="BS72">
        <v>15.618122580645201</v>
      </c>
      <c r="BT72">
        <v>15.247767741935499</v>
      </c>
      <c r="BU72">
        <v>500.02835483871002</v>
      </c>
      <c r="BV72">
        <v>96.312803225806405</v>
      </c>
      <c r="BW72">
        <v>0.19988493548387101</v>
      </c>
      <c r="BX72">
        <v>27.850825806451599</v>
      </c>
      <c r="BY72">
        <v>27.9900709677419</v>
      </c>
      <c r="BZ72">
        <v>999.9</v>
      </c>
      <c r="CA72">
        <v>10008.870967741899</v>
      </c>
      <c r="CB72">
        <v>0</v>
      </c>
      <c r="CC72">
        <v>384.23941935483901</v>
      </c>
      <c r="CD72">
        <v>1000.00664516129</v>
      </c>
      <c r="CE72">
        <v>0.95998700000000003</v>
      </c>
      <c r="CF72">
        <v>4.0013300000000002E-2</v>
      </c>
      <c r="CG72">
        <v>0</v>
      </c>
      <c r="CH72">
        <v>2.2732290322580599</v>
      </c>
      <c r="CI72">
        <v>0</v>
      </c>
      <c r="CJ72">
        <v>478.02170967741898</v>
      </c>
      <c r="CK72">
        <v>9334.3493548387105</v>
      </c>
      <c r="CL72">
        <v>41.375</v>
      </c>
      <c r="CM72">
        <v>44.186999999999998</v>
      </c>
      <c r="CN72">
        <v>42.625</v>
      </c>
      <c r="CO72">
        <v>42.375</v>
      </c>
      <c r="CP72">
        <v>41.125</v>
      </c>
      <c r="CQ72">
        <v>959.996451612903</v>
      </c>
      <c r="CR72">
        <v>40.01</v>
      </c>
      <c r="CS72">
        <v>0</v>
      </c>
      <c r="CT72">
        <v>59.399999856948902</v>
      </c>
      <c r="CU72">
        <v>2.2784423076923099</v>
      </c>
      <c r="CV72">
        <v>-1.3168786342070999</v>
      </c>
      <c r="CW72">
        <v>-2.5227692231538601</v>
      </c>
      <c r="CX72">
        <v>478.00296153846199</v>
      </c>
      <c r="CY72">
        <v>15</v>
      </c>
      <c r="CZ72">
        <v>1675177325.2</v>
      </c>
      <c r="DA72" t="s">
        <v>255</v>
      </c>
      <c r="DB72">
        <v>2</v>
      </c>
      <c r="DC72">
        <v>-3.8029999999999999</v>
      </c>
      <c r="DD72">
        <v>0.372</v>
      </c>
      <c r="DE72">
        <v>400</v>
      </c>
      <c r="DF72">
        <v>15</v>
      </c>
      <c r="DG72">
        <v>1.54</v>
      </c>
      <c r="DH72">
        <v>0.52</v>
      </c>
      <c r="DI72">
        <v>-1.1363730576923099</v>
      </c>
      <c r="DJ72">
        <v>-0.12391195594641199</v>
      </c>
      <c r="DK72">
        <v>0.108383201537311</v>
      </c>
      <c r="DL72">
        <v>1</v>
      </c>
      <c r="DM72">
        <v>2.3837999999999999</v>
      </c>
      <c r="DN72">
        <v>0</v>
      </c>
      <c r="DO72">
        <v>0</v>
      </c>
      <c r="DP72">
        <v>0</v>
      </c>
      <c r="DQ72">
        <v>0.37021842307692299</v>
      </c>
      <c r="DR72">
        <v>-1.9976265687698899E-3</v>
      </c>
      <c r="DS72">
        <v>2.9434653069662E-3</v>
      </c>
      <c r="DT72">
        <v>1</v>
      </c>
      <c r="DU72">
        <v>2</v>
      </c>
      <c r="DV72">
        <v>3</v>
      </c>
      <c r="DW72" t="s">
        <v>260</v>
      </c>
      <c r="DX72">
        <v>100</v>
      </c>
      <c r="DY72">
        <v>100</v>
      </c>
      <c r="DZ72">
        <v>-3.8029999999999999</v>
      </c>
      <c r="EA72">
        <v>0.372</v>
      </c>
      <c r="EB72">
        <v>2</v>
      </c>
      <c r="EC72">
        <v>516.30700000000002</v>
      </c>
      <c r="ED72">
        <v>414.10899999999998</v>
      </c>
      <c r="EE72">
        <v>25.6371</v>
      </c>
      <c r="EF72">
        <v>31.0427</v>
      </c>
      <c r="EG72">
        <v>30.0002</v>
      </c>
      <c r="EH72">
        <v>31.286100000000001</v>
      </c>
      <c r="EI72">
        <v>31.331800000000001</v>
      </c>
      <c r="EJ72">
        <v>20.186699999999998</v>
      </c>
      <c r="EK72">
        <v>29.598700000000001</v>
      </c>
      <c r="EL72">
        <v>0</v>
      </c>
      <c r="EM72">
        <v>25.634699999999999</v>
      </c>
      <c r="EN72">
        <v>400.99200000000002</v>
      </c>
      <c r="EO72">
        <v>15.2768</v>
      </c>
      <c r="EP72">
        <v>100.33199999999999</v>
      </c>
      <c r="EQ72">
        <v>90.689899999999994</v>
      </c>
    </row>
    <row r="73" spans="1:147" x14ac:dyDescent="0.3">
      <c r="A73">
        <v>57</v>
      </c>
      <c r="B73">
        <v>1675180938.5999999</v>
      </c>
      <c r="C73">
        <v>3480.8999998569502</v>
      </c>
      <c r="D73" t="s">
        <v>423</v>
      </c>
      <c r="E73" t="s">
        <v>424</v>
      </c>
      <c r="F73">
        <v>1675180930.5999999</v>
      </c>
      <c r="G73">
        <f t="shared" si="43"/>
        <v>3.1275864860973637E-3</v>
      </c>
      <c r="H73">
        <f t="shared" si="44"/>
        <v>8.8328066411856501</v>
      </c>
      <c r="I73">
        <f t="shared" si="45"/>
        <v>399.98670967741901</v>
      </c>
      <c r="J73">
        <f t="shared" si="46"/>
        <v>277.34776779099207</v>
      </c>
      <c r="K73">
        <f t="shared" si="47"/>
        <v>26.768228406128411</v>
      </c>
      <c r="L73">
        <f t="shared" si="48"/>
        <v>38.604729684104107</v>
      </c>
      <c r="M73">
        <f t="shared" si="49"/>
        <v>0.13143652132593817</v>
      </c>
      <c r="N73">
        <f t="shared" si="50"/>
        <v>3.3839339109140822</v>
      </c>
      <c r="O73">
        <f t="shared" si="51"/>
        <v>0.12866483594540615</v>
      </c>
      <c r="P73">
        <f t="shared" si="52"/>
        <v>8.0659679284377922E-2</v>
      </c>
      <c r="Q73">
        <f t="shared" si="53"/>
        <v>161.8482816903751</v>
      </c>
      <c r="R73">
        <f t="shared" si="54"/>
        <v>27.95366022879519</v>
      </c>
      <c r="S73">
        <f t="shared" si="55"/>
        <v>27.9679838709677</v>
      </c>
      <c r="T73">
        <f t="shared" si="56"/>
        <v>3.7877626395596793</v>
      </c>
      <c r="U73">
        <f t="shared" si="57"/>
        <v>40.080294737479242</v>
      </c>
      <c r="V73">
        <f t="shared" si="58"/>
        <v>1.5060146282866149</v>
      </c>
      <c r="W73">
        <f t="shared" si="59"/>
        <v>3.7574938960674222</v>
      </c>
      <c r="X73">
        <f t="shared" si="60"/>
        <v>2.2817480112730646</v>
      </c>
      <c r="Y73">
        <f t="shared" si="61"/>
        <v>-137.92656403689375</v>
      </c>
      <c r="Z73">
        <f t="shared" si="62"/>
        <v>-25.0894716790513</v>
      </c>
      <c r="AA73">
        <f t="shared" si="63"/>
        <v>-1.6145223605952792</v>
      </c>
      <c r="AB73">
        <f t="shared" si="64"/>
        <v>-2.7822763861652362</v>
      </c>
      <c r="AC73">
        <v>-3.99274830502954E-2</v>
      </c>
      <c r="AD73">
        <v>4.4822097563582797E-2</v>
      </c>
      <c r="AE73">
        <v>3.3713551877940899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50773.928920852144</v>
      </c>
      <c r="AK73" t="s">
        <v>251</v>
      </c>
      <c r="AL73">
        <v>2.1916269230769201</v>
      </c>
      <c r="AM73">
        <v>1.3408</v>
      </c>
      <c r="AN73">
        <f t="shared" si="68"/>
        <v>-0.85082692307692009</v>
      </c>
      <c r="AO73">
        <f t="shared" si="69"/>
        <v>-0.63456661923994639</v>
      </c>
      <c r="AP73">
        <v>0.108587449045776</v>
      </c>
      <c r="AQ73" t="s">
        <v>425</v>
      </c>
      <c r="AR73">
        <v>2.3438230769230799</v>
      </c>
      <c r="AS73">
        <v>2.2252900000000002</v>
      </c>
      <c r="AT73">
        <f t="shared" si="70"/>
        <v>-5.3266350418633035E-2</v>
      </c>
      <c r="AU73">
        <v>0.5</v>
      </c>
      <c r="AV73">
        <f t="shared" si="71"/>
        <v>841.20469246520338</v>
      </c>
      <c r="AW73">
        <f t="shared" si="72"/>
        <v>8.8328066411856501</v>
      </c>
      <c r="AX73">
        <f t="shared" si="73"/>
        <v>-22.403951961324978</v>
      </c>
      <c r="AY73">
        <f t="shared" si="74"/>
        <v>1</v>
      </c>
      <c r="AZ73">
        <f t="shared" si="75"/>
        <v>1.0371101433793717E-2</v>
      </c>
      <c r="BA73">
        <f t="shared" si="76"/>
        <v>-0.39747179019363776</v>
      </c>
      <c r="BB73" t="s">
        <v>253</v>
      </c>
      <c r="BC73">
        <v>0</v>
      </c>
      <c r="BD73">
        <f t="shared" si="77"/>
        <v>2.2252900000000002</v>
      </c>
      <c r="BE73">
        <f t="shared" si="78"/>
        <v>-5.3266350418632931E-2</v>
      </c>
      <c r="BF73">
        <f t="shared" si="79"/>
        <v>-0.65967332935560874</v>
      </c>
      <c r="BG73">
        <f t="shared" si="80"/>
        <v>-3.5211599104243163</v>
      </c>
      <c r="BH73">
        <f t="shared" si="81"/>
        <v>1.0395651289469561</v>
      </c>
      <c r="BI73">
        <f t="shared" si="82"/>
        <v>1000.00522580645</v>
      </c>
      <c r="BJ73">
        <f t="shared" si="83"/>
        <v>841.20469246520338</v>
      </c>
      <c r="BK73">
        <f t="shared" si="84"/>
        <v>0.84120029651526818</v>
      </c>
      <c r="BL73">
        <f t="shared" si="85"/>
        <v>0.19240059303053636</v>
      </c>
      <c r="BM73">
        <v>0.56468681542632304</v>
      </c>
      <c r="BN73">
        <v>0.5</v>
      </c>
      <c r="BO73" t="s">
        <v>254</v>
      </c>
      <c r="BP73">
        <v>1675180930.5999999</v>
      </c>
      <c r="BQ73">
        <v>399.98670967741901</v>
      </c>
      <c r="BR73">
        <v>401.12548387096803</v>
      </c>
      <c r="BS73">
        <v>15.603938709677401</v>
      </c>
      <c r="BT73">
        <v>15.2562483870968</v>
      </c>
      <c r="BU73">
        <v>500.02790322580603</v>
      </c>
      <c r="BV73">
        <v>96.315029032258096</v>
      </c>
      <c r="BW73">
        <v>0.20000196774193499</v>
      </c>
      <c r="BX73">
        <v>27.830458064516101</v>
      </c>
      <c r="BY73">
        <v>27.9679838709677</v>
      </c>
      <c r="BZ73">
        <v>999.9</v>
      </c>
      <c r="CA73">
        <v>9997.0967741935492</v>
      </c>
      <c r="CB73">
        <v>0</v>
      </c>
      <c r="CC73">
        <v>384.133806451613</v>
      </c>
      <c r="CD73">
        <v>1000.00522580645</v>
      </c>
      <c r="CE73">
        <v>0.95998732258064601</v>
      </c>
      <c r="CF73">
        <v>4.0012970967741902E-2</v>
      </c>
      <c r="CG73">
        <v>0</v>
      </c>
      <c r="CH73">
        <v>2.3443967741935499</v>
      </c>
      <c r="CI73">
        <v>0</v>
      </c>
      <c r="CJ73">
        <v>477.125032258065</v>
      </c>
      <c r="CK73">
        <v>9334.3370967741903</v>
      </c>
      <c r="CL73">
        <v>41.433</v>
      </c>
      <c r="CM73">
        <v>44.217483870967698</v>
      </c>
      <c r="CN73">
        <v>42.655000000000001</v>
      </c>
      <c r="CO73">
        <v>42.436999999999998</v>
      </c>
      <c r="CP73">
        <v>41.186999999999998</v>
      </c>
      <c r="CQ73">
        <v>959.99290322580703</v>
      </c>
      <c r="CR73">
        <v>40.01</v>
      </c>
      <c r="CS73">
        <v>0</v>
      </c>
      <c r="CT73">
        <v>59.399999856948902</v>
      </c>
      <c r="CU73">
        <v>2.3438230769230799</v>
      </c>
      <c r="CV73">
        <v>1.7729906798664201E-2</v>
      </c>
      <c r="CW73">
        <v>0.68167521056163904</v>
      </c>
      <c r="CX73">
        <v>477.12657692307698</v>
      </c>
      <c r="CY73">
        <v>15</v>
      </c>
      <c r="CZ73">
        <v>1675177325.2</v>
      </c>
      <c r="DA73" t="s">
        <v>255</v>
      </c>
      <c r="DB73">
        <v>2</v>
      </c>
      <c r="DC73">
        <v>-3.8029999999999999</v>
      </c>
      <c r="DD73">
        <v>0.372</v>
      </c>
      <c r="DE73">
        <v>400</v>
      </c>
      <c r="DF73">
        <v>15</v>
      </c>
      <c r="DG73">
        <v>1.54</v>
      </c>
      <c r="DH73">
        <v>0.52</v>
      </c>
      <c r="DI73">
        <v>-1.11353103846154</v>
      </c>
      <c r="DJ73">
        <v>-0.22867273969094501</v>
      </c>
      <c r="DK73">
        <v>9.4787219472182799E-2</v>
      </c>
      <c r="DL73">
        <v>1</v>
      </c>
      <c r="DM73">
        <v>2.3517999999999999</v>
      </c>
      <c r="DN73">
        <v>0</v>
      </c>
      <c r="DO73">
        <v>0</v>
      </c>
      <c r="DP73">
        <v>0</v>
      </c>
      <c r="DQ73">
        <v>0.35457569230769198</v>
      </c>
      <c r="DR73">
        <v>-8.3633596858191397E-2</v>
      </c>
      <c r="DS73">
        <v>1.316210666669E-2</v>
      </c>
      <c r="DT73">
        <v>1</v>
      </c>
      <c r="DU73">
        <v>2</v>
      </c>
      <c r="DV73">
        <v>3</v>
      </c>
      <c r="DW73" t="s">
        <v>260</v>
      </c>
      <c r="DX73">
        <v>100</v>
      </c>
      <c r="DY73">
        <v>100</v>
      </c>
      <c r="DZ73">
        <v>-3.8029999999999999</v>
      </c>
      <c r="EA73">
        <v>0.372</v>
      </c>
      <c r="EB73">
        <v>2</v>
      </c>
      <c r="EC73">
        <v>516.54100000000005</v>
      </c>
      <c r="ED73">
        <v>414.12</v>
      </c>
      <c r="EE73">
        <v>25.7255</v>
      </c>
      <c r="EF73">
        <v>31.021000000000001</v>
      </c>
      <c r="EG73">
        <v>30</v>
      </c>
      <c r="EH73">
        <v>31.266999999999999</v>
      </c>
      <c r="EI73">
        <v>31.3156</v>
      </c>
      <c r="EJ73">
        <v>20.189499999999999</v>
      </c>
      <c r="EK73">
        <v>29.314</v>
      </c>
      <c r="EL73">
        <v>0</v>
      </c>
      <c r="EM73">
        <v>25.731100000000001</v>
      </c>
      <c r="EN73">
        <v>401.09699999999998</v>
      </c>
      <c r="EO73">
        <v>15.3065</v>
      </c>
      <c r="EP73">
        <v>100.336</v>
      </c>
      <c r="EQ73">
        <v>90.694999999999993</v>
      </c>
    </row>
    <row r="74" spans="1:147" x14ac:dyDescent="0.3">
      <c r="A74">
        <v>58</v>
      </c>
      <c r="B74">
        <v>1675181058.0999999</v>
      </c>
      <c r="C74">
        <v>3600.3999998569502</v>
      </c>
      <c r="D74" t="s">
        <v>426</v>
      </c>
      <c r="E74" t="s">
        <v>427</v>
      </c>
      <c r="F74">
        <v>1675181050.10323</v>
      </c>
      <c r="G74">
        <f t="shared" si="43"/>
        <v>3.2340885385092589E-3</v>
      </c>
      <c r="H74">
        <f t="shared" si="44"/>
        <v>-1.4301332775213975</v>
      </c>
      <c r="I74">
        <f t="shared" si="45"/>
        <v>400.07719354838702</v>
      </c>
      <c r="J74">
        <f t="shared" si="46"/>
        <v>401.63091649063847</v>
      </c>
      <c r="K74">
        <f t="shared" si="47"/>
        <v>38.763379726150646</v>
      </c>
      <c r="L74">
        <f t="shared" si="48"/>
        <v>38.613422265390462</v>
      </c>
      <c r="M74">
        <f t="shared" si="49"/>
        <v>0.14043297656781858</v>
      </c>
      <c r="N74">
        <f t="shared" si="50"/>
        <v>3.3846697749674224</v>
      </c>
      <c r="O74">
        <f t="shared" si="51"/>
        <v>0.13727446135679189</v>
      </c>
      <c r="P74">
        <f t="shared" si="52"/>
        <v>8.607440163948335E-2</v>
      </c>
      <c r="Q74">
        <f t="shared" si="53"/>
        <v>0</v>
      </c>
      <c r="R74">
        <f t="shared" si="54"/>
        <v>27.408411080559752</v>
      </c>
      <c r="S74">
        <f t="shared" si="55"/>
        <v>27.664364516129002</v>
      </c>
      <c r="T74">
        <f t="shared" si="56"/>
        <v>3.7212190722485095</v>
      </c>
      <c r="U74">
        <f t="shared" si="57"/>
        <v>39.435518924234124</v>
      </c>
      <c r="V74">
        <f t="shared" si="58"/>
        <v>1.5090062579509733</v>
      </c>
      <c r="W74">
        <f t="shared" si="59"/>
        <v>3.8265155350184847</v>
      </c>
      <c r="X74">
        <f t="shared" si="60"/>
        <v>2.2122128142975361</v>
      </c>
      <c r="Y74">
        <f t="shared" si="61"/>
        <v>-142.62330454825832</v>
      </c>
      <c r="Z74">
        <f t="shared" si="62"/>
        <v>87.277465777116788</v>
      </c>
      <c r="AA74">
        <f t="shared" si="63"/>
        <v>5.6153791769170693</v>
      </c>
      <c r="AB74">
        <f t="shared" si="64"/>
        <v>-49.73045959422447</v>
      </c>
      <c r="AC74">
        <v>-3.9938397971934499E-2</v>
      </c>
      <c r="AD74">
        <v>4.48343505193224E-2</v>
      </c>
      <c r="AE74">
        <v>3.3720876132190298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50734.587039124795</v>
      </c>
      <c r="AK74" t="s">
        <v>428</v>
      </c>
      <c r="AL74">
        <v>2.3298653846153798</v>
      </c>
      <c r="AM74">
        <v>2.0139999999999998</v>
      </c>
      <c r="AN74">
        <f t="shared" si="68"/>
        <v>-0.31586538461538005</v>
      </c>
      <c r="AO74">
        <f t="shared" si="69"/>
        <v>-0.1568348483691063</v>
      </c>
      <c r="AP74">
        <v>-0.40378870305966802</v>
      </c>
      <c r="AQ74" t="s">
        <v>253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0</v>
      </c>
      <c r="AW74">
        <f t="shared" si="72"/>
        <v>-1.4301332775213975</v>
      </c>
      <c r="AX74" t="e">
        <f t="shared" si="73"/>
        <v>#DIV/0!</v>
      </c>
      <c r="AY74" t="e">
        <f t="shared" si="74"/>
        <v>#DIV/0!</v>
      </c>
      <c r="AZ74" t="e">
        <f t="shared" si="75"/>
        <v>#DIV/0!</v>
      </c>
      <c r="BA74" t="e">
        <f t="shared" si="76"/>
        <v>#DIV/0!</v>
      </c>
      <c r="BB74" t="s">
        <v>253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-6.3761339421614309</v>
      </c>
      <c r="BI74">
        <f t="shared" si="82"/>
        <v>0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v>0.56468681542632304</v>
      </c>
      <c r="BN74">
        <v>0.5</v>
      </c>
      <c r="BO74" t="s">
        <v>254</v>
      </c>
      <c r="BP74">
        <v>1675181050.10323</v>
      </c>
      <c r="BQ74">
        <v>400.07719354838702</v>
      </c>
      <c r="BR74">
        <v>400.06180645161299</v>
      </c>
      <c r="BS74">
        <v>15.634951612903199</v>
      </c>
      <c r="BT74">
        <v>15.2754225806452</v>
      </c>
      <c r="BU74">
        <v>500.01354838709699</v>
      </c>
      <c r="BV74">
        <v>96.314941935483901</v>
      </c>
      <c r="BW74">
        <v>0.19998790322580601</v>
      </c>
      <c r="BX74">
        <v>28.142664516128999</v>
      </c>
      <c r="BY74">
        <v>27.664364516129002</v>
      </c>
      <c r="BZ74">
        <v>999.9</v>
      </c>
      <c r="CA74">
        <v>9999.8387096774204</v>
      </c>
      <c r="CB74">
        <v>0</v>
      </c>
      <c r="CC74">
        <v>384.34648387096797</v>
      </c>
      <c r="CD74">
        <v>0</v>
      </c>
      <c r="CE74">
        <v>0</v>
      </c>
      <c r="CF74">
        <v>0</v>
      </c>
      <c r="CG74">
        <v>0</v>
      </c>
      <c r="CH74">
        <v>2.3264612903225799</v>
      </c>
      <c r="CI74">
        <v>0</v>
      </c>
      <c r="CJ74">
        <v>2.58896774193548</v>
      </c>
      <c r="CK74">
        <v>0.366883870967742</v>
      </c>
      <c r="CL74">
        <v>40.624677419354803</v>
      </c>
      <c r="CM74">
        <v>44.308</v>
      </c>
      <c r="CN74">
        <v>42.608741935483899</v>
      </c>
      <c r="CO74">
        <v>42.436999999999998</v>
      </c>
      <c r="CP74">
        <v>40.872741935483901</v>
      </c>
      <c r="CQ74">
        <v>0</v>
      </c>
      <c r="CR74">
        <v>0</v>
      </c>
      <c r="CS74">
        <v>0</v>
      </c>
      <c r="CT74">
        <v>118.799999952316</v>
      </c>
      <c r="CU74">
        <v>2.3298653846153798</v>
      </c>
      <c r="CV74">
        <v>-0.90723075333978498</v>
      </c>
      <c r="CW74">
        <v>-1.9306256344819199</v>
      </c>
      <c r="CX74">
        <v>2.6020230769230799</v>
      </c>
      <c r="CY74">
        <v>15</v>
      </c>
      <c r="CZ74">
        <v>1675177325.2</v>
      </c>
      <c r="DA74" t="s">
        <v>255</v>
      </c>
      <c r="DB74">
        <v>2</v>
      </c>
      <c r="DC74">
        <v>-3.8029999999999999</v>
      </c>
      <c r="DD74">
        <v>0.372</v>
      </c>
      <c r="DE74">
        <v>400</v>
      </c>
      <c r="DF74">
        <v>15</v>
      </c>
      <c r="DG74">
        <v>1.54</v>
      </c>
      <c r="DH74">
        <v>0.52</v>
      </c>
      <c r="DI74">
        <v>9.9258530769230705E-3</v>
      </c>
      <c r="DJ74">
        <v>0.29535991032953202</v>
      </c>
      <c r="DK74">
        <v>0.119435564951601</v>
      </c>
      <c r="DL74">
        <v>1</v>
      </c>
      <c r="DM74">
        <v>2.0472000000000001</v>
      </c>
      <c r="DN74">
        <v>0</v>
      </c>
      <c r="DO74">
        <v>0</v>
      </c>
      <c r="DP74">
        <v>0</v>
      </c>
      <c r="DQ74">
        <v>0.36691286538461498</v>
      </c>
      <c r="DR74">
        <v>-0.14110151240400801</v>
      </c>
      <c r="DS74">
        <v>2.8842813387012601E-2</v>
      </c>
      <c r="DT74">
        <v>0</v>
      </c>
      <c r="DU74">
        <v>1</v>
      </c>
      <c r="DV74">
        <v>3</v>
      </c>
      <c r="DW74" t="s">
        <v>256</v>
      </c>
      <c r="DX74">
        <v>100</v>
      </c>
      <c r="DY74">
        <v>100</v>
      </c>
      <c r="DZ74">
        <v>-3.8029999999999999</v>
      </c>
      <c r="EA74">
        <v>0.372</v>
      </c>
      <c r="EB74">
        <v>2</v>
      </c>
      <c r="EC74">
        <v>516.88099999999997</v>
      </c>
      <c r="ED74">
        <v>414.58499999999998</v>
      </c>
      <c r="EE74">
        <v>30.414899999999999</v>
      </c>
      <c r="EF74">
        <v>30.972300000000001</v>
      </c>
      <c r="EG74">
        <v>29.9999</v>
      </c>
      <c r="EH74">
        <v>31.229099999999999</v>
      </c>
      <c r="EI74">
        <v>31.275099999999998</v>
      </c>
      <c r="EJ74">
        <v>20.1496</v>
      </c>
      <c r="EK74">
        <v>28.402799999999999</v>
      </c>
      <c r="EL74">
        <v>0</v>
      </c>
      <c r="EM74">
        <v>30.4832</v>
      </c>
      <c r="EN74">
        <v>399.99</v>
      </c>
      <c r="EO74">
        <v>15.5085</v>
      </c>
      <c r="EP74">
        <v>100.342</v>
      </c>
      <c r="EQ74">
        <v>90.702200000000005</v>
      </c>
    </row>
    <row r="75" spans="1:147" x14ac:dyDescent="0.3">
      <c r="A75">
        <v>59</v>
      </c>
      <c r="B75">
        <v>1675181118.0999999</v>
      </c>
      <c r="C75">
        <v>3660.3999998569502</v>
      </c>
      <c r="D75" t="s">
        <v>429</v>
      </c>
      <c r="E75" t="s">
        <v>430</v>
      </c>
      <c r="F75">
        <v>1675181110.0999999</v>
      </c>
      <c r="G75">
        <f t="shared" si="43"/>
        <v>9.890903855699414E-4</v>
      </c>
      <c r="H75">
        <f t="shared" si="44"/>
        <v>-1.3699711315715335</v>
      </c>
      <c r="I75">
        <f t="shared" si="45"/>
        <v>400.02674193548398</v>
      </c>
      <c r="J75">
        <f t="shared" si="46"/>
        <v>437.77901906153608</v>
      </c>
      <c r="K75">
        <f t="shared" si="47"/>
        <v>42.25281595301815</v>
      </c>
      <c r="L75">
        <f t="shared" si="48"/>
        <v>38.609105432961925</v>
      </c>
      <c r="M75">
        <f t="shared" si="49"/>
        <v>4.073294502230549E-2</v>
      </c>
      <c r="N75">
        <f t="shared" si="50"/>
        <v>3.38822598758862</v>
      </c>
      <c r="O75">
        <f t="shared" si="51"/>
        <v>4.0462843852504801E-2</v>
      </c>
      <c r="P75">
        <f t="shared" si="52"/>
        <v>2.5313395448759206E-2</v>
      </c>
      <c r="Q75">
        <f t="shared" si="53"/>
        <v>0</v>
      </c>
      <c r="R75">
        <f t="shared" si="54"/>
        <v>28.551832334438579</v>
      </c>
      <c r="S75">
        <f t="shared" si="55"/>
        <v>28.283754838709701</v>
      </c>
      <c r="T75">
        <f t="shared" si="56"/>
        <v>3.8580684804006093</v>
      </c>
      <c r="U75">
        <f t="shared" si="57"/>
        <v>39.422773565141881</v>
      </c>
      <c r="V75">
        <f t="shared" si="58"/>
        <v>1.5650667792222148</v>
      </c>
      <c r="W75">
        <f t="shared" si="59"/>
        <v>3.9699560373044553</v>
      </c>
      <c r="X75">
        <f t="shared" si="60"/>
        <v>2.2930017011783947</v>
      </c>
      <c r="Y75">
        <f t="shared" si="61"/>
        <v>-43.618886003634415</v>
      </c>
      <c r="Z75">
        <f t="shared" si="62"/>
        <v>89.931794425313399</v>
      </c>
      <c r="AA75">
        <f t="shared" si="63"/>
        <v>5.8162574499259225</v>
      </c>
      <c r="AB75">
        <f t="shared" si="64"/>
        <v>52.129165871604904</v>
      </c>
      <c r="AC75">
        <v>-3.9991160365623099E-2</v>
      </c>
      <c r="AD75">
        <v>4.4893580928477402E-2</v>
      </c>
      <c r="AE75">
        <v>3.3756272036168702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50692.265716957831</v>
      </c>
      <c r="AK75" t="s">
        <v>431</v>
      </c>
      <c r="AL75">
        <v>2.26945</v>
      </c>
      <c r="AM75">
        <v>1.2527999999999999</v>
      </c>
      <c r="AN75">
        <f t="shared" si="68"/>
        <v>-1.0166500000000001</v>
      </c>
      <c r="AO75">
        <f t="shared" si="69"/>
        <v>-0.8115022349936144</v>
      </c>
      <c r="AP75">
        <v>-0.386802317755568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-1.3699711315715335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-1.2322824964343677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0.56468681542632304</v>
      </c>
      <c r="BN75">
        <v>0.5</v>
      </c>
      <c r="BO75" t="s">
        <v>254</v>
      </c>
      <c r="BP75">
        <v>1675181110.0999999</v>
      </c>
      <c r="BQ75">
        <v>400.02674193548398</v>
      </c>
      <c r="BR75">
        <v>399.91670967741902</v>
      </c>
      <c r="BS75">
        <v>16.215567741935502</v>
      </c>
      <c r="BT75">
        <v>16.105677419354802</v>
      </c>
      <c r="BU75">
        <v>500.01625806451602</v>
      </c>
      <c r="BV75">
        <v>96.316348387096795</v>
      </c>
      <c r="BW75">
        <v>0.19996261290322601</v>
      </c>
      <c r="BX75">
        <v>28.7760838709677</v>
      </c>
      <c r="BY75">
        <v>28.283754838709701</v>
      </c>
      <c r="BZ75">
        <v>999.9</v>
      </c>
      <c r="CA75">
        <v>10012.9032258065</v>
      </c>
      <c r="CB75">
        <v>0</v>
      </c>
      <c r="CC75">
        <v>384.27935483870999</v>
      </c>
      <c r="CD75">
        <v>0</v>
      </c>
      <c r="CE75">
        <v>0</v>
      </c>
      <c r="CF75">
        <v>0</v>
      </c>
      <c r="CG75">
        <v>0</v>
      </c>
      <c r="CH75">
        <v>2.2712677419354801</v>
      </c>
      <c r="CI75">
        <v>0</v>
      </c>
      <c r="CJ75">
        <v>0.74705483870967704</v>
      </c>
      <c r="CK75">
        <v>0.14512258064516101</v>
      </c>
      <c r="CL75">
        <v>40.1267741935484</v>
      </c>
      <c r="CM75">
        <v>44.207322580645098</v>
      </c>
      <c r="CN75">
        <v>42.314064516129001</v>
      </c>
      <c r="CO75">
        <v>42.360774193548401</v>
      </c>
      <c r="CP75">
        <v>40.493645161290303</v>
      </c>
      <c r="CQ75">
        <v>0</v>
      </c>
      <c r="CR75">
        <v>0</v>
      </c>
      <c r="CS75">
        <v>0</v>
      </c>
      <c r="CT75">
        <v>59.599999904632597</v>
      </c>
      <c r="CU75">
        <v>2.26945</v>
      </c>
      <c r="CV75">
        <v>1.13845810719438</v>
      </c>
      <c r="CW75">
        <v>-3.3461743563108799</v>
      </c>
      <c r="CX75">
        <v>0.72663076923076897</v>
      </c>
      <c r="CY75">
        <v>15</v>
      </c>
      <c r="CZ75">
        <v>1675177325.2</v>
      </c>
      <c r="DA75" t="s">
        <v>255</v>
      </c>
      <c r="DB75">
        <v>2</v>
      </c>
      <c r="DC75">
        <v>-3.8029999999999999</v>
      </c>
      <c r="DD75">
        <v>0.372</v>
      </c>
      <c r="DE75">
        <v>400</v>
      </c>
      <c r="DF75">
        <v>15</v>
      </c>
      <c r="DG75">
        <v>1.54</v>
      </c>
      <c r="DH75">
        <v>0.52</v>
      </c>
      <c r="DI75">
        <v>9.0624299615384596E-2</v>
      </c>
      <c r="DJ75">
        <v>0.23302540401263999</v>
      </c>
      <c r="DK75">
        <v>0.106844478892845</v>
      </c>
      <c r="DL75">
        <v>1</v>
      </c>
      <c r="DM75">
        <v>2.6008</v>
      </c>
      <c r="DN75">
        <v>0</v>
      </c>
      <c r="DO75">
        <v>0</v>
      </c>
      <c r="DP75">
        <v>0</v>
      </c>
      <c r="DQ75">
        <v>0.122089761538462</v>
      </c>
      <c r="DR75">
        <v>-0.12640051293435001</v>
      </c>
      <c r="DS75">
        <v>2.39247786443996E-2</v>
      </c>
      <c r="DT75">
        <v>0</v>
      </c>
      <c r="DU75">
        <v>1</v>
      </c>
      <c r="DV75">
        <v>3</v>
      </c>
      <c r="DW75" t="s">
        <v>256</v>
      </c>
      <c r="DX75">
        <v>100</v>
      </c>
      <c r="DY75">
        <v>100</v>
      </c>
      <c r="DZ75">
        <v>-3.8029999999999999</v>
      </c>
      <c r="EA75">
        <v>0.372</v>
      </c>
      <c r="EB75">
        <v>2</v>
      </c>
      <c r="EC75">
        <v>516.79399999999998</v>
      </c>
      <c r="ED75">
        <v>415.423</v>
      </c>
      <c r="EE75">
        <v>30.413900000000002</v>
      </c>
      <c r="EF75">
        <v>30.931899999999999</v>
      </c>
      <c r="EG75">
        <v>29.9999</v>
      </c>
      <c r="EH75">
        <v>31.202100000000002</v>
      </c>
      <c r="EI75">
        <v>31.253499999999999</v>
      </c>
      <c r="EJ75">
        <v>20.1601</v>
      </c>
      <c r="EK75">
        <v>24.280899999999999</v>
      </c>
      <c r="EL75">
        <v>0</v>
      </c>
      <c r="EM75">
        <v>30.41</v>
      </c>
      <c r="EN75">
        <v>400.02600000000001</v>
      </c>
      <c r="EO75">
        <v>16.2788</v>
      </c>
      <c r="EP75">
        <v>100.346</v>
      </c>
      <c r="EQ75">
        <v>90.697500000000005</v>
      </c>
    </row>
    <row r="76" spans="1:147" x14ac:dyDescent="0.3">
      <c r="A76">
        <v>60</v>
      </c>
      <c r="B76">
        <v>1675181178.0999999</v>
      </c>
      <c r="C76">
        <v>3720.3999998569502</v>
      </c>
      <c r="D76" t="s">
        <v>432</v>
      </c>
      <c r="E76" t="s">
        <v>433</v>
      </c>
      <c r="F76">
        <v>1675181170.0999999</v>
      </c>
      <c r="G76">
        <f t="shared" si="43"/>
        <v>1.3429483188574882E-3</v>
      </c>
      <c r="H76">
        <f t="shared" si="44"/>
        <v>-1.8226242076891135</v>
      </c>
      <c r="I76">
        <f t="shared" si="45"/>
        <v>400.03345161290298</v>
      </c>
      <c r="J76">
        <f t="shared" si="46"/>
        <v>435.58799628830707</v>
      </c>
      <c r="K76">
        <f t="shared" si="47"/>
        <v>42.044045181983272</v>
      </c>
      <c r="L76">
        <f t="shared" si="48"/>
        <v>38.612231414167418</v>
      </c>
      <c r="M76">
        <f t="shared" si="49"/>
        <v>5.7226434004232822E-2</v>
      </c>
      <c r="N76">
        <f t="shared" si="50"/>
        <v>3.3857934783241013</v>
      </c>
      <c r="O76">
        <f t="shared" si="51"/>
        <v>5.6694472136551329E-2</v>
      </c>
      <c r="P76">
        <f t="shared" si="52"/>
        <v>3.5481427476463066E-2</v>
      </c>
      <c r="Q76">
        <f t="shared" si="53"/>
        <v>0</v>
      </c>
      <c r="R76">
        <f t="shared" si="54"/>
        <v>28.270638861097517</v>
      </c>
      <c r="S76">
        <f t="shared" si="55"/>
        <v>28.081151612903199</v>
      </c>
      <c r="T76">
        <f t="shared" si="56"/>
        <v>3.8128296286909253</v>
      </c>
      <c r="U76">
        <f t="shared" si="57"/>
        <v>40.53135017109318</v>
      </c>
      <c r="V76">
        <f t="shared" si="58"/>
        <v>1.5904511568710764</v>
      </c>
      <c r="W76">
        <f t="shared" si="59"/>
        <v>3.9240024084008454</v>
      </c>
      <c r="X76">
        <f t="shared" si="60"/>
        <v>2.2223784718198489</v>
      </c>
      <c r="Y76">
        <f t="shared" si="61"/>
        <v>-59.22402086161523</v>
      </c>
      <c r="Z76">
        <f t="shared" si="62"/>
        <v>90.210513060048186</v>
      </c>
      <c r="AA76">
        <f t="shared" si="63"/>
        <v>5.8267685115474714</v>
      </c>
      <c r="AB76">
        <f t="shared" si="64"/>
        <v>36.813260709980426</v>
      </c>
      <c r="AC76">
        <v>-3.9955067525861802E-2</v>
      </c>
      <c r="AD76">
        <v>4.48530635539389E-2</v>
      </c>
      <c r="AE76">
        <v>3.37320606501244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50682.236779304192</v>
      </c>
      <c r="AK76" t="s">
        <v>434</v>
      </c>
      <c r="AL76">
        <v>2.3280346153846199</v>
      </c>
      <c r="AM76">
        <v>2.0076299999999998</v>
      </c>
      <c r="AN76">
        <f t="shared" si="68"/>
        <v>-0.32040461538462006</v>
      </c>
      <c r="AO76">
        <f t="shared" si="69"/>
        <v>-0.15959345864756957</v>
      </c>
      <c r="AP76">
        <v>-0.51460592978072395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-1.8226242076891135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-6.2659209749210412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0.56468681542632304</v>
      </c>
      <c r="BN76">
        <v>0.5</v>
      </c>
      <c r="BO76" t="s">
        <v>254</v>
      </c>
      <c r="BP76">
        <v>1675181170.0999999</v>
      </c>
      <c r="BQ76">
        <v>400.03345161290298</v>
      </c>
      <c r="BR76">
        <v>399.88829032258099</v>
      </c>
      <c r="BS76">
        <v>16.477516129032299</v>
      </c>
      <c r="BT76">
        <v>16.3283548387097</v>
      </c>
      <c r="BU76">
        <v>500.02890322580703</v>
      </c>
      <c r="BV76">
        <v>96.322516129032294</v>
      </c>
      <c r="BW76">
        <v>0.199990322580645</v>
      </c>
      <c r="BX76">
        <v>28.575361290322601</v>
      </c>
      <c r="BY76">
        <v>28.081151612903199</v>
      </c>
      <c r="BZ76">
        <v>999.9</v>
      </c>
      <c r="CA76">
        <v>10003.225806451601</v>
      </c>
      <c r="CB76">
        <v>0</v>
      </c>
      <c r="CC76">
        <v>384.30848387096802</v>
      </c>
      <c r="CD76">
        <v>0</v>
      </c>
      <c r="CE76">
        <v>0</v>
      </c>
      <c r="CF76">
        <v>0</v>
      </c>
      <c r="CG76">
        <v>0</v>
      </c>
      <c r="CH76">
        <v>2.32448709677419</v>
      </c>
      <c r="CI76">
        <v>0</v>
      </c>
      <c r="CJ76">
        <v>-1.45128709677419</v>
      </c>
      <c r="CK76">
        <v>-5.0270967741935499E-2</v>
      </c>
      <c r="CL76">
        <v>39.713451612903199</v>
      </c>
      <c r="CM76">
        <v>44.054000000000002</v>
      </c>
      <c r="CN76">
        <v>41.985709677419401</v>
      </c>
      <c r="CO76">
        <v>42.1991935483871</v>
      </c>
      <c r="CP76">
        <v>40.168999999999997</v>
      </c>
      <c r="CQ76">
        <v>0</v>
      </c>
      <c r="CR76">
        <v>0</v>
      </c>
      <c r="CS76">
        <v>0</v>
      </c>
      <c r="CT76">
        <v>59.399999856948902</v>
      </c>
      <c r="CU76">
        <v>2.3280346153846199</v>
      </c>
      <c r="CV76">
        <v>-0.11292650260592101</v>
      </c>
      <c r="CW76">
        <v>-0.67419142670681897</v>
      </c>
      <c r="CX76">
        <v>-1.4060192307692301</v>
      </c>
      <c r="CY76">
        <v>15</v>
      </c>
      <c r="CZ76">
        <v>1675177325.2</v>
      </c>
      <c r="DA76" t="s">
        <v>255</v>
      </c>
      <c r="DB76">
        <v>2</v>
      </c>
      <c r="DC76">
        <v>-3.8029999999999999</v>
      </c>
      <c r="DD76">
        <v>0.372</v>
      </c>
      <c r="DE76">
        <v>400</v>
      </c>
      <c r="DF76">
        <v>15</v>
      </c>
      <c r="DG76">
        <v>1.54</v>
      </c>
      <c r="DH76">
        <v>0.52</v>
      </c>
      <c r="DI76">
        <v>0.116911060769231</v>
      </c>
      <c r="DJ76">
        <v>0.258841676291302</v>
      </c>
      <c r="DK76">
        <v>0.11325185738545999</v>
      </c>
      <c r="DL76">
        <v>1</v>
      </c>
      <c r="DM76">
        <v>2.3496999999999999</v>
      </c>
      <c r="DN76">
        <v>0</v>
      </c>
      <c r="DO76">
        <v>0</v>
      </c>
      <c r="DP76">
        <v>0</v>
      </c>
      <c r="DQ76">
        <v>0.114974759615385</v>
      </c>
      <c r="DR76">
        <v>0.343730194997034</v>
      </c>
      <c r="DS76">
        <v>4.5194799230766899E-2</v>
      </c>
      <c r="DT76">
        <v>0</v>
      </c>
      <c r="DU76">
        <v>1</v>
      </c>
      <c r="DV76">
        <v>3</v>
      </c>
      <c r="DW76" t="s">
        <v>256</v>
      </c>
      <c r="DX76">
        <v>100</v>
      </c>
      <c r="DY76">
        <v>100</v>
      </c>
      <c r="DZ76">
        <v>-3.8029999999999999</v>
      </c>
      <c r="EA76">
        <v>0.372</v>
      </c>
      <c r="EB76">
        <v>2</v>
      </c>
      <c r="EC76">
        <v>517.11400000000003</v>
      </c>
      <c r="ED76">
        <v>415.238</v>
      </c>
      <c r="EE76">
        <v>26.453199999999999</v>
      </c>
      <c r="EF76">
        <v>30.915700000000001</v>
      </c>
      <c r="EG76">
        <v>29.999600000000001</v>
      </c>
      <c r="EH76">
        <v>31.177800000000001</v>
      </c>
      <c r="EI76">
        <v>31.226600000000001</v>
      </c>
      <c r="EJ76">
        <v>20.156700000000001</v>
      </c>
      <c r="EK76">
        <v>24.578299999999999</v>
      </c>
      <c r="EL76">
        <v>0</v>
      </c>
      <c r="EM76">
        <v>26.500399999999999</v>
      </c>
      <c r="EN76">
        <v>399.834</v>
      </c>
      <c r="EO76">
        <v>16.1645</v>
      </c>
      <c r="EP76">
        <v>100.35</v>
      </c>
      <c r="EQ76">
        <v>90.696399999999997</v>
      </c>
    </row>
    <row r="77" spans="1:147" x14ac:dyDescent="0.3">
      <c r="A77">
        <v>61</v>
      </c>
      <c r="B77">
        <v>1675181238.0999999</v>
      </c>
      <c r="C77">
        <v>3780.3999998569502</v>
      </c>
      <c r="D77" t="s">
        <v>435</v>
      </c>
      <c r="E77" t="s">
        <v>436</v>
      </c>
      <c r="F77">
        <v>1675181230.0999999</v>
      </c>
      <c r="G77">
        <f t="shared" si="43"/>
        <v>1.4269697729787686E-3</v>
      </c>
      <c r="H77">
        <f t="shared" si="44"/>
        <v>-1.3271492038822492</v>
      </c>
      <c r="I77">
        <f t="shared" si="45"/>
        <v>399.98735483871002</v>
      </c>
      <c r="J77">
        <f t="shared" si="46"/>
        <v>419.51000389787276</v>
      </c>
      <c r="K77">
        <f t="shared" si="47"/>
        <v>40.492810911453702</v>
      </c>
      <c r="L77">
        <f t="shared" si="48"/>
        <v>38.608405463435361</v>
      </c>
      <c r="M77">
        <f t="shared" si="49"/>
        <v>6.137293966651744E-2</v>
      </c>
      <c r="N77">
        <f t="shared" si="50"/>
        <v>3.3838379731712096</v>
      </c>
      <c r="O77">
        <f t="shared" si="51"/>
        <v>6.0761190042462318E-2</v>
      </c>
      <c r="P77">
        <f t="shared" si="52"/>
        <v>3.8030198753036003E-2</v>
      </c>
      <c r="Q77">
        <f t="shared" si="53"/>
        <v>0</v>
      </c>
      <c r="R77">
        <f t="shared" si="54"/>
        <v>27.974637527192623</v>
      </c>
      <c r="S77">
        <f t="shared" si="55"/>
        <v>27.8550838709677</v>
      </c>
      <c r="T77">
        <f t="shared" si="56"/>
        <v>3.7628983491004173</v>
      </c>
      <c r="U77">
        <f t="shared" si="57"/>
        <v>40.361588943617271</v>
      </c>
      <c r="V77">
        <f t="shared" si="58"/>
        <v>1.5585279961398766</v>
      </c>
      <c r="W77">
        <f t="shared" si="59"/>
        <v>3.8614138762402219</v>
      </c>
      <c r="X77">
        <f t="shared" si="60"/>
        <v>2.2043703529605407</v>
      </c>
      <c r="Y77">
        <f t="shared" si="61"/>
        <v>-62.929366988363697</v>
      </c>
      <c r="Z77">
        <f t="shared" si="62"/>
        <v>80.920417798820196</v>
      </c>
      <c r="AA77">
        <f t="shared" si="63"/>
        <v>5.2166557065021699</v>
      </c>
      <c r="AB77">
        <f t="shared" si="64"/>
        <v>23.207706516958666</v>
      </c>
      <c r="AC77">
        <v>-3.9926060097488898E-2</v>
      </c>
      <c r="AD77">
        <v>4.4820500174400001E-2</v>
      </c>
      <c r="AE77">
        <v>3.3712596983371599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50693.490026797197</v>
      </c>
      <c r="AK77" t="s">
        <v>437</v>
      </c>
      <c r="AL77">
        <v>2.28390769230769</v>
      </c>
      <c r="AM77">
        <v>1.9343999999999999</v>
      </c>
      <c r="AN77">
        <f t="shared" si="68"/>
        <v>-0.34950769230769008</v>
      </c>
      <c r="AO77">
        <f t="shared" si="69"/>
        <v>-0.18068015524591094</v>
      </c>
      <c r="AP77">
        <v>-0.37471182876721298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-1.3271492038822492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-5.5346421339907028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0.56468681542632304</v>
      </c>
      <c r="BN77">
        <v>0.5</v>
      </c>
      <c r="BO77" t="s">
        <v>254</v>
      </c>
      <c r="BP77">
        <v>1675181230.0999999</v>
      </c>
      <c r="BQ77">
        <v>399.98735483871002</v>
      </c>
      <c r="BR77">
        <v>399.901935483871</v>
      </c>
      <c r="BS77">
        <v>16.1465225806452</v>
      </c>
      <c r="BT77">
        <v>15.9879741935484</v>
      </c>
      <c r="BU77">
        <v>500.02419354838702</v>
      </c>
      <c r="BV77">
        <v>96.324029032258096</v>
      </c>
      <c r="BW77">
        <v>0.20003603225806499</v>
      </c>
      <c r="BX77">
        <v>28.298654838709702</v>
      </c>
      <c r="BY77">
        <v>27.8550838709677</v>
      </c>
      <c r="BZ77">
        <v>999.9</v>
      </c>
      <c r="CA77">
        <v>9995.8064516128998</v>
      </c>
      <c r="CB77">
        <v>0</v>
      </c>
      <c r="CC77">
        <v>384.25680645161299</v>
      </c>
      <c r="CD77">
        <v>0</v>
      </c>
      <c r="CE77">
        <v>0</v>
      </c>
      <c r="CF77">
        <v>0</v>
      </c>
      <c r="CG77">
        <v>0</v>
      </c>
      <c r="CH77">
        <v>2.28466451612903</v>
      </c>
      <c r="CI77">
        <v>0</v>
      </c>
      <c r="CJ77">
        <v>-3.0797645161290301</v>
      </c>
      <c r="CK77">
        <v>-0.26648709677419402</v>
      </c>
      <c r="CL77">
        <v>39.3767741935484</v>
      </c>
      <c r="CM77">
        <v>43.858741935483899</v>
      </c>
      <c r="CN77">
        <v>41.685000000000002</v>
      </c>
      <c r="CO77">
        <v>42.066064516129003</v>
      </c>
      <c r="CP77">
        <v>39.882935483871002</v>
      </c>
      <c r="CQ77">
        <v>0</v>
      </c>
      <c r="CR77">
        <v>0</v>
      </c>
      <c r="CS77">
        <v>0</v>
      </c>
      <c r="CT77">
        <v>59.400000095367403</v>
      </c>
      <c r="CU77">
        <v>2.28390769230769</v>
      </c>
      <c r="CV77">
        <v>-6.5750424897469295E-2</v>
      </c>
      <c r="CW77">
        <v>-2.8774769262505502</v>
      </c>
      <c r="CX77">
        <v>-3.07433076923077</v>
      </c>
      <c r="CY77">
        <v>15</v>
      </c>
      <c r="CZ77">
        <v>1675177325.2</v>
      </c>
      <c r="DA77" t="s">
        <v>255</v>
      </c>
      <c r="DB77">
        <v>2</v>
      </c>
      <c r="DC77">
        <v>-3.8029999999999999</v>
      </c>
      <c r="DD77">
        <v>0.372</v>
      </c>
      <c r="DE77">
        <v>400</v>
      </c>
      <c r="DF77">
        <v>15</v>
      </c>
      <c r="DG77">
        <v>1.54</v>
      </c>
      <c r="DH77">
        <v>0.52</v>
      </c>
      <c r="DI77">
        <v>9.6632717307692295E-2</v>
      </c>
      <c r="DJ77">
        <v>-0.14700881079716799</v>
      </c>
      <c r="DK77">
        <v>0.10447649075078801</v>
      </c>
      <c r="DL77">
        <v>1</v>
      </c>
      <c r="DM77">
        <v>2.7080000000000002</v>
      </c>
      <c r="DN77">
        <v>0</v>
      </c>
      <c r="DO77">
        <v>0</v>
      </c>
      <c r="DP77">
        <v>0</v>
      </c>
      <c r="DQ77">
        <v>0.15368988461538499</v>
      </c>
      <c r="DR77">
        <v>8.3629482401659197E-2</v>
      </c>
      <c r="DS77">
        <v>2.0937139012414001E-2</v>
      </c>
      <c r="DT77">
        <v>1</v>
      </c>
      <c r="DU77">
        <v>2</v>
      </c>
      <c r="DV77">
        <v>3</v>
      </c>
      <c r="DW77" t="s">
        <v>260</v>
      </c>
      <c r="DX77">
        <v>100</v>
      </c>
      <c r="DY77">
        <v>100</v>
      </c>
      <c r="DZ77">
        <v>-3.8029999999999999</v>
      </c>
      <c r="EA77">
        <v>0.372</v>
      </c>
      <c r="EB77">
        <v>2</v>
      </c>
      <c r="EC77">
        <v>516.62300000000005</v>
      </c>
      <c r="ED77">
        <v>414.99799999999999</v>
      </c>
      <c r="EE77">
        <v>26.869299999999999</v>
      </c>
      <c r="EF77">
        <v>30.921099999999999</v>
      </c>
      <c r="EG77">
        <v>29.9999</v>
      </c>
      <c r="EH77">
        <v>31.164300000000001</v>
      </c>
      <c r="EI77">
        <v>31.2104</v>
      </c>
      <c r="EJ77">
        <v>20.153700000000001</v>
      </c>
      <c r="EK77">
        <v>26.238700000000001</v>
      </c>
      <c r="EL77">
        <v>0</v>
      </c>
      <c r="EM77">
        <v>26.9392</v>
      </c>
      <c r="EN77">
        <v>399.76400000000001</v>
      </c>
      <c r="EO77">
        <v>15.8666</v>
      </c>
      <c r="EP77">
        <v>100.35299999999999</v>
      </c>
      <c r="EQ77">
        <v>90.697000000000003</v>
      </c>
    </row>
    <row r="78" spans="1:147" x14ac:dyDescent="0.3">
      <c r="A78">
        <v>62</v>
      </c>
      <c r="B78">
        <v>1675181298.0999999</v>
      </c>
      <c r="C78">
        <v>3840.3999998569502</v>
      </c>
      <c r="D78" t="s">
        <v>438</v>
      </c>
      <c r="E78" t="s">
        <v>439</v>
      </c>
      <c r="F78">
        <v>1675181290.10323</v>
      </c>
      <c r="G78">
        <f t="shared" si="43"/>
        <v>1.1648228609679077E-3</v>
      </c>
      <c r="H78">
        <f t="shared" si="44"/>
        <v>-1.1297712485686611</v>
      </c>
      <c r="I78">
        <f t="shared" si="45"/>
        <v>399.993258064516</v>
      </c>
      <c r="J78">
        <f t="shared" si="46"/>
        <v>421.10164085036132</v>
      </c>
      <c r="K78">
        <f t="shared" si="47"/>
        <v>40.644684352542725</v>
      </c>
      <c r="L78">
        <f t="shared" si="48"/>
        <v>38.607305552994895</v>
      </c>
      <c r="M78">
        <f t="shared" si="49"/>
        <v>4.9732940273547556E-2</v>
      </c>
      <c r="N78">
        <f t="shared" si="50"/>
        <v>3.380288367118002</v>
      </c>
      <c r="O78">
        <f t="shared" si="51"/>
        <v>4.9329994396409824E-2</v>
      </c>
      <c r="P78">
        <f t="shared" si="52"/>
        <v>3.0867177298181524E-2</v>
      </c>
      <c r="Q78">
        <f t="shared" si="53"/>
        <v>0</v>
      </c>
      <c r="R78">
        <f t="shared" si="54"/>
        <v>28.001228518838378</v>
      </c>
      <c r="S78">
        <f t="shared" si="55"/>
        <v>27.8514709677419</v>
      </c>
      <c r="T78">
        <f t="shared" si="56"/>
        <v>3.7621050262847024</v>
      </c>
      <c r="U78">
        <f t="shared" si="57"/>
        <v>40.104459042923807</v>
      </c>
      <c r="V78">
        <f t="shared" si="58"/>
        <v>1.545658943772241</v>
      </c>
      <c r="W78">
        <f t="shared" si="59"/>
        <v>3.8540825151585314</v>
      </c>
      <c r="X78">
        <f t="shared" si="60"/>
        <v>2.2164460825124612</v>
      </c>
      <c r="Y78">
        <f t="shared" si="61"/>
        <v>-51.368688168684727</v>
      </c>
      <c r="Z78">
        <f t="shared" si="62"/>
        <v>75.540634447028481</v>
      </c>
      <c r="AA78">
        <f t="shared" si="63"/>
        <v>4.8740722478950227</v>
      </c>
      <c r="AB78">
        <f t="shared" si="64"/>
        <v>29.046018526238775</v>
      </c>
      <c r="AC78">
        <v>-3.9873423885579899E-2</v>
      </c>
      <c r="AD78">
        <v>4.4761411415346702E-2</v>
      </c>
      <c r="AE78">
        <v>3.3677266747551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50634.771677629353</v>
      </c>
      <c r="AK78" t="s">
        <v>440</v>
      </c>
      <c r="AL78">
        <v>2.3057500000000002</v>
      </c>
      <c r="AM78">
        <v>1.4563999999999999</v>
      </c>
      <c r="AN78">
        <f t="shared" si="68"/>
        <v>-0.84935000000000027</v>
      </c>
      <c r="AO78">
        <f t="shared" si="69"/>
        <v>-0.58318456468003321</v>
      </c>
      <c r="AP78">
        <v>-0.31898346425850799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-1.1297712485686611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-1.7147230234885493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0.56468681542632304</v>
      </c>
      <c r="BN78">
        <v>0.5</v>
      </c>
      <c r="BO78" t="s">
        <v>254</v>
      </c>
      <c r="BP78">
        <v>1675181290.10323</v>
      </c>
      <c r="BQ78">
        <v>399.993258064516</v>
      </c>
      <c r="BR78">
        <v>399.91829032258102</v>
      </c>
      <c r="BS78">
        <v>16.0138903225806</v>
      </c>
      <c r="BT78">
        <v>15.884454838709701</v>
      </c>
      <c r="BU78">
        <v>500.03816129032299</v>
      </c>
      <c r="BV78">
        <v>96.319822580645194</v>
      </c>
      <c r="BW78">
        <v>0.20006812903225801</v>
      </c>
      <c r="BX78">
        <v>28.2659870967742</v>
      </c>
      <c r="BY78">
        <v>27.8514709677419</v>
      </c>
      <c r="BZ78">
        <v>999.9</v>
      </c>
      <c r="CA78">
        <v>9983.0645161290304</v>
      </c>
      <c r="CB78">
        <v>0</v>
      </c>
      <c r="CC78">
        <v>384.3</v>
      </c>
      <c r="CD78">
        <v>0</v>
      </c>
      <c r="CE78">
        <v>0</v>
      </c>
      <c r="CF78">
        <v>0</v>
      </c>
      <c r="CG78">
        <v>0</v>
      </c>
      <c r="CH78">
        <v>2.3150967741935502</v>
      </c>
      <c r="CI78">
        <v>0</v>
      </c>
      <c r="CJ78">
        <v>-4.4970064516128998</v>
      </c>
      <c r="CK78">
        <v>-0.400493548387097</v>
      </c>
      <c r="CL78">
        <v>39.0884838709677</v>
      </c>
      <c r="CM78">
        <v>43.667000000000002</v>
      </c>
      <c r="CN78">
        <v>41.405000000000001</v>
      </c>
      <c r="CO78">
        <v>41.893000000000001</v>
      </c>
      <c r="CP78">
        <v>39.616806451612902</v>
      </c>
      <c r="CQ78">
        <v>0</v>
      </c>
      <c r="CR78">
        <v>0</v>
      </c>
      <c r="CS78">
        <v>0</v>
      </c>
      <c r="CT78">
        <v>59.199999809265101</v>
      </c>
      <c r="CU78">
        <v>2.3057500000000002</v>
      </c>
      <c r="CV78">
        <v>0.24512479613119501</v>
      </c>
      <c r="CW78">
        <v>-1.4204341770041999</v>
      </c>
      <c r="CX78">
        <v>-4.4985038461538496</v>
      </c>
      <c r="CY78">
        <v>15</v>
      </c>
      <c r="CZ78">
        <v>1675177325.2</v>
      </c>
      <c r="DA78" t="s">
        <v>255</v>
      </c>
      <c r="DB78">
        <v>2</v>
      </c>
      <c r="DC78">
        <v>-3.8029999999999999</v>
      </c>
      <c r="DD78">
        <v>0.372</v>
      </c>
      <c r="DE78">
        <v>400</v>
      </c>
      <c r="DF78">
        <v>15</v>
      </c>
      <c r="DG78">
        <v>1.54</v>
      </c>
      <c r="DH78">
        <v>0.52</v>
      </c>
      <c r="DI78">
        <v>7.8385515384615398E-2</v>
      </c>
      <c r="DJ78">
        <v>-2.03573916903418E-2</v>
      </c>
      <c r="DK78">
        <v>9.5492859591518806E-2</v>
      </c>
      <c r="DL78">
        <v>1</v>
      </c>
      <c r="DM78">
        <v>2.1789999999999998</v>
      </c>
      <c r="DN78">
        <v>0</v>
      </c>
      <c r="DO78">
        <v>0</v>
      </c>
      <c r="DP78">
        <v>0</v>
      </c>
      <c r="DQ78">
        <v>0.12923719230769201</v>
      </c>
      <c r="DR78">
        <v>3.2110477983651898E-3</v>
      </c>
      <c r="DS78">
        <v>2.0833565930457E-3</v>
      </c>
      <c r="DT78">
        <v>1</v>
      </c>
      <c r="DU78">
        <v>2</v>
      </c>
      <c r="DV78">
        <v>3</v>
      </c>
      <c r="DW78" t="s">
        <v>260</v>
      </c>
      <c r="DX78">
        <v>100</v>
      </c>
      <c r="DY78">
        <v>100</v>
      </c>
      <c r="DZ78">
        <v>-3.8029999999999999</v>
      </c>
      <c r="EA78">
        <v>0.372</v>
      </c>
      <c r="EB78">
        <v>2</v>
      </c>
      <c r="EC78">
        <v>516.77099999999996</v>
      </c>
      <c r="ED78">
        <v>414.40899999999999</v>
      </c>
      <c r="EE78">
        <v>27.845500000000001</v>
      </c>
      <c r="EF78">
        <v>30.918500000000002</v>
      </c>
      <c r="EG78">
        <v>30</v>
      </c>
      <c r="EH78">
        <v>31.1508</v>
      </c>
      <c r="EI78">
        <v>31.196999999999999</v>
      </c>
      <c r="EJ78">
        <v>20.158200000000001</v>
      </c>
      <c r="EK78">
        <v>26.238700000000001</v>
      </c>
      <c r="EL78">
        <v>0</v>
      </c>
      <c r="EM78">
        <v>27.8978</v>
      </c>
      <c r="EN78">
        <v>399.85700000000003</v>
      </c>
      <c r="EO78">
        <v>15.8706</v>
      </c>
      <c r="EP78">
        <v>100.355</v>
      </c>
      <c r="EQ78">
        <v>90.697999999999993</v>
      </c>
    </row>
    <row r="79" spans="1:147" x14ac:dyDescent="0.3">
      <c r="A79">
        <v>63</v>
      </c>
      <c r="B79">
        <v>1675181358.0999999</v>
      </c>
      <c r="C79">
        <v>3900.3999998569502</v>
      </c>
      <c r="D79" t="s">
        <v>441</v>
      </c>
      <c r="E79" t="s">
        <v>442</v>
      </c>
      <c r="F79">
        <v>1675181350.10323</v>
      </c>
      <c r="G79">
        <f t="shared" si="43"/>
        <v>9.4682428116740368E-4</v>
      </c>
      <c r="H79">
        <f t="shared" si="44"/>
        <v>-1.3490511509175367</v>
      </c>
      <c r="I79">
        <f t="shared" si="45"/>
        <v>400.005290322581</v>
      </c>
      <c r="J79">
        <f t="shared" si="46"/>
        <v>438.38164253494989</v>
      </c>
      <c r="K79">
        <f t="shared" si="47"/>
        <v>42.31290127937924</v>
      </c>
      <c r="L79">
        <f t="shared" si="48"/>
        <v>38.60878905142436</v>
      </c>
      <c r="M79">
        <f t="shared" si="49"/>
        <v>3.9919755772728702E-2</v>
      </c>
      <c r="N79">
        <f t="shared" si="50"/>
        <v>3.3872640312966502</v>
      </c>
      <c r="O79">
        <f t="shared" si="51"/>
        <v>3.9660221270513989E-2</v>
      </c>
      <c r="P79">
        <f t="shared" si="52"/>
        <v>2.4810815606626881E-2</v>
      </c>
      <c r="Q79">
        <f t="shared" si="53"/>
        <v>0</v>
      </c>
      <c r="R79">
        <f t="shared" si="54"/>
        <v>28.164757982667346</v>
      </c>
      <c r="S79">
        <f t="shared" si="55"/>
        <v>27.983732258064499</v>
      </c>
      <c r="T79">
        <f t="shared" si="56"/>
        <v>3.7912423185683415</v>
      </c>
      <c r="U79">
        <f t="shared" si="57"/>
        <v>39.97122688563573</v>
      </c>
      <c r="V79">
        <f t="shared" si="58"/>
        <v>1.5507307705384237</v>
      </c>
      <c r="W79">
        <f t="shared" si="59"/>
        <v>3.8796176433996385</v>
      </c>
      <c r="X79">
        <f t="shared" si="60"/>
        <v>2.240511548029918</v>
      </c>
      <c r="Y79">
        <f t="shared" si="61"/>
        <v>-41.754950799482501</v>
      </c>
      <c r="Z79">
        <f t="shared" si="62"/>
        <v>72.279280910597691</v>
      </c>
      <c r="AA79">
        <f t="shared" si="63"/>
        <v>4.6597393342271918</v>
      </c>
      <c r="AB79">
        <f t="shared" si="64"/>
        <v>35.184069445342381</v>
      </c>
      <c r="AC79">
        <v>-3.99768858667581E-2</v>
      </c>
      <c r="AD79">
        <v>4.4877556552986697E-2</v>
      </c>
      <c r="AE79">
        <v>3.3746697443518898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50741.6881896868</v>
      </c>
      <c r="AK79" t="s">
        <v>443</v>
      </c>
      <c r="AL79">
        <v>2.3469307692307702</v>
      </c>
      <c r="AM79">
        <v>1.73</v>
      </c>
      <c r="AN79">
        <f t="shared" si="68"/>
        <v>-0.61693076923077017</v>
      </c>
      <c r="AO79">
        <f t="shared" si="69"/>
        <v>-0.35660738105824868</v>
      </c>
      <c r="AP79">
        <v>-0.38089569912743099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-1.3490511509175367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-2.8042044363536571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0.56468681542632304</v>
      </c>
      <c r="BN79">
        <v>0.5</v>
      </c>
      <c r="BO79" t="s">
        <v>254</v>
      </c>
      <c r="BP79">
        <v>1675181350.10323</v>
      </c>
      <c r="BQ79">
        <v>400.005290322581</v>
      </c>
      <c r="BR79">
        <v>399.89570967741901</v>
      </c>
      <c r="BS79">
        <v>16.0663032258065</v>
      </c>
      <c r="BT79">
        <v>15.961093548387099</v>
      </c>
      <c r="BU79">
        <v>500.01977419354802</v>
      </c>
      <c r="BV79">
        <v>96.320758064516099</v>
      </c>
      <c r="BW79">
        <v>0.199938</v>
      </c>
      <c r="BX79">
        <v>28.379535483870999</v>
      </c>
      <c r="BY79">
        <v>27.983732258064499</v>
      </c>
      <c r="BZ79">
        <v>999.9</v>
      </c>
      <c r="CA79">
        <v>10008.870967741899</v>
      </c>
      <c r="CB79">
        <v>0</v>
      </c>
      <c r="CC79">
        <v>384.34300000000002</v>
      </c>
      <c r="CD79">
        <v>0</v>
      </c>
      <c r="CE79">
        <v>0</v>
      </c>
      <c r="CF79">
        <v>0</v>
      </c>
      <c r="CG79">
        <v>0</v>
      </c>
      <c r="CH79">
        <v>2.32455161290323</v>
      </c>
      <c r="CI79">
        <v>0</v>
      </c>
      <c r="CJ79">
        <v>-5.7972193548387096</v>
      </c>
      <c r="CK79">
        <v>-0.59070322580645196</v>
      </c>
      <c r="CL79">
        <v>38.830354838709702</v>
      </c>
      <c r="CM79">
        <v>43.471548387096803</v>
      </c>
      <c r="CN79">
        <v>41.155000000000001</v>
      </c>
      <c r="CO79">
        <v>41.737806451612897</v>
      </c>
      <c r="CP79">
        <v>39.389000000000003</v>
      </c>
      <c r="CQ79">
        <v>0</v>
      </c>
      <c r="CR79">
        <v>0</v>
      </c>
      <c r="CS79">
        <v>0</v>
      </c>
      <c r="CT79">
        <v>59.599999904632597</v>
      </c>
      <c r="CU79">
        <v>2.3469307692307702</v>
      </c>
      <c r="CV79">
        <v>0.66258460894250204</v>
      </c>
      <c r="CW79">
        <v>-0.34207862725878102</v>
      </c>
      <c r="CX79">
        <v>-5.8197307692307696</v>
      </c>
      <c r="CY79">
        <v>15</v>
      </c>
      <c r="CZ79">
        <v>1675177325.2</v>
      </c>
      <c r="DA79" t="s">
        <v>255</v>
      </c>
      <c r="DB79">
        <v>2</v>
      </c>
      <c r="DC79">
        <v>-3.8029999999999999</v>
      </c>
      <c r="DD79">
        <v>0.372</v>
      </c>
      <c r="DE79">
        <v>400</v>
      </c>
      <c r="DF79">
        <v>15</v>
      </c>
      <c r="DG79">
        <v>1.54</v>
      </c>
      <c r="DH79">
        <v>0.52</v>
      </c>
      <c r="DI79">
        <v>9.8902777692307695E-2</v>
      </c>
      <c r="DJ79">
        <v>5.9177876115404801E-2</v>
      </c>
      <c r="DK79">
        <v>9.3454452590199896E-2</v>
      </c>
      <c r="DL79">
        <v>1</v>
      </c>
      <c r="DM79">
        <v>2.6305999999999998</v>
      </c>
      <c r="DN79">
        <v>0</v>
      </c>
      <c r="DO79">
        <v>0</v>
      </c>
      <c r="DP79">
        <v>0</v>
      </c>
      <c r="DQ79">
        <v>9.7436092307692304E-2</v>
      </c>
      <c r="DR79">
        <v>7.5811354115481594E-2</v>
      </c>
      <c r="DS79">
        <v>1.28316423073655E-2</v>
      </c>
      <c r="DT79">
        <v>1</v>
      </c>
      <c r="DU79">
        <v>2</v>
      </c>
      <c r="DV79">
        <v>3</v>
      </c>
      <c r="DW79" t="s">
        <v>260</v>
      </c>
      <c r="DX79">
        <v>100</v>
      </c>
      <c r="DY79">
        <v>100</v>
      </c>
      <c r="DZ79">
        <v>-3.8029999999999999</v>
      </c>
      <c r="EA79">
        <v>0.372</v>
      </c>
      <c r="EB79">
        <v>2</v>
      </c>
      <c r="EC79">
        <v>516.55799999999999</v>
      </c>
      <c r="ED79">
        <v>415.07600000000002</v>
      </c>
      <c r="EE79">
        <v>28.141999999999999</v>
      </c>
      <c r="EF79">
        <v>30.910299999999999</v>
      </c>
      <c r="EG79">
        <v>30.0001</v>
      </c>
      <c r="EH79">
        <v>31.14</v>
      </c>
      <c r="EI79">
        <v>31.186199999999999</v>
      </c>
      <c r="EJ79">
        <v>20.155899999999999</v>
      </c>
      <c r="EK79">
        <v>25.691400000000002</v>
      </c>
      <c r="EL79">
        <v>0</v>
      </c>
      <c r="EM79">
        <v>28.134499999999999</v>
      </c>
      <c r="EN79">
        <v>399.78899999999999</v>
      </c>
      <c r="EO79">
        <v>15.980700000000001</v>
      </c>
      <c r="EP79">
        <v>100.358</v>
      </c>
      <c r="EQ79">
        <v>90.697299999999998</v>
      </c>
    </row>
    <row r="80" spans="1:147" x14ac:dyDescent="0.3">
      <c r="A80">
        <v>64</v>
      </c>
      <c r="B80">
        <v>1675181418.2</v>
      </c>
      <c r="C80">
        <v>3960.5</v>
      </c>
      <c r="D80" t="s">
        <v>444</v>
      </c>
      <c r="E80" t="s">
        <v>445</v>
      </c>
      <c r="F80">
        <v>1675181410.1419401</v>
      </c>
      <c r="G80">
        <f t="shared" si="43"/>
        <v>8.3353422037239875E-4</v>
      </c>
      <c r="H80">
        <f t="shared" si="44"/>
        <v>-1.4222655068545913</v>
      </c>
      <c r="I80">
        <f t="shared" si="45"/>
        <v>399.99245161290298</v>
      </c>
      <c r="J80">
        <f t="shared" si="46"/>
        <v>448.91098231142479</v>
      </c>
      <c r="K80">
        <f t="shared" si="47"/>
        <v>43.328160574173374</v>
      </c>
      <c r="L80">
        <f t="shared" si="48"/>
        <v>38.606623261264026</v>
      </c>
      <c r="M80">
        <f t="shared" si="49"/>
        <v>3.51193480094057E-2</v>
      </c>
      <c r="N80">
        <f t="shared" si="50"/>
        <v>3.3848955553348041</v>
      </c>
      <c r="O80">
        <f t="shared" si="51"/>
        <v>3.4918169887270832E-2</v>
      </c>
      <c r="P80">
        <f t="shared" si="52"/>
        <v>2.184183499818599E-2</v>
      </c>
      <c r="Q80">
        <f t="shared" si="53"/>
        <v>0</v>
      </c>
      <c r="R80">
        <f t="shared" si="54"/>
        <v>28.230491847632074</v>
      </c>
      <c r="S80">
        <f t="shared" si="55"/>
        <v>28.0187064516129</v>
      </c>
      <c r="T80">
        <f t="shared" si="56"/>
        <v>3.7989800044516295</v>
      </c>
      <c r="U80">
        <f t="shared" si="57"/>
        <v>40.088949283044052</v>
      </c>
      <c r="V80">
        <f t="shared" si="58"/>
        <v>1.558932174756348</v>
      </c>
      <c r="W80">
        <f t="shared" si="59"/>
        <v>3.8886830476639882</v>
      </c>
      <c r="X80">
        <f t="shared" si="60"/>
        <v>2.2400478296952815</v>
      </c>
      <c r="Y80">
        <f t="shared" si="61"/>
        <v>-36.758859118422784</v>
      </c>
      <c r="Z80">
        <f t="shared" si="62"/>
        <v>73.174138830384877</v>
      </c>
      <c r="AA80">
        <f t="shared" si="63"/>
        <v>4.7224970242567448</v>
      </c>
      <c r="AB80">
        <f t="shared" si="64"/>
        <v>41.137776736218839</v>
      </c>
      <c r="AC80">
        <v>-3.9941747122593602E-2</v>
      </c>
      <c r="AD80">
        <v>4.4838110234338903E-2</v>
      </c>
      <c r="AE80">
        <v>3.3723123384726001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50692.108728147097</v>
      </c>
      <c r="AK80" t="s">
        <v>446</v>
      </c>
      <c r="AL80">
        <v>2.33268846153846</v>
      </c>
      <c r="AM80">
        <v>1.5076000000000001</v>
      </c>
      <c r="AN80">
        <f t="shared" si="68"/>
        <v>-0.82508846153845994</v>
      </c>
      <c r="AO80">
        <f t="shared" si="69"/>
        <v>-0.5472860583301008</v>
      </c>
      <c r="AP80">
        <v>-0.40156728987963303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-1.4222655068545913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-1.8271980160635493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0.56468681542632304</v>
      </c>
      <c r="BN80">
        <v>0.5</v>
      </c>
      <c r="BO80" t="s">
        <v>254</v>
      </c>
      <c r="BP80">
        <v>1675181410.1419401</v>
      </c>
      <c r="BQ80">
        <v>399.99245161290298</v>
      </c>
      <c r="BR80">
        <v>399.869483870968</v>
      </c>
      <c r="BS80">
        <v>16.1516612903226</v>
      </c>
      <c r="BT80">
        <v>16.059048387096801</v>
      </c>
      <c r="BU80">
        <v>500.02041935483902</v>
      </c>
      <c r="BV80">
        <v>96.318358064516104</v>
      </c>
      <c r="BW80">
        <v>0.20002148387096799</v>
      </c>
      <c r="BX80">
        <v>28.4196903225806</v>
      </c>
      <c r="BY80">
        <v>28.0187064516129</v>
      </c>
      <c r="BZ80">
        <v>999.9</v>
      </c>
      <c r="CA80">
        <v>10000.322580645199</v>
      </c>
      <c r="CB80">
        <v>0</v>
      </c>
      <c r="CC80">
        <v>384.26299999999998</v>
      </c>
      <c r="CD80">
        <v>0</v>
      </c>
      <c r="CE80">
        <v>0</v>
      </c>
      <c r="CF80">
        <v>0</v>
      </c>
      <c r="CG80">
        <v>0</v>
      </c>
      <c r="CH80">
        <v>2.3582774193548399</v>
      </c>
      <c r="CI80">
        <v>0</v>
      </c>
      <c r="CJ80">
        <v>-7.2062387096774199</v>
      </c>
      <c r="CK80">
        <v>-0.71332258064516096</v>
      </c>
      <c r="CL80">
        <v>38.612806451612897</v>
      </c>
      <c r="CM80">
        <v>43.3</v>
      </c>
      <c r="CN80">
        <v>40.931096774193499</v>
      </c>
      <c r="CO80">
        <v>41.600612903225802</v>
      </c>
      <c r="CP80">
        <v>39.183</v>
      </c>
      <c r="CQ80">
        <v>0</v>
      </c>
      <c r="CR80">
        <v>0</v>
      </c>
      <c r="CS80">
        <v>0</v>
      </c>
      <c r="CT80">
        <v>59.399999856948902</v>
      </c>
      <c r="CU80">
        <v>2.33268846153846</v>
      </c>
      <c r="CV80">
        <v>-0.89413675782291802</v>
      </c>
      <c r="CW80">
        <v>-1.1096205124937699</v>
      </c>
      <c r="CX80">
        <v>-7.1984538461538499</v>
      </c>
      <c r="CY80">
        <v>15</v>
      </c>
      <c r="CZ80">
        <v>1675177325.2</v>
      </c>
      <c r="DA80" t="s">
        <v>255</v>
      </c>
      <c r="DB80">
        <v>2</v>
      </c>
      <c r="DC80">
        <v>-3.8029999999999999</v>
      </c>
      <c r="DD80">
        <v>0.372</v>
      </c>
      <c r="DE80">
        <v>400</v>
      </c>
      <c r="DF80">
        <v>15</v>
      </c>
      <c r="DG80">
        <v>1.54</v>
      </c>
      <c r="DH80">
        <v>0.52</v>
      </c>
      <c r="DI80">
        <v>0.126841615576923</v>
      </c>
      <c r="DJ80">
        <v>-0.169912075677388</v>
      </c>
      <c r="DK80">
        <v>8.7373682667803307E-2</v>
      </c>
      <c r="DL80">
        <v>1</v>
      </c>
      <c r="DM80">
        <v>2.4504999999999999</v>
      </c>
      <c r="DN80">
        <v>0</v>
      </c>
      <c r="DO80">
        <v>0</v>
      </c>
      <c r="DP80">
        <v>0</v>
      </c>
      <c r="DQ80">
        <v>9.12266134615385E-2</v>
      </c>
      <c r="DR80">
        <v>1.7240003853791899E-2</v>
      </c>
      <c r="DS80">
        <v>3.0822507774994098E-3</v>
      </c>
      <c r="DT80">
        <v>1</v>
      </c>
      <c r="DU80">
        <v>2</v>
      </c>
      <c r="DV80">
        <v>3</v>
      </c>
      <c r="DW80" t="s">
        <v>260</v>
      </c>
      <c r="DX80">
        <v>100</v>
      </c>
      <c r="DY80">
        <v>100</v>
      </c>
      <c r="DZ80">
        <v>-3.8029999999999999</v>
      </c>
      <c r="EA80">
        <v>0.372</v>
      </c>
      <c r="EB80">
        <v>2</v>
      </c>
      <c r="EC80">
        <v>517.13400000000001</v>
      </c>
      <c r="ED80">
        <v>415.00200000000001</v>
      </c>
      <c r="EE80">
        <v>27.747399999999999</v>
      </c>
      <c r="EF80">
        <v>30.9023</v>
      </c>
      <c r="EG80">
        <v>30</v>
      </c>
      <c r="EH80">
        <v>31.131900000000002</v>
      </c>
      <c r="EI80">
        <v>31.1754</v>
      </c>
      <c r="EJ80">
        <v>20.164300000000001</v>
      </c>
      <c r="EK80">
        <v>25.144500000000001</v>
      </c>
      <c r="EL80">
        <v>0</v>
      </c>
      <c r="EM80">
        <v>27.736799999999999</v>
      </c>
      <c r="EN80">
        <v>400.01600000000002</v>
      </c>
      <c r="EO80">
        <v>16.054500000000001</v>
      </c>
      <c r="EP80">
        <v>100.358</v>
      </c>
      <c r="EQ80">
        <v>90.697900000000004</v>
      </c>
    </row>
    <row r="81" spans="1:147" x14ac:dyDescent="0.3">
      <c r="A81">
        <v>65</v>
      </c>
      <c r="B81">
        <v>1675181478.7</v>
      </c>
      <c r="C81">
        <v>4021</v>
      </c>
      <c r="D81" t="s">
        <v>447</v>
      </c>
      <c r="E81" t="s">
        <v>448</v>
      </c>
      <c r="F81">
        <v>1675181470.6419401</v>
      </c>
      <c r="G81">
        <f t="shared" ref="G81:G92" si="86">BU81*AH81*(BS81-BT81)/(100*BM81*(1000-AH81*BS81))</f>
        <v>8.0156454134831746E-4</v>
      </c>
      <c r="H81">
        <f t="shared" ref="H81:H92" si="87">BU81*AH81*(BR81-BQ81*(1000-AH81*BT81)/(1000-AH81*BS81))/(100*BM81)</f>
        <v>-1.418622303129244</v>
      </c>
      <c r="I81">
        <f t="shared" ref="I81:I112" si="88">BQ81 - IF(AH81&gt;1, H81*BM81*100/(AJ81*CA81), 0)</f>
        <v>400.004903225806</v>
      </c>
      <c r="J81">
        <f t="shared" ref="J81:J112" si="89">((P81-G81/2)*I81-H81)/(P81+G81/2)</f>
        <v>451.16466596265747</v>
      </c>
      <c r="K81">
        <f t="shared" ref="K81:K112" si="90">J81*(BV81+BW81)/1000</f>
        <v>43.545319309756344</v>
      </c>
      <c r="L81">
        <f t="shared" ref="L81:L92" si="91">(BQ81 - IF(AH81&gt;1, H81*BM81*100/(AJ81*CA81), 0))*(BV81+BW81)/1000</f>
        <v>38.607503092623851</v>
      </c>
      <c r="M81">
        <f t="shared" ref="M81:M112" si="92">2/((1/O81-1/N81)+SIGN(O81)*SQRT((1/O81-1/N81)*(1/O81-1/N81) + 4*BN81/((BN81+1)*(BN81+1))*(2*1/O81*1/N81-1/N81*1/N81)))</f>
        <v>3.3858342189979143E-2</v>
      </c>
      <c r="N81">
        <f t="shared" ref="N81:N92" si="93">AE81+AD81*BM81+AC81*BM81*BM81</f>
        <v>3.3837003854556662</v>
      </c>
      <c r="O81">
        <f t="shared" ref="O81:O92" si="94">G81*(1000-(1000*0.61365*EXP(17.502*S81/(240.97+S81))/(BV81+BW81)+BS81)/2)/(1000*0.61365*EXP(17.502*S81/(240.97+S81))/(BV81+BW81)-BS81)</f>
        <v>3.3671244629437609E-2</v>
      </c>
      <c r="P81">
        <f t="shared" ref="P81:P92" si="95">1/((BN81+1)/(M81/1.6)+1/(N81/1.37)) + BN81/((BN81+1)/(M81/1.6) + BN81/(N81/1.37))</f>
        <v>2.1061251515246123E-2</v>
      </c>
      <c r="Q81">
        <f t="shared" ref="Q81:Q92" si="96">(BJ81*BL81)</f>
        <v>0</v>
      </c>
      <c r="R81">
        <f t="shared" ref="R81:R112" si="97">(BX81+(Q81+2*0.95*0.0000000567*(((BX81+$B$7)+273)^4-(BX81+273)^4)-44100*G81)/(1.84*29.3*N81+8*0.95*0.0000000567*(BX81+273)^3))</f>
        <v>28.199425801155183</v>
      </c>
      <c r="S81">
        <f t="shared" ref="S81:S112" si="98">($C$7*BY81+$D$7*BZ81+$E$7*R81)</f>
        <v>27.9910903225806</v>
      </c>
      <c r="T81">
        <f t="shared" ref="T81:T112" si="99">0.61365*EXP(17.502*S81/(240.97+S81))</f>
        <v>3.7928690726958765</v>
      </c>
      <c r="U81">
        <f t="shared" ref="U81:U112" si="100">(V81/W81*100)</f>
        <v>40.177633937645282</v>
      </c>
      <c r="V81">
        <f t="shared" ref="V81:V92" si="101">BS81*(BV81+BW81)/1000</f>
        <v>1.5589104559946301</v>
      </c>
      <c r="W81">
        <f t="shared" ref="W81:W92" si="102">0.61365*EXP(17.502*BX81/(240.97+BX81))</f>
        <v>3.8800454462152283</v>
      </c>
      <c r="X81">
        <f t="shared" ref="X81:X92" si="103">(T81-BS81*(BV81+BW81)/1000)</f>
        <v>2.2339586167012464</v>
      </c>
      <c r="Y81">
        <f t="shared" ref="Y81:Y92" si="104">(-G81*44100)</f>
        <v>-35.348996273460799</v>
      </c>
      <c r="Z81">
        <f t="shared" ref="Z81:Z92" si="105">2*29.3*N81*0.92*(BX81-S81)</f>
        <v>71.206978094179647</v>
      </c>
      <c r="AA81">
        <f t="shared" ref="AA81:AA92" si="106">2*0.95*0.0000000567*(((BX81+$B$7)+273)^4-(S81+273)^4)</f>
        <v>4.5956560463478713</v>
      </c>
      <c r="AB81">
        <f t="shared" ref="AB81:AB112" si="107">Q81+AA81+Y81+Z81</f>
        <v>40.453637867066718</v>
      </c>
      <c r="AC81">
        <v>-3.9924019419526897E-2</v>
      </c>
      <c r="AD81">
        <v>4.4818209334614501E-2</v>
      </c>
      <c r="AE81">
        <v>3.37112275351521</v>
      </c>
      <c r="AF81">
        <v>0</v>
      </c>
      <c r="AG81">
        <v>0</v>
      </c>
      <c r="AH81">
        <f t="shared" ref="AH81:AH92" si="108">IF(AF81*$H$13&gt;=AJ81,1,(AJ81/(AJ81-AF81*$H$13)))</f>
        <v>1</v>
      </c>
      <c r="AI81">
        <f t="shared" ref="AI81:AI112" si="109">(AH81-1)*100</f>
        <v>0</v>
      </c>
      <c r="AJ81">
        <f t="shared" ref="AJ81:AJ92" si="110">MAX(0,($B$13+$C$13*CA81)/(1+$D$13*CA81)*BV81/(BX81+273)*$E$13)</f>
        <v>50676.942907706209</v>
      </c>
      <c r="AK81" t="s">
        <v>449</v>
      </c>
      <c r="AL81">
        <v>2.3038192307692298</v>
      </c>
      <c r="AM81">
        <v>2.0948000000000002</v>
      </c>
      <c r="AN81">
        <f t="shared" ref="AN81:AN112" si="111">AM81-AL81</f>
        <v>-0.20901923076922957</v>
      </c>
      <c r="AO81">
        <f t="shared" ref="AO81:AO112" si="112">AN81/AM81</f>
        <v>-9.9780041421247634E-2</v>
      </c>
      <c r="AP81">
        <v>-0.40053865532312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2" si="114">BJ81</f>
        <v>0</v>
      </c>
      <c r="AW81">
        <f t="shared" ref="AW81:AW92" si="115">H81</f>
        <v>-1.418622303129244</v>
      </c>
      <c r="AX81" t="e">
        <f t="shared" ref="AX81:AX92" si="116">AT81*AU81*AV81</f>
        <v>#DIV/0!</v>
      </c>
      <c r="AY81" t="e">
        <f t="shared" ref="AY81:AY92" si="117">BD81/AS81</f>
        <v>#DIV/0!</v>
      </c>
      <c r="AZ81" t="e">
        <f t="shared" ref="AZ81:AZ92" si="118">(AW81-AP81)/AV81</f>
        <v>#DIV/0!</v>
      </c>
      <c r="BA81" t="e">
        <f t="shared" ref="BA81:BA92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2" si="121">(AS81-AR81)/(AS81-BC81)</f>
        <v>#DIV/0!</v>
      </c>
      <c r="BF81">
        <f t="shared" ref="BF81:BF92" si="122">(AM81-AS81)/(AM81-BC81)</f>
        <v>1</v>
      </c>
      <c r="BG81">
        <f t="shared" ref="BG81:BG92" si="123">(AS81-AR81)/(AS81-AL81)</f>
        <v>0</v>
      </c>
      <c r="BH81">
        <f t="shared" ref="BH81:BH92" si="124">(AM81-AS81)/(AM81-AL81)</f>
        <v>-10.022044346306066</v>
      </c>
      <c r="BI81">
        <f t="shared" ref="BI81:BI92" si="125">$B$11*CB81+$C$11*CC81+$F$11*CD81</f>
        <v>0</v>
      </c>
      <c r="BJ81">
        <f t="shared" ref="BJ81:BJ112" si="126">BI81*BK81</f>
        <v>0</v>
      </c>
      <c r="BK81">
        <f t="shared" ref="BK81:BK92" si="127">($B$11*$D$9+$C$11*$D$9+$F$11*((CQ81+CI81)/MAX(CQ81+CI81+CR81, 0.1)*$I$9+CR81/MAX(CQ81+CI81+CR81, 0.1)*$J$9))/($B$11+$C$11+$F$11)</f>
        <v>0</v>
      </c>
      <c r="BL81">
        <f t="shared" ref="BL81:BL92" si="128">($B$11*$K$9+$C$11*$K$9+$F$11*((CQ81+CI81)/MAX(CQ81+CI81+CR81, 0.1)*$P$9+CR81/MAX(CQ81+CI81+CR81, 0.1)*$Q$9))/($B$11+$C$11+$F$11)</f>
        <v>0</v>
      </c>
      <c r="BM81">
        <v>0.56468681542632304</v>
      </c>
      <c r="BN81">
        <v>0.5</v>
      </c>
      <c r="BO81" t="s">
        <v>254</v>
      </c>
      <c r="BP81">
        <v>1675181470.6419401</v>
      </c>
      <c r="BQ81">
        <v>400.004903225806</v>
      </c>
      <c r="BR81">
        <v>399.88090322580598</v>
      </c>
      <c r="BS81">
        <v>16.1515709677419</v>
      </c>
      <c r="BT81">
        <v>16.062509677419399</v>
      </c>
      <c r="BU81">
        <v>500.01767741935498</v>
      </c>
      <c r="BV81">
        <v>96.317551612903202</v>
      </c>
      <c r="BW81">
        <v>0.20002300000000001</v>
      </c>
      <c r="BX81">
        <v>28.3814322580645</v>
      </c>
      <c r="BY81">
        <v>27.9910903225806</v>
      </c>
      <c r="BZ81">
        <v>999.9</v>
      </c>
      <c r="CA81">
        <v>9995.9677419354794</v>
      </c>
      <c r="CB81">
        <v>0</v>
      </c>
      <c r="CC81">
        <v>384.242903225806</v>
      </c>
      <c r="CD81">
        <v>0</v>
      </c>
      <c r="CE81">
        <v>0</v>
      </c>
      <c r="CF81">
        <v>0</v>
      </c>
      <c r="CG81">
        <v>0</v>
      </c>
      <c r="CH81">
        <v>2.2948451612903198</v>
      </c>
      <c r="CI81">
        <v>0</v>
      </c>
      <c r="CJ81">
        <v>-8.1747774193548395</v>
      </c>
      <c r="CK81">
        <v>-0.803383870967742</v>
      </c>
      <c r="CL81">
        <v>38.411000000000001</v>
      </c>
      <c r="CM81">
        <v>43.137</v>
      </c>
      <c r="CN81">
        <v>40.719516129032201</v>
      </c>
      <c r="CO81">
        <v>41.461387096774203</v>
      </c>
      <c r="CP81">
        <v>39.008000000000003</v>
      </c>
      <c r="CQ81">
        <v>0</v>
      </c>
      <c r="CR81">
        <v>0</v>
      </c>
      <c r="CS81">
        <v>0</v>
      </c>
      <c r="CT81">
        <v>59.799999952316298</v>
      </c>
      <c r="CU81">
        <v>2.3038192307692298</v>
      </c>
      <c r="CV81">
        <v>0.40772991410273801</v>
      </c>
      <c r="CW81">
        <v>-9.2786430425269694E-3</v>
      </c>
      <c r="CX81">
        <v>-8.1712384615384597</v>
      </c>
      <c r="CY81">
        <v>15</v>
      </c>
      <c r="CZ81">
        <v>1675177325.2</v>
      </c>
      <c r="DA81" t="s">
        <v>255</v>
      </c>
      <c r="DB81">
        <v>2</v>
      </c>
      <c r="DC81">
        <v>-3.8029999999999999</v>
      </c>
      <c r="DD81">
        <v>0.372</v>
      </c>
      <c r="DE81">
        <v>400</v>
      </c>
      <c r="DF81">
        <v>15</v>
      </c>
      <c r="DG81">
        <v>1.54</v>
      </c>
      <c r="DH81">
        <v>0.52</v>
      </c>
      <c r="DI81">
        <v>0.120248596923077</v>
      </c>
      <c r="DJ81">
        <v>6.4279714790323697E-2</v>
      </c>
      <c r="DK81">
        <v>0.101875366476055</v>
      </c>
      <c r="DL81">
        <v>1</v>
      </c>
      <c r="DM81">
        <v>2.2684000000000002</v>
      </c>
      <c r="DN81">
        <v>0</v>
      </c>
      <c r="DO81">
        <v>0</v>
      </c>
      <c r="DP81">
        <v>0</v>
      </c>
      <c r="DQ81">
        <v>8.84495884615384E-2</v>
      </c>
      <c r="DR81">
        <v>6.5096814822126897E-3</v>
      </c>
      <c r="DS81">
        <v>2.4984922474636799E-3</v>
      </c>
      <c r="DT81">
        <v>1</v>
      </c>
      <c r="DU81">
        <v>2</v>
      </c>
      <c r="DV81">
        <v>3</v>
      </c>
      <c r="DW81" t="s">
        <v>260</v>
      </c>
      <c r="DX81">
        <v>100</v>
      </c>
      <c r="DY81">
        <v>100</v>
      </c>
      <c r="DZ81">
        <v>-3.8029999999999999</v>
      </c>
      <c r="EA81">
        <v>0.372</v>
      </c>
      <c r="EB81">
        <v>2</v>
      </c>
      <c r="EC81">
        <v>516.45100000000002</v>
      </c>
      <c r="ED81">
        <v>414.964</v>
      </c>
      <c r="EE81">
        <v>27.656500000000001</v>
      </c>
      <c r="EF81">
        <v>30.9023</v>
      </c>
      <c r="EG81">
        <v>30.000499999999999</v>
      </c>
      <c r="EH81">
        <v>31.1265</v>
      </c>
      <c r="EI81">
        <v>31.17</v>
      </c>
      <c r="EJ81">
        <v>20.164000000000001</v>
      </c>
      <c r="EK81">
        <v>25.144500000000001</v>
      </c>
      <c r="EL81">
        <v>0</v>
      </c>
      <c r="EM81">
        <v>27.656600000000001</v>
      </c>
      <c r="EN81">
        <v>399.89800000000002</v>
      </c>
      <c r="EO81">
        <v>15.999599999999999</v>
      </c>
      <c r="EP81">
        <v>100.36</v>
      </c>
      <c r="EQ81">
        <v>90.697699999999998</v>
      </c>
    </row>
    <row r="82" spans="1:147" x14ac:dyDescent="0.3">
      <c r="A82">
        <v>66</v>
      </c>
      <c r="B82">
        <v>1675181538.5999999</v>
      </c>
      <c r="C82">
        <v>4080.8999998569502</v>
      </c>
      <c r="D82" t="s">
        <v>450</v>
      </c>
      <c r="E82" t="s">
        <v>451</v>
      </c>
      <c r="F82">
        <v>1675181530.67419</v>
      </c>
      <c r="G82">
        <f t="shared" si="86"/>
        <v>1.0013646086147639E-3</v>
      </c>
      <c r="H82">
        <f t="shared" si="87"/>
        <v>-1.6339527673948804</v>
      </c>
      <c r="I82">
        <f t="shared" si="88"/>
        <v>400.00864516129002</v>
      </c>
      <c r="J82">
        <f t="shared" si="89"/>
        <v>446.08890092179473</v>
      </c>
      <c r="K82">
        <f t="shared" si="90"/>
        <v>43.056405124437134</v>
      </c>
      <c r="L82">
        <f t="shared" si="91"/>
        <v>38.608748712986099</v>
      </c>
      <c r="M82">
        <f t="shared" si="92"/>
        <v>4.227450169783202E-2</v>
      </c>
      <c r="N82">
        <f t="shared" si="93"/>
        <v>3.3855885238270575</v>
      </c>
      <c r="O82">
        <f t="shared" si="94"/>
        <v>4.198342334127491E-2</v>
      </c>
      <c r="P82">
        <f t="shared" si="95"/>
        <v>2.6265624579943234E-2</v>
      </c>
      <c r="Q82">
        <f t="shared" si="96"/>
        <v>0</v>
      </c>
      <c r="R82">
        <f t="shared" si="97"/>
        <v>28.148412197768032</v>
      </c>
      <c r="S82">
        <f t="shared" si="98"/>
        <v>28.004854838709701</v>
      </c>
      <c r="T82">
        <f t="shared" si="99"/>
        <v>3.7959138292750416</v>
      </c>
      <c r="U82">
        <f t="shared" si="100"/>
        <v>40.157929287646361</v>
      </c>
      <c r="V82">
        <f t="shared" si="101"/>
        <v>1.5576238476168724</v>
      </c>
      <c r="W82">
        <f t="shared" si="102"/>
        <v>3.8787454314683467</v>
      </c>
      <c r="X82">
        <f t="shared" si="103"/>
        <v>2.2382899816581689</v>
      </c>
      <c r="Y82">
        <f t="shared" si="104"/>
        <v>-44.160179239911088</v>
      </c>
      <c r="Z82">
        <f t="shared" si="105"/>
        <v>67.682198168957228</v>
      </c>
      <c r="AA82">
        <f t="shared" si="106"/>
        <v>4.3659064875937963</v>
      </c>
      <c r="AB82">
        <f t="shared" si="107"/>
        <v>27.887925416639938</v>
      </c>
      <c r="AC82">
        <v>-3.9952026962235501E-2</v>
      </c>
      <c r="AD82">
        <v>4.4849650254900397E-2</v>
      </c>
      <c r="AE82">
        <v>3.3730020684121902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50712.060158744811</v>
      </c>
      <c r="AK82" t="s">
        <v>452</v>
      </c>
      <c r="AL82">
        <v>2.2592076923076898</v>
      </c>
      <c r="AM82">
        <v>1.5948</v>
      </c>
      <c r="AN82">
        <f t="shared" si="111"/>
        <v>-0.66440769230768981</v>
      </c>
      <c r="AO82">
        <f t="shared" si="112"/>
        <v>-0.41660878624761088</v>
      </c>
      <c r="AP82">
        <v>-0.46133579239004202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-1.6339527673948804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-2.4003334375325713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0.56468681542632304</v>
      </c>
      <c r="BN82">
        <v>0.5</v>
      </c>
      <c r="BO82" t="s">
        <v>254</v>
      </c>
      <c r="BP82">
        <v>1675181530.67419</v>
      </c>
      <c r="BQ82">
        <v>400.00864516129002</v>
      </c>
      <c r="BR82">
        <v>399.86935483871002</v>
      </c>
      <c r="BS82">
        <v>16.1378709677419</v>
      </c>
      <c r="BT82">
        <v>16.026609677419401</v>
      </c>
      <c r="BU82">
        <v>500.02306451612901</v>
      </c>
      <c r="BV82">
        <v>96.319845161290303</v>
      </c>
      <c r="BW82">
        <v>0.19994054838709699</v>
      </c>
      <c r="BX82">
        <v>28.375667741935501</v>
      </c>
      <c r="BY82">
        <v>28.004854838709701</v>
      </c>
      <c r="BZ82">
        <v>999.9</v>
      </c>
      <c r="CA82">
        <v>10002.7419354839</v>
      </c>
      <c r="CB82">
        <v>0</v>
      </c>
      <c r="CC82">
        <v>384.27935483870999</v>
      </c>
      <c r="CD82">
        <v>0</v>
      </c>
      <c r="CE82">
        <v>0</v>
      </c>
      <c r="CF82">
        <v>0</v>
      </c>
      <c r="CG82">
        <v>0</v>
      </c>
      <c r="CH82">
        <v>2.2722161290322598</v>
      </c>
      <c r="CI82">
        <v>0</v>
      </c>
      <c r="CJ82">
        <v>-9.4046838709677392</v>
      </c>
      <c r="CK82">
        <v>-0.96043870967741896</v>
      </c>
      <c r="CL82">
        <v>38.235774193548401</v>
      </c>
      <c r="CM82">
        <v>42.995935483871001</v>
      </c>
      <c r="CN82">
        <v>40.555999999999997</v>
      </c>
      <c r="CO82">
        <v>41.366870967741903</v>
      </c>
      <c r="CP82">
        <v>38.8648387096774</v>
      </c>
      <c r="CQ82">
        <v>0</v>
      </c>
      <c r="CR82">
        <v>0</v>
      </c>
      <c r="CS82">
        <v>0</v>
      </c>
      <c r="CT82">
        <v>59.199999809265101</v>
      </c>
      <c r="CU82">
        <v>2.2592076923076898</v>
      </c>
      <c r="CV82">
        <v>-0.47020172418217099</v>
      </c>
      <c r="CW82">
        <v>-0.83510082793135398</v>
      </c>
      <c r="CX82">
        <v>-9.3823115384615399</v>
      </c>
      <c r="CY82">
        <v>15</v>
      </c>
      <c r="CZ82">
        <v>1675177325.2</v>
      </c>
      <c r="DA82" t="s">
        <v>255</v>
      </c>
      <c r="DB82">
        <v>2</v>
      </c>
      <c r="DC82">
        <v>-3.8029999999999999</v>
      </c>
      <c r="DD82">
        <v>0.372</v>
      </c>
      <c r="DE82">
        <v>400</v>
      </c>
      <c r="DF82">
        <v>15</v>
      </c>
      <c r="DG82">
        <v>1.54</v>
      </c>
      <c r="DH82">
        <v>0.52</v>
      </c>
      <c r="DI82">
        <v>0.112481302115385</v>
      </c>
      <c r="DJ82">
        <v>0.138377028137147</v>
      </c>
      <c r="DK82">
        <v>9.33170432113897E-2</v>
      </c>
      <c r="DL82">
        <v>1</v>
      </c>
      <c r="DM82">
        <v>2.1600999999999999</v>
      </c>
      <c r="DN82">
        <v>0</v>
      </c>
      <c r="DO82">
        <v>0</v>
      </c>
      <c r="DP82">
        <v>0</v>
      </c>
      <c r="DQ82">
        <v>0.10060948461538501</v>
      </c>
      <c r="DR82">
        <v>9.6612232477193805E-2</v>
      </c>
      <c r="DS82">
        <v>1.6603277178575598E-2</v>
      </c>
      <c r="DT82">
        <v>1</v>
      </c>
      <c r="DU82">
        <v>2</v>
      </c>
      <c r="DV82">
        <v>3</v>
      </c>
      <c r="DW82" t="s">
        <v>260</v>
      </c>
      <c r="DX82">
        <v>100</v>
      </c>
      <c r="DY82">
        <v>100</v>
      </c>
      <c r="DZ82">
        <v>-3.8029999999999999</v>
      </c>
      <c r="EA82">
        <v>0.372</v>
      </c>
      <c r="EB82">
        <v>2</v>
      </c>
      <c r="EC82">
        <v>516.21600000000001</v>
      </c>
      <c r="ED82">
        <v>414.84</v>
      </c>
      <c r="EE82">
        <v>27.4801</v>
      </c>
      <c r="EF82">
        <v>30.910299999999999</v>
      </c>
      <c r="EG82">
        <v>30.0001</v>
      </c>
      <c r="EH82">
        <v>31.129200000000001</v>
      </c>
      <c r="EI82">
        <v>31.17</v>
      </c>
      <c r="EJ82">
        <v>20.165500000000002</v>
      </c>
      <c r="EK82">
        <v>25.4908</v>
      </c>
      <c r="EL82">
        <v>0</v>
      </c>
      <c r="EM82">
        <v>27.480599999999999</v>
      </c>
      <c r="EN82">
        <v>399.89800000000002</v>
      </c>
      <c r="EO82">
        <v>15.9802</v>
      </c>
      <c r="EP82">
        <v>100.361</v>
      </c>
      <c r="EQ82">
        <v>90.694699999999997</v>
      </c>
    </row>
    <row r="83" spans="1:147" x14ac:dyDescent="0.3">
      <c r="A83">
        <v>67</v>
      </c>
      <c r="B83">
        <v>1675181598.7</v>
      </c>
      <c r="C83">
        <v>4141</v>
      </c>
      <c r="D83" t="s">
        <v>453</v>
      </c>
      <c r="E83" t="s">
        <v>454</v>
      </c>
      <c r="F83">
        <v>1675181590.69032</v>
      </c>
      <c r="G83">
        <f t="shared" si="86"/>
        <v>7.4687650655658037E-4</v>
      </c>
      <c r="H83">
        <f t="shared" si="87"/>
        <v>-1.1991061576781132</v>
      </c>
      <c r="I83">
        <f t="shared" si="88"/>
        <v>400.00474193548399</v>
      </c>
      <c r="J83">
        <f t="shared" si="89"/>
        <v>445.00964971916892</v>
      </c>
      <c r="K83">
        <f t="shared" si="90"/>
        <v>42.950707048252106</v>
      </c>
      <c r="L83">
        <f t="shared" si="91"/>
        <v>38.606997622691338</v>
      </c>
      <c r="M83">
        <f t="shared" si="92"/>
        <v>3.1550664974381484E-2</v>
      </c>
      <c r="N83">
        <f t="shared" si="93"/>
        <v>3.387011704434252</v>
      </c>
      <c r="O83">
        <f t="shared" si="94"/>
        <v>3.138829417399492E-2</v>
      </c>
      <c r="P83">
        <f t="shared" si="95"/>
        <v>1.9632202414686044E-2</v>
      </c>
      <c r="Q83">
        <f t="shared" si="96"/>
        <v>0</v>
      </c>
      <c r="R83">
        <f t="shared" si="97"/>
        <v>28.158467939702845</v>
      </c>
      <c r="S83">
        <f t="shared" si="98"/>
        <v>27.965635483871001</v>
      </c>
      <c r="T83">
        <f t="shared" si="99"/>
        <v>3.7872439913700275</v>
      </c>
      <c r="U83">
        <f t="shared" si="100"/>
        <v>40.181376605410769</v>
      </c>
      <c r="V83">
        <f t="shared" si="101"/>
        <v>1.554211188234925</v>
      </c>
      <c r="W83">
        <f t="shared" si="102"/>
        <v>3.8679889031617622</v>
      </c>
      <c r="X83">
        <f t="shared" si="103"/>
        <v>2.2330328031351026</v>
      </c>
      <c r="Y83">
        <f t="shared" si="104"/>
        <v>-32.937253939145194</v>
      </c>
      <c r="Z83">
        <f t="shared" si="105"/>
        <v>66.150887018904186</v>
      </c>
      <c r="AA83">
        <f t="shared" si="106"/>
        <v>4.2634872839358717</v>
      </c>
      <c r="AB83">
        <f t="shared" si="107"/>
        <v>37.477120363694866</v>
      </c>
      <c r="AC83">
        <v>-3.9973141858255803E-2</v>
      </c>
      <c r="AD83">
        <v>4.4873353575449602E-2</v>
      </c>
      <c r="AE83">
        <v>3.3744185969990101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50745.729978005933</v>
      </c>
      <c r="AK83" t="s">
        <v>455</v>
      </c>
      <c r="AL83">
        <v>2.3855615384615398</v>
      </c>
      <c r="AM83">
        <v>1.6092500000000001</v>
      </c>
      <c r="AN83">
        <f t="shared" si="111"/>
        <v>-0.77631153846153977</v>
      </c>
      <c r="AO83">
        <f t="shared" si="112"/>
        <v>-0.4824058029899268</v>
      </c>
      <c r="AP83">
        <v>-0.33855971876824797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-1.1991061576781132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-2.0729435545800867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0.56468681542632304</v>
      </c>
      <c r="BN83">
        <v>0.5</v>
      </c>
      <c r="BO83" t="s">
        <v>254</v>
      </c>
      <c r="BP83">
        <v>1675181590.69032</v>
      </c>
      <c r="BQ83">
        <v>400.00474193548399</v>
      </c>
      <c r="BR83">
        <v>399.90306451612901</v>
      </c>
      <c r="BS83">
        <v>16.1030870967742</v>
      </c>
      <c r="BT83">
        <v>16.020099999999999</v>
      </c>
      <c r="BU83">
        <v>500.02932258064499</v>
      </c>
      <c r="BV83">
        <v>96.316393548387097</v>
      </c>
      <c r="BW83">
        <v>0.199956322580645</v>
      </c>
      <c r="BX83">
        <v>28.3279064516129</v>
      </c>
      <c r="BY83">
        <v>27.965635483871001</v>
      </c>
      <c r="BZ83">
        <v>999.9</v>
      </c>
      <c r="CA83">
        <v>10008.3870967742</v>
      </c>
      <c r="CB83">
        <v>0</v>
      </c>
      <c r="CC83">
        <v>384.337290322581</v>
      </c>
      <c r="CD83">
        <v>0</v>
      </c>
      <c r="CE83">
        <v>0</v>
      </c>
      <c r="CF83">
        <v>0</v>
      </c>
      <c r="CG83">
        <v>0</v>
      </c>
      <c r="CH83">
        <v>2.3821774193548402</v>
      </c>
      <c r="CI83">
        <v>0</v>
      </c>
      <c r="CJ83">
        <v>-10.0704483870968</v>
      </c>
      <c r="CK83">
        <v>-1.083</v>
      </c>
      <c r="CL83">
        <v>38.0843548387097</v>
      </c>
      <c r="CM83">
        <v>42.858741935483899</v>
      </c>
      <c r="CN83">
        <v>40.381</v>
      </c>
      <c r="CO83">
        <v>41.245935483871001</v>
      </c>
      <c r="CP83">
        <v>38.705290322580602</v>
      </c>
      <c r="CQ83">
        <v>0</v>
      </c>
      <c r="CR83">
        <v>0</v>
      </c>
      <c r="CS83">
        <v>0</v>
      </c>
      <c r="CT83">
        <v>59.599999904632597</v>
      </c>
      <c r="CU83">
        <v>2.3855615384615398</v>
      </c>
      <c r="CV83">
        <v>0.67558290207542104</v>
      </c>
      <c r="CW83">
        <v>-2.6163316199436299</v>
      </c>
      <c r="CX83">
        <v>-10.0974346153846</v>
      </c>
      <c r="CY83">
        <v>15</v>
      </c>
      <c r="CZ83">
        <v>1675177325.2</v>
      </c>
      <c r="DA83" t="s">
        <v>255</v>
      </c>
      <c r="DB83">
        <v>2</v>
      </c>
      <c r="DC83">
        <v>-3.8029999999999999</v>
      </c>
      <c r="DD83">
        <v>0.372</v>
      </c>
      <c r="DE83">
        <v>400</v>
      </c>
      <c r="DF83">
        <v>15</v>
      </c>
      <c r="DG83">
        <v>1.54</v>
      </c>
      <c r="DH83">
        <v>0.52</v>
      </c>
      <c r="DI83">
        <v>8.8274437884615406E-2</v>
      </c>
      <c r="DJ83">
        <v>6.8853207377361905E-2</v>
      </c>
      <c r="DK83">
        <v>8.19978976234991E-2</v>
      </c>
      <c r="DL83">
        <v>1</v>
      </c>
      <c r="DM83">
        <v>2.7572999999999999</v>
      </c>
      <c r="DN83">
        <v>0</v>
      </c>
      <c r="DO83">
        <v>0</v>
      </c>
      <c r="DP83">
        <v>0</v>
      </c>
      <c r="DQ83">
        <v>8.3416425000000002E-2</v>
      </c>
      <c r="DR83">
        <v>-4.1393187907827998E-3</v>
      </c>
      <c r="DS83">
        <v>2.7230138682854698E-3</v>
      </c>
      <c r="DT83">
        <v>1</v>
      </c>
      <c r="DU83">
        <v>2</v>
      </c>
      <c r="DV83">
        <v>3</v>
      </c>
      <c r="DW83" t="s">
        <v>260</v>
      </c>
      <c r="DX83">
        <v>100</v>
      </c>
      <c r="DY83">
        <v>100</v>
      </c>
      <c r="DZ83">
        <v>-3.8029999999999999</v>
      </c>
      <c r="EA83">
        <v>0.372</v>
      </c>
      <c r="EB83">
        <v>2</v>
      </c>
      <c r="EC83">
        <v>516.23800000000006</v>
      </c>
      <c r="ED83">
        <v>415.10700000000003</v>
      </c>
      <c r="EE83">
        <v>27.537099999999999</v>
      </c>
      <c r="EF83">
        <v>30.9238</v>
      </c>
      <c r="EG83">
        <v>30.0001</v>
      </c>
      <c r="EH83">
        <v>31.131900000000002</v>
      </c>
      <c r="EI83">
        <v>31.172699999999999</v>
      </c>
      <c r="EJ83">
        <v>20.1646</v>
      </c>
      <c r="EK83">
        <v>25.4908</v>
      </c>
      <c r="EL83">
        <v>0</v>
      </c>
      <c r="EM83">
        <v>27.550799999999999</v>
      </c>
      <c r="EN83">
        <v>399.97</v>
      </c>
      <c r="EO83">
        <v>15.9781</v>
      </c>
      <c r="EP83">
        <v>100.36</v>
      </c>
      <c r="EQ83">
        <v>90.693700000000007</v>
      </c>
    </row>
    <row r="84" spans="1:147" x14ac:dyDescent="0.3">
      <c r="A84">
        <v>68</v>
      </c>
      <c r="B84">
        <v>1675181658.7</v>
      </c>
      <c r="C84">
        <v>4201</v>
      </c>
      <c r="D84" t="s">
        <v>456</v>
      </c>
      <c r="E84" t="s">
        <v>457</v>
      </c>
      <c r="F84">
        <v>1675181650.7</v>
      </c>
      <c r="G84">
        <f t="shared" si="86"/>
        <v>8.1964647482391374E-4</v>
      </c>
      <c r="H84">
        <f t="shared" si="87"/>
        <v>-1.2827529663047352</v>
      </c>
      <c r="I84">
        <f t="shared" si="88"/>
        <v>400.022548387097</v>
      </c>
      <c r="J84">
        <f t="shared" si="89"/>
        <v>443.54638946087488</v>
      </c>
      <c r="K84">
        <f t="shared" si="90"/>
        <v>42.809221309536213</v>
      </c>
      <c r="L84">
        <f t="shared" si="91"/>
        <v>38.60848427494291</v>
      </c>
      <c r="M84">
        <f t="shared" si="92"/>
        <v>3.4614243437272596E-2</v>
      </c>
      <c r="N84">
        <f t="shared" si="93"/>
        <v>3.3884268739186516</v>
      </c>
      <c r="O84">
        <f t="shared" si="94"/>
        <v>3.441899566675663E-2</v>
      </c>
      <c r="P84">
        <f t="shared" si="95"/>
        <v>2.1529322552835493E-2</v>
      </c>
      <c r="Q84">
        <f t="shared" si="96"/>
        <v>0</v>
      </c>
      <c r="R84">
        <f t="shared" si="97"/>
        <v>28.134424786509964</v>
      </c>
      <c r="S84">
        <f t="shared" si="98"/>
        <v>27.966961290322601</v>
      </c>
      <c r="T84">
        <f t="shared" si="99"/>
        <v>3.7875367920035572</v>
      </c>
      <c r="U84">
        <f t="shared" si="100"/>
        <v>40.160510286615377</v>
      </c>
      <c r="V84">
        <f t="shared" si="101"/>
        <v>1.5527170643701975</v>
      </c>
      <c r="W84">
        <f t="shared" si="102"/>
        <v>3.8662782252736569</v>
      </c>
      <c r="X84">
        <f t="shared" si="103"/>
        <v>2.2348197276333597</v>
      </c>
      <c r="Y84">
        <f t="shared" si="104"/>
        <v>-36.146409539734599</v>
      </c>
      <c r="Z84">
        <f t="shared" si="105"/>
        <v>64.546809401805362</v>
      </c>
      <c r="AA84">
        <f t="shared" si="106"/>
        <v>4.1582353440524784</v>
      </c>
      <c r="AB84">
        <f t="shared" si="107"/>
        <v>32.558635206123242</v>
      </c>
      <c r="AC84">
        <v>-3.9994141535654802E-2</v>
      </c>
      <c r="AD84">
        <v>4.4896927553002799E-2</v>
      </c>
      <c r="AE84">
        <v>3.3758271507614199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50772.560144507646</v>
      </c>
      <c r="AK84" t="s">
        <v>458</v>
      </c>
      <c r="AL84">
        <v>2.3472384615384598</v>
      </c>
      <c r="AM84">
        <v>1.1644000000000001</v>
      </c>
      <c r="AN84">
        <f t="shared" si="111"/>
        <v>-1.1828384615384597</v>
      </c>
      <c r="AO84">
        <f t="shared" si="112"/>
        <v>-1.0158351610601679</v>
      </c>
      <c r="AP84">
        <v>-0.36217684375908199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-1.2827529663047352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-0.98441168245875466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0.56468681542632304</v>
      </c>
      <c r="BN84">
        <v>0.5</v>
      </c>
      <c r="BO84" t="s">
        <v>254</v>
      </c>
      <c r="BP84">
        <v>1675181650.7</v>
      </c>
      <c r="BQ84">
        <v>400.022548387097</v>
      </c>
      <c r="BR84">
        <v>399.91470967741901</v>
      </c>
      <c r="BS84">
        <v>16.0877032258065</v>
      </c>
      <c r="BT84">
        <v>15.9966258064516</v>
      </c>
      <c r="BU84">
        <v>500.011387096774</v>
      </c>
      <c r="BV84">
        <v>96.315770967741898</v>
      </c>
      <c r="BW84">
        <v>0.19999903225806501</v>
      </c>
      <c r="BX84">
        <v>28.3203</v>
      </c>
      <c r="BY84">
        <v>27.966961290322601</v>
      </c>
      <c r="BZ84">
        <v>999.9</v>
      </c>
      <c r="CA84">
        <v>10013.7096774194</v>
      </c>
      <c r="CB84">
        <v>0</v>
      </c>
      <c r="CC84">
        <v>384.32361290322598</v>
      </c>
      <c r="CD84">
        <v>0</v>
      </c>
      <c r="CE84">
        <v>0</v>
      </c>
      <c r="CF84">
        <v>0</v>
      </c>
      <c r="CG84">
        <v>0</v>
      </c>
      <c r="CH84">
        <v>2.3338838709677399</v>
      </c>
      <c r="CI84">
        <v>0</v>
      </c>
      <c r="CJ84">
        <v>-10.8648290322581</v>
      </c>
      <c r="CK84">
        <v>-1.1552935483871001</v>
      </c>
      <c r="CL84">
        <v>37.943096774193499</v>
      </c>
      <c r="CM84">
        <v>42.75</v>
      </c>
      <c r="CN84">
        <v>40.25</v>
      </c>
      <c r="CO84">
        <v>41.125</v>
      </c>
      <c r="CP84">
        <v>38.596548387096803</v>
      </c>
      <c r="CQ84">
        <v>0</v>
      </c>
      <c r="CR84">
        <v>0</v>
      </c>
      <c r="CS84">
        <v>0</v>
      </c>
      <c r="CT84">
        <v>59.299999952316298</v>
      </c>
      <c r="CU84">
        <v>2.3472384615384598</v>
      </c>
      <c r="CV84">
        <v>0.77133675354570796</v>
      </c>
      <c r="CW84">
        <v>-3.9715111225812798</v>
      </c>
      <c r="CX84">
        <v>-10.9072961538462</v>
      </c>
      <c r="CY84">
        <v>15</v>
      </c>
      <c r="CZ84">
        <v>1675177325.2</v>
      </c>
      <c r="DA84" t="s">
        <v>255</v>
      </c>
      <c r="DB84">
        <v>2</v>
      </c>
      <c r="DC84">
        <v>-3.8029999999999999</v>
      </c>
      <c r="DD84">
        <v>0.372</v>
      </c>
      <c r="DE84">
        <v>400</v>
      </c>
      <c r="DF84">
        <v>15</v>
      </c>
      <c r="DG84">
        <v>1.54</v>
      </c>
      <c r="DH84">
        <v>0.52</v>
      </c>
      <c r="DI84">
        <v>0.105167712115385</v>
      </c>
      <c r="DJ84">
        <v>0.103063628703129</v>
      </c>
      <c r="DK84">
        <v>9.96777847272141E-2</v>
      </c>
      <c r="DL84">
        <v>1</v>
      </c>
      <c r="DM84">
        <v>2.1349999999999998</v>
      </c>
      <c r="DN84">
        <v>0</v>
      </c>
      <c r="DO84">
        <v>0</v>
      </c>
      <c r="DP84">
        <v>0</v>
      </c>
      <c r="DQ84">
        <v>9.3841894230769204E-2</v>
      </c>
      <c r="DR84">
        <v>-1.8627540169043399E-2</v>
      </c>
      <c r="DS84">
        <v>6.7815975313971098E-3</v>
      </c>
      <c r="DT84">
        <v>1</v>
      </c>
      <c r="DU84">
        <v>2</v>
      </c>
      <c r="DV84">
        <v>3</v>
      </c>
      <c r="DW84" t="s">
        <v>260</v>
      </c>
      <c r="DX84">
        <v>100</v>
      </c>
      <c r="DY84">
        <v>100</v>
      </c>
      <c r="DZ84">
        <v>-3.8029999999999999</v>
      </c>
      <c r="EA84">
        <v>0.372</v>
      </c>
      <c r="EB84">
        <v>2</v>
      </c>
      <c r="EC84">
        <v>516.55799999999999</v>
      </c>
      <c r="ED84">
        <v>414.52499999999998</v>
      </c>
      <c r="EE84">
        <v>27.6496</v>
      </c>
      <c r="EF84">
        <v>30.9346</v>
      </c>
      <c r="EG84">
        <v>30</v>
      </c>
      <c r="EH84">
        <v>31.14</v>
      </c>
      <c r="EI84">
        <v>31.178100000000001</v>
      </c>
      <c r="EJ84">
        <v>20.164000000000001</v>
      </c>
      <c r="EK84">
        <v>25.768899999999999</v>
      </c>
      <c r="EL84">
        <v>0</v>
      </c>
      <c r="EM84">
        <v>27.6632</v>
      </c>
      <c r="EN84">
        <v>399.94200000000001</v>
      </c>
      <c r="EO84">
        <v>15.9696</v>
      </c>
      <c r="EP84">
        <v>100.35899999999999</v>
      </c>
      <c r="EQ84">
        <v>90.692800000000005</v>
      </c>
    </row>
    <row r="85" spans="1:147" x14ac:dyDescent="0.3">
      <c r="A85">
        <v>69</v>
      </c>
      <c r="B85">
        <v>1675181718.7</v>
      </c>
      <c r="C85">
        <v>4261</v>
      </c>
      <c r="D85" t="s">
        <v>459</v>
      </c>
      <c r="E85" t="s">
        <v>460</v>
      </c>
      <c r="F85">
        <v>1675181710.7</v>
      </c>
      <c r="G85">
        <f t="shared" si="86"/>
        <v>7.5098934692944782E-4</v>
      </c>
      <c r="H85">
        <f t="shared" si="87"/>
        <v>-1.3284358857243166</v>
      </c>
      <c r="I85">
        <f t="shared" si="88"/>
        <v>399.99883870967699</v>
      </c>
      <c r="J85">
        <f t="shared" si="89"/>
        <v>451.25056580586988</v>
      </c>
      <c r="K85">
        <f t="shared" si="90"/>
        <v>43.554576543760689</v>
      </c>
      <c r="L85">
        <f t="shared" si="91"/>
        <v>38.607774390006959</v>
      </c>
      <c r="M85">
        <f t="shared" si="92"/>
        <v>3.1632809403856536E-2</v>
      </c>
      <c r="N85">
        <f t="shared" si="93"/>
        <v>3.3899719810125837</v>
      </c>
      <c r="O85">
        <f t="shared" si="94"/>
        <v>3.1469736108860037E-2</v>
      </c>
      <c r="P85">
        <f t="shared" si="95"/>
        <v>1.9683166318382357E-2</v>
      </c>
      <c r="Q85">
        <f t="shared" si="96"/>
        <v>0</v>
      </c>
      <c r="R85">
        <f t="shared" si="97"/>
        <v>28.161742808950354</v>
      </c>
      <c r="S85">
        <f t="shared" si="98"/>
        <v>27.987438709677399</v>
      </c>
      <c r="T85">
        <f t="shared" si="99"/>
        <v>3.7920616815244941</v>
      </c>
      <c r="U85">
        <f t="shared" si="100"/>
        <v>40.127635821895389</v>
      </c>
      <c r="V85">
        <f t="shared" si="101"/>
        <v>1.552499708322141</v>
      </c>
      <c r="W85">
        <f t="shared" si="102"/>
        <v>3.8689040022513099</v>
      </c>
      <c r="X85">
        <f t="shared" si="103"/>
        <v>2.2395619732023531</v>
      </c>
      <c r="Y85">
        <f t="shared" si="104"/>
        <v>-33.118630199588651</v>
      </c>
      <c r="Z85">
        <f t="shared" si="105"/>
        <v>62.967363410477518</v>
      </c>
      <c r="AA85">
        <f t="shared" si="106"/>
        <v>4.0552846658182435</v>
      </c>
      <c r="AB85">
        <f t="shared" si="107"/>
        <v>33.904017876707108</v>
      </c>
      <c r="AC85">
        <v>-4.0017073499713701E-2</v>
      </c>
      <c r="AD85">
        <v>4.4922670691609302E-2</v>
      </c>
      <c r="AE85">
        <v>3.3773650333872798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50798.590164246947</v>
      </c>
      <c r="AK85" t="s">
        <v>461</v>
      </c>
      <c r="AL85">
        <v>2.3447807692307698</v>
      </c>
      <c r="AM85">
        <v>1.6668000000000001</v>
      </c>
      <c r="AN85">
        <f t="shared" si="111"/>
        <v>-0.67798076923076978</v>
      </c>
      <c r="AO85">
        <f t="shared" si="112"/>
        <v>-0.40675592106477665</v>
      </c>
      <c r="AP85">
        <v>-0.37507511490513401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-1.3284358857243166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-2.4584768117997426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0.56468681542632304</v>
      </c>
      <c r="BN85">
        <v>0.5</v>
      </c>
      <c r="BO85" t="s">
        <v>254</v>
      </c>
      <c r="BP85">
        <v>1675181710.7</v>
      </c>
      <c r="BQ85">
        <v>399.99883870967699</v>
      </c>
      <c r="BR85">
        <v>399.88274193548398</v>
      </c>
      <c r="BS85">
        <v>16.084793548387101</v>
      </c>
      <c r="BT85">
        <v>16.001348387096801</v>
      </c>
      <c r="BU85">
        <v>500.03216129032302</v>
      </c>
      <c r="BV85">
        <v>96.319800000000001</v>
      </c>
      <c r="BW85">
        <v>0.19991619354838699</v>
      </c>
      <c r="BX85">
        <v>28.331974193548401</v>
      </c>
      <c r="BY85">
        <v>27.987438709677399</v>
      </c>
      <c r="BZ85">
        <v>999.9</v>
      </c>
      <c r="CA85">
        <v>10019.032258064501</v>
      </c>
      <c r="CB85">
        <v>0</v>
      </c>
      <c r="CC85">
        <v>384.34648387096797</v>
      </c>
      <c r="CD85">
        <v>0</v>
      </c>
      <c r="CE85">
        <v>0</v>
      </c>
      <c r="CF85">
        <v>0</v>
      </c>
      <c r="CG85">
        <v>0</v>
      </c>
      <c r="CH85">
        <v>2.3349387096774201</v>
      </c>
      <c r="CI85">
        <v>0</v>
      </c>
      <c r="CJ85">
        <v>-11.5001580645161</v>
      </c>
      <c r="CK85">
        <v>-1.25914193548387</v>
      </c>
      <c r="CL85">
        <v>37.826225806451603</v>
      </c>
      <c r="CM85">
        <v>42.651000000000003</v>
      </c>
      <c r="CN85">
        <v>40.125</v>
      </c>
      <c r="CO85">
        <v>41.061999999999998</v>
      </c>
      <c r="CP85">
        <v>38.495935483871001</v>
      </c>
      <c r="CQ85">
        <v>0</v>
      </c>
      <c r="CR85">
        <v>0</v>
      </c>
      <c r="CS85">
        <v>0</v>
      </c>
      <c r="CT85">
        <v>59.199999809265101</v>
      </c>
      <c r="CU85">
        <v>2.3447807692307698</v>
      </c>
      <c r="CV85">
        <v>-0.15113504047092399</v>
      </c>
      <c r="CW85">
        <v>-0.49968546436529798</v>
      </c>
      <c r="CX85">
        <v>-11.490907692307699</v>
      </c>
      <c r="CY85">
        <v>15</v>
      </c>
      <c r="CZ85">
        <v>1675177325.2</v>
      </c>
      <c r="DA85" t="s">
        <v>255</v>
      </c>
      <c r="DB85">
        <v>2</v>
      </c>
      <c r="DC85">
        <v>-3.8029999999999999</v>
      </c>
      <c r="DD85">
        <v>0.372</v>
      </c>
      <c r="DE85">
        <v>400</v>
      </c>
      <c r="DF85">
        <v>15</v>
      </c>
      <c r="DG85">
        <v>1.54</v>
      </c>
      <c r="DH85">
        <v>0.52</v>
      </c>
      <c r="DI85">
        <v>0.13064459384615401</v>
      </c>
      <c r="DJ85">
        <v>-0.13582217037479299</v>
      </c>
      <c r="DK85">
        <v>8.0231347218139196E-2</v>
      </c>
      <c r="DL85">
        <v>1</v>
      </c>
      <c r="DM85">
        <v>2.2067999999999999</v>
      </c>
      <c r="DN85">
        <v>0</v>
      </c>
      <c r="DO85">
        <v>0</v>
      </c>
      <c r="DP85">
        <v>0</v>
      </c>
      <c r="DQ85">
        <v>8.2664776923076902E-2</v>
      </c>
      <c r="DR85">
        <v>9.4327171518784197E-3</v>
      </c>
      <c r="DS85">
        <v>3.11980321936246E-3</v>
      </c>
      <c r="DT85">
        <v>1</v>
      </c>
      <c r="DU85">
        <v>2</v>
      </c>
      <c r="DV85">
        <v>3</v>
      </c>
      <c r="DW85" t="s">
        <v>260</v>
      </c>
      <c r="DX85">
        <v>100</v>
      </c>
      <c r="DY85">
        <v>100</v>
      </c>
      <c r="DZ85">
        <v>-3.8029999999999999</v>
      </c>
      <c r="EA85">
        <v>0.372</v>
      </c>
      <c r="EB85">
        <v>2</v>
      </c>
      <c r="EC85">
        <v>516.11</v>
      </c>
      <c r="ED85">
        <v>414.70499999999998</v>
      </c>
      <c r="EE85">
        <v>27.7166</v>
      </c>
      <c r="EF85">
        <v>30.950700000000001</v>
      </c>
      <c r="EG85">
        <v>30.0001</v>
      </c>
      <c r="EH85">
        <v>31.148099999999999</v>
      </c>
      <c r="EI85">
        <v>31.186199999999999</v>
      </c>
      <c r="EJ85">
        <v>20.1661</v>
      </c>
      <c r="EK85">
        <v>25.768899999999999</v>
      </c>
      <c r="EL85">
        <v>0</v>
      </c>
      <c r="EM85">
        <v>27.711600000000001</v>
      </c>
      <c r="EN85">
        <v>399.86500000000001</v>
      </c>
      <c r="EO85">
        <v>15.9831</v>
      </c>
      <c r="EP85">
        <v>100.35899999999999</v>
      </c>
      <c r="EQ85">
        <v>90.6892</v>
      </c>
    </row>
    <row r="86" spans="1:147" x14ac:dyDescent="0.3">
      <c r="A86">
        <v>70</v>
      </c>
      <c r="B86">
        <v>1675181778.7</v>
      </c>
      <c r="C86">
        <v>4321</v>
      </c>
      <c r="D86" t="s">
        <v>462</v>
      </c>
      <c r="E86" t="s">
        <v>463</v>
      </c>
      <c r="F86">
        <v>1675181770.7</v>
      </c>
      <c r="G86">
        <f t="shared" si="86"/>
        <v>6.8209055119011221E-4</v>
      </c>
      <c r="H86">
        <f t="shared" si="87"/>
        <v>-1.4402649641782965</v>
      </c>
      <c r="I86">
        <f t="shared" si="88"/>
        <v>400.018129032258</v>
      </c>
      <c r="J86">
        <f t="shared" si="89"/>
        <v>464.03187985703283</v>
      </c>
      <c r="K86">
        <f t="shared" si="90"/>
        <v>44.78904271826277</v>
      </c>
      <c r="L86">
        <f t="shared" si="91"/>
        <v>38.610340899046335</v>
      </c>
      <c r="M86">
        <f t="shared" si="92"/>
        <v>2.8749006327622242E-2</v>
      </c>
      <c r="N86">
        <f t="shared" si="93"/>
        <v>3.3881120918612182</v>
      </c>
      <c r="O86">
        <f t="shared" si="94"/>
        <v>2.8614168886578036E-2</v>
      </c>
      <c r="P86">
        <f t="shared" si="95"/>
        <v>1.7895917299152703E-2</v>
      </c>
      <c r="Q86">
        <f t="shared" si="96"/>
        <v>0</v>
      </c>
      <c r="R86">
        <f t="shared" si="97"/>
        <v>28.179981047707159</v>
      </c>
      <c r="S86">
        <f t="shared" si="98"/>
        <v>27.979703225806499</v>
      </c>
      <c r="T86">
        <f t="shared" si="99"/>
        <v>3.7903518198655646</v>
      </c>
      <c r="U86">
        <f t="shared" si="100"/>
        <v>40.139657636522372</v>
      </c>
      <c r="V86">
        <f t="shared" si="101"/>
        <v>1.5532086730048789</v>
      </c>
      <c r="W86">
        <f t="shared" si="102"/>
        <v>3.8695115117066701</v>
      </c>
      <c r="X86">
        <f t="shared" si="103"/>
        <v>2.2371431468606859</v>
      </c>
      <c r="Y86">
        <f t="shared" si="104"/>
        <v>-30.080193307483949</v>
      </c>
      <c r="Z86">
        <f t="shared" si="105"/>
        <v>64.838961149894516</v>
      </c>
      <c r="AA86">
        <f t="shared" si="106"/>
        <v>4.1780086969729036</v>
      </c>
      <c r="AB86">
        <f t="shared" si="107"/>
        <v>38.936776539383473</v>
      </c>
      <c r="AC86">
        <v>-3.9989470175934301E-2</v>
      </c>
      <c r="AD86">
        <v>4.4891683542482901E-2</v>
      </c>
      <c r="AE86">
        <v>3.3755138403655098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50764.578623365327</v>
      </c>
      <c r="AK86" t="s">
        <v>464</v>
      </c>
      <c r="AL86">
        <v>2.3585423076923102</v>
      </c>
      <c r="AM86">
        <v>1.3435999999999999</v>
      </c>
      <c r="AN86">
        <f t="shared" si="111"/>
        <v>-1.0149423076923103</v>
      </c>
      <c r="AO86">
        <f t="shared" si="112"/>
        <v>-0.7553902260288109</v>
      </c>
      <c r="AP86">
        <v>-0.40664931799725401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-1.4402649641782965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-1.3238190878602387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0.56468681542632304</v>
      </c>
      <c r="BN86">
        <v>0.5</v>
      </c>
      <c r="BO86" t="s">
        <v>254</v>
      </c>
      <c r="BP86">
        <v>1675181770.7</v>
      </c>
      <c r="BQ86">
        <v>400.018129032258</v>
      </c>
      <c r="BR86">
        <v>399.88629032258098</v>
      </c>
      <c r="BS86">
        <v>16.091845161290301</v>
      </c>
      <c r="BT86">
        <v>16.016054838709699</v>
      </c>
      <c r="BU86">
        <v>500.02358064516102</v>
      </c>
      <c r="BV86">
        <v>96.321587096774195</v>
      </c>
      <c r="BW86">
        <v>0.19989054838709699</v>
      </c>
      <c r="BX86">
        <v>28.334674193548398</v>
      </c>
      <c r="BY86">
        <v>27.979703225806499</v>
      </c>
      <c r="BZ86">
        <v>999.9</v>
      </c>
      <c r="CA86">
        <v>10011.935483871001</v>
      </c>
      <c r="CB86">
        <v>0</v>
      </c>
      <c r="CC86">
        <v>384.31874193548401</v>
      </c>
      <c r="CD86">
        <v>0</v>
      </c>
      <c r="CE86">
        <v>0</v>
      </c>
      <c r="CF86">
        <v>0</v>
      </c>
      <c r="CG86">
        <v>0</v>
      </c>
      <c r="CH86">
        <v>2.3560419354838702</v>
      </c>
      <c r="CI86">
        <v>0</v>
      </c>
      <c r="CJ86">
        <v>-11.911390322580599</v>
      </c>
      <c r="CK86">
        <v>-1.32542580645161</v>
      </c>
      <c r="CL86">
        <v>37.705290322580602</v>
      </c>
      <c r="CM86">
        <v>42.561999999999998</v>
      </c>
      <c r="CN86">
        <v>40</v>
      </c>
      <c r="CO86">
        <v>40.945129032258102</v>
      </c>
      <c r="CP86">
        <v>38.377000000000002</v>
      </c>
      <c r="CQ86">
        <v>0</v>
      </c>
      <c r="CR86">
        <v>0</v>
      </c>
      <c r="CS86">
        <v>0</v>
      </c>
      <c r="CT86">
        <v>59.599999904632597</v>
      </c>
      <c r="CU86">
        <v>2.3585423076923102</v>
      </c>
      <c r="CV86">
        <v>-0.51030085151413695</v>
      </c>
      <c r="CW86">
        <v>-1.6565504098103101</v>
      </c>
      <c r="CX86">
        <v>-11.9133423076923</v>
      </c>
      <c r="CY86">
        <v>15</v>
      </c>
      <c r="CZ86">
        <v>1675177325.2</v>
      </c>
      <c r="DA86" t="s">
        <v>255</v>
      </c>
      <c r="DB86">
        <v>2</v>
      </c>
      <c r="DC86">
        <v>-3.8029999999999999</v>
      </c>
      <c r="DD86">
        <v>0.372</v>
      </c>
      <c r="DE86">
        <v>400</v>
      </c>
      <c r="DF86">
        <v>15</v>
      </c>
      <c r="DG86">
        <v>1.54</v>
      </c>
      <c r="DH86">
        <v>0.52</v>
      </c>
      <c r="DI86">
        <v>0.107795687711538</v>
      </c>
      <c r="DJ86">
        <v>0.11155209143181</v>
      </c>
      <c r="DK86">
        <v>0.117546815016666</v>
      </c>
      <c r="DL86">
        <v>1</v>
      </c>
      <c r="DM86">
        <v>2.5445000000000002</v>
      </c>
      <c r="DN86">
        <v>0</v>
      </c>
      <c r="DO86">
        <v>0</v>
      </c>
      <c r="DP86">
        <v>0</v>
      </c>
      <c r="DQ86">
        <v>7.6581365384615394E-2</v>
      </c>
      <c r="DR86">
        <v>-4.2096333987875897E-3</v>
      </c>
      <c r="DS86">
        <v>2.5730121189349998E-3</v>
      </c>
      <c r="DT86">
        <v>1</v>
      </c>
      <c r="DU86">
        <v>2</v>
      </c>
      <c r="DV86">
        <v>3</v>
      </c>
      <c r="DW86" t="s">
        <v>260</v>
      </c>
      <c r="DX86">
        <v>100</v>
      </c>
      <c r="DY86">
        <v>100</v>
      </c>
      <c r="DZ86">
        <v>-3.8029999999999999</v>
      </c>
      <c r="EA86">
        <v>0.372</v>
      </c>
      <c r="EB86">
        <v>2</v>
      </c>
      <c r="EC86">
        <v>515.577</v>
      </c>
      <c r="ED86">
        <v>414.79899999999998</v>
      </c>
      <c r="EE86">
        <v>27.718900000000001</v>
      </c>
      <c r="EF86">
        <v>30.967500000000001</v>
      </c>
      <c r="EG86">
        <v>30.0002</v>
      </c>
      <c r="EH86">
        <v>31.162099999999999</v>
      </c>
      <c r="EI86">
        <v>31.1996</v>
      </c>
      <c r="EJ86">
        <v>20.165600000000001</v>
      </c>
      <c r="EK86">
        <v>25.768899999999999</v>
      </c>
      <c r="EL86">
        <v>0</v>
      </c>
      <c r="EM86">
        <v>27.714600000000001</v>
      </c>
      <c r="EN86">
        <v>399.97500000000002</v>
      </c>
      <c r="EO86">
        <v>15.9831</v>
      </c>
      <c r="EP86">
        <v>100.357</v>
      </c>
      <c r="EQ86">
        <v>90.684600000000003</v>
      </c>
    </row>
    <row r="87" spans="1:147" x14ac:dyDescent="0.3">
      <c r="A87">
        <v>71</v>
      </c>
      <c r="B87">
        <v>1675181838.7</v>
      </c>
      <c r="C87">
        <v>4381</v>
      </c>
      <c r="D87" t="s">
        <v>465</v>
      </c>
      <c r="E87" t="s">
        <v>466</v>
      </c>
      <c r="F87">
        <v>1675181830.7</v>
      </c>
      <c r="G87">
        <f t="shared" si="86"/>
        <v>6.4848500782177347E-4</v>
      </c>
      <c r="H87">
        <f t="shared" si="87"/>
        <v>-1.2319562459344737</v>
      </c>
      <c r="I87">
        <f t="shared" si="88"/>
        <v>399.995612903226</v>
      </c>
      <c r="J87">
        <f t="shared" si="89"/>
        <v>456.20775042756384</v>
      </c>
      <c r="K87">
        <f t="shared" si="90"/>
        <v>44.033728880186025</v>
      </c>
      <c r="L87">
        <f t="shared" si="91"/>
        <v>38.608064758516448</v>
      </c>
      <c r="M87">
        <f t="shared" si="92"/>
        <v>2.7268010309361664E-2</v>
      </c>
      <c r="N87">
        <f t="shared" si="93"/>
        <v>3.3839756333676365</v>
      </c>
      <c r="O87">
        <f t="shared" si="94"/>
        <v>2.7146528010498387E-2</v>
      </c>
      <c r="P87">
        <f t="shared" si="95"/>
        <v>1.6977449454541396E-2</v>
      </c>
      <c r="Q87">
        <f t="shared" si="96"/>
        <v>0</v>
      </c>
      <c r="R87">
        <f t="shared" si="97"/>
        <v>28.200309016288422</v>
      </c>
      <c r="S87">
        <f t="shared" si="98"/>
        <v>28.009319354838699</v>
      </c>
      <c r="T87">
        <f t="shared" si="99"/>
        <v>3.7969018529258354</v>
      </c>
      <c r="U87">
        <f t="shared" si="100"/>
        <v>40.158382428547853</v>
      </c>
      <c r="V87">
        <f t="shared" si="101"/>
        <v>1.5550969739639717</v>
      </c>
      <c r="W87">
        <f t="shared" si="102"/>
        <v>3.8724093948029186</v>
      </c>
      <c r="X87">
        <f t="shared" si="103"/>
        <v>2.2418048789618634</v>
      </c>
      <c r="Y87">
        <f t="shared" si="104"/>
        <v>-28.598188844940211</v>
      </c>
      <c r="Z87">
        <f t="shared" si="105"/>
        <v>61.705454222860446</v>
      </c>
      <c r="AA87">
        <f t="shared" si="106"/>
        <v>3.9817985397608147</v>
      </c>
      <c r="AB87">
        <f t="shared" si="107"/>
        <v>37.089063917681045</v>
      </c>
      <c r="AC87">
        <v>-3.9928101884750503E-2</v>
      </c>
      <c r="AD87">
        <v>4.4822792259471597E-2</v>
      </c>
      <c r="AE87">
        <v>3.37139671529052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50687.690261486568</v>
      </c>
      <c r="AK87" t="s">
        <v>467</v>
      </c>
      <c r="AL87">
        <v>2.3363923076923099</v>
      </c>
      <c r="AM87">
        <v>1.5716000000000001</v>
      </c>
      <c r="AN87">
        <f t="shared" si="111"/>
        <v>-0.76479230769230977</v>
      </c>
      <c r="AO87">
        <f t="shared" si="112"/>
        <v>-0.48663292675764169</v>
      </c>
      <c r="AP87">
        <v>-0.34783472462923198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-1.2319562459344737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-2.0549369864115894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0.56468681542632304</v>
      </c>
      <c r="BN87">
        <v>0.5</v>
      </c>
      <c r="BO87" t="s">
        <v>254</v>
      </c>
      <c r="BP87">
        <v>1675181830.7</v>
      </c>
      <c r="BQ87">
        <v>399.995612903226</v>
      </c>
      <c r="BR87">
        <v>399.885774193548</v>
      </c>
      <c r="BS87">
        <v>16.111451612903199</v>
      </c>
      <c r="BT87">
        <v>16.0393935483871</v>
      </c>
      <c r="BU87">
        <v>500.00103225806401</v>
      </c>
      <c r="BV87">
        <v>96.321183870967701</v>
      </c>
      <c r="BW87">
        <v>0.20003664516128999</v>
      </c>
      <c r="BX87">
        <v>28.347548387096801</v>
      </c>
      <c r="BY87">
        <v>28.009319354838699</v>
      </c>
      <c r="BZ87">
        <v>999.9</v>
      </c>
      <c r="CA87">
        <v>9996.6129032258104</v>
      </c>
      <c r="CB87">
        <v>0</v>
      </c>
      <c r="CC87">
        <v>384.28619354838702</v>
      </c>
      <c r="CD87">
        <v>0</v>
      </c>
      <c r="CE87">
        <v>0</v>
      </c>
      <c r="CF87">
        <v>0</v>
      </c>
      <c r="CG87">
        <v>0</v>
      </c>
      <c r="CH87">
        <v>2.33516451612903</v>
      </c>
      <c r="CI87">
        <v>0</v>
      </c>
      <c r="CJ87">
        <v>-12.750251612903201</v>
      </c>
      <c r="CK87">
        <v>-1.3188709677419399</v>
      </c>
      <c r="CL87">
        <v>37.618903225806498</v>
      </c>
      <c r="CM87">
        <v>42.461387096774203</v>
      </c>
      <c r="CN87">
        <v>39.911000000000001</v>
      </c>
      <c r="CO87">
        <v>40.887</v>
      </c>
      <c r="CP87">
        <v>38.31</v>
      </c>
      <c r="CQ87">
        <v>0</v>
      </c>
      <c r="CR87">
        <v>0</v>
      </c>
      <c r="CS87">
        <v>0</v>
      </c>
      <c r="CT87">
        <v>59.399999856948902</v>
      </c>
      <c r="CU87">
        <v>2.3363923076923099</v>
      </c>
      <c r="CV87">
        <v>-0.48041025025843898</v>
      </c>
      <c r="CW87">
        <v>-0.48084445278948401</v>
      </c>
      <c r="CX87">
        <v>-12.76605</v>
      </c>
      <c r="CY87">
        <v>15</v>
      </c>
      <c r="CZ87">
        <v>1675177325.2</v>
      </c>
      <c r="DA87" t="s">
        <v>255</v>
      </c>
      <c r="DB87">
        <v>2</v>
      </c>
      <c r="DC87">
        <v>-3.8029999999999999</v>
      </c>
      <c r="DD87">
        <v>0.372</v>
      </c>
      <c r="DE87">
        <v>400</v>
      </c>
      <c r="DF87">
        <v>15</v>
      </c>
      <c r="DG87">
        <v>1.54</v>
      </c>
      <c r="DH87">
        <v>0.52</v>
      </c>
      <c r="DI87">
        <v>0.118188099807692</v>
      </c>
      <c r="DJ87">
        <v>-0.29022166343387701</v>
      </c>
      <c r="DK87">
        <v>9.1998918199537802E-2</v>
      </c>
      <c r="DL87">
        <v>1</v>
      </c>
      <c r="DM87">
        <v>2.2311000000000001</v>
      </c>
      <c r="DN87">
        <v>0</v>
      </c>
      <c r="DO87">
        <v>0</v>
      </c>
      <c r="DP87">
        <v>0</v>
      </c>
      <c r="DQ87">
        <v>7.1891165384615402E-2</v>
      </c>
      <c r="DR87">
        <v>1.8552309399701001E-4</v>
      </c>
      <c r="DS87">
        <v>2.6978857284551102E-3</v>
      </c>
      <c r="DT87">
        <v>1</v>
      </c>
      <c r="DU87">
        <v>2</v>
      </c>
      <c r="DV87">
        <v>3</v>
      </c>
      <c r="DW87" t="s">
        <v>260</v>
      </c>
      <c r="DX87">
        <v>100</v>
      </c>
      <c r="DY87">
        <v>100</v>
      </c>
      <c r="DZ87">
        <v>-3.8029999999999999</v>
      </c>
      <c r="EA87">
        <v>0.372</v>
      </c>
      <c r="EB87">
        <v>2</v>
      </c>
      <c r="EC87">
        <v>516.60199999999998</v>
      </c>
      <c r="ED87">
        <v>414.416</v>
      </c>
      <c r="EE87">
        <v>27.541599999999999</v>
      </c>
      <c r="EF87">
        <v>30.988600000000002</v>
      </c>
      <c r="EG87">
        <v>30.0001</v>
      </c>
      <c r="EH87">
        <v>31.177800000000001</v>
      </c>
      <c r="EI87">
        <v>31.215800000000002</v>
      </c>
      <c r="EJ87">
        <v>20.164100000000001</v>
      </c>
      <c r="EK87">
        <v>25.768899999999999</v>
      </c>
      <c r="EL87">
        <v>0</v>
      </c>
      <c r="EM87">
        <v>27.545400000000001</v>
      </c>
      <c r="EN87">
        <v>399.82499999999999</v>
      </c>
      <c r="EO87">
        <v>15.9831</v>
      </c>
      <c r="EP87">
        <v>100.35599999999999</v>
      </c>
      <c r="EQ87">
        <v>90.681399999999996</v>
      </c>
    </row>
    <row r="88" spans="1:147" x14ac:dyDescent="0.3">
      <c r="A88">
        <v>72</v>
      </c>
      <c r="B88">
        <v>1675181898.7</v>
      </c>
      <c r="C88">
        <v>4441</v>
      </c>
      <c r="D88" t="s">
        <v>468</v>
      </c>
      <c r="E88" t="s">
        <v>469</v>
      </c>
      <c r="F88">
        <v>1675181890.7</v>
      </c>
      <c r="G88">
        <f t="shared" si="86"/>
        <v>6.8570012117883262E-4</v>
      </c>
      <c r="H88">
        <f t="shared" si="87"/>
        <v>-1.2303596140696633</v>
      </c>
      <c r="I88">
        <f t="shared" si="88"/>
        <v>400.00235483871</v>
      </c>
      <c r="J88">
        <f t="shared" si="89"/>
        <v>452.2799492219869</v>
      </c>
      <c r="K88">
        <f t="shared" si="90"/>
        <v>43.655324266956576</v>
      </c>
      <c r="L88">
        <f t="shared" si="91"/>
        <v>38.6093448052886</v>
      </c>
      <c r="M88">
        <f t="shared" si="92"/>
        <v>2.882916593446179E-2</v>
      </c>
      <c r="N88">
        <f t="shared" si="93"/>
        <v>3.3890170266952495</v>
      </c>
      <c r="O88">
        <f t="shared" si="94"/>
        <v>2.869361345746432E-2</v>
      </c>
      <c r="P88">
        <f t="shared" si="95"/>
        <v>1.7945633986235447E-2</v>
      </c>
      <c r="Q88">
        <f t="shared" si="96"/>
        <v>0</v>
      </c>
      <c r="R88">
        <f t="shared" si="97"/>
        <v>28.169006926248553</v>
      </c>
      <c r="S88">
        <f t="shared" si="98"/>
        <v>27.995064516128998</v>
      </c>
      <c r="T88">
        <f t="shared" si="99"/>
        <v>3.7937479586113234</v>
      </c>
      <c r="U88">
        <f t="shared" si="100"/>
        <v>40.105707010274259</v>
      </c>
      <c r="V88">
        <f t="shared" si="101"/>
        <v>1.5509752663052261</v>
      </c>
      <c r="W88">
        <f t="shared" si="102"/>
        <v>3.8672183634810331</v>
      </c>
      <c r="X88">
        <f t="shared" si="103"/>
        <v>2.2427726923060973</v>
      </c>
      <c r="Y88">
        <f t="shared" si="104"/>
        <v>-30.23937534398652</v>
      </c>
      <c r="Z88">
        <f t="shared" si="105"/>
        <v>60.187188063985857</v>
      </c>
      <c r="AA88">
        <f t="shared" si="106"/>
        <v>3.8773278276252765</v>
      </c>
      <c r="AB88">
        <f t="shared" si="107"/>
        <v>33.825140547624613</v>
      </c>
      <c r="AC88">
        <v>-4.00028998755107E-2</v>
      </c>
      <c r="AD88">
        <v>4.4906759556763702E-2</v>
      </c>
      <c r="AE88">
        <v>3.37641454431746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50782.670848568407</v>
      </c>
      <c r="AK88" t="s">
        <v>470</v>
      </c>
      <c r="AL88">
        <v>2.3409653846153802</v>
      </c>
      <c r="AM88">
        <v>1.8792</v>
      </c>
      <c r="AN88">
        <f t="shared" si="111"/>
        <v>-0.46176538461538019</v>
      </c>
      <c r="AO88">
        <f t="shared" si="112"/>
        <v>-0.24572444902904439</v>
      </c>
      <c r="AP88">
        <v>-0.34738392614765801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-1.2303596140696633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-4.0695991137691028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0.56468681542632304</v>
      </c>
      <c r="BN88">
        <v>0.5</v>
      </c>
      <c r="BO88" t="s">
        <v>254</v>
      </c>
      <c r="BP88">
        <v>1675181890.7</v>
      </c>
      <c r="BQ88">
        <v>400.00235483871</v>
      </c>
      <c r="BR88">
        <v>399.89438709677398</v>
      </c>
      <c r="BS88">
        <v>16.068487096774199</v>
      </c>
      <c r="BT88">
        <v>15.9922967741935</v>
      </c>
      <c r="BU88">
        <v>500.04251612903198</v>
      </c>
      <c r="BV88">
        <v>96.322900000000004</v>
      </c>
      <c r="BW88">
        <v>0.19989377419354801</v>
      </c>
      <c r="BX88">
        <v>28.324480645161302</v>
      </c>
      <c r="BY88">
        <v>27.995064516128998</v>
      </c>
      <c r="BZ88">
        <v>999.9</v>
      </c>
      <c r="CA88">
        <v>10015.1612903226</v>
      </c>
      <c r="CB88">
        <v>0</v>
      </c>
      <c r="CC88">
        <v>384.22825806451601</v>
      </c>
      <c r="CD88">
        <v>0</v>
      </c>
      <c r="CE88">
        <v>0</v>
      </c>
      <c r="CF88">
        <v>0</v>
      </c>
      <c r="CG88">
        <v>0</v>
      </c>
      <c r="CH88">
        <v>2.3200193548387098</v>
      </c>
      <c r="CI88">
        <v>0</v>
      </c>
      <c r="CJ88">
        <v>-12.9861516129032</v>
      </c>
      <c r="CK88">
        <v>-1.3985774193548399</v>
      </c>
      <c r="CL88">
        <v>37.508000000000003</v>
      </c>
      <c r="CM88">
        <v>42.375</v>
      </c>
      <c r="CN88">
        <v>39.811999999999998</v>
      </c>
      <c r="CO88">
        <v>40.811999999999998</v>
      </c>
      <c r="CP88">
        <v>38.211387096774203</v>
      </c>
      <c r="CQ88">
        <v>0</v>
      </c>
      <c r="CR88">
        <v>0</v>
      </c>
      <c r="CS88">
        <v>0</v>
      </c>
      <c r="CT88">
        <v>59.399999856948902</v>
      </c>
      <c r="CU88">
        <v>2.3409653846153802</v>
      </c>
      <c r="CV88">
        <v>0.80437948439079598</v>
      </c>
      <c r="CW88">
        <v>3.5719670744831199E-2</v>
      </c>
      <c r="CX88">
        <v>-12.991707692307701</v>
      </c>
      <c r="CY88">
        <v>15</v>
      </c>
      <c r="CZ88">
        <v>1675177325.2</v>
      </c>
      <c r="DA88" t="s">
        <v>255</v>
      </c>
      <c r="DB88">
        <v>2</v>
      </c>
      <c r="DC88">
        <v>-3.8029999999999999</v>
      </c>
      <c r="DD88">
        <v>0.372</v>
      </c>
      <c r="DE88">
        <v>400</v>
      </c>
      <c r="DF88">
        <v>15</v>
      </c>
      <c r="DG88">
        <v>1.54</v>
      </c>
      <c r="DH88">
        <v>0.52</v>
      </c>
      <c r="DI88">
        <v>9.9747891826923105E-2</v>
      </c>
      <c r="DJ88">
        <v>5.5821872748288197E-2</v>
      </c>
      <c r="DK88">
        <v>7.1542324814971095E-2</v>
      </c>
      <c r="DL88">
        <v>1</v>
      </c>
      <c r="DM88">
        <v>2.3144</v>
      </c>
      <c r="DN88">
        <v>0</v>
      </c>
      <c r="DO88">
        <v>0</v>
      </c>
      <c r="DP88">
        <v>0</v>
      </c>
      <c r="DQ88">
        <v>7.6045311538461502E-2</v>
      </c>
      <c r="DR88">
        <v>-7.0588235169602298E-7</v>
      </c>
      <c r="DS88">
        <v>2.32033171407202E-3</v>
      </c>
      <c r="DT88">
        <v>1</v>
      </c>
      <c r="DU88">
        <v>2</v>
      </c>
      <c r="DV88">
        <v>3</v>
      </c>
      <c r="DW88" t="s">
        <v>260</v>
      </c>
      <c r="DX88">
        <v>100</v>
      </c>
      <c r="DY88">
        <v>100</v>
      </c>
      <c r="DZ88">
        <v>-3.8029999999999999</v>
      </c>
      <c r="EA88">
        <v>0.372</v>
      </c>
      <c r="EB88">
        <v>2</v>
      </c>
      <c r="EC88">
        <v>516.346</v>
      </c>
      <c r="ED88">
        <v>414.262</v>
      </c>
      <c r="EE88">
        <v>27.485700000000001</v>
      </c>
      <c r="EF88">
        <v>31.0075</v>
      </c>
      <c r="EG88">
        <v>30.000299999999999</v>
      </c>
      <c r="EH88">
        <v>31.193999999999999</v>
      </c>
      <c r="EI88">
        <v>31.229199999999999</v>
      </c>
      <c r="EJ88">
        <v>20.165299999999998</v>
      </c>
      <c r="EK88">
        <v>26.052900000000001</v>
      </c>
      <c r="EL88">
        <v>0</v>
      </c>
      <c r="EM88">
        <v>27.4816</v>
      </c>
      <c r="EN88">
        <v>399.88499999999999</v>
      </c>
      <c r="EO88">
        <v>15.9773</v>
      </c>
      <c r="EP88">
        <v>100.354</v>
      </c>
      <c r="EQ88">
        <v>90.678399999999996</v>
      </c>
    </row>
    <row r="89" spans="1:147" x14ac:dyDescent="0.3">
      <c r="A89">
        <v>73</v>
      </c>
      <c r="B89">
        <v>1675181958.7</v>
      </c>
      <c r="C89">
        <v>4501</v>
      </c>
      <c r="D89" t="s">
        <v>471</v>
      </c>
      <c r="E89" t="s">
        <v>472</v>
      </c>
      <c r="F89">
        <v>1675181950.7</v>
      </c>
      <c r="G89">
        <f t="shared" si="86"/>
        <v>6.8020173688452287E-4</v>
      </c>
      <c r="H89">
        <f t="shared" si="87"/>
        <v>-1.0133403421910951</v>
      </c>
      <c r="I89">
        <f t="shared" si="88"/>
        <v>400.01799999999997</v>
      </c>
      <c r="J89">
        <f t="shared" si="89"/>
        <v>440.73419074780844</v>
      </c>
      <c r="K89">
        <f t="shared" si="90"/>
        <v>42.541128536956464</v>
      </c>
      <c r="L89">
        <f t="shared" si="91"/>
        <v>38.611066516583541</v>
      </c>
      <c r="M89">
        <f t="shared" si="92"/>
        <v>2.8699439503935775E-2</v>
      </c>
      <c r="N89">
        <f t="shared" si="93"/>
        <v>3.385164174173251</v>
      </c>
      <c r="O89">
        <f t="shared" si="94"/>
        <v>2.8564949016171584E-2</v>
      </c>
      <c r="P89">
        <f t="shared" si="95"/>
        <v>1.7865123888392797E-2</v>
      </c>
      <c r="Q89">
        <f t="shared" si="96"/>
        <v>0</v>
      </c>
      <c r="R89">
        <f t="shared" si="97"/>
        <v>28.136614641778845</v>
      </c>
      <c r="S89">
        <f t="shared" si="98"/>
        <v>27.963893548387102</v>
      </c>
      <c r="T89">
        <f t="shared" si="99"/>
        <v>3.786859319826823</v>
      </c>
      <c r="U89">
        <f t="shared" si="100"/>
        <v>40.209548297083359</v>
      </c>
      <c r="V89">
        <f t="shared" si="101"/>
        <v>1.5519667470807395</v>
      </c>
      <c r="W89">
        <f t="shared" si="102"/>
        <v>3.8596970441304683</v>
      </c>
      <c r="X89">
        <f t="shared" si="103"/>
        <v>2.2348925727460838</v>
      </c>
      <c r="Y89">
        <f t="shared" si="104"/>
        <v>-29.99689659660746</v>
      </c>
      <c r="Z89">
        <f t="shared" si="105"/>
        <v>59.699011164407892</v>
      </c>
      <c r="AA89">
        <f t="shared" si="106"/>
        <v>3.8490165990788037</v>
      </c>
      <c r="AB89">
        <f t="shared" si="107"/>
        <v>33.551131166879237</v>
      </c>
      <c r="AC89">
        <v>-3.9945731845023799E-2</v>
      </c>
      <c r="AD89">
        <v>4.4842583434347702E-2</v>
      </c>
      <c r="AE89">
        <v>3.3725797019671999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50718.718242031289</v>
      </c>
      <c r="AK89" t="s">
        <v>473</v>
      </c>
      <c r="AL89">
        <v>2.3266807692307698</v>
      </c>
      <c r="AM89">
        <v>1.6424000000000001</v>
      </c>
      <c r="AN89">
        <f t="shared" si="111"/>
        <v>-0.68428076923076975</v>
      </c>
      <c r="AO89">
        <f t="shared" si="112"/>
        <v>-0.41663466222039069</v>
      </c>
      <c r="AP89">
        <v>-0.28610996538816502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-1.0133403421910951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-2.4001843597713473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0.56468681542632304</v>
      </c>
      <c r="BN89">
        <v>0.5</v>
      </c>
      <c r="BO89" t="s">
        <v>254</v>
      </c>
      <c r="BP89">
        <v>1675181950.7</v>
      </c>
      <c r="BQ89">
        <v>400.01799999999997</v>
      </c>
      <c r="BR89">
        <v>399.93429032258098</v>
      </c>
      <c r="BS89">
        <v>16.0786709677419</v>
      </c>
      <c r="BT89">
        <v>16.003090322580601</v>
      </c>
      <c r="BU89">
        <v>500.02896774193601</v>
      </c>
      <c r="BV89">
        <v>96.323306451612893</v>
      </c>
      <c r="BW89">
        <v>0.200016290322581</v>
      </c>
      <c r="BX89">
        <v>28.2910096774193</v>
      </c>
      <c r="BY89">
        <v>27.963893548387102</v>
      </c>
      <c r="BZ89">
        <v>999.9</v>
      </c>
      <c r="CA89">
        <v>10000.8064516129</v>
      </c>
      <c r="CB89">
        <v>0</v>
      </c>
      <c r="CC89">
        <v>384.21154838709703</v>
      </c>
      <c r="CD89">
        <v>0</v>
      </c>
      <c r="CE89">
        <v>0</v>
      </c>
      <c r="CF89">
        <v>0</v>
      </c>
      <c r="CG89">
        <v>0</v>
      </c>
      <c r="CH89">
        <v>2.3244451612903201</v>
      </c>
      <c r="CI89">
        <v>0</v>
      </c>
      <c r="CJ89">
        <v>-13.188612903225801</v>
      </c>
      <c r="CK89">
        <v>-1.54455161290323</v>
      </c>
      <c r="CL89">
        <v>37.436999999999998</v>
      </c>
      <c r="CM89">
        <v>42.311999999999998</v>
      </c>
      <c r="CN89">
        <v>39.737806451612897</v>
      </c>
      <c r="CO89">
        <v>40.75</v>
      </c>
      <c r="CP89">
        <v>38.131</v>
      </c>
      <c r="CQ89">
        <v>0</v>
      </c>
      <c r="CR89">
        <v>0</v>
      </c>
      <c r="CS89">
        <v>0</v>
      </c>
      <c r="CT89">
        <v>59.199999809265101</v>
      </c>
      <c r="CU89">
        <v>2.3266807692307698</v>
      </c>
      <c r="CV89">
        <v>-0.53317948850389996</v>
      </c>
      <c r="CW89">
        <v>-1.3172638431609899E-2</v>
      </c>
      <c r="CX89">
        <v>-13.1977192307692</v>
      </c>
      <c r="CY89">
        <v>15</v>
      </c>
      <c r="CZ89">
        <v>1675177325.2</v>
      </c>
      <c r="DA89" t="s">
        <v>255</v>
      </c>
      <c r="DB89">
        <v>2</v>
      </c>
      <c r="DC89">
        <v>-3.8029999999999999</v>
      </c>
      <c r="DD89">
        <v>0.372</v>
      </c>
      <c r="DE89">
        <v>400</v>
      </c>
      <c r="DF89">
        <v>15</v>
      </c>
      <c r="DG89">
        <v>1.54</v>
      </c>
      <c r="DH89">
        <v>0.52</v>
      </c>
      <c r="DI89">
        <v>9.1971747019230804E-2</v>
      </c>
      <c r="DJ89">
        <v>-1.9954293665184399E-2</v>
      </c>
      <c r="DK89">
        <v>0.10815916118772501</v>
      </c>
      <c r="DL89">
        <v>1</v>
      </c>
      <c r="DM89">
        <v>2.1890000000000001</v>
      </c>
      <c r="DN89">
        <v>0</v>
      </c>
      <c r="DO89">
        <v>0</v>
      </c>
      <c r="DP89">
        <v>0</v>
      </c>
      <c r="DQ89">
        <v>7.2685886538461503E-2</v>
      </c>
      <c r="DR89">
        <v>3.9716253905914899E-2</v>
      </c>
      <c r="DS89">
        <v>8.5927367533916704E-3</v>
      </c>
      <c r="DT89">
        <v>1</v>
      </c>
      <c r="DU89">
        <v>2</v>
      </c>
      <c r="DV89">
        <v>3</v>
      </c>
      <c r="DW89" t="s">
        <v>260</v>
      </c>
      <c r="DX89">
        <v>100</v>
      </c>
      <c r="DY89">
        <v>100</v>
      </c>
      <c r="DZ89">
        <v>-3.8029999999999999</v>
      </c>
      <c r="EA89">
        <v>0.372</v>
      </c>
      <c r="EB89">
        <v>2</v>
      </c>
      <c r="EC89">
        <v>516.346</v>
      </c>
      <c r="ED89">
        <v>414.25099999999998</v>
      </c>
      <c r="EE89">
        <v>27.492599999999999</v>
      </c>
      <c r="EF89">
        <v>31.0291</v>
      </c>
      <c r="EG89">
        <v>30.0002</v>
      </c>
      <c r="EH89">
        <v>31.210699999999999</v>
      </c>
      <c r="EI89">
        <v>31.2454</v>
      </c>
      <c r="EJ89">
        <v>20.162199999999999</v>
      </c>
      <c r="EK89">
        <v>26.325399999999998</v>
      </c>
      <c r="EL89">
        <v>0</v>
      </c>
      <c r="EM89">
        <v>27.5123</v>
      </c>
      <c r="EN89">
        <v>399.89100000000002</v>
      </c>
      <c r="EO89">
        <v>15.9047</v>
      </c>
      <c r="EP89">
        <v>100.35</v>
      </c>
      <c r="EQ89">
        <v>90.674999999999997</v>
      </c>
    </row>
    <row r="90" spans="1:147" x14ac:dyDescent="0.3">
      <c r="A90">
        <v>74</v>
      </c>
      <c r="B90">
        <v>1675182018.7</v>
      </c>
      <c r="C90">
        <v>4561</v>
      </c>
      <c r="D90" t="s">
        <v>474</v>
      </c>
      <c r="E90" t="s">
        <v>475</v>
      </c>
      <c r="F90">
        <v>1675182010.7</v>
      </c>
      <c r="G90">
        <f t="shared" si="86"/>
        <v>7.2507574164357527E-4</v>
      </c>
      <c r="H90">
        <f t="shared" si="87"/>
        <v>-1.0843821786030303</v>
      </c>
      <c r="I90">
        <f t="shared" si="88"/>
        <v>399.99112903225802</v>
      </c>
      <c r="J90">
        <f t="shared" si="89"/>
        <v>441.10152522711365</v>
      </c>
      <c r="K90">
        <f t="shared" si="90"/>
        <v>42.576244109184813</v>
      </c>
      <c r="L90">
        <f t="shared" si="91"/>
        <v>38.608163828990207</v>
      </c>
      <c r="M90">
        <f t="shared" si="92"/>
        <v>3.0466001179813837E-2</v>
      </c>
      <c r="N90">
        <f t="shared" si="93"/>
        <v>3.3818418579861671</v>
      </c>
      <c r="O90">
        <f t="shared" si="94"/>
        <v>3.0314343434912523E-2</v>
      </c>
      <c r="P90">
        <f t="shared" si="95"/>
        <v>1.896002740692455E-2</v>
      </c>
      <c r="Q90">
        <f t="shared" si="96"/>
        <v>0</v>
      </c>
      <c r="R90">
        <f t="shared" si="97"/>
        <v>28.137036221599327</v>
      </c>
      <c r="S90">
        <f t="shared" si="98"/>
        <v>27.9799193548387</v>
      </c>
      <c r="T90">
        <f t="shared" si="99"/>
        <v>3.7903995841787692</v>
      </c>
      <c r="U90">
        <f t="shared" si="100"/>
        <v>40.017785731163499</v>
      </c>
      <c r="V90">
        <f t="shared" si="101"/>
        <v>1.545532150947835</v>
      </c>
      <c r="W90">
        <f t="shared" si="102"/>
        <v>3.8621131147300467</v>
      </c>
      <c r="X90">
        <f t="shared" si="103"/>
        <v>2.244867433230934</v>
      </c>
      <c r="Y90">
        <f t="shared" si="104"/>
        <v>-31.975840206481671</v>
      </c>
      <c r="Z90">
        <f t="shared" si="105"/>
        <v>58.67999600952983</v>
      </c>
      <c r="AA90">
        <f t="shared" si="106"/>
        <v>3.787538883374189</v>
      </c>
      <c r="AB90">
        <f t="shared" si="107"/>
        <v>30.491694686422349</v>
      </c>
      <c r="AC90">
        <v>-3.9896457406243098E-2</v>
      </c>
      <c r="AD90">
        <v>4.4787268560138399E-2</v>
      </c>
      <c r="AE90">
        <v>3.36927290916088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50656.877594365309</v>
      </c>
      <c r="AK90" t="s">
        <v>476</v>
      </c>
      <c r="AL90">
        <v>2.3145384615384601</v>
      </c>
      <c r="AM90">
        <v>1.85582</v>
      </c>
      <c r="AN90">
        <f t="shared" si="111"/>
        <v>-0.45871846153846008</v>
      </c>
      <c r="AO90">
        <f t="shared" si="112"/>
        <v>-0.2471783155362374</v>
      </c>
      <c r="AP90">
        <v>-0.30616815957076998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-1.0843821786030303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-4.0456623301706891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0.56468681542632304</v>
      </c>
      <c r="BN90">
        <v>0.5</v>
      </c>
      <c r="BO90" t="s">
        <v>254</v>
      </c>
      <c r="BP90">
        <v>1675182010.7</v>
      </c>
      <c r="BQ90">
        <v>399.99112903225802</v>
      </c>
      <c r="BR90">
        <v>399.90141935483899</v>
      </c>
      <c r="BS90">
        <v>16.012135483870999</v>
      </c>
      <c r="BT90">
        <v>15.9315612903226</v>
      </c>
      <c r="BU90">
        <v>500.017032258065</v>
      </c>
      <c r="BV90">
        <v>96.322551612903197</v>
      </c>
      <c r="BW90">
        <v>0.19999858064516099</v>
      </c>
      <c r="BX90">
        <v>28.3017677419355</v>
      </c>
      <c r="BY90">
        <v>27.9799193548387</v>
      </c>
      <c r="BZ90">
        <v>999.9</v>
      </c>
      <c r="CA90">
        <v>9988.5483870967691</v>
      </c>
      <c r="CB90">
        <v>0</v>
      </c>
      <c r="CC90">
        <v>384.29203225806498</v>
      </c>
      <c r="CD90">
        <v>0</v>
      </c>
      <c r="CE90">
        <v>0</v>
      </c>
      <c r="CF90">
        <v>0</v>
      </c>
      <c r="CG90">
        <v>0</v>
      </c>
      <c r="CH90">
        <v>2.3068548387096799</v>
      </c>
      <c r="CI90">
        <v>0</v>
      </c>
      <c r="CJ90">
        <v>-13.8101161290323</v>
      </c>
      <c r="CK90">
        <v>-1.6060967741935499</v>
      </c>
      <c r="CL90">
        <v>37.366870967741903</v>
      </c>
      <c r="CM90">
        <v>42.245935483871001</v>
      </c>
      <c r="CN90">
        <v>39.631</v>
      </c>
      <c r="CO90">
        <v>40.686999999999998</v>
      </c>
      <c r="CP90">
        <v>38.061999999999998</v>
      </c>
      <c r="CQ90">
        <v>0</v>
      </c>
      <c r="CR90">
        <v>0</v>
      </c>
      <c r="CS90">
        <v>0</v>
      </c>
      <c r="CT90">
        <v>59.599999904632597</v>
      </c>
      <c r="CU90">
        <v>2.3145384615384601</v>
      </c>
      <c r="CV90">
        <v>0.14216750731240199</v>
      </c>
      <c r="CW90">
        <v>0.39129915338427002</v>
      </c>
      <c r="CX90">
        <v>-13.7986884615385</v>
      </c>
      <c r="CY90">
        <v>15</v>
      </c>
      <c r="CZ90">
        <v>1675177325.2</v>
      </c>
      <c r="DA90" t="s">
        <v>255</v>
      </c>
      <c r="DB90">
        <v>2</v>
      </c>
      <c r="DC90">
        <v>-3.8029999999999999</v>
      </c>
      <c r="DD90">
        <v>0.372</v>
      </c>
      <c r="DE90">
        <v>400</v>
      </c>
      <c r="DF90">
        <v>15</v>
      </c>
      <c r="DG90">
        <v>1.54</v>
      </c>
      <c r="DH90">
        <v>0.52</v>
      </c>
      <c r="DI90">
        <v>8.5785463576923099E-2</v>
      </c>
      <c r="DJ90">
        <v>-1.0747176490333099E-3</v>
      </c>
      <c r="DK90">
        <v>0.122757763420987</v>
      </c>
      <c r="DL90">
        <v>1</v>
      </c>
      <c r="DM90">
        <v>2.5337000000000001</v>
      </c>
      <c r="DN90">
        <v>0</v>
      </c>
      <c r="DO90">
        <v>0</v>
      </c>
      <c r="DP90">
        <v>0</v>
      </c>
      <c r="DQ90">
        <v>8.1111978846153801E-2</v>
      </c>
      <c r="DR90">
        <v>-3.95146537462305E-3</v>
      </c>
      <c r="DS90">
        <v>2.52485611260527E-3</v>
      </c>
      <c r="DT90">
        <v>1</v>
      </c>
      <c r="DU90">
        <v>2</v>
      </c>
      <c r="DV90">
        <v>3</v>
      </c>
      <c r="DW90" t="s">
        <v>260</v>
      </c>
      <c r="DX90">
        <v>100</v>
      </c>
      <c r="DY90">
        <v>100</v>
      </c>
      <c r="DZ90">
        <v>-3.8029999999999999</v>
      </c>
      <c r="EA90">
        <v>0.372</v>
      </c>
      <c r="EB90">
        <v>2</v>
      </c>
      <c r="EC90">
        <v>516.49599999999998</v>
      </c>
      <c r="ED90">
        <v>413.76400000000001</v>
      </c>
      <c r="EE90">
        <v>27.597100000000001</v>
      </c>
      <c r="EF90">
        <v>31.050799999999999</v>
      </c>
      <c r="EG90">
        <v>30.0002</v>
      </c>
      <c r="EH90">
        <v>31.229099999999999</v>
      </c>
      <c r="EI90">
        <v>31.264299999999999</v>
      </c>
      <c r="EJ90">
        <v>20.161899999999999</v>
      </c>
      <c r="EK90">
        <v>26.606999999999999</v>
      </c>
      <c r="EL90">
        <v>0</v>
      </c>
      <c r="EM90">
        <v>27.6038</v>
      </c>
      <c r="EN90">
        <v>399.91199999999998</v>
      </c>
      <c r="EO90">
        <v>15.9537</v>
      </c>
      <c r="EP90">
        <v>100.34399999999999</v>
      </c>
      <c r="EQ90">
        <v>90.670100000000005</v>
      </c>
    </row>
    <row r="91" spans="1:147" x14ac:dyDescent="0.3">
      <c r="A91">
        <v>75</v>
      </c>
      <c r="B91">
        <v>1675182078.7</v>
      </c>
      <c r="C91">
        <v>4621</v>
      </c>
      <c r="D91" t="s">
        <v>477</v>
      </c>
      <c r="E91" t="s">
        <v>478</v>
      </c>
      <c r="F91">
        <v>1675182070.7</v>
      </c>
      <c r="G91">
        <f t="shared" si="86"/>
        <v>6.5735893370166474E-4</v>
      </c>
      <c r="H91">
        <f t="shared" si="87"/>
        <v>-1.1781229959186161</v>
      </c>
      <c r="I91">
        <f t="shared" si="88"/>
        <v>399.99754838709703</v>
      </c>
      <c r="J91">
        <f t="shared" si="89"/>
        <v>452.29597074414716</v>
      </c>
      <c r="K91">
        <f t="shared" si="90"/>
        <v>43.659178775374698</v>
      </c>
      <c r="L91">
        <f t="shared" si="91"/>
        <v>38.610922060640185</v>
      </c>
      <c r="M91">
        <f t="shared" si="92"/>
        <v>2.7579185255036571E-2</v>
      </c>
      <c r="N91">
        <f t="shared" si="93"/>
        <v>3.3883785101270956</v>
      </c>
      <c r="O91">
        <f t="shared" si="94"/>
        <v>2.7455081996151976E-2</v>
      </c>
      <c r="P91">
        <f t="shared" si="95"/>
        <v>1.7170529740254889E-2</v>
      </c>
      <c r="Q91">
        <f t="shared" si="96"/>
        <v>0</v>
      </c>
      <c r="R91">
        <f t="shared" si="97"/>
        <v>28.157724307261432</v>
      </c>
      <c r="S91">
        <f t="shared" si="98"/>
        <v>27.996441935483901</v>
      </c>
      <c r="T91">
        <f t="shared" si="99"/>
        <v>3.7940526139400519</v>
      </c>
      <c r="U91">
        <f t="shared" si="100"/>
        <v>40.039329574045382</v>
      </c>
      <c r="V91">
        <f t="shared" si="101"/>
        <v>1.5468168867036807</v>
      </c>
      <c r="W91">
        <f t="shared" si="102"/>
        <v>3.8632437235072259</v>
      </c>
      <c r="X91">
        <f t="shared" si="103"/>
        <v>2.2472357272363714</v>
      </c>
      <c r="Y91">
        <f t="shared" si="104"/>
        <v>-28.989528976243413</v>
      </c>
      <c r="Z91">
        <f t="shared" si="105"/>
        <v>56.694430465083144</v>
      </c>
      <c r="AA91">
        <f t="shared" si="106"/>
        <v>3.6527118764531736</v>
      </c>
      <c r="AB91">
        <f t="shared" si="107"/>
        <v>31.357613365292906</v>
      </c>
      <c r="AC91">
        <v>-3.9993423806237098E-2</v>
      </c>
      <c r="AD91">
        <v>4.4896121838854899E-2</v>
      </c>
      <c r="AE91">
        <v>3.3757790130827798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50774.22696042488</v>
      </c>
      <c r="AK91" t="s">
        <v>479</v>
      </c>
      <c r="AL91">
        <v>2.2829769230769199</v>
      </c>
      <c r="AM91">
        <v>1.42563</v>
      </c>
      <c r="AN91">
        <f t="shared" si="111"/>
        <v>-0.85734692307691995</v>
      </c>
      <c r="AO91">
        <f t="shared" si="112"/>
        <v>-0.60138108981777882</v>
      </c>
      <c r="AP91">
        <v>-0.33263526137190602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-1.1781229959186161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-1.6628391163796064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0.56468681542632304</v>
      </c>
      <c r="BN91">
        <v>0.5</v>
      </c>
      <c r="BO91" t="s">
        <v>254</v>
      </c>
      <c r="BP91">
        <v>1675182070.7</v>
      </c>
      <c r="BQ91">
        <v>399.99754838709703</v>
      </c>
      <c r="BR91">
        <v>399.89419354838702</v>
      </c>
      <c r="BS91">
        <v>16.0245580645161</v>
      </c>
      <c r="BT91">
        <v>15.9515096774194</v>
      </c>
      <c r="BU91">
        <v>500.01593548387098</v>
      </c>
      <c r="BV91">
        <v>96.328006451612893</v>
      </c>
      <c r="BW91">
        <v>0.19989032258064501</v>
      </c>
      <c r="BX91">
        <v>28.306799999999999</v>
      </c>
      <c r="BY91">
        <v>27.996441935483901</v>
      </c>
      <c r="BZ91">
        <v>999.9</v>
      </c>
      <c r="CA91">
        <v>10012.2580645161</v>
      </c>
      <c r="CB91">
        <v>0</v>
      </c>
      <c r="CC91">
        <v>384.27</v>
      </c>
      <c r="CD91">
        <v>0</v>
      </c>
      <c r="CE91">
        <v>0</v>
      </c>
      <c r="CF91">
        <v>0</v>
      </c>
      <c r="CG91">
        <v>0</v>
      </c>
      <c r="CH91">
        <v>2.27452903225806</v>
      </c>
      <c r="CI91">
        <v>0</v>
      </c>
      <c r="CJ91">
        <v>-14.161829032258099</v>
      </c>
      <c r="CK91">
        <v>-1.6153999999999999</v>
      </c>
      <c r="CL91">
        <v>37.304000000000002</v>
      </c>
      <c r="CM91">
        <v>42.183</v>
      </c>
      <c r="CN91">
        <v>39.566064516129003</v>
      </c>
      <c r="CO91">
        <v>40.625</v>
      </c>
      <c r="CP91">
        <v>38.006</v>
      </c>
      <c r="CQ91">
        <v>0</v>
      </c>
      <c r="CR91">
        <v>0</v>
      </c>
      <c r="CS91">
        <v>0</v>
      </c>
      <c r="CT91">
        <v>59.399999856948902</v>
      </c>
      <c r="CU91">
        <v>2.2829769230769199</v>
      </c>
      <c r="CV91">
        <v>0.23523418388383499</v>
      </c>
      <c r="CW91">
        <v>1.99066667723848</v>
      </c>
      <c r="CX91">
        <v>-14.1590538461538</v>
      </c>
      <c r="CY91">
        <v>15</v>
      </c>
      <c r="CZ91">
        <v>1675177325.2</v>
      </c>
      <c r="DA91" t="s">
        <v>255</v>
      </c>
      <c r="DB91">
        <v>2</v>
      </c>
      <c r="DC91">
        <v>-3.8029999999999999</v>
      </c>
      <c r="DD91">
        <v>0.372</v>
      </c>
      <c r="DE91">
        <v>400</v>
      </c>
      <c r="DF91">
        <v>15</v>
      </c>
      <c r="DG91">
        <v>1.54</v>
      </c>
      <c r="DH91">
        <v>0.52</v>
      </c>
      <c r="DI91">
        <v>8.8670011346153793E-2</v>
      </c>
      <c r="DJ91">
        <v>6.5712153009476498E-2</v>
      </c>
      <c r="DK91">
        <v>9.6740443960953798E-2</v>
      </c>
      <c r="DL91">
        <v>1</v>
      </c>
      <c r="DM91">
        <v>2.4969000000000001</v>
      </c>
      <c r="DN91">
        <v>0</v>
      </c>
      <c r="DO91">
        <v>0</v>
      </c>
      <c r="DP91">
        <v>0</v>
      </c>
      <c r="DQ91">
        <v>7.3834780769230807E-2</v>
      </c>
      <c r="DR91">
        <v>-9.8144212413578905E-3</v>
      </c>
      <c r="DS91">
        <v>2.6453187469012299E-3</v>
      </c>
      <c r="DT91">
        <v>1</v>
      </c>
      <c r="DU91">
        <v>2</v>
      </c>
      <c r="DV91">
        <v>3</v>
      </c>
      <c r="DW91" t="s">
        <v>260</v>
      </c>
      <c r="DX91">
        <v>100</v>
      </c>
      <c r="DY91">
        <v>100</v>
      </c>
      <c r="DZ91">
        <v>-3.8029999999999999</v>
      </c>
      <c r="EA91">
        <v>0.372</v>
      </c>
      <c r="EB91">
        <v>2</v>
      </c>
      <c r="EC91">
        <v>516.13400000000001</v>
      </c>
      <c r="ED91">
        <v>414.267</v>
      </c>
      <c r="EE91">
        <v>27.538900000000002</v>
      </c>
      <c r="EF91">
        <v>31.069800000000001</v>
      </c>
      <c r="EG91">
        <v>30.0001</v>
      </c>
      <c r="EH91">
        <v>31.2486</v>
      </c>
      <c r="EI91">
        <v>31.283200000000001</v>
      </c>
      <c r="EJ91">
        <v>20.1648</v>
      </c>
      <c r="EK91">
        <v>26.606999999999999</v>
      </c>
      <c r="EL91">
        <v>0</v>
      </c>
      <c r="EM91">
        <v>27.532299999999999</v>
      </c>
      <c r="EN91">
        <v>399.947</v>
      </c>
      <c r="EO91">
        <v>15.9511</v>
      </c>
      <c r="EP91">
        <v>100.34099999999999</v>
      </c>
      <c r="EQ91">
        <v>90.666899999999998</v>
      </c>
    </row>
    <row r="92" spans="1:147" x14ac:dyDescent="0.3">
      <c r="A92">
        <v>76</v>
      </c>
      <c r="B92">
        <v>1675182138.7</v>
      </c>
      <c r="C92">
        <v>4681</v>
      </c>
      <c r="D92" t="s">
        <v>480</v>
      </c>
      <c r="E92" t="s">
        <v>481</v>
      </c>
      <c r="F92">
        <v>1675182130.7</v>
      </c>
      <c r="G92">
        <f t="shared" si="86"/>
        <v>6.3188986589517561E-4</v>
      </c>
      <c r="H92">
        <f t="shared" si="87"/>
        <v>-0.81118043271325191</v>
      </c>
      <c r="I92">
        <f t="shared" si="88"/>
        <v>399.99719354838697</v>
      </c>
      <c r="J92">
        <f t="shared" si="89"/>
        <v>433.14221435547154</v>
      </c>
      <c r="K92">
        <f t="shared" si="90"/>
        <v>41.810145184219685</v>
      </c>
      <c r="L92">
        <f t="shared" si="91"/>
        <v>38.610738416305608</v>
      </c>
      <c r="M92">
        <f t="shared" si="92"/>
        <v>2.6549887101934497E-2</v>
      </c>
      <c r="N92">
        <f t="shared" si="93"/>
        <v>3.3854128675539461</v>
      </c>
      <c r="O92">
        <f t="shared" si="94"/>
        <v>2.6434753280555563E-2</v>
      </c>
      <c r="P92">
        <f t="shared" si="95"/>
        <v>1.6532023362916433E-2</v>
      </c>
      <c r="Q92">
        <f t="shared" si="96"/>
        <v>0</v>
      </c>
      <c r="R92">
        <f t="shared" si="97"/>
        <v>28.15766240970903</v>
      </c>
      <c r="S92">
        <f t="shared" si="98"/>
        <v>27.987612903225799</v>
      </c>
      <c r="T92">
        <f t="shared" si="99"/>
        <v>3.7921001932448597</v>
      </c>
      <c r="U92">
        <f t="shared" si="100"/>
        <v>40.097809075261146</v>
      </c>
      <c r="V92">
        <f t="shared" si="101"/>
        <v>1.5485608523732295</v>
      </c>
      <c r="W92">
        <f t="shared" si="102"/>
        <v>3.8619587655442094</v>
      </c>
      <c r="X92">
        <f t="shared" si="103"/>
        <v>2.2435393408716302</v>
      </c>
      <c r="Y92">
        <f t="shared" si="104"/>
        <v>-27.866343085977245</v>
      </c>
      <c r="Z92">
        <f t="shared" si="105"/>
        <v>57.212370104036481</v>
      </c>
      <c r="AA92">
        <f t="shared" si="106"/>
        <v>3.6890434351527199</v>
      </c>
      <c r="AB92">
        <f t="shared" si="107"/>
        <v>33.035070453211958</v>
      </c>
      <c r="AC92">
        <v>-3.9949421107378397E-2</v>
      </c>
      <c r="AD92">
        <v>4.4846724954537898E-2</v>
      </c>
      <c r="AE92">
        <v>3.3728272330855602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50721.606673101334</v>
      </c>
      <c r="AK92" t="s">
        <v>482</v>
      </c>
      <c r="AL92">
        <v>2.30121538461538</v>
      </c>
      <c r="AM92">
        <v>1.7216</v>
      </c>
      <c r="AN92">
        <f t="shared" si="111"/>
        <v>-0.57961538461537998</v>
      </c>
      <c r="AO92">
        <f t="shared" si="112"/>
        <v>-0.33667250500428669</v>
      </c>
      <c r="AP92">
        <v>-0.229031447642639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-0.81118043271325191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-2.9702455209024792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0.56468681542632304</v>
      </c>
      <c r="BN92">
        <v>0.5</v>
      </c>
      <c r="BO92" t="s">
        <v>254</v>
      </c>
      <c r="BP92">
        <v>1675182130.7</v>
      </c>
      <c r="BQ92">
        <v>399.99719354838697</v>
      </c>
      <c r="BR92">
        <v>399.934129032258</v>
      </c>
      <c r="BS92">
        <v>16.042687096774198</v>
      </c>
      <c r="BT92">
        <v>15.9724709677419</v>
      </c>
      <c r="BU92">
        <v>500.02119354838698</v>
      </c>
      <c r="BV92">
        <v>96.327541935483893</v>
      </c>
      <c r="BW92">
        <v>0.19998135483870999</v>
      </c>
      <c r="BX92">
        <v>28.301080645161299</v>
      </c>
      <c r="BY92">
        <v>27.987612903225799</v>
      </c>
      <c r="BZ92">
        <v>999.9</v>
      </c>
      <c r="CA92">
        <v>10001.2903225806</v>
      </c>
      <c r="CB92">
        <v>0</v>
      </c>
      <c r="CC92">
        <v>384.28790322580602</v>
      </c>
      <c r="CD92">
        <v>0</v>
      </c>
      <c r="CE92">
        <v>0</v>
      </c>
      <c r="CF92">
        <v>0</v>
      </c>
      <c r="CG92">
        <v>0</v>
      </c>
      <c r="CH92">
        <v>2.2994838709677401</v>
      </c>
      <c r="CI92">
        <v>0</v>
      </c>
      <c r="CJ92">
        <v>-14.3616064516129</v>
      </c>
      <c r="CK92">
        <v>-1.64320322580645</v>
      </c>
      <c r="CL92">
        <v>37.25</v>
      </c>
      <c r="CM92">
        <v>42.125</v>
      </c>
      <c r="CN92">
        <v>39.5</v>
      </c>
      <c r="CO92">
        <v>40.570129032258102</v>
      </c>
      <c r="CP92">
        <v>37.951225806451603</v>
      </c>
      <c r="CQ92">
        <v>0</v>
      </c>
      <c r="CR92">
        <v>0</v>
      </c>
      <c r="CS92">
        <v>0</v>
      </c>
      <c r="CT92">
        <v>59.399999856948902</v>
      </c>
      <c r="CU92">
        <v>2.30121538461538</v>
      </c>
      <c r="CV92">
        <v>-0.40769914361787601</v>
      </c>
      <c r="CW92">
        <v>-1.29742905997591</v>
      </c>
      <c r="CX92">
        <v>-14.376976923076899</v>
      </c>
      <c r="CY92">
        <v>15</v>
      </c>
      <c r="CZ92">
        <v>1675177325.2</v>
      </c>
      <c r="DA92" t="s">
        <v>255</v>
      </c>
      <c r="DB92">
        <v>2</v>
      </c>
      <c r="DC92">
        <v>-3.8029999999999999</v>
      </c>
      <c r="DD92">
        <v>0.372</v>
      </c>
      <c r="DE92">
        <v>400</v>
      </c>
      <c r="DF92">
        <v>15</v>
      </c>
      <c r="DG92">
        <v>1.54</v>
      </c>
      <c r="DH92">
        <v>0.52</v>
      </c>
      <c r="DI92">
        <v>8.8637103269230799E-2</v>
      </c>
      <c r="DJ92">
        <v>-0.20571524310353001</v>
      </c>
      <c r="DK92">
        <v>8.6804915715909203E-2</v>
      </c>
      <c r="DL92">
        <v>1</v>
      </c>
      <c r="DM92">
        <v>1.9693000000000001</v>
      </c>
      <c r="DN92">
        <v>0</v>
      </c>
      <c r="DO92">
        <v>0</v>
      </c>
      <c r="DP92">
        <v>0</v>
      </c>
      <c r="DQ92">
        <v>6.9861171153846199E-2</v>
      </c>
      <c r="DR92">
        <v>1.8022463245694401E-4</v>
      </c>
      <c r="DS92">
        <v>2.4719149364827199E-3</v>
      </c>
      <c r="DT92">
        <v>1</v>
      </c>
      <c r="DU92">
        <v>2</v>
      </c>
      <c r="DV92">
        <v>3</v>
      </c>
      <c r="DW92" t="s">
        <v>260</v>
      </c>
      <c r="DX92">
        <v>100</v>
      </c>
      <c r="DY92">
        <v>100</v>
      </c>
      <c r="DZ92">
        <v>-3.8029999999999999</v>
      </c>
      <c r="EA92">
        <v>0.372</v>
      </c>
      <c r="EB92">
        <v>2</v>
      </c>
      <c r="EC92">
        <v>516.05100000000004</v>
      </c>
      <c r="ED92">
        <v>414.15</v>
      </c>
      <c r="EE92">
        <v>27.482199999999999</v>
      </c>
      <c r="EF92">
        <v>31.0915</v>
      </c>
      <c r="EG92">
        <v>29.9998</v>
      </c>
      <c r="EH92">
        <v>31.2698</v>
      </c>
      <c r="EI92">
        <v>31.302099999999999</v>
      </c>
      <c r="EJ92">
        <v>20.158999999999999</v>
      </c>
      <c r="EK92">
        <v>26.606999999999999</v>
      </c>
      <c r="EL92">
        <v>0</v>
      </c>
      <c r="EM92">
        <v>27.476700000000001</v>
      </c>
      <c r="EN92">
        <v>399.81700000000001</v>
      </c>
      <c r="EO92">
        <v>15.9511</v>
      </c>
      <c r="EP92">
        <v>100.342</v>
      </c>
      <c r="EQ92">
        <v>90.664299999999997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2023-01-31T17:55:38Z</dcterms:created>
  <dcterms:modified xsi:type="dcterms:W3CDTF">2023-02-08T20:48:55Z</dcterms:modified>
</cp:coreProperties>
</file>