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ex\Licor Data\new measurements 2023\all_corrected\new2023\"/>
    </mc:Choice>
  </mc:AlternateContent>
  <xr:revisionPtr revIDLastSave="0" documentId="13_ncr:1_{7B7C764D-F2EE-4658-ABFB-607CBB1C71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2" i="1" l="1"/>
  <c r="BK92" i="1"/>
  <c r="BI92" i="1"/>
  <c r="BJ92" i="1" s="1"/>
  <c r="Q92" i="1" s="1"/>
  <c r="BH92" i="1"/>
  <c r="BG92" i="1"/>
  <c r="BF92" i="1"/>
  <c r="BE92" i="1"/>
  <c r="BD92" i="1"/>
  <c r="AY92" i="1" s="1"/>
  <c r="BA92" i="1"/>
  <c r="AT92" i="1"/>
  <c r="AN92" i="1"/>
  <c r="AO92" i="1" s="1"/>
  <c r="AJ92" i="1"/>
  <c r="AH92" i="1"/>
  <c r="I92" i="1" s="1"/>
  <c r="W92" i="1"/>
  <c r="V92" i="1"/>
  <c r="U92" i="1"/>
  <c r="N92" i="1"/>
  <c r="BL91" i="1"/>
  <c r="BK91" i="1"/>
  <c r="BI91" i="1"/>
  <c r="BJ91" i="1" s="1"/>
  <c r="BH91" i="1"/>
  <c r="BG91" i="1"/>
  <c r="BF91" i="1"/>
  <c r="BE91" i="1"/>
  <c r="BD91" i="1"/>
  <c r="BA91" i="1"/>
  <c r="AY91" i="1"/>
  <c r="AT91" i="1"/>
  <c r="AN91" i="1"/>
  <c r="AO91" i="1" s="1"/>
  <c r="AJ91" i="1"/>
  <c r="AI91" i="1"/>
  <c r="AH91" i="1"/>
  <c r="L91" i="1" s="1"/>
  <c r="W91" i="1"/>
  <c r="V91" i="1"/>
  <c r="U91" i="1" s="1"/>
  <c r="N91" i="1"/>
  <c r="H91" i="1"/>
  <c r="AW91" i="1" s="1"/>
  <c r="BL90" i="1"/>
  <c r="BK90" i="1"/>
  <c r="BI90" i="1"/>
  <c r="BJ90" i="1" s="1"/>
  <c r="AV90" i="1" s="1"/>
  <c r="AX90" i="1" s="1"/>
  <c r="BH90" i="1"/>
  <c r="BG90" i="1"/>
  <c r="BF90" i="1"/>
  <c r="BE90" i="1"/>
  <c r="BD90" i="1"/>
  <c r="AY90" i="1" s="1"/>
  <c r="BA90" i="1"/>
  <c r="AT90" i="1"/>
  <c r="AO90" i="1"/>
  <c r="AN90" i="1"/>
  <c r="AJ90" i="1"/>
  <c r="AH90" i="1"/>
  <c r="G90" i="1" s="1"/>
  <c r="Y90" i="1"/>
  <c r="W90" i="1"/>
  <c r="V90" i="1"/>
  <c r="U90" i="1"/>
  <c r="Q90" i="1"/>
  <c r="N90" i="1"/>
  <c r="I90" i="1"/>
  <c r="H90" i="1"/>
  <c r="AW90" i="1" s="1"/>
  <c r="AZ90" i="1" s="1"/>
  <c r="BL89" i="1"/>
  <c r="BK89" i="1"/>
  <c r="BI89" i="1"/>
  <c r="BJ89" i="1" s="1"/>
  <c r="BH89" i="1"/>
  <c r="BG89" i="1"/>
  <c r="BF89" i="1"/>
  <c r="BE89" i="1"/>
  <c r="BD89" i="1"/>
  <c r="BA89" i="1"/>
  <c r="AY89" i="1"/>
  <c r="AT89" i="1"/>
  <c r="AN89" i="1"/>
  <c r="AO89" i="1" s="1"/>
  <c r="AJ89" i="1"/>
  <c r="AH89" i="1" s="1"/>
  <c r="W89" i="1"/>
  <c r="V89" i="1"/>
  <c r="U89" i="1" s="1"/>
  <c r="N89" i="1"/>
  <c r="BL88" i="1"/>
  <c r="BK88" i="1"/>
  <c r="BJ88" i="1"/>
  <c r="BI88" i="1"/>
  <c r="BH88" i="1"/>
  <c r="BG88" i="1"/>
  <c r="BF88" i="1"/>
  <c r="BE88" i="1"/>
  <c r="BD88" i="1"/>
  <c r="AY88" i="1" s="1"/>
  <c r="BA88" i="1"/>
  <c r="AT88" i="1"/>
  <c r="AO88" i="1"/>
  <c r="AN88" i="1"/>
  <c r="AJ88" i="1"/>
  <c r="AH88" i="1" s="1"/>
  <c r="G88" i="1" s="1"/>
  <c r="W88" i="1"/>
  <c r="V88" i="1"/>
  <c r="U88" i="1" s="1"/>
  <c r="N88" i="1"/>
  <c r="BL87" i="1"/>
  <c r="BK87" i="1"/>
  <c r="BI87" i="1"/>
  <c r="BJ87" i="1" s="1"/>
  <c r="BH87" i="1"/>
  <c r="BG87" i="1"/>
  <c r="BF87" i="1"/>
  <c r="BE87" i="1"/>
  <c r="BD87" i="1"/>
  <c r="AY87" i="1" s="1"/>
  <c r="BA87" i="1"/>
  <c r="AT87" i="1"/>
  <c r="AO87" i="1"/>
  <c r="AN87" i="1"/>
  <c r="AJ87" i="1"/>
  <c r="AH87" i="1" s="1"/>
  <c r="W87" i="1"/>
  <c r="V87" i="1"/>
  <c r="U87" i="1" s="1"/>
  <c r="N87" i="1"/>
  <c r="BL86" i="1"/>
  <c r="BK86" i="1"/>
  <c r="BJ86" i="1"/>
  <c r="AV86" i="1" s="1"/>
  <c r="BI86" i="1"/>
  <c r="BH86" i="1"/>
  <c r="BG86" i="1"/>
  <c r="BF86" i="1"/>
  <c r="BE86" i="1"/>
  <c r="BD86" i="1"/>
  <c r="AY86" i="1" s="1"/>
  <c r="BA86" i="1"/>
  <c r="AX86" i="1"/>
  <c r="AT86" i="1"/>
  <c r="AO86" i="1"/>
  <c r="AN86" i="1"/>
  <c r="AJ86" i="1"/>
  <c r="AH86" i="1"/>
  <c r="W86" i="1"/>
  <c r="V86" i="1"/>
  <c r="U86" i="1"/>
  <c r="N86" i="1"/>
  <c r="BL85" i="1"/>
  <c r="BK85" i="1"/>
  <c r="BJ85" i="1" s="1"/>
  <c r="BI85" i="1"/>
  <c r="BH85" i="1"/>
  <c r="BG85" i="1"/>
  <c r="BF85" i="1"/>
  <c r="BE85" i="1"/>
  <c r="BD85" i="1"/>
  <c r="AY85" i="1" s="1"/>
  <c r="BA85" i="1"/>
  <c r="AT85" i="1"/>
  <c r="AN85" i="1"/>
  <c r="AO85" i="1" s="1"/>
  <c r="AJ85" i="1"/>
  <c r="AH85" i="1" s="1"/>
  <c r="W85" i="1"/>
  <c r="U85" i="1" s="1"/>
  <c r="V85" i="1"/>
  <c r="N85" i="1"/>
  <c r="H85" i="1"/>
  <c r="AW85" i="1" s="1"/>
  <c r="BL84" i="1"/>
  <c r="BK84" i="1"/>
  <c r="BI84" i="1"/>
  <c r="BJ84" i="1" s="1"/>
  <c r="Q84" i="1" s="1"/>
  <c r="BH84" i="1"/>
  <c r="BG84" i="1"/>
  <c r="BF84" i="1"/>
  <c r="BE84" i="1"/>
  <c r="BD84" i="1"/>
  <c r="AY84" i="1" s="1"/>
  <c r="BA84" i="1"/>
  <c r="AT84" i="1"/>
  <c r="AN84" i="1"/>
  <c r="AO84" i="1" s="1"/>
  <c r="AJ84" i="1"/>
  <c r="AH84" i="1"/>
  <c r="I84" i="1" s="1"/>
  <c r="W84" i="1"/>
  <c r="V84" i="1"/>
  <c r="U84" i="1"/>
  <c r="N84" i="1"/>
  <c r="BL83" i="1"/>
  <c r="BK83" i="1"/>
  <c r="BI83" i="1"/>
  <c r="BJ83" i="1" s="1"/>
  <c r="BH83" i="1"/>
  <c r="BG83" i="1"/>
  <c r="BF83" i="1"/>
  <c r="BE83" i="1"/>
  <c r="BD83" i="1"/>
  <c r="BA83" i="1"/>
  <c r="AY83" i="1"/>
  <c r="AT83" i="1"/>
  <c r="AN83" i="1"/>
  <c r="AO83" i="1" s="1"/>
  <c r="AJ83" i="1"/>
  <c r="AI83" i="1"/>
  <c r="AH83" i="1"/>
  <c r="L83" i="1" s="1"/>
  <c r="W83" i="1"/>
  <c r="V83" i="1"/>
  <c r="U83" i="1" s="1"/>
  <c r="N83" i="1"/>
  <c r="I83" i="1"/>
  <c r="H83" i="1"/>
  <c r="AW83" i="1" s="1"/>
  <c r="G83" i="1"/>
  <c r="Y83" i="1" s="1"/>
  <c r="BL82" i="1"/>
  <c r="BK82" i="1"/>
  <c r="BI82" i="1"/>
  <c r="BJ82" i="1" s="1"/>
  <c r="BH82" i="1"/>
  <c r="BG82" i="1"/>
  <c r="BF82" i="1"/>
  <c r="BE82" i="1"/>
  <c r="BD82" i="1"/>
  <c r="AY82" i="1" s="1"/>
  <c r="BA82" i="1"/>
  <c r="AT82" i="1"/>
  <c r="AO82" i="1"/>
  <c r="AN82" i="1"/>
  <c r="AJ82" i="1"/>
  <c r="AH82" i="1" s="1"/>
  <c r="W82" i="1"/>
  <c r="V82" i="1"/>
  <c r="U82" i="1" s="1"/>
  <c r="N82" i="1"/>
  <c r="I82" i="1"/>
  <c r="BL81" i="1"/>
  <c r="BK81" i="1"/>
  <c r="BI81" i="1"/>
  <c r="BJ81" i="1" s="1"/>
  <c r="BH81" i="1"/>
  <c r="BG81" i="1"/>
  <c r="BF81" i="1"/>
  <c r="BE81" i="1"/>
  <c r="BD81" i="1"/>
  <c r="BA81" i="1"/>
  <c r="AY81" i="1"/>
  <c r="AT81" i="1"/>
  <c r="AN81" i="1"/>
  <c r="AO81" i="1" s="1"/>
  <c r="AJ81" i="1"/>
  <c r="AH81" i="1" s="1"/>
  <c r="W81" i="1"/>
  <c r="V81" i="1"/>
  <c r="U81" i="1" s="1"/>
  <c r="N81" i="1"/>
  <c r="BL80" i="1"/>
  <c r="BK80" i="1"/>
  <c r="BJ80" i="1"/>
  <c r="BI80" i="1"/>
  <c r="BH80" i="1"/>
  <c r="BG80" i="1"/>
  <c r="BF80" i="1"/>
  <c r="BE80" i="1"/>
  <c r="BD80" i="1"/>
  <c r="AY80" i="1" s="1"/>
  <c r="BA80" i="1"/>
  <c r="AT80" i="1"/>
  <c r="AO80" i="1"/>
  <c r="AN80" i="1"/>
  <c r="AJ80" i="1"/>
  <c r="AH80" i="1" s="1"/>
  <c r="W80" i="1"/>
  <c r="V80" i="1"/>
  <c r="N80" i="1"/>
  <c r="BL79" i="1"/>
  <c r="BK79" i="1"/>
  <c r="BI79" i="1"/>
  <c r="BJ79" i="1" s="1"/>
  <c r="BH79" i="1"/>
  <c r="BG79" i="1"/>
  <c r="BF79" i="1"/>
  <c r="BE79" i="1"/>
  <c r="BD79" i="1"/>
  <c r="AY79" i="1" s="1"/>
  <c r="BA79" i="1"/>
  <c r="AT79" i="1"/>
  <c r="AO79" i="1"/>
  <c r="AN79" i="1"/>
  <c r="AJ79" i="1"/>
  <c r="AH79" i="1" s="1"/>
  <c r="W79" i="1"/>
  <c r="V79" i="1"/>
  <c r="U79" i="1" s="1"/>
  <c r="N79" i="1"/>
  <c r="BL78" i="1"/>
  <c r="BK78" i="1"/>
  <c r="BJ78" i="1"/>
  <c r="AV78" i="1" s="1"/>
  <c r="BI78" i="1"/>
  <c r="BH78" i="1"/>
  <c r="BG78" i="1"/>
  <c r="BF78" i="1"/>
  <c r="BE78" i="1"/>
  <c r="BD78" i="1"/>
  <c r="AY78" i="1" s="1"/>
  <c r="BA78" i="1"/>
  <c r="AX78" i="1"/>
  <c r="AT78" i="1"/>
  <c r="AO78" i="1"/>
  <c r="AN78" i="1"/>
  <c r="AJ78" i="1"/>
  <c r="AH78" i="1"/>
  <c r="W78" i="1"/>
  <c r="V78" i="1"/>
  <c r="U78" i="1"/>
  <c r="N78" i="1"/>
  <c r="BL77" i="1"/>
  <c r="BK77" i="1"/>
  <c r="BJ77" i="1" s="1"/>
  <c r="BI77" i="1"/>
  <c r="BH77" i="1"/>
  <c r="BG77" i="1"/>
  <c r="BF77" i="1"/>
  <c r="BE77" i="1"/>
  <c r="BD77" i="1"/>
  <c r="AY77" i="1" s="1"/>
  <c r="BA77" i="1"/>
  <c r="AT77" i="1"/>
  <c r="AN77" i="1"/>
  <c r="AO77" i="1" s="1"/>
  <c r="AJ77" i="1"/>
  <c r="AH77" i="1" s="1"/>
  <c r="W77" i="1"/>
  <c r="U77" i="1" s="1"/>
  <c r="V77" i="1"/>
  <c r="N77" i="1"/>
  <c r="H77" i="1"/>
  <c r="AW77" i="1" s="1"/>
  <c r="BL76" i="1"/>
  <c r="BK76" i="1"/>
  <c r="BI76" i="1"/>
  <c r="BJ76" i="1" s="1"/>
  <c r="Q76" i="1" s="1"/>
  <c r="BH76" i="1"/>
  <c r="BG76" i="1"/>
  <c r="BF76" i="1"/>
  <c r="BE76" i="1"/>
  <c r="BD76" i="1"/>
  <c r="AY76" i="1" s="1"/>
  <c r="BA76" i="1"/>
  <c r="AV76" i="1"/>
  <c r="AX76" i="1" s="1"/>
  <c r="AT76" i="1"/>
  <c r="AN76" i="1"/>
  <c r="AO76" i="1" s="1"/>
  <c r="AJ76" i="1"/>
  <c r="AH76" i="1"/>
  <c r="I76" i="1" s="1"/>
  <c r="W76" i="1"/>
  <c r="V76" i="1"/>
  <c r="U76" i="1"/>
  <c r="N76" i="1"/>
  <c r="BL75" i="1"/>
  <c r="BK75" i="1"/>
  <c r="BI75" i="1"/>
  <c r="BJ75" i="1" s="1"/>
  <c r="BH75" i="1"/>
  <c r="BG75" i="1"/>
  <c r="BF75" i="1"/>
  <c r="BE75" i="1"/>
  <c r="BD75" i="1"/>
  <c r="BA75" i="1"/>
  <c r="AY75" i="1"/>
  <c r="AT75" i="1"/>
  <c r="AN75" i="1"/>
  <c r="AO75" i="1" s="1"/>
  <c r="AJ75" i="1"/>
  <c r="AH75" i="1" s="1"/>
  <c r="AI75" i="1" s="1"/>
  <c r="W75" i="1"/>
  <c r="V75" i="1"/>
  <c r="U75" i="1" s="1"/>
  <c r="N75" i="1"/>
  <c r="BL74" i="1"/>
  <c r="BK74" i="1"/>
  <c r="BI74" i="1"/>
  <c r="BJ74" i="1" s="1"/>
  <c r="AV74" i="1" s="1"/>
  <c r="BH74" i="1"/>
  <c r="BG74" i="1"/>
  <c r="BF74" i="1"/>
  <c r="BE74" i="1"/>
  <c r="BD74" i="1"/>
  <c r="AY74" i="1" s="1"/>
  <c r="BA74" i="1"/>
  <c r="AT74" i="1"/>
  <c r="AX74" i="1" s="1"/>
  <c r="AO74" i="1"/>
  <c r="AN74" i="1"/>
  <c r="AJ74" i="1"/>
  <c r="AH74" i="1"/>
  <c r="AI74" i="1" s="1"/>
  <c r="W74" i="1"/>
  <c r="V74" i="1"/>
  <c r="U74" i="1"/>
  <c r="Q74" i="1"/>
  <c r="N74" i="1"/>
  <c r="I74" i="1"/>
  <c r="H74" i="1"/>
  <c r="AW74" i="1" s="1"/>
  <c r="G74" i="1"/>
  <c r="Y74" i="1" s="1"/>
  <c r="BL73" i="1"/>
  <c r="BK73" i="1"/>
  <c r="BI73" i="1"/>
  <c r="BJ73" i="1" s="1"/>
  <c r="BH73" i="1"/>
  <c r="BG73" i="1"/>
  <c r="BF73" i="1"/>
  <c r="BE73" i="1"/>
  <c r="BD73" i="1"/>
  <c r="BA73" i="1"/>
  <c r="AY73" i="1"/>
  <c r="AT73" i="1"/>
  <c r="AN73" i="1"/>
  <c r="AO73" i="1" s="1"/>
  <c r="AJ73" i="1"/>
  <c r="AI73" i="1"/>
  <c r="AH73" i="1"/>
  <c r="W73" i="1"/>
  <c r="V73" i="1"/>
  <c r="U73" i="1" s="1"/>
  <c r="N73" i="1"/>
  <c r="L73" i="1"/>
  <c r="I73" i="1"/>
  <c r="H73" i="1"/>
  <c r="AW73" i="1" s="1"/>
  <c r="G73" i="1"/>
  <c r="Y73" i="1" s="1"/>
  <c r="BL72" i="1"/>
  <c r="BK72" i="1"/>
  <c r="BJ72" i="1"/>
  <c r="BI72" i="1"/>
  <c r="BH72" i="1"/>
  <c r="BG72" i="1"/>
  <c r="BF72" i="1"/>
  <c r="BE72" i="1"/>
  <c r="BD72" i="1"/>
  <c r="AY72" i="1" s="1"/>
  <c r="BA72" i="1"/>
  <c r="AT72" i="1"/>
  <c r="AO72" i="1"/>
  <c r="AN72" i="1"/>
  <c r="AJ72" i="1"/>
  <c r="AH72" i="1" s="1"/>
  <c r="W72" i="1"/>
  <c r="V72" i="1"/>
  <c r="N72" i="1"/>
  <c r="G72" i="1"/>
  <c r="Y72" i="1" s="1"/>
  <c r="BL71" i="1"/>
  <c r="BK71" i="1"/>
  <c r="BI71" i="1"/>
  <c r="BJ71" i="1" s="1"/>
  <c r="BH71" i="1"/>
  <c r="BG71" i="1"/>
  <c r="BF71" i="1"/>
  <c r="BE71" i="1"/>
  <c r="BD71" i="1"/>
  <c r="BA71" i="1"/>
  <c r="AY71" i="1"/>
  <c r="AT71" i="1"/>
  <c r="AN71" i="1"/>
  <c r="AO71" i="1" s="1"/>
  <c r="AJ71" i="1"/>
  <c r="AH71" i="1" s="1"/>
  <c r="W71" i="1"/>
  <c r="V71" i="1"/>
  <c r="U71" i="1" s="1"/>
  <c r="N71" i="1"/>
  <c r="BL70" i="1"/>
  <c r="BK70" i="1"/>
  <c r="BJ70" i="1"/>
  <c r="AV70" i="1" s="1"/>
  <c r="BI70" i="1"/>
  <c r="BH70" i="1"/>
  <c r="BG70" i="1"/>
  <c r="BF70" i="1"/>
  <c r="BE70" i="1"/>
  <c r="BD70" i="1"/>
  <c r="AY70" i="1" s="1"/>
  <c r="BA70" i="1"/>
  <c r="AX70" i="1"/>
  <c r="AT70" i="1"/>
  <c r="AO70" i="1"/>
  <c r="AN70" i="1"/>
  <c r="AJ70" i="1"/>
  <c r="AH70" i="1"/>
  <c r="W70" i="1"/>
  <c r="V70" i="1"/>
  <c r="U70" i="1"/>
  <c r="Q70" i="1"/>
  <c r="N70" i="1"/>
  <c r="BL69" i="1"/>
  <c r="BK69" i="1"/>
  <c r="BI69" i="1"/>
  <c r="BJ69" i="1" s="1"/>
  <c r="BH69" i="1"/>
  <c r="BG69" i="1"/>
  <c r="BF69" i="1"/>
  <c r="BE69" i="1"/>
  <c r="BD69" i="1"/>
  <c r="AY69" i="1" s="1"/>
  <c r="BA69" i="1"/>
  <c r="AT69" i="1"/>
  <c r="AN69" i="1"/>
  <c r="AO69" i="1" s="1"/>
  <c r="AJ69" i="1"/>
  <c r="AH69" i="1" s="1"/>
  <c r="W69" i="1"/>
  <c r="V69" i="1"/>
  <c r="U69" i="1" s="1"/>
  <c r="N69" i="1"/>
  <c r="H69" i="1"/>
  <c r="AW69" i="1" s="1"/>
  <c r="BL68" i="1"/>
  <c r="BK68" i="1"/>
  <c r="BJ68" i="1" s="1"/>
  <c r="Q68" i="1" s="1"/>
  <c r="BI68" i="1"/>
  <c r="BH68" i="1"/>
  <c r="BG68" i="1"/>
  <c r="BF68" i="1"/>
  <c r="BE68" i="1"/>
  <c r="BD68" i="1"/>
  <c r="AY68" i="1" s="1"/>
  <c r="BA68" i="1"/>
  <c r="AV68" i="1"/>
  <c r="AX68" i="1" s="1"/>
  <c r="AT68" i="1"/>
  <c r="AO68" i="1"/>
  <c r="AN68" i="1"/>
  <c r="AJ68" i="1"/>
  <c r="AH68" i="1"/>
  <c r="AI68" i="1" s="1"/>
  <c r="W68" i="1"/>
  <c r="V68" i="1"/>
  <c r="U68" i="1"/>
  <c r="N68" i="1"/>
  <c r="L68" i="1"/>
  <c r="I68" i="1"/>
  <c r="H68" i="1"/>
  <c r="AW68" i="1" s="1"/>
  <c r="AZ68" i="1" s="1"/>
  <c r="G68" i="1"/>
  <c r="Y68" i="1" s="1"/>
  <c r="BL67" i="1"/>
  <c r="BK67" i="1"/>
  <c r="BJ67" i="1"/>
  <c r="BI67" i="1"/>
  <c r="BH67" i="1"/>
  <c r="BG67" i="1"/>
  <c r="BF67" i="1"/>
  <c r="BE67" i="1"/>
  <c r="BD67" i="1"/>
  <c r="BA67" i="1"/>
  <c r="AY67" i="1"/>
  <c r="AT67" i="1"/>
  <c r="AN67" i="1"/>
  <c r="AO67" i="1" s="1"/>
  <c r="AJ67" i="1"/>
  <c r="AH67" i="1"/>
  <c r="L67" i="1" s="1"/>
  <c r="W67" i="1"/>
  <c r="V67" i="1"/>
  <c r="U67" i="1"/>
  <c r="N67" i="1"/>
  <c r="BL66" i="1"/>
  <c r="BK66" i="1"/>
  <c r="BJ66" i="1" s="1"/>
  <c r="BI66" i="1"/>
  <c r="BH66" i="1"/>
  <c r="BG66" i="1"/>
  <c r="BF66" i="1"/>
  <c r="BE66" i="1"/>
  <c r="BD66" i="1"/>
  <c r="AY66" i="1" s="1"/>
  <c r="BA66" i="1"/>
  <c r="AT66" i="1"/>
  <c r="AN66" i="1"/>
  <c r="AO66" i="1" s="1"/>
  <c r="AJ66" i="1"/>
  <c r="AH66" i="1" s="1"/>
  <c r="H66" i="1" s="1"/>
  <c r="AW66" i="1" s="1"/>
  <c r="W66" i="1"/>
  <c r="V66" i="1"/>
  <c r="N66" i="1"/>
  <c r="G66" i="1"/>
  <c r="BL65" i="1"/>
  <c r="BK65" i="1"/>
  <c r="BI65" i="1"/>
  <c r="BJ65" i="1" s="1"/>
  <c r="Q65" i="1" s="1"/>
  <c r="BH65" i="1"/>
  <c r="BG65" i="1"/>
  <c r="BF65" i="1"/>
  <c r="BE65" i="1"/>
  <c r="BD65" i="1"/>
  <c r="BA65" i="1"/>
  <c r="AY65" i="1"/>
  <c r="AV65" i="1"/>
  <c r="AT65" i="1"/>
  <c r="AX65" i="1" s="1"/>
  <c r="AO65" i="1"/>
  <c r="AN65" i="1"/>
  <c r="AJ65" i="1"/>
  <c r="AH65" i="1"/>
  <c r="W65" i="1"/>
  <c r="V65" i="1"/>
  <c r="U65" i="1"/>
  <c r="N65" i="1"/>
  <c r="BL64" i="1"/>
  <c r="BK64" i="1"/>
  <c r="BI64" i="1"/>
  <c r="BH64" i="1"/>
  <c r="BG64" i="1"/>
  <c r="BF64" i="1"/>
  <c r="BE64" i="1"/>
  <c r="BD64" i="1"/>
  <c r="BA64" i="1"/>
  <c r="AY64" i="1"/>
  <c r="AT64" i="1"/>
  <c r="AN64" i="1"/>
  <c r="AO64" i="1" s="1"/>
  <c r="AJ64" i="1"/>
  <c r="AH64" i="1"/>
  <c r="W64" i="1"/>
  <c r="V64" i="1"/>
  <c r="U64" i="1"/>
  <c r="N64" i="1"/>
  <c r="H64" i="1"/>
  <c r="AW64" i="1" s="1"/>
  <c r="BL63" i="1"/>
  <c r="BK63" i="1"/>
  <c r="BJ63" i="1" s="1"/>
  <c r="BI63" i="1"/>
  <c r="BH63" i="1"/>
  <c r="BG63" i="1"/>
  <c r="BF63" i="1"/>
  <c r="BE63" i="1"/>
  <c r="BD63" i="1"/>
  <c r="AY63" i="1" s="1"/>
  <c r="BA63" i="1"/>
  <c r="AV63" i="1"/>
  <c r="AT63" i="1"/>
  <c r="AN63" i="1"/>
  <c r="AO63" i="1" s="1"/>
  <c r="AJ63" i="1"/>
  <c r="AH63" i="1" s="1"/>
  <c r="W63" i="1"/>
  <c r="V63" i="1"/>
  <c r="U63" i="1" s="1"/>
  <c r="Q63" i="1"/>
  <c r="N63" i="1"/>
  <c r="BL62" i="1"/>
  <c r="BK62" i="1"/>
  <c r="BI62" i="1"/>
  <c r="BJ62" i="1" s="1"/>
  <c r="Q62" i="1" s="1"/>
  <c r="BH62" i="1"/>
  <c r="BG62" i="1"/>
  <c r="BF62" i="1"/>
  <c r="BE62" i="1"/>
  <c r="BD62" i="1"/>
  <c r="BA62" i="1"/>
  <c r="AY62" i="1"/>
  <c r="AV62" i="1"/>
  <c r="AT62" i="1"/>
  <c r="AO62" i="1"/>
  <c r="AN62" i="1"/>
  <c r="AJ62" i="1"/>
  <c r="AH62" i="1" s="1"/>
  <c r="AI62" i="1" s="1"/>
  <c r="W62" i="1"/>
  <c r="V62" i="1"/>
  <c r="U62" i="1" s="1"/>
  <c r="N62" i="1"/>
  <c r="BL61" i="1"/>
  <c r="BK61" i="1"/>
  <c r="BI61" i="1"/>
  <c r="BJ61" i="1" s="1"/>
  <c r="BH61" i="1"/>
  <c r="BG61" i="1"/>
  <c r="BF61" i="1"/>
  <c r="BE61" i="1"/>
  <c r="BD61" i="1"/>
  <c r="AY61" i="1" s="1"/>
  <c r="BA61" i="1"/>
  <c r="AT61" i="1"/>
  <c r="AO61" i="1"/>
  <c r="AN61" i="1"/>
  <c r="AJ61" i="1"/>
  <c r="AH61" i="1" s="1"/>
  <c r="AI61" i="1"/>
  <c r="W61" i="1"/>
  <c r="V61" i="1"/>
  <c r="U61" i="1" s="1"/>
  <c r="N61" i="1"/>
  <c r="I61" i="1"/>
  <c r="BL60" i="1"/>
  <c r="BK60" i="1"/>
  <c r="BI60" i="1"/>
  <c r="BJ60" i="1" s="1"/>
  <c r="AV60" i="1" s="1"/>
  <c r="BH60" i="1"/>
  <c r="BG60" i="1"/>
  <c r="BF60" i="1"/>
  <c r="BE60" i="1"/>
  <c r="BD60" i="1"/>
  <c r="AY60" i="1" s="1"/>
  <c r="BA60" i="1"/>
  <c r="AT60" i="1"/>
  <c r="AX60" i="1" s="1"/>
  <c r="AO60" i="1"/>
  <c r="AN60" i="1"/>
  <c r="AJ60" i="1"/>
  <c r="AH60" i="1"/>
  <c r="AI60" i="1" s="1"/>
  <c r="Y60" i="1"/>
  <c r="W60" i="1"/>
  <c r="V60" i="1"/>
  <c r="U60" i="1"/>
  <c r="Q60" i="1"/>
  <c r="N60" i="1"/>
  <c r="L60" i="1"/>
  <c r="I60" i="1"/>
  <c r="H60" i="1"/>
  <c r="AW60" i="1" s="1"/>
  <c r="G60" i="1"/>
  <c r="BL59" i="1"/>
  <c r="BK59" i="1"/>
  <c r="BJ59" i="1"/>
  <c r="BI59" i="1"/>
  <c r="BH59" i="1"/>
  <c r="BG59" i="1"/>
  <c r="BF59" i="1"/>
  <c r="BE59" i="1"/>
  <c r="BD59" i="1"/>
  <c r="AY59" i="1" s="1"/>
  <c r="BA59" i="1"/>
  <c r="AT59" i="1"/>
  <c r="AN59" i="1"/>
  <c r="AO59" i="1" s="1"/>
  <c r="AJ59" i="1"/>
  <c r="AH59" i="1"/>
  <c r="W59" i="1"/>
  <c r="U59" i="1" s="1"/>
  <c r="V59" i="1"/>
  <c r="N59" i="1"/>
  <c r="L59" i="1"/>
  <c r="G59" i="1"/>
  <c r="BL58" i="1"/>
  <c r="BK58" i="1"/>
  <c r="BJ58" i="1"/>
  <c r="BI58" i="1"/>
  <c r="BH58" i="1"/>
  <c r="BG58" i="1"/>
  <c r="BF58" i="1"/>
  <c r="BE58" i="1"/>
  <c r="BD58" i="1"/>
  <c r="AY58" i="1" s="1"/>
  <c r="BA58" i="1"/>
  <c r="AT58" i="1"/>
  <c r="AN58" i="1"/>
  <c r="AO58" i="1" s="1"/>
  <c r="AJ58" i="1"/>
  <c r="AH58" i="1" s="1"/>
  <c r="W58" i="1"/>
  <c r="V58" i="1"/>
  <c r="U58" i="1" s="1"/>
  <c r="N58" i="1"/>
  <c r="BL57" i="1"/>
  <c r="BK57" i="1"/>
  <c r="BI57" i="1"/>
  <c r="BJ57" i="1" s="1"/>
  <c r="Q57" i="1" s="1"/>
  <c r="BH57" i="1"/>
  <c r="BG57" i="1"/>
  <c r="BF57" i="1"/>
  <c r="BE57" i="1"/>
  <c r="BD57" i="1"/>
  <c r="AY57" i="1" s="1"/>
  <c r="BA57" i="1"/>
  <c r="AV57" i="1"/>
  <c r="AX57" i="1" s="1"/>
  <c r="AT57" i="1"/>
  <c r="AN57" i="1"/>
  <c r="AO57" i="1" s="1"/>
  <c r="AJ57" i="1"/>
  <c r="AH57" i="1"/>
  <c r="W57" i="1"/>
  <c r="V57" i="1"/>
  <c r="U57" i="1"/>
  <c r="N57" i="1"/>
  <c r="BL56" i="1"/>
  <c r="BK56" i="1"/>
  <c r="BI56" i="1"/>
  <c r="BJ56" i="1" s="1"/>
  <c r="BH56" i="1"/>
  <c r="BG56" i="1"/>
  <c r="BF56" i="1"/>
  <c r="BE56" i="1"/>
  <c r="BD56" i="1"/>
  <c r="BA56" i="1"/>
  <c r="AY56" i="1"/>
  <c r="AT56" i="1"/>
  <c r="AN56" i="1"/>
  <c r="AO56" i="1" s="1"/>
  <c r="AJ56" i="1"/>
  <c r="AH56" i="1"/>
  <c r="W56" i="1"/>
  <c r="V56" i="1"/>
  <c r="U56" i="1" s="1"/>
  <c r="N56" i="1"/>
  <c r="H56" i="1"/>
  <c r="AW56" i="1" s="1"/>
  <c r="BL55" i="1"/>
  <c r="BK55" i="1"/>
  <c r="BI55" i="1"/>
  <c r="BJ55" i="1" s="1"/>
  <c r="BH55" i="1"/>
  <c r="BG55" i="1"/>
  <c r="BF55" i="1"/>
  <c r="BE55" i="1"/>
  <c r="BD55" i="1"/>
  <c r="AY55" i="1" s="1"/>
  <c r="BA55" i="1"/>
  <c r="AT55" i="1"/>
  <c r="AO55" i="1"/>
  <c r="AN55" i="1"/>
  <c r="AJ55" i="1"/>
  <c r="AH55" i="1" s="1"/>
  <c r="W55" i="1"/>
  <c r="V55" i="1"/>
  <c r="U55" i="1" s="1"/>
  <c r="N55" i="1"/>
  <c r="I55" i="1"/>
  <c r="H55" i="1"/>
  <c r="AW55" i="1" s="1"/>
  <c r="BL54" i="1"/>
  <c r="BK54" i="1"/>
  <c r="BI54" i="1"/>
  <c r="BJ54" i="1" s="1"/>
  <c r="BH54" i="1"/>
  <c r="BG54" i="1"/>
  <c r="BF54" i="1"/>
  <c r="BE54" i="1"/>
  <c r="BD54" i="1"/>
  <c r="BA54" i="1"/>
  <c r="AY54" i="1"/>
  <c r="AT54" i="1"/>
  <c r="AO54" i="1"/>
  <c r="AN54" i="1"/>
  <c r="AJ54" i="1"/>
  <c r="AI54" i="1"/>
  <c r="AH54" i="1"/>
  <c r="W54" i="1"/>
  <c r="V54" i="1"/>
  <c r="U54" i="1" s="1"/>
  <c r="N54" i="1"/>
  <c r="L54" i="1"/>
  <c r="I54" i="1"/>
  <c r="H54" i="1"/>
  <c r="AW54" i="1" s="1"/>
  <c r="G54" i="1"/>
  <c r="Y54" i="1" s="1"/>
  <c r="BL53" i="1"/>
  <c r="BK53" i="1"/>
  <c r="BI53" i="1"/>
  <c r="BJ53" i="1" s="1"/>
  <c r="BH53" i="1"/>
  <c r="BG53" i="1"/>
  <c r="BF53" i="1"/>
  <c r="BE53" i="1"/>
  <c r="BD53" i="1"/>
  <c r="BA53" i="1"/>
  <c r="AY53" i="1"/>
  <c r="AT53" i="1"/>
  <c r="AO53" i="1"/>
  <c r="AN53" i="1"/>
  <c r="AJ53" i="1"/>
  <c r="AH53" i="1" s="1"/>
  <c r="AI53" i="1" s="1"/>
  <c r="W53" i="1"/>
  <c r="V53" i="1"/>
  <c r="N53" i="1"/>
  <c r="I53" i="1"/>
  <c r="BL52" i="1"/>
  <c r="BK52" i="1"/>
  <c r="BI52" i="1"/>
  <c r="BJ52" i="1" s="1"/>
  <c r="BH52" i="1"/>
  <c r="BG52" i="1"/>
  <c r="BF52" i="1"/>
  <c r="BE52" i="1"/>
  <c r="BD52" i="1"/>
  <c r="AY52" i="1" s="1"/>
  <c r="BA52" i="1"/>
  <c r="AT52" i="1"/>
  <c r="AO52" i="1"/>
  <c r="AN52" i="1"/>
  <c r="AJ52" i="1"/>
  <c r="AH52" i="1" s="1"/>
  <c r="W52" i="1"/>
  <c r="V52" i="1"/>
  <c r="U52" i="1" s="1"/>
  <c r="N52" i="1"/>
  <c r="L52" i="1"/>
  <c r="I52" i="1"/>
  <c r="BL51" i="1"/>
  <c r="BK51" i="1"/>
  <c r="BJ51" i="1"/>
  <c r="BI51" i="1"/>
  <c r="BH51" i="1"/>
  <c r="BG51" i="1"/>
  <c r="BF51" i="1"/>
  <c r="BE51" i="1"/>
  <c r="BD51" i="1"/>
  <c r="AY51" i="1" s="1"/>
  <c r="BA51" i="1"/>
  <c r="AT51" i="1"/>
  <c r="AN51" i="1"/>
  <c r="AO51" i="1" s="1"/>
  <c r="AJ51" i="1"/>
  <c r="AH51" i="1"/>
  <c r="W51" i="1"/>
  <c r="V51" i="1"/>
  <c r="U51" i="1"/>
  <c r="N51" i="1"/>
  <c r="BL50" i="1"/>
  <c r="BK50" i="1"/>
  <c r="BJ50" i="1" s="1"/>
  <c r="BI50" i="1"/>
  <c r="BH50" i="1"/>
  <c r="BG50" i="1"/>
  <c r="BF50" i="1"/>
  <c r="BE50" i="1"/>
  <c r="BD50" i="1"/>
  <c r="AY50" i="1" s="1"/>
  <c r="BA50" i="1"/>
  <c r="AT50" i="1"/>
  <c r="AN50" i="1"/>
  <c r="AO50" i="1" s="1"/>
  <c r="AJ50" i="1"/>
  <c r="AH50" i="1" s="1"/>
  <c r="W50" i="1"/>
  <c r="U50" i="1" s="1"/>
  <c r="V50" i="1"/>
  <c r="N50" i="1"/>
  <c r="BL49" i="1"/>
  <c r="BK49" i="1"/>
  <c r="BI49" i="1"/>
  <c r="BJ49" i="1" s="1"/>
  <c r="Q49" i="1" s="1"/>
  <c r="BH49" i="1"/>
  <c r="BG49" i="1"/>
  <c r="BF49" i="1"/>
  <c r="BE49" i="1"/>
  <c r="BD49" i="1"/>
  <c r="AY49" i="1" s="1"/>
  <c r="BA49" i="1"/>
  <c r="AV49" i="1"/>
  <c r="AT49" i="1"/>
  <c r="AX49" i="1" s="1"/>
  <c r="AN49" i="1"/>
  <c r="AO49" i="1" s="1"/>
  <c r="AJ49" i="1"/>
  <c r="AH49" i="1"/>
  <c r="W49" i="1"/>
  <c r="V49" i="1"/>
  <c r="U49" i="1"/>
  <c r="N49" i="1"/>
  <c r="BL48" i="1"/>
  <c r="BK48" i="1"/>
  <c r="BI48" i="1"/>
  <c r="BJ48" i="1" s="1"/>
  <c r="BH48" i="1"/>
  <c r="BG48" i="1"/>
  <c r="BF48" i="1"/>
  <c r="BE48" i="1"/>
  <c r="BD48" i="1"/>
  <c r="BA48" i="1"/>
  <c r="AY48" i="1"/>
  <c r="AT48" i="1"/>
  <c r="AN48" i="1"/>
  <c r="AO48" i="1" s="1"/>
  <c r="AJ48" i="1"/>
  <c r="AI48" i="1"/>
  <c r="AH48" i="1"/>
  <c r="W48" i="1"/>
  <c r="V48" i="1"/>
  <c r="U48" i="1"/>
  <c r="N48" i="1"/>
  <c r="H48" i="1"/>
  <c r="AW48" i="1" s="1"/>
  <c r="BL47" i="1"/>
  <c r="BK47" i="1"/>
  <c r="BI47" i="1"/>
  <c r="BJ47" i="1" s="1"/>
  <c r="AV47" i="1" s="1"/>
  <c r="BH47" i="1"/>
  <c r="BG47" i="1"/>
  <c r="BF47" i="1"/>
  <c r="BE47" i="1"/>
  <c r="BD47" i="1"/>
  <c r="AY47" i="1" s="1"/>
  <c r="BA47" i="1"/>
  <c r="AT47" i="1"/>
  <c r="AO47" i="1"/>
  <c r="AN47" i="1"/>
  <c r="AJ47" i="1"/>
  <c r="AH47" i="1" s="1"/>
  <c r="AI47" i="1" s="1"/>
  <c r="W47" i="1"/>
  <c r="U47" i="1" s="1"/>
  <c r="V47" i="1"/>
  <c r="Q47" i="1"/>
  <c r="N47" i="1"/>
  <c r="L47" i="1"/>
  <c r="I47" i="1"/>
  <c r="H47" i="1"/>
  <c r="AW47" i="1" s="1"/>
  <c r="AZ47" i="1" s="1"/>
  <c r="G47" i="1"/>
  <c r="Y47" i="1" s="1"/>
  <c r="BL46" i="1"/>
  <c r="BK46" i="1"/>
  <c r="BJ46" i="1"/>
  <c r="Q46" i="1" s="1"/>
  <c r="BI46" i="1"/>
  <c r="BH46" i="1"/>
  <c r="BG46" i="1"/>
  <c r="BF46" i="1"/>
  <c r="BE46" i="1"/>
  <c r="BD46" i="1"/>
  <c r="BA46" i="1"/>
  <c r="AY46" i="1"/>
  <c r="AV46" i="1"/>
  <c r="AT46" i="1"/>
  <c r="AX46" i="1" s="1"/>
  <c r="AN46" i="1"/>
  <c r="AO46" i="1" s="1"/>
  <c r="AJ46" i="1"/>
  <c r="AH46" i="1" s="1"/>
  <c r="W46" i="1"/>
  <c r="V46" i="1"/>
  <c r="U46" i="1" s="1"/>
  <c r="N46" i="1"/>
  <c r="L46" i="1"/>
  <c r="BL45" i="1"/>
  <c r="BK45" i="1"/>
  <c r="BJ45" i="1"/>
  <c r="BI45" i="1"/>
  <c r="BH45" i="1"/>
  <c r="BG45" i="1"/>
  <c r="BF45" i="1"/>
  <c r="BE45" i="1"/>
  <c r="BD45" i="1"/>
  <c r="BA45" i="1"/>
  <c r="AY45" i="1"/>
  <c r="AT45" i="1"/>
  <c r="AO45" i="1"/>
  <c r="AN45" i="1"/>
  <c r="AJ45" i="1"/>
  <c r="AI45" i="1"/>
  <c r="AH45" i="1"/>
  <c r="W45" i="1"/>
  <c r="V45" i="1"/>
  <c r="U45" i="1"/>
  <c r="N45" i="1"/>
  <c r="BL44" i="1"/>
  <c r="Q44" i="1" s="1"/>
  <c r="BK44" i="1"/>
  <c r="BI44" i="1"/>
  <c r="BJ44" i="1" s="1"/>
  <c r="AV44" i="1" s="1"/>
  <c r="BH44" i="1"/>
  <c r="BG44" i="1"/>
  <c r="BF44" i="1"/>
  <c r="BE44" i="1"/>
  <c r="BD44" i="1"/>
  <c r="AY44" i="1" s="1"/>
  <c r="BA44" i="1"/>
  <c r="AT44" i="1"/>
  <c r="AN44" i="1"/>
  <c r="AO44" i="1" s="1"/>
  <c r="AJ44" i="1"/>
  <c r="AH44" i="1"/>
  <c r="G44" i="1" s="1"/>
  <c r="Y44" i="1" s="1"/>
  <c r="W44" i="1"/>
  <c r="V44" i="1"/>
  <c r="U44" i="1"/>
  <c r="N44" i="1"/>
  <c r="I44" i="1"/>
  <c r="H44" i="1"/>
  <c r="AW44" i="1" s="1"/>
  <c r="AZ44" i="1" s="1"/>
  <c r="BL43" i="1"/>
  <c r="BK43" i="1"/>
  <c r="BJ43" i="1" s="1"/>
  <c r="Q43" i="1" s="1"/>
  <c r="BI43" i="1"/>
  <c r="BH43" i="1"/>
  <c r="BG43" i="1"/>
  <c r="BF43" i="1"/>
  <c r="BE43" i="1"/>
  <c r="BD43" i="1"/>
  <c r="AY43" i="1" s="1"/>
  <c r="BA43" i="1"/>
  <c r="AV43" i="1"/>
  <c r="AX43" i="1" s="1"/>
  <c r="AT43" i="1"/>
  <c r="AN43" i="1"/>
  <c r="AO43" i="1" s="1"/>
  <c r="AJ43" i="1"/>
  <c r="AH43" i="1"/>
  <c r="W43" i="1"/>
  <c r="V43" i="1"/>
  <c r="U43" i="1"/>
  <c r="N43" i="1"/>
  <c r="BL42" i="1"/>
  <c r="BK42" i="1"/>
  <c r="BJ42" i="1" s="1"/>
  <c r="BI42" i="1"/>
  <c r="BH42" i="1"/>
  <c r="BG42" i="1"/>
  <c r="BF42" i="1"/>
  <c r="BE42" i="1"/>
  <c r="BD42" i="1"/>
  <c r="BA42" i="1"/>
  <c r="AY42" i="1"/>
  <c r="AT42" i="1"/>
  <c r="AN42" i="1"/>
  <c r="AO42" i="1" s="1"/>
  <c r="AJ42" i="1"/>
  <c r="AH42" i="1" s="1"/>
  <c r="AI42" i="1"/>
  <c r="W42" i="1"/>
  <c r="V42" i="1"/>
  <c r="U42" i="1" s="1"/>
  <c r="N42" i="1"/>
  <c r="H42" i="1"/>
  <c r="AW42" i="1" s="1"/>
  <c r="G42" i="1"/>
  <c r="Y42" i="1" s="1"/>
  <c r="BL41" i="1"/>
  <c r="BK41" i="1"/>
  <c r="BI41" i="1"/>
  <c r="BJ41" i="1" s="1"/>
  <c r="Q41" i="1" s="1"/>
  <c r="BH41" i="1"/>
  <c r="BG41" i="1"/>
  <c r="BF41" i="1"/>
  <c r="BE41" i="1"/>
  <c r="BD41" i="1"/>
  <c r="AY41" i="1" s="1"/>
  <c r="BA41" i="1"/>
  <c r="AV41" i="1"/>
  <c r="AT41" i="1"/>
  <c r="AO41" i="1"/>
  <c r="AN41" i="1"/>
  <c r="AJ41" i="1"/>
  <c r="AI41" i="1"/>
  <c r="AH41" i="1"/>
  <c r="H41" i="1" s="1"/>
  <c r="AW41" i="1" s="1"/>
  <c r="W41" i="1"/>
  <c r="V41" i="1"/>
  <c r="U41" i="1" s="1"/>
  <c r="N41" i="1"/>
  <c r="I41" i="1"/>
  <c r="BL40" i="1"/>
  <c r="BK40" i="1"/>
  <c r="BI40" i="1"/>
  <c r="BJ40" i="1" s="1"/>
  <c r="BH40" i="1"/>
  <c r="BG40" i="1"/>
  <c r="BF40" i="1"/>
  <c r="BE40" i="1"/>
  <c r="BD40" i="1"/>
  <c r="BA40" i="1"/>
  <c r="AY40" i="1"/>
  <c r="AT40" i="1"/>
  <c r="AO40" i="1"/>
  <c r="AN40" i="1"/>
  <c r="AJ40" i="1"/>
  <c r="AH40" i="1"/>
  <c r="W40" i="1"/>
  <c r="V40" i="1"/>
  <c r="U40" i="1"/>
  <c r="N40" i="1"/>
  <c r="BL39" i="1"/>
  <c r="BK39" i="1"/>
  <c r="BJ39" i="1" s="1"/>
  <c r="AV39" i="1" s="1"/>
  <c r="BI39" i="1"/>
  <c r="BH39" i="1"/>
  <c r="BG39" i="1"/>
  <c r="BF39" i="1"/>
  <c r="BE39" i="1"/>
  <c r="BD39" i="1"/>
  <c r="AY39" i="1" s="1"/>
  <c r="BA39" i="1"/>
  <c r="AT39" i="1"/>
  <c r="AX39" i="1" s="1"/>
  <c r="AO39" i="1"/>
  <c r="AN39" i="1"/>
  <c r="AJ39" i="1"/>
  <c r="AH39" i="1" s="1"/>
  <c r="W39" i="1"/>
  <c r="U39" i="1" s="1"/>
  <c r="V39" i="1"/>
  <c r="N39" i="1"/>
  <c r="I39" i="1"/>
  <c r="BL38" i="1"/>
  <c r="BK38" i="1"/>
  <c r="BJ38" i="1"/>
  <c r="Q38" i="1" s="1"/>
  <c r="BI38" i="1"/>
  <c r="BH38" i="1"/>
  <c r="BG38" i="1"/>
  <c r="BF38" i="1"/>
  <c r="BE38" i="1"/>
  <c r="BD38" i="1"/>
  <c r="BA38" i="1"/>
  <c r="AY38" i="1"/>
  <c r="AV38" i="1"/>
  <c r="AT38" i="1"/>
  <c r="AX38" i="1" s="1"/>
  <c r="AN38" i="1"/>
  <c r="AO38" i="1" s="1"/>
  <c r="AJ38" i="1"/>
  <c r="AH38" i="1" s="1"/>
  <c r="W38" i="1"/>
  <c r="V38" i="1"/>
  <c r="U38" i="1" s="1"/>
  <c r="N38" i="1"/>
  <c r="L38" i="1"/>
  <c r="BL37" i="1"/>
  <c r="BK37" i="1"/>
  <c r="BI37" i="1"/>
  <c r="BJ37" i="1" s="1"/>
  <c r="BH37" i="1"/>
  <c r="BG37" i="1"/>
  <c r="BF37" i="1"/>
  <c r="BE37" i="1"/>
  <c r="BD37" i="1"/>
  <c r="BA37" i="1"/>
  <c r="AY37" i="1"/>
  <c r="AT37" i="1"/>
  <c r="AO37" i="1"/>
  <c r="AN37" i="1"/>
  <c r="AJ37" i="1"/>
  <c r="AH37" i="1" s="1"/>
  <c r="AI37" i="1"/>
  <c r="W37" i="1"/>
  <c r="V37" i="1"/>
  <c r="U37" i="1"/>
  <c r="N37" i="1"/>
  <c r="G37" i="1"/>
  <c r="Y37" i="1" s="1"/>
  <c r="BL36" i="1"/>
  <c r="BK36" i="1"/>
  <c r="BI36" i="1"/>
  <c r="BH36" i="1"/>
  <c r="BG36" i="1"/>
  <c r="BF36" i="1"/>
  <c r="BE36" i="1"/>
  <c r="BD36" i="1"/>
  <c r="AY36" i="1" s="1"/>
  <c r="BA36" i="1"/>
  <c r="AT36" i="1"/>
  <c r="AN36" i="1"/>
  <c r="AO36" i="1" s="1"/>
  <c r="AJ36" i="1"/>
  <c r="AH36" i="1"/>
  <c r="G36" i="1" s="1"/>
  <c r="Y36" i="1" s="1"/>
  <c r="W36" i="1"/>
  <c r="V36" i="1"/>
  <c r="U36" i="1"/>
  <c r="N36" i="1"/>
  <c r="I36" i="1"/>
  <c r="H36" i="1"/>
  <c r="AW36" i="1" s="1"/>
  <c r="BL35" i="1"/>
  <c r="BK35" i="1"/>
  <c r="BJ35" i="1" s="1"/>
  <c r="BI35" i="1"/>
  <c r="BH35" i="1"/>
  <c r="BG35" i="1"/>
  <c r="BF35" i="1"/>
  <c r="BE35" i="1"/>
  <c r="BD35" i="1"/>
  <c r="AY35" i="1" s="1"/>
  <c r="BA35" i="1"/>
  <c r="AT35" i="1"/>
  <c r="AN35" i="1"/>
  <c r="AO35" i="1" s="1"/>
  <c r="AJ35" i="1"/>
  <c r="AH35" i="1"/>
  <c r="W35" i="1"/>
  <c r="V35" i="1"/>
  <c r="U35" i="1"/>
  <c r="N35" i="1"/>
  <c r="L35" i="1"/>
  <c r="BL34" i="1"/>
  <c r="BK34" i="1"/>
  <c r="BI34" i="1"/>
  <c r="BJ34" i="1" s="1"/>
  <c r="BH34" i="1"/>
  <c r="BG34" i="1"/>
  <c r="BF34" i="1"/>
  <c r="BE34" i="1"/>
  <c r="BD34" i="1"/>
  <c r="BA34" i="1"/>
  <c r="AY34" i="1"/>
  <c r="AT34" i="1"/>
  <c r="AN34" i="1"/>
  <c r="AO34" i="1" s="1"/>
  <c r="AJ34" i="1"/>
  <c r="AH34" i="1" s="1"/>
  <c r="AI34" i="1"/>
  <c r="W34" i="1"/>
  <c r="V34" i="1"/>
  <c r="N34" i="1"/>
  <c r="H34" i="1"/>
  <c r="AW34" i="1" s="1"/>
  <c r="G34" i="1"/>
  <c r="Y34" i="1" s="1"/>
  <c r="BL33" i="1"/>
  <c r="BK33" i="1"/>
  <c r="BI33" i="1"/>
  <c r="BJ33" i="1" s="1"/>
  <c r="Q33" i="1" s="1"/>
  <c r="BH33" i="1"/>
  <c r="BG33" i="1"/>
  <c r="BF33" i="1"/>
  <c r="BE33" i="1"/>
  <c r="BD33" i="1"/>
  <c r="BA33" i="1"/>
  <c r="AY33" i="1"/>
  <c r="AV33" i="1"/>
  <c r="AT33" i="1"/>
  <c r="AO33" i="1"/>
  <c r="AN33" i="1"/>
  <c r="AJ33" i="1"/>
  <c r="AI33" i="1"/>
  <c r="AH33" i="1"/>
  <c r="H33" i="1" s="1"/>
  <c r="AW33" i="1" s="1"/>
  <c r="W33" i="1"/>
  <c r="V33" i="1"/>
  <c r="U33" i="1" s="1"/>
  <c r="N33" i="1"/>
  <c r="I33" i="1"/>
  <c r="BL32" i="1"/>
  <c r="BK32" i="1"/>
  <c r="BI32" i="1"/>
  <c r="BJ32" i="1" s="1"/>
  <c r="AV32" i="1" s="1"/>
  <c r="BH32" i="1"/>
  <c r="BG32" i="1"/>
  <c r="BF32" i="1"/>
  <c r="BE32" i="1"/>
  <c r="BD32" i="1"/>
  <c r="BA32" i="1"/>
  <c r="AY32" i="1"/>
  <c r="AX32" i="1"/>
  <c r="AT32" i="1"/>
  <c r="AO32" i="1"/>
  <c r="AN32" i="1"/>
  <c r="AJ32" i="1"/>
  <c r="AH32" i="1"/>
  <c r="W32" i="1"/>
  <c r="V32" i="1"/>
  <c r="U32" i="1"/>
  <c r="N32" i="1"/>
  <c r="L32" i="1"/>
  <c r="I32" i="1"/>
  <c r="BL31" i="1"/>
  <c r="BK31" i="1"/>
  <c r="BJ31" i="1"/>
  <c r="BI31" i="1"/>
  <c r="BH31" i="1"/>
  <c r="BG31" i="1"/>
  <c r="BF31" i="1"/>
  <c r="BE31" i="1"/>
  <c r="BD31" i="1"/>
  <c r="AY31" i="1" s="1"/>
  <c r="BA31" i="1"/>
  <c r="AT31" i="1"/>
  <c r="AN31" i="1"/>
  <c r="AO31" i="1" s="1"/>
  <c r="AJ31" i="1"/>
  <c r="AH31" i="1" s="1"/>
  <c r="W31" i="1"/>
  <c r="U31" i="1" s="1"/>
  <c r="V31" i="1"/>
  <c r="N31" i="1"/>
  <c r="L31" i="1"/>
  <c r="BL30" i="1"/>
  <c r="BK30" i="1"/>
  <c r="BJ30" i="1"/>
  <c r="Q30" i="1" s="1"/>
  <c r="BI30" i="1"/>
  <c r="BH30" i="1"/>
  <c r="BG30" i="1"/>
  <c r="BF30" i="1"/>
  <c r="BE30" i="1"/>
  <c r="BD30" i="1"/>
  <c r="BA30" i="1"/>
  <c r="AY30" i="1"/>
  <c r="AV30" i="1"/>
  <c r="AT30" i="1"/>
  <c r="AX30" i="1" s="1"/>
  <c r="AN30" i="1"/>
  <c r="AO30" i="1" s="1"/>
  <c r="AJ30" i="1"/>
  <c r="AH30" i="1" s="1"/>
  <c r="W30" i="1"/>
  <c r="U30" i="1" s="1"/>
  <c r="V30" i="1"/>
  <c r="R30" i="1"/>
  <c r="S30" i="1" s="1"/>
  <c r="N30" i="1"/>
  <c r="G30" i="1"/>
  <c r="Y30" i="1" s="1"/>
  <c r="BL29" i="1"/>
  <c r="BK29" i="1"/>
  <c r="BI29" i="1"/>
  <c r="BJ29" i="1" s="1"/>
  <c r="BH29" i="1"/>
  <c r="BG29" i="1"/>
  <c r="BF29" i="1"/>
  <c r="BE29" i="1"/>
  <c r="BD29" i="1"/>
  <c r="BA29" i="1"/>
  <c r="AY29" i="1"/>
  <c r="AT29" i="1"/>
  <c r="AN29" i="1"/>
  <c r="AO29" i="1" s="1"/>
  <c r="AJ29" i="1"/>
  <c r="AH29" i="1"/>
  <c r="W29" i="1"/>
  <c r="V29" i="1"/>
  <c r="U29" i="1" s="1"/>
  <c r="N29" i="1"/>
  <c r="BL28" i="1"/>
  <c r="BK28" i="1"/>
  <c r="BI28" i="1"/>
  <c r="BJ28" i="1" s="1"/>
  <c r="AV28" i="1" s="1"/>
  <c r="AX28" i="1" s="1"/>
  <c r="BH28" i="1"/>
  <c r="BG28" i="1"/>
  <c r="BF28" i="1"/>
  <c r="BE28" i="1"/>
  <c r="BD28" i="1"/>
  <c r="AY28" i="1" s="1"/>
  <c r="BA28" i="1"/>
  <c r="AT28" i="1"/>
  <c r="AO28" i="1"/>
  <c r="AN28" i="1"/>
  <c r="AJ28" i="1"/>
  <c r="AH28" i="1"/>
  <c r="W28" i="1"/>
  <c r="V28" i="1"/>
  <c r="U28" i="1"/>
  <c r="N28" i="1"/>
  <c r="I28" i="1"/>
  <c r="H28" i="1"/>
  <c r="AW28" i="1" s="1"/>
  <c r="BL27" i="1"/>
  <c r="BK27" i="1"/>
  <c r="BI27" i="1"/>
  <c r="BH27" i="1"/>
  <c r="BG27" i="1"/>
  <c r="BF27" i="1"/>
  <c r="BE27" i="1"/>
  <c r="BD27" i="1"/>
  <c r="AY27" i="1" s="1"/>
  <c r="BA27" i="1"/>
  <c r="AW27" i="1"/>
  <c r="AT27" i="1"/>
  <c r="AN27" i="1"/>
  <c r="AO27" i="1" s="1"/>
  <c r="AJ27" i="1"/>
  <c r="AI27" i="1"/>
  <c r="AH27" i="1"/>
  <c r="G27" i="1" s="1"/>
  <c r="W27" i="1"/>
  <c r="V27" i="1"/>
  <c r="U27" i="1" s="1"/>
  <c r="N27" i="1"/>
  <c r="L27" i="1"/>
  <c r="I27" i="1"/>
  <c r="H27" i="1"/>
  <c r="BL26" i="1"/>
  <c r="BK26" i="1"/>
  <c r="BI26" i="1"/>
  <c r="BJ26" i="1" s="1"/>
  <c r="BH26" i="1"/>
  <c r="BG26" i="1"/>
  <c r="BF26" i="1"/>
  <c r="BE26" i="1"/>
  <c r="BD26" i="1"/>
  <c r="BA26" i="1"/>
  <c r="AY26" i="1"/>
  <c r="AT26" i="1"/>
  <c r="AO26" i="1"/>
  <c r="AN26" i="1"/>
  <c r="AJ26" i="1"/>
  <c r="AH26" i="1" s="1"/>
  <c r="AI26" i="1" s="1"/>
  <c r="W26" i="1"/>
  <c r="V26" i="1"/>
  <c r="N26" i="1"/>
  <c r="BL25" i="1"/>
  <c r="Q25" i="1" s="1"/>
  <c r="BK25" i="1"/>
  <c r="BI25" i="1"/>
  <c r="BJ25" i="1" s="1"/>
  <c r="AV25" i="1" s="1"/>
  <c r="BH25" i="1"/>
  <c r="BG25" i="1"/>
  <c r="BF25" i="1"/>
  <c r="BE25" i="1"/>
  <c r="BD25" i="1"/>
  <c r="BA25" i="1"/>
  <c r="AY25" i="1"/>
  <c r="AT25" i="1"/>
  <c r="AX25" i="1" s="1"/>
  <c r="AO25" i="1"/>
  <c r="AN25" i="1"/>
  <c r="AJ25" i="1"/>
  <c r="AH25" i="1" s="1"/>
  <c r="AI25" i="1"/>
  <c r="W25" i="1"/>
  <c r="V25" i="1"/>
  <c r="U25" i="1" s="1"/>
  <c r="N25" i="1"/>
  <c r="I25" i="1"/>
  <c r="BL24" i="1"/>
  <c r="BK24" i="1"/>
  <c r="BJ24" i="1"/>
  <c r="AV24" i="1" s="1"/>
  <c r="BI24" i="1"/>
  <c r="BH24" i="1"/>
  <c r="BG24" i="1"/>
  <c r="BF24" i="1"/>
  <c r="BE24" i="1"/>
  <c r="BD24" i="1"/>
  <c r="AY24" i="1" s="1"/>
  <c r="BA24" i="1"/>
  <c r="AT24" i="1"/>
  <c r="AX24" i="1" s="1"/>
  <c r="AO24" i="1"/>
  <c r="AN24" i="1"/>
  <c r="AJ24" i="1"/>
  <c r="AH24" i="1"/>
  <c r="W24" i="1"/>
  <c r="V24" i="1"/>
  <c r="U24" i="1"/>
  <c r="Q24" i="1"/>
  <c r="N24" i="1"/>
  <c r="BL23" i="1"/>
  <c r="BK23" i="1"/>
  <c r="BJ23" i="1"/>
  <c r="BI23" i="1"/>
  <c r="BH23" i="1"/>
  <c r="BG23" i="1"/>
  <c r="BF23" i="1"/>
  <c r="BE23" i="1"/>
  <c r="BD23" i="1"/>
  <c r="AY23" i="1" s="1"/>
  <c r="BA23" i="1"/>
  <c r="AT23" i="1"/>
  <c r="AN23" i="1"/>
  <c r="AO23" i="1" s="1"/>
  <c r="AJ23" i="1"/>
  <c r="AH23" i="1" s="1"/>
  <c r="W23" i="1"/>
  <c r="V23" i="1"/>
  <c r="U23" i="1"/>
  <c r="N23" i="1"/>
  <c r="BL22" i="1"/>
  <c r="BK22" i="1"/>
  <c r="BJ22" i="1" s="1"/>
  <c r="BI22" i="1"/>
  <c r="BH22" i="1"/>
  <c r="BG22" i="1"/>
  <c r="BF22" i="1"/>
  <c r="BE22" i="1"/>
  <c r="BD22" i="1"/>
  <c r="AY22" i="1" s="1"/>
  <c r="BA22" i="1"/>
  <c r="AT22" i="1"/>
  <c r="AN22" i="1"/>
  <c r="AO22" i="1" s="1"/>
  <c r="AJ22" i="1"/>
  <c r="AH22" i="1" s="1"/>
  <c r="W22" i="1"/>
  <c r="U22" i="1" s="1"/>
  <c r="V22" i="1"/>
  <c r="N22" i="1"/>
  <c r="H22" i="1"/>
  <c r="AW22" i="1" s="1"/>
  <c r="G22" i="1"/>
  <c r="Y22" i="1" s="1"/>
  <c r="BL21" i="1"/>
  <c r="BK21" i="1"/>
  <c r="BI21" i="1"/>
  <c r="BJ21" i="1" s="1"/>
  <c r="Q21" i="1" s="1"/>
  <c r="BH21" i="1"/>
  <c r="BG21" i="1"/>
  <c r="BF21" i="1"/>
  <c r="BE21" i="1"/>
  <c r="BD21" i="1"/>
  <c r="BA21" i="1"/>
  <c r="AY21" i="1"/>
  <c r="AT21" i="1"/>
  <c r="AN21" i="1"/>
  <c r="AO21" i="1" s="1"/>
  <c r="AJ21" i="1"/>
  <c r="AI21" i="1"/>
  <c r="AH21" i="1"/>
  <c r="W21" i="1"/>
  <c r="V21" i="1"/>
  <c r="U21" i="1" s="1"/>
  <c r="N21" i="1"/>
  <c r="BL20" i="1"/>
  <c r="BK20" i="1"/>
  <c r="BI20" i="1"/>
  <c r="BJ20" i="1" s="1"/>
  <c r="AV20" i="1" s="1"/>
  <c r="BH20" i="1"/>
  <c r="BG20" i="1"/>
  <c r="BF20" i="1"/>
  <c r="BE20" i="1"/>
  <c r="BD20" i="1"/>
  <c r="BA20" i="1"/>
  <c r="AY20" i="1"/>
  <c r="AX20" i="1"/>
  <c r="AT20" i="1"/>
  <c r="AO20" i="1"/>
  <c r="AN20" i="1"/>
  <c r="AJ20" i="1"/>
  <c r="AH20" i="1"/>
  <c r="AI20" i="1" s="1"/>
  <c r="W20" i="1"/>
  <c r="V20" i="1"/>
  <c r="U20" i="1" s="1"/>
  <c r="N20" i="1"/>
  <c r="I20" i="1"/>
  <c r="H20" i="1"/>
  <c r="AW20" i="1" s="1"/>
  <c r="AZ20" i="1" s="1"/>
  <c r="BL19" i="1"/>
  <c r="BK19" i="1"/>
  <c r="BI19" i="1"/>
  <c r="BJ19" i="1" s="1"/>
  <c r="AV19" i="1" s="1"/>
  <c r="AX19" i="1" s="1"/>
  <c r="BH19" i="1"/>
  <c r="BG19" i="1"/>
  <c r="BF19" i="1"/>
  <c r="BE19" i="1"/>
  <c r="BD19" i="1"/>
  <c r="AY19" i="1" s="1"/>
  <c r="BA19" i="1"/>
  <c r="AT19" i="1"/>
  <c r="AN19" i="1"/>
  <c r="AO19" i="1" s="1"/>
  <c r="AJ19" i="1"/>
  <c r="AI19" i="1"/>
  <c r="AH19" i="1"/>
  <c r="G19" i="1" s="1"/>
  <c r="Y19" i="1"/>
  <c r="W19" i="1"/>
  <c r="V19" i="1"/>
  <c r="U19" i="1" s="1"/>
  <c r="Q19" i="1"/>
  <c r="N19" i="1"/>
  <c r="L19" i="1"/>
  <c r="I19" i="1"/>
  <c r="H19" i="1"/>
  <c r="AW19" i="1" s="1"/>
  <c r="BL18" i="1"/>
  <c r="BK18" i="1"/>
  <c r="BI18" i="1"/>
  <c r="BJ18" i="1" s="1"/>
  <c r="BH18" i="1"/>
  <c r="BG18" i="1"/>
  <c r="BF18" i="1"/>
  <c r="BE18" i="1"/>
  <c r="BD18" i="1"/>
  <c r="BA18" i="1"/>
  <c r="AY18" i="1"/>
  <c r="AT18" i="1"/>
  <c r="AO18" i="1"/>
  <c r="AN18" i="1"/>
  <c r="AJ18" i="1"/>
  <c r="AH18" i="1" s="1"/>
  <c r="H18" i="1" s="1"/>
  <c r="AW18" i="1" s="1"/>
  <c r="W18" i="1"/>
  <c r="V18" i="1"/>
  <c r="N18" i="1"/>
  <c r="L18" i="1"/>
  <c r="BL17" i="1"/>
  <c r="BK17" i="1"/>
  <c r="BJ17" i="1"/>
  <c r="AV17" i="1" s="1"/>
  <c r="BI17" i="1"/>
  <c r="BH17" i="1"/>
  <c r="BG17" i="1"/>
  <c r="BF17" i="1"/>
  <c r="BE17" i="1"/>
  <c r="BD17" i="1"/>
  <c r="BA17" i="1"/>
  <c r="AY17" i="1"/>
  <c r="AW17" i="1"/>
  <c r="AZ17" i="1" s="1"/>
  <c r="AT17" i="1"/>
  <c r="AX17" i="1" s="1"/>
  <c r="AO17" i="1"/>
  <c r="AN17" i="1"/>
  <c r="AJ17" i="1"/>
  <c r="AH17" i="1" s="1"/>
  <c r="H17" i="1" s="1"/>
  <c r="W17" i="1"/>
  <c r="V17" i="1"/>
  <c r="N17" i="1"/>
  <c r="L17" i="1"/>
  <c r="AV66" i="1" l="1"/>
  <c r="Q66" i="1"/>
  <c r="I23" i="1"/>
  <c r="AI23" i="1"/>
  <c r="L23" i="1"/>
  <c r="H23" i="1"/>
  <c r="AW23" i="1" s="1"/>
  <c r="AZ23" i="1" s="1"/>
  <c r="G23" i="1"/>
  <c r="AV42" i="1"/>
  <c r="AZ42" i="1" s="1"/>
  <c r="Q42" i="1"/>
  <c r="T30" i="1"/>
  <c r="X30" i="1" s="1"/>
  <c r="AA30" i="1"/>
  <c r="Z30" i="1"/>
  <c r="AB30" i="1" s="1"/>
  <c r="Q18" i="1"/>
  <c r="AV18" i="1"/>
  <c r="AX18" i="1" s="1"/>
  <c r="Q22" i="1"/>
  <c r="AV22" i="1"/>
  <c r="AZ22" i="1" s="1"/>
  <c r="Q26" i="1"/>
  <c r="AV26" i="1"/>
  <c r="AZ66" i="1"/>
  <c r="AX22" i="1"/>
  <c r="AV55" i="1"/>
  <c r="Q55" i="1"/>
  <c r="AV72" i="1"/>
  <c r="Q72" i="1"/>
  <c r="Q73" i="1"/>
  <c r="AV73" i="1"/>
  <c r="AX73" i="1" s="1"/>
  <c r="H24" i="1"/>
  <c r="AW24" i="1" s="1"/>
  <c r="AZ24" i="1" s="1"/>
  <c r="G24" i="1"/>
  <c r="R24" i="1" s="1"/>
  <c r="S24" i="1" s="1"/>
  <c r="AI24" i="1"/>
  <c r="Y27" i="1"/>
  <c r="AZ28" i="1"/>
  <c r="I31" i="1"/>
  <c r="AI31" i="1"/>
  <c r="AX34" i="1"/>
  <c r="Q34" i="1"/>
  <c r="AV34" i="1"/>
  <c r="AV37" i="1"/>
  <c r="AX37" i="1" s="1"/>
  <c r="Q37" i="1"/>
  <c r="AV45" i="1"/>
  <c r="AX45" i="1" s="1"/>
  <c r="Q45" i="1"/>
  <c r="AV59" i="1"/>
  <c r="AX59" i="1" s="1"/>
  <c r="Q59" i="1"/>
  <c r="G26" i="1"/>
  <c r="AX41" i="1"/>
  <c r="L45" i="1"/>
  <c r="I45" i="1"/>
  <c r="H45" i="1"/>
  <c r="AW45" i="1" s="1"/>
  <c r="AZ45" i="1" s="1"/>
  <c r="R60" i="1"/>
  <c r="S60" i="1" s="1"/>
  <c r="AV23" i="1"/>
  <c r="AX23" i="1" s="1"/>
  <c r="Q23" i="1"/>
  <c r="I24" i="1"/>
  <c r="I29" i="1"/>
  <c r="H29" i="1"/>
  <c r="AW29" i="1" s="1"/>
  <c r="G29" i="1"/>
  <c r="L29" i="1"/>
  <c r="Q17" i="1"/>
  <c r="AI17" i="1"/>
  <c r="AI18" i="1"/>
  <c r="AV21" i="1"/>
  <c r="AX21" i="1" s="1"/>
  <c r="L25" i="1"/>
  <c r="H25" i="1"/>
  <c r="AW25" i="1" s="1"/>
  <c r="AZ25" i="1" s="1"/>
  <c r="G25" i="1"/>
  <c r="L28" i="1"/>
  <c r="G28" i="1"/>
  <c r="AI28" i="1"/>
  <c r="AI29" i="1"/>
  <c r="Q32" i="1"/>
  <c r="R44" i="1"/>
  <c r="S44" i="1" s="1"/>
  <c r="AI50" i="1"/>
  <c r="L50" i="1"/>
  <c r="I50" i="1"/>
  <c r="H50" i="1"/>
  <c r="AW50" i="1" s="1"/>
  <c r="AZ50" i="1" s="1"/>
  <c r="G50" i="1"/>
  <c r="AX53" i="1"/>
  <c r="AV53" i="1"/>
  <c r="Q53" i="1"/>
  <c r="AZ91" i="1"/>
  <c r="AV91" i="1"/>
  <c r="AX91" i="1" s="1"/>
  <c r="Q91" i="1"/>
  <c r="Q35" i="1"/>
  <c r="AV35" i="1"/>
  <c r="AX35" i="1" s="1"/>
  <c r="Y59" i="1"/>
  <c r="H32" i="1"/>
  <c r="AW32" i="1" s="1"/>
  <c r="AZ32" i="1" s="1"/>
  <c r="G32" i="1"/>
  <c r="AI32" i="1"/>
  <c r="AI58" i="1"/>
  <c r="L58" i="1"/>
  <c r="I58" i="1"/>
  <c r="G58" i="1"/>
  <c r="L80" i="1"/>
  <c r="I80" i="1"/>
  <c r="H80" i="1"/>
  <c r="AW80" i="1" s="1"/>
  <c r="AZ80" i="1" s="1"/>
  <c r="AI80" i="1"/>
  <c r="G80" i="1"/>
  <c r="R19" i="1"/>
  <c r="S19" i="1" s="1"/>
  <c r="Z19" i="1" s="1"/>
  <c r="AZ19" i="1"/>
  <c r="Q20" i="1"/>
  <c r="L24" i="1"/>
  <c r="AV31" i="1"/>
  <c r="AX31" i="1" s="1"/>
  <c r="Q31" i="1"/>
  <c r="I40" i="1"/>
  <c r="H40" i="1"/>
  <c r="AW40" i="1" s="1"/>
  <c r="G40" i="1"/>
  <c r="AI40" i="1"/>
  <c r="G45" i="1"/>
  <c r="Q54" i="1"/>
  <c r="AV54" i="1"/>
  <c r="AZ54" i="1" s="1"/>
  <c r="AV61" i="1"/>
  <c r="Q61" i="1"/>
  <c r="I65" i="1"/>
  <c r="H65" i="1"/>
  <c r="AW65" i="1" s="1"/>
  <c r="AZ65" i="1" s="1"/>
  <c r="G65" i="1"/>
  <c r="AI65" i="1"/>
  <c r="L65" i="1"/>
  <c r="Y66" i="1"/>
  <c r="L20" i="1"/>
  <c r="G20" i="1"/>
  <c r="I26" i="1"/>
  <c r="H26" i="1"/>
  <c r="AW26" i="1" s="1"/>
  <c r="AZ26" i="1" s="1"/>
  <c r="L26" i="1"/>
  <c r="G17" i="1"/>
  <c r="G18" i="1"/>
  <c r="AI22" i="1"/>
  <c r="L22" i="1"/>
  <c r="I22" i="1"/>
  <c r="AX26" i="1"/>
  <c r="BJ27" i="1"/>
  <c r="Q28" i="1"/>
  <c r="AI30" i="1"/>
  <c r="L30" i="1"/>
  <c r="I30" i="1"/>
  <c r="H30" i="1"/>
  <c r="AW30" i="1" s="1"/>
  <c r="AZ30" i="1" s="1"/>
  <c r="G31" i="1"/>
  <c r="AZ34" i="1"/>
  <c r="L37" i="1"/>
  <c r="I37" i="1"/>
  <c r="H37" i="1"/>
  <c r="AW37" i="1" s="1"/>
  <c r="AZ37" i="1" s="1"/>
  <c r="Q39" i="1"/>
  <c r="Q29" i="1"/>
  <c r="AV29" i="1"/>
  <c r="AX29" i="1" s="1"/>
  <c r="I17" i="1"/>
  <c r="U17" i="1"/>
  <c r="I18" i="1"/>
  <c r="U18" i="1"/>
  <c r="I21" i="1"/>
  <c r="H21" i="1"/>
  <c r="AW21" i="1" s="1"/>
  <c r="G21" i="1"/>
  <c r="L21" i="1"/>
  <c r="U26" i="1"/>
  <c r="O30" i="1"/>
  <c r="M30" i="1" s="1"/>
  <c r="P30" i="1" s="1"/>
  <c r="H31" i="1"/>
  <c r="AW31" i="1" s="1"/>
  <c r="AZ31" i="1" s="1"/>
  <c r="L40" i="1"/>
  <c r="U53" i="1"/>
  <c r="H58" i="1"/>
  <c r="AW58" i="1" s="1"/>
  <c r="R74" i="1"/>
  <c r="S74" i="1" s="1"/>
  <c r="AX75" i="1"/>
  <c r="AV75" i="1"/>
  <c r="Q75" i="1"/>
  <c r="AI39" i="1"/>
  <c r="L39" i="1"/>
  <c r="AX42" i="1"/>
  <c r="I43" i="1"/>
  <c r="H43" i="1"/>
  <c r="AW43" i="1" s="1"/>
  <c r="AZ43" i="1" s="1"/>
  <c r="G43" i="1"/>
  <c r="AI43" i="1"/>
  <c r="R47" i="1"/>
  <c r="S47" i="1" s="1"/>
  <c r="AX47" i="1"/>
  <c r="AX55" i="1"/>
  <c r="L61" i="1"/>
  <c r="H61" i="1"/>
  <c r="AW61" i="1" s="1"/>
  <c r="AZ61" i="1" s="1"/>
  <c r="AX33" i="1"/>
  <c r="L34" i="1"/>
  <c r="I34" i="1"/>
  <c r="AX44" i="1"/>
  <c r="I46" i="1"/>
  <c r="H46" i="1"/>
  <c r="AW46" i="1" s="1"/>
  <c r="AZ46" i="1" s="1"/>
  <c r="G46" i="1"/>
  <c r="R46" i="1" s="1"/>
  <c r="S46" i="1" s="1"/>
  <c r="AI46" i="1"/>
  <c r="G61" i="1"/>
  <c r="G63" i="1"/>
  <c r="AI63" i="1"/>
  <c r="L63" i="1"/>
  <c r="I63" i="1"/>
  <c r="H63" i="1"/>
  <c r="AW63" i="1" s="1"/>
  <c r="AZ63" i="1" s="1"/>
  <c r="AV79" i="1"/>
  <c r="Q79" i="1"/>
  <c r="AZ33" i="1"/>
  <c r="U34" i="1"/>
  <c r="I35" i="1"/>
  <c r="H35" i="1"/>
  <c r="AW35" i="1" s="1"/>
  <c r="AZ35" i="1" s="1"/>
  <c r="G35" i="1"/>
  <c r="AI35" i="1"/>
  <c r="BJ36" i="1"/>
  <c r="AV50" i="1"/>
  <c r="Q50" i="1"/>
  <c r="AV52" i="1"/>
  <c r="AX52" i="1" s="1"/>
  <c r="Q52" i="1"/>
  <c r="AV56" i="1"/>
  <c r="AX56" i="1" s="1"/>
  <c r="Q56" i="1"/>
  <c r="AV82" i="1"/>
  <c r="AX82" i="1" s="1"/>
  <c r="Q82" i="1"/>
  <c r="AX85" i="1"/>
  <c r="AV85" i="1"/>
  <c r="Q85" i="1"/>
  <c r="I38" i="1"/>
  <c r="H38" i="1"/>
  <c r="AW38" i="1" s="1"/>
  <c r="AZ38" i="1" s="1"/>
  <c r="G38" i="1"/>
  <c r="AI38" i="1"/>
  <c r="G39" i="1"/>
  <c r="AZ41" i="1"/>
  <c r="O44" i="1"/>
  <c r="M44" i="1" s="1"/>
  <c r="P44" i="1" s="1"/>
  <c r="J44" i="1" s="1"/>
  <c r="K44" i="1" s="1"/>
  <c r="AV48" i="1"/>
  <c r="AX48" i="1" s="1"/>
  <c r="Q48" i="1"/>
  <c r="I51" i="1"/>
  <c r="H51" i="1"/>
  <c r="AW51" i="1" s="1"/>
  <c r="AI51" i="1"/>
  <c r="G51" i="1"/>
  <c r="I57" i="1"/>
  <c r="H57" i="1"/>
  <c r="AW57" i="1" s="1"/>
  <c r="AZ57" i="1" s="1"/>
  <c r="G57" i="1"/>
  <c r="AI57" i="1"/>
  <c r="L57" i="1"/>
  <c r="R63" i="1"/>
  <c r="S63" i="1" s="1"/>
  <c r="U66" i="1"/>
  <c r="H39" i="1"/>
  <c r="AW39" i="1" s="1"/>
  <c r="AZ39" i="1" s="1"/>
  <c r="AV40" i="1"/>
  <c r="AX40" i="1" s="1"/>
  <c r="Q40" i="1"/>
  <c r="L42" i="1"/>
  <c r="I42" i="1"/>
  <c r="L43" i="1"/>
  <c r="L51" i="1"/>
  <c r="I59" i="1"/>
  <c r="H59" i="1"/>
  <c r="AW59" i="1" s="1"/>
  <c r="AI59" i="1"/>
  <c r="L33" i="1"/>
  <c r="L41" i="1"/>
  <c r="AX50" i="1"/>
  <c r="AZ55" i="1"/>
  <c r="O60" i="1"/>
  <c r="M60" i="1" s="1"/>
  <c r="P60" i="1" s="1"/>
  <c r="J60" i="1" s="1"/>
  <c r="K60" i="1" s="1"/>
  <c r="L62" i="1"/>
  <c r="AX63" i="1"/>
  <c r="BJ64" i="1"/>
  <c r="G67" i="1"/>
  <c r="AX79" i="1"/>
  <c r="AZ85" i="1"/>
  <c r="Y88" i="1"/>
  <c r="L36" i="1"/>
  <c r="L44" i="1"/>
  <c r="AZ48" i="1"/>
  <c r="L48" i="1"/>
  <c r="I48" i="1"/>
  <c r="G48" i="1"/>
  <c r="G53" i="1"/>
  <c r="AX58" i="1"/>
  <c r="I62" i="1"/>
  <c r="H62" i="1"/>
  <c r="AW62" i="1" s="1"/>
  <c r="AZ62" i="1" s="1"/>
  <c r="G62" i="1"/>
  <c r="AV67" i="1"/>
  <c r="AX67" i="1" s="1"/>
  <c r="Q67" i="1"/>
  <c r="I78" i="1"/>
  <c r="H78" i="1"/>
  <c r="AW78" i="1" s="1"/>
  <c r="AZ78" i="1" s="1"/>
  <c r="G78" i="1"/>
  <c r="AI78" i="1"/>
  <c r="L78" i="1"/>
  <c r="AX80" i="1"/>
  <c r="L53" i="1"/>
  <c r="H53" i="1"/>
  <c r="AW53" i="1" s="1"/>
  <c r="AZ53" i="1" s="1"/>
  <c r="AZ56" i="1"/>
  <c r="L56" i="1"/>
  <c r="I56" i="1"/>
  <c r="G56" i="1"/>
  <c r="AV58" i="1"/>
  <c r="Q58" i="1"/>
  <c r="AX61" i="1"/>
  <c r="AI66" i="1"/>
  <c r="L66" i="1"/>
  <c r="I66" i="1"/>
  <c r="I67" i="1"/>
  <c r="H67" i="1"/>
  <c r="AW67" i="1" s="1"/>
  <c r="AI67" i="1"/>
  <c r="AX77" i="1"/>
  <c r="AV77" i="1"/>
  <c r="Q77" i="1"/>
  <c r="AV83" i="1"/>
  <c r="AX83" i="1" s="1"/>
  <c r="Q83" i="1"/>
  <c r="G33" i="1"/>
  <c r="R33" i="1" s="1"/>
  <c r="S33" i="1" s="1"/>
  <c r="AI36" i="1"/>
  <c r="G41" i="1"/>
  <c r="R41" i="1" s="1"/>
  <c r="S41" i="1" s="1"/>
  <c r="AI44" i="1"/>
  <c r="H52" i="1"/>
  <c r="AW52" i="1" s="1"/>
  <c r="AZ52" i="1" s="1"/>
  <c r="G52" i="1"/>
  <c r="AI52" i="1"/>
  <c r="AX54" i="1"/>
  <c r="AI56" i="1"/>
  <c r="L64" i="1"/>
  <c r="I64" i="1"/>
  <c r="G64" i="1"/>
  <c r="AZ77" i="1"/>
  <c r="Q81" i="1"/>
  <c r="AV81" i="1"/>
  <c r="AX81" i="1" s="1"/>
  <c r="G82" i="1"/>
  <c r="AI82" i="1"/>
  <c r="L82" i="1"/>
  <c r="H82" i="1"/>
  <c r="AW82" i="1" s="1"/>
  <c r="I49" i="1"/>
  <c r="H49" i="1"/>
  <c r="AW49" i="1" s="1"/>
  <c r="AZ49" i="1" s="1"/>
  <c r="G49" i="1"/>
  <c r="AI49" i="1"/>
  <c r="L49" i="1"/>
  <c r="AV51" i="1"/>
  <c r="AX51" i="1" s="1"/>
  <c r="Q51" i="1"/>
  <c r="G55" i="1"/>
  <c r="AI55" i="1"/>
  <c r="L55" i="1"/>
  <c r="AZ60" i="1"/>
  <c r="AX62" i="1"/>
  <c r="AI64" i="1"/>
  <c r="AX66" i="1"/>
  <c r="R68" i="1"/>
  <c r="S68" i="1" s="1"/>
  <c r="O68" i="1" s="1"/>
  <c r="M68" i="1" s="1"/>
  <c r="P68" i="1" s="1"/>
  <c r="J68" i="1" s="1"/>
  <c r="K68" i="1" s="1"/>
  <c r="AV69" i="1"/>
  <c r="AZ69" i="1" s="1"/>
  <c r="Q69" i="1"/>
  <c r="AV88" i="1"/>
  <c r="AX88" i="1" s="1"/>
  <c r="Q88" i="1"/>
  <c r="AI69" i="1"/>
  <c r="L69" i="1"/>
  <c r="I69" i="1"/>
  <c r="G69" i="1"/>
  <c r="H71" i="1"/>
  <c r="AW71" i="1" s="1"/>
  <c r="AZ71" i="1" s="1"/>
  <c r="G71" i="1"/>
  <c r="AI71" i="1"/>
  <c r="L71" i="1"/>
  <c r="I71" i="1"/>
  <c r="U72" i="1"/>
  <c r="Z68" i="1"/>
  <c r="I70" i="1"/>
  <c r="H70" i="1"/>
  <c r="AW70" i="1" s="1"/>
  <c r="AZ70" i="1" s="1"/>
  <c r="G70" i="1"/>
  <c r="R70" i="1" s="1"/>
  <c r="S70" i="1" s="1"/>
  <c r="Z70" i="1" s="1"/>
  <c r="AI70" i="1"/>
  <c r="L70" i="1"/>
  <c r="AV71" i="1"/>
  <c r="AX71" i="1" s="1"/>
  <c r="Q71" i="1"/>
  <c r="L72" i="1"/>
  <c r="I72" i="1"/>
  <c r="H72" i="1"/>
  <c r="AW72" i="1" s="1"/>
  <c r="AZ72" i="1" s="1"/>
  <c r="AI72" i="1"/>
  <c r="O74" i="1"/>
  <c r="M74" i="1" s="1"/>
  <c r="P74" i="1" s="1"/>
  <c r="J74" i="1" s="1"/>
  <c r="K74" i="1" s="1"/>
  <c r="AV80" i="1"/>
  <c r="Q80" i="1"/>
  <c r="I89" i="1"/>
  <c r="H89" i="1"/>
  <c r="AW89" i="1" s="1"/>
  <c r="AZ89" i="1" s="1"/>
  <c r="G89" i="1"/>
  <c r="AI89" i="1"/>
  <c r="AZ74" i="1"/>
  <c r="I81" i="1"/>
  <c r="H81" i="1"/>
  <c r="AW81" i="1" s="1"/>
  <c r="AZ81" i="1" s="1"/>
  <c r="G81" i="1"/>
  <c r="AI81" i="1"/>
  <c r="H87" i="1"/>
  <c r="AW87" i="1" s="1"/>
  <c r="G87" i="1"/>
  <c r="AI87" i="1"/>
  <c r="L87" i="1"/>
  <c r="I87" i="1"/>
  <c r="R90" i="1"/>
  <c r="S90" i="1" s="1"/>
  <c r="Z90" i="1" s="1"/>
  <c r="H79" i="1"/>
  <c r="AW79" i="1" s="1"/>
  <c r="AZ79" i="1" s="1"/>
  <c r="G79" i="1"/>
  <c r="AI79" i="1"/>
  <c r="L79" i="1"/>
  <c r="I79" i="1"/>
  <c r="U80" i="1"/>
  <c r="AV84" i="1"/>
  <c r="AX84" i="1" s="1"/>
  <c r="AI85" i="1"/>
  <c r="L85" i="1"/>
  <c r="I85" i="1"/>
  <c r="G85" i="1"/>
  <c r="L89" i="1"/>
  <c r="AV92" i="1"/>
  <c r="AX92" i="1" s="1"/>
  <c r="AX72" i="1"/>
  <c r="L75" i="1"/>
  <c r="I75" i="1"/>
  <c r="H75" i="1"/>
  <c r="AW75" i="1" s="1"/>
  <c r="AZ75" i="1" s="1"/>
  <c r="G75" i="1"/>
  <c r="AI77" i="1"/>
  <c r="L77" i="1"/>
  <c r="I77" i="1"/>
  <c r="G77" i="1"/>
  <c r="L81" i="1"/>
  <c r="I86" i="1"/>
  <c r="H86" i="1"/>
  <c r="AW86" i="1" s="1"/>
  <c r="AZ86" i="1" s="1"/>
  <c r="G86" i="1"/>
  <c r="AI86" i="1"/>
  <c r="L86" i="1"/>
  <c r="AV87" i="1"/>
  <c r="AX87" i="1" s="1"/>
  <c r="Q87" i="1"/>
  <c r="L88" i="1"/>
  <c r="I88" i="1"/>
  <c r="H88" i="1"/>
  <c r="AW88" i="1" s="1"/>
  <c r="AI88" i="1"/>
  <c r="Q89" i="1"/>
  <c r="AV89" i="1"/>
  <c r="AX89" i="1" s="1"/>
  <c r="L76" i="1"/>
  <c r="L84" i="1"/>
  <c r="G91" i="1"/>
  <c r="L92" i="1"/>
  <c r="L74" i="1"/>
  <c r="AI76" i="1"/>
  <c r="AI84" i="1"/>
  <c r="L90" i="1"/>
  <c r="I91" i="1"/>
  <c r="AI92" i="1"/>
  <c r="G76" i="1"/>
  <c r="R76" i="1" s="1"/>
  <c r="S76" i="1" s="1"/>
  <c r="Q78" i="1"/>
  <c r="G84" i="1"/>
  <c r="Q86" i="1"/>
  <c r="G92" i="1"/>
  <c r="R92" i="1" s="1"/>
  <c r="S92" i="1" s="1"/>
  <c r="H76" i="1"/>
  <c r="AW76" i="1" s="1"/>
  <c r="AZ76" i="1" s="1"/>
  <c r="H84" i="1"/>
  <c r="AW84" i="1" s="1"/>
  <c r="AI90" i="1"/>
  <c r="H92" i="1"/>
  <c r="AW92" i="1" s="1"/>
  <c r="AZ92" i="1" s="1"/>
  <c r="O90" i="1" l="1"/>
  <c r="M90" i="1" s="1"/>
  <c r="P90" i="1" s="1"/>
  <c r="J90" i="1" s="1"/>
  <c r="K90" i="1" s="1"/>
  <c r="AA24" i="1"/>
  <c r="Z24" i="1"/>
  <c r="T24" i="1"/>
  <c r="X24" i="1" s="1"/>
  <c r="Z46" i="1"/>
  <c r="T46" i="1"/>
  <c r="X46" i="1" s="1"/>
  <c r="AA46" i="1"/>
  <c r="T76" i="1"/>
  <c r="X76" i="1" s="1"/>
  <c r="AA76" i="1"/>
  <c r="Z76" i="1"/>
  <c r="T33" i="1"/>
  <c r="X33" i="1" s="1"/>
  <c r="AA33" i="1"/>
  <c r="Z33" i="1"/>
  <c r="Y79" i="1"/>
  <c r="Y65" i="1"/>
  <c r="R65" i="1"/>
  <c r="S65" i="1" s="1"/>
  <c r="O65" i="1" s="1"/>
  <c r="M65" i="1" s="1"/>
  <c r="P65" i="1" s="1"/>
  <c r="J65" i="1" s="1"/>
  <c r="K65" i="1" s="1"/>
  <c r="T41" i="1"/>
  <c r="X41" i="1" s="1"/>
  <c r="AA41" i="1"/>
  <c r="Z41" i="1"/>
  <c r="Y84" i="1"/>
  <c r="Y77" i="1"/>
  <c r="Y69" i="1"/>
  <c r="R77" i="1"/>
  <c r="S77" i="1" s="1"/>
  <c r="O77" i="1" s="1"/>
  <c r="M77" i="1" s="1"/>
  <c r="P77" i="1" s="1"/>
  <c r="J77" i="1" s="1"/>
  <c r="K77" i="1" s="1"/>
  <c r="R48" i="1"/>
  <c r="S48" i="1" s="1"/>
  <c r="R56" i="1"/>
  <c r="S56" i="1" s="1"/>
  <c r="R79" i="1"/>
  <c r="S79" i="1" s="1"/>
  <c r="O79" i="1" s="1"/>
  <c r="M79" i="1" s="1"/>
  <c r="P79" i="1" s="1"/>
  <c r="J79" i="1" s="1"/>
  <c r="K79" i="1" s="1"/>
  <c r="R75" i="1"/>
  <c r="S75" i="1" s="1"/>
  <c r="Y21" i="1"/>
  <c r="R21" i="1"/>
  <c r="S21" i="1" s="1"/>
  <c r="R29" i="1"/>
  <c r="S29" i="1" s="1"/>
  <c r="Y20" i="1"/>
  <c r="Y28" i="1"/>
  <c r="R45" i="1"/>
  <c r="S45" i="1" s="1"/>
  <c r="O45" i="1" s="1"/>
  <c r="M45" i="1" s="1"/>
  <c r="P45" i="1" s="1"/>
  <c r="J45" i="1" s="1"/>
  <c r="K45" i="1" s="1"/>
  <c r="R73" i="1"/>
  <c r="S73" i="1" s="1"/>
  <c r="R78" i="1"/>
  <c r="S78" i="1" s="1"/>
  <c r="R89" i="1"/>
  <c r="S89" i="1" s="1"/>
  <c r="Y70" i="1"/>
  <c r="O70" i="1"/>
  <c r="M70" i="1" s="1"/>
  <c r="P70" i="1" s="1"/>
  <c r="J70" i="1" s="1"/>
  <c r="K70" i="1" s="1"/>
  <c r="T68" i="1"/>
  <c r="X68" i="1" s="1"/>
  <c r="AA68" i="1"/>
  <c r="AB68" i="1" s="1"/>
  <c r="Y49" i="1"/>
  <c r="R49" i="1"/>
  <c r="S49" i="1" s="1"/>
  <c r="Y82" i="1"/>
  <c r="R67" i="1"/>
  <c r="S67" i="1" s="1"/>
  <c r="Y53" i="1"/>
  <c r="R40" i="1"/>
  <c r="S40" i="1" s="1"/>
  <c r="Y57" i="1"/>
  <c r="R57" i="1"/>
  <c r="S57" i="1" s="1"/>
  <c r="O57" i="1" s="1"/>
  <c r="M57" i="1" s="1"/>
  <c r="P57" i="1" s="1"/>
  <c r="J57" i="1" s="1"/>
  <c r="K57" i="1" s="1"/>
  <c r="AZ21" i="1"/>
  <c r="R39" i="1"/>
  <c r="S39" i="1" s="1"/>
  <c r="O19" i="1"/>
  <c r="M19" i="1" s="1"/>
  <c r="P19" i="1" s="1"/>
  <c r="J19" i="1" s="1"/>
  <c r="K19" i="1" s="1"/>
  <c r="Y40" i="1"/>
  <c r="O40" i="1"/>
  <c r="M40" i="1" s="1"/>
  <c r="P40" i="1" s="1"/>
  <c r="J40" i="1" s="1"/>
  <c r="K40" i="1" s="1"/>
  <c r="R20" i="1"/>
  <c r="S20" i="1" s="1"/>
  <c r="R23" i="1"/>
  <c r="S23" i="1" s="1"/>
  <c r="O23" i="1" s="1"/>
  <c r="M23" i="1" s="1"/>
  <c r="P23" i="1" s="1"/>
  <c r="J23" i="1" s="1"/>
  <c r="K23" i="1" s="1"/>
  <c r="AZ73" i="1"/>
  <c r="R22" i="1"/>
  <c r="S22" i="1" s="1"/>
  <c r="Y38" i="1"/>
  <c r="R38" i="1"/>
  <c r="S38" i="1" s="1"/>
  <c r="Y76" i="1"/>
  <c r="O76" i="1"/>
  <c r="M76" i="1" s="1"/>
  <c r="P76" i="1" s="1"/>
  <c r="J76" i="1" s="1"/>
  <c r="K76" i="1" s="1"/>
  <c r="Y87" i="1"/>
  <c r="AZ59" i="1"/>
  <c r="R52" i="1"/>
  <c r="S52" i="1" s="1"/>
  <c r="Y35" i="1"/>
  <c r="Y46" i="1"/>
  <c r="O46" i="1"/>
  <c r="M46" i="1" s="1"/>
  <c r="P46" i="1" s="1"/>
  <c r="J46" i="1" s="1"/>
  <c r="K46" i="1" s="1"/>
  <c r="Y91" i="1"/>
  <c r="AZ87" i="1"/>
  <c r="R81" i="1"/>
  <c r="S81" i="1" s="1"/>
  <c r="O41" i="1"/>
  <c r="M41" i="1" s="1"/>
  <c r="P41" i="1" s="1"/>
  <c r="J41" i="1" s="1"/>
  <c r="K41" i="1" s="1"/>
  <c r="Y41" i="1"/>
  <c r="Y62" i="1"/>
  <c r="R85" i="1"/>
  <c r="S85" i="1" s="1"/>
  <c r="T74" i="1"/>
  <c r="X74" i="1" s="1"/>
  <c r="AA74" i="1"/>
  <c r="Z74" i="1"/>
  <c r="R28" i="1"/>
  <c r="S28" i="1" s="1"/>
  <c r="O28" i="1" s="1"/>
  <c r="M28" i="1" s="1"/>
  <c r="P28" i="1" s="1"/>
  <c r="J28" i="1" s="1"/>
  <c r="K28" i="1" s="1"/>
  <c r="Y17" i="1"/>
  <c r="R53" i="1"/>
  <c r="S53" i="1" s="1"/>
  <c r="T44" i="1"/>
  <c r="X44" i="1" s="1"/>
  <c r="AA44" i="1"/>
  <c r="Z44" i="1"/>
  <c r="AA60" i="1"/>
  <c r="T60" i="1"/>
  <c r="X60" i="1" s="1"/>
  <c r="Z60" i="1"/>
  <c r="R18" i="1"/>
  <c r="S18" i="1" s="1"/>
  <c r="R86" i="1"/>
  <c r="S86" i="1" s="1"/>
  <c r="AV64" i="1"/>
  <c r="Q64" i="1"/>
  <c r="Y61" i="1"/>
  <c r="Y45" i="1"/>
  <c r="Y48" i="1"/>
  <c r="O48" i="1"/>
  <c r="M48" i="1" s="1"/>
  <c r="P48" i="1" s="1"/>
  <c r="J48" i="1" s="1"/>
  <c r="K48" i="1" s="1"/>
  <c r="Y18" i="1"/>
  <c r="R61" i="1"/>
  <c r="S61" i="1" s="1"/>
  <c r="AZ40" i="1"/>
  <c r="Y58" i="1"/>
  <c r="R17" i="1"/>
  <c r="S17" i="1" s="1"/>
  <c r="O17" i="1" s="1"/>
  <c r="M17" i="1" s="1"/>
  <c r="P17" i="1" s="1"/>
  <c r="J17" i="1" s="1"/>
  <c r="K17" i="1" s="1"/>
  <c r="Y26" i="1"/>
  <c r="R37" i="1"/>
  <c r="S37" i="1" s="1"/>
  <c r="R72" i="1"/>
  <c r="S72" i="1" s="1"/>
  <c r="Y86" i="1"/>
  <c r="T92" i="1"/>
  <c r="X92" i="1" s="1"/>
  <c r="Z92" i="1"/>
  <c r="AA92" i="1"/>
  <c r="R80" i="1"/>
  <c r="S80" i="1" s="1"/>
  <c r="AZ84" i="1"/>
  <c r="AZ88" i="1"/>
  <c r="Y75" i="1"/>
  <c r="R84" i="1"/>
  <c r="S84" i="1" s="1"/>
  <c r="O84" i="1" s="1"/>
  <c r="M84" i="1" s="1"/>
  <c r="P84" i="1" s="1"/>
  <c r="J84" i="1" s="1"/>
  <c r="K84" i="1" s="1"/>
  <c r="R71" i="1"/>
  <c r="S71" i="1" s="1"/>
  <c r="AX69" i="1"/>
  <c r="R88" i="1"/>
  <c r="S88" i="1" s="1"/>
  <c r="Y55" i="1"/>
  <c r="AZ67" i="1"/>
  <c r="Y56" i="1"/>
  <c r="Y51" i="1"/>
  <c r="T47" i="1"/>
  <c r="X47" i="1" s="1"/>
  <c r="AA47" i="1"/>
  <c r="AB47" i="1" s="1"/>
  <c r="Z47" i="1"/>
  <c r="O47" i="1"/>
  <c r="M47" i="1" s="1"/>
  <c r="P47" i="1" s="1"/>
  <c r="J47" i="1" s="1"/>
  <c r="K47" i="1" s="1"/>
  <c r="J30" i="1"/>
  <c r="K30" i="1" s="1"/>
  <c r="Q27" i="1"/>
  <c r="AV27" i="1"/>
  <c r="R31" i="1"/>
  <c r="S31" i="1" s="1"/>
  <c r="T19" i="1"/>
  <c r="X19" i="1" s="1"/>
  <c r="AA19" i="1"/>
  <c r="AB19" i="1" s="1"/>
  <c r="Y25" i="1"/>
  <c r="Y29" i="1"/>
  <c r="O29" i="1"/>
  <c r="M29" i="1" s="1"/>
  <c r="P29" i="1" s="1"/>
  <c r="J29" i="1" s="1"/>
  <c r="K29" i="1" s="1"/>
  <c r="R55" i="1"/>
  <c r="S55" i="1" s="1"/>
  <c r="R25" i="1"/>
  <c r="S25" i="1" s="1"/>
  <c r="O25" i="1" s="1"/>
  <c r="M25" i="1" s="1"/>
  <c r="P25" i="1" s="1"/>
  <c r="J25" i="1" s="1"/>
  <c r="K25" i="1" s="1"/>
  <c r="AZ18" i="1"/>
  <c r="R42" i="1"/>
  <c r="S42" i="1" s="1"/>
  <c r="Y81" i="1"/>
  <c r="O81" i="1"/>
  <c r="M81" i="1" s="1"/>
  <c r="P81" i="1" s="1"/>
  <c r="J81" i="1" s="1"/>
  <c r="K81" i="1" s="1"/>
  <c r="R69" i="1"/>
  <c r="S69" i="1" s="1"/>
  <c r="R54" i="1"/>
  <c r="S54" i="1" s="1"/>
  <c r="Y80" i="1"/>
  <c r="R35" i="1"/>
  <c r="S35" i="1" s="1"/>
  <c r="O35" i="1" s="1"/>
  <c r="M35" i="1" s="1"/>
  <c r="P35" i="1" s="1"/>
  <c r="J35" i="1" s="1"/>
  <c r="K35" i="1" s="1"/>
  <c r="R32" i="1"/>
  <c r="S32" i="1" s="1"/>
  <c r="AZ29" i="1"/>
  <c r="R34" i="1"/>
  <c r="S34" i="1" s="1"/>
  <c r="O24" i="1"/>
  <c r="M24" i="1" s="1"/>
  <c r="P24" i="1" s="1"/>
  <c r="J24" i="1" s="1"/>
  <c r="K24" i="1" s="1"/>
  <c r="Y24" i="1"/>
  <c r="R66" i="1"/>
  <c r="S66" i="1" s="1"/>
  <c r="R87" i="1"/>
  <c r="S87" i="1" s="1"/>
  <c r="O87" i="1" s="1"/>
  <c r="M87" i="1" s="1"/>
  <c r="P87" i="1" s="1"/>
  <c r="J87" i="1" s="1"/>
  <c r="K87" i="1" s="1"/>
  <c r="Y52" i="1"/>
  <c r="AV36" i="1"/>
  <c r="Q36" i="1"/>
  <c r="Y43" i="1"/>
  <c r="O43" i="1"/>
  <c r="M43" i="1" s="1"/>
  <c r="P43" i="1" s="1"/>
  <c r="J43" i="1" s="1"/>
  <c r="K43" i="1" s="1"/>
  <c r="O32" i="1"/>
  <c r="M32" i="1" s="1"/>
  <c r="P32" i="1" s="1"/>
  <c r="J32" i="1" s="1"/>
  <c r="K32" i="1" s="1"/>
  <c r="Y32" i="1"/>
  <c r="R91" i="1"/>
  <c r="S91" i="1" s="1"/>
  <c r="O91" i="1" s="1"/>
  <c r="M91" i="1" s="1"/>
  <c r="P91" i="1" s="1"/>
  <c r="J91" i="1" s="1"/>
  <c r="K91" i="1" s="1"/>
  <c r="R26" i="1"/>
  <c r="S26" i="1" s="1"/>
  <c r="O26" i="1" s="1"/>
  <c r="M26" i="1" s="1"/>
  <c r="P26" i="1" s="1"/>
  <c r="J26" i="1" s="1"/>
  <c r="K26" i="1" s="1"/>
  <c r="R58" i="1"/>
  <c r="S58" i="1" s="1"/>
  <c r="T90" i="1"/>
  <c r="X90" i="1" s="1"/>
  <c r="AA90" i="1"/>
  <c r="AB90" i="1" s="1"/>
  <c r="R51" i="1"/>
  <c r="S51" i="1" s="1"/>
  <c r="O51" i="1" s="1"/>
  <c r="M51" i="1" s="1"/>
  <c r="P51" i="1" s="1"/>
  <c r="J51" i="1" s="1"/>
  <c r="K51" i="1" s="1"/>
  <c r="O33" i="1"/>
  <c r="M33" i="1" s="1"/>
  <c r="P33" i="1" s="1"/>
  <c r="J33" i="1" s="1"/>
  <c r="K33" i="1" s="1"/>
  <c r="Y33" i="1"/>
  <c r="Y78" i="1"/>
  <c r="O78" i="1"/>
  <c r="M78" i="1" s="1"/>
  <c r="P78" i="1" s="1"/>
  <c r="J78" i="1" s="1"/>
  <c r="K78" i="1" s="1"/>
  <c r="AA70" i="1"/>
  <c r="AB70" i="1" s="1"/>
  <c r="T70" i="1"/>
  <c r="X70" i="1" s="1"/>
  <c r="R43" i="1"/>
  <c r="S43" i="1" s="1"/>
  <c r="T63" i="1"/>
  <c r="X63" i="1" s="1"/>
  <c r="Z63" i="1"/>
  <c r="AA63" i="1"/>
  <c r="O39" i="1"/>
  <c r="M39" i="1" s="1"/>
  <c r="P39" i="1" s="1"/>
  <c r="J39" i="1" s="1"/>
  <c r="K39" i="1" s="1"/>
  <c r="Y39" i="1"/>
  <c r="R50" i="1"/>
  <c r="S50" i="1" s="1"/>
  <c r="Y92" i="1"/>
  <c r="O92" i="1"/>
  <c r="M92" i="1" s="1"/>
  <c r="P92" i="1" s="1"/>
  <c r="J92" i="1" s="1"/>
  <c r="K92" i="1" s="1"/>
  <c r="AZ83" i="1"/>
  <c r="Y85" i="1"/>
  <c r="O85" i="1"/>
  <c r="M85" i="1" s="1"/>
  <c r="P85" i="1" s="1"/>
  <c r="J85" i="1" s="1"/>
  <c r="K85" i="1" s="1"/>
  <c r="Y89" i="1"/>
  <c r="O89" i="1"/>
  <c r="M89" i="1" s="1"/>
  <c r="P89" i="1" s="1"/>
  <c r="J89" i="1" s="1"/>
  <c r="K89" i="1" s="1"/>
  <c r="Y71" i="1"/>
  <c r="AZ82" i="1"/>
  <c r="Y64" i="1"/>
  <c r="R83" i="1"/>
  <c r="S83" i="1" s="1"/>
  <c r="Y67" i="1"/>
  <c r="AZ51" i="1"/>
  <c r="R82" i="1"/>
  <c r="S82" i="1" s="1"/>
  <c r="O82" i="1" s="1"/>
  <c r="M82" i="1" s="1"/>
  <c r="P82" i="1" s="1"/>
  <c r="J82" i="1" s="1"/>
  <c r="K82" i="1" s="1"/>
  <c r="O63" i="1"/>
  <c r="M63" i="1" s="1"/>
  <c r="P63" i="1" s="1"/>
  <c r="J63" i="1" s="1"/>
  <c r="K63" i="1" s="1"/>
  <c r="Y63" i="1"/>
  <c r="R62" i="1"/>
  <c r="S62" i="1" s="1"/>
  <c r="O62" i="1" s="1"/>
  <c r="M62" i="1" s="1"/>
  <c r="P62" i="1" s="1"/>
  <c r="J62" i="1" s="1"/>
  <c r="K62" i="1" s="1"/>
  <c r="AZ58" i="1"/>
  <c r="Y31" i="1"/>
  <c r="Y50" i="1"/>
  <c r="O50" i="1"/>
  <c r="M50" i="1" s="1"/>
  <c r="P50" i="1" s="1"/>
  <c r="J50" i="1" s="1"/>
  <c r="K50" i="1" s="1"/>
  <c r="R59" i="1"/>
  <c r="S59" i="1" s="1"/>
  <c r="Y23" i="1"/>
  <c r="AB92" i="1" l="1"/>
  <c r="AB44" i="1"/>
  <c r="AB46" i="1"/>
  <c r="T69" i="1"/>
  <c r="X69" i="1" s="1"/>
  <c r="AA69" i="1"/>
  <c r="Z69" i="1"/>
  <c r="T88" i="1"/>
  <c r="X88" i="1" s="1"/>
  <c r="AA88" i="1"/>
  <c r="Z88" i="1"/>
  <c r="O88" i="1"/>
  <c r="M88" i="1" s="1"/>
  <c r="P88" i="1" s="1"/>
  <c r="J88" i="1" s="1"/>
  <c r="K88" i="1" s="1"/>
  <c r="AA23" i="1"/>
  <c r="AB23" i="1" s="1"/>
  <c r="Z23" i="1"/>
  <c r="T23" i="1"/>
  <c r="X23" i="1" s="1"/>
  <c r="T56" i="1"/>
  <c r="X56" i="1" s="1"/>
  <c r="AA56" i="1"/>
  <c r="AB56" i="1" s="1"/>
  <c r="Z56" i="1"/>
  <c r="T66" i="1"/>
  <c r="X66" i="1" s="1"/>
  <c r="AA66" i="1"/>
  <c r="Z66" i="1"/>
  <c r="O66" i="1"/>
  <c r="M66" i="1" s="1"/>
  <c r="P66" i="1" s="1"/>
  <c r="J66" i="1" s="1"/>
  <c r="K66" i="1" s="1"/>
  <c r="AA86" i="1"/>
  <c r="Z86" i="1"/>
  <c r="T86" i="1"/>
  <c r="X86" i="1" s="1"/>
  <c r="T38" i="1"/>
  <c r="X38" i="1" s="1"/>
  <c r="AA38" i="1"/>
  <c r="Z38" i="1"/>
  <c r="AA67" i="1"/>
  <c r="AB67" i="1" s="1"/>
  <c r="T67" i="1"/>
  <c r="X67" i="1" s="1"/>
  <c r="Z67" i="1"/>
  <c r="T53" i="1"/>
  <c r="X53" i="1" s="1"/>
  <c r="AA53" i="1"/>
  <c r="AB53" i="1" s="1"/>
  <c r="Z53" i="1"/>
  <c r="O38" i="1"/>
  <c r="M38" i="1" s="1"/>
  <c r="P38" i="1" s="1"/>
  <c r="J38" i="1" s="1"/>
  <c r="K38" i="1" s="1"/>
  <c r="AB63" i="1"/>
  <c r="R27" i="1"/>
  <c r="S27" i="1" s="1"/>
  <c r="O56" i="1"/>
  <c r="M56" i="1" s="1"/>
  <c r="P56" i="1" s="1"/>
  <c r="J56" i="1" s="1"/>
  <c r="K56" i="1" s="1"/>
  <c r="T85" i="1"/>
  <c r="X85" i="1" s="1"/>
  <c r="AA85" i="1"/>
  <c r="Z85" i="1"/>
  <c r="AA52" i="1"/>
  <c r="Z52" i="1"/>
  <c r="T52" i="1"/>
  <c r="X52" i="1" s="1"/>
  <c r="T42" i="1"/>
  <c r="X42" i="1" s="1"/>
  <c r="AA42" i="1"/>
  <c r="AB42" i="1" s="1"/>
  <c r="O42" i="1"/>
  <c r="M42" i="1" s="1"/>
  <c r="P42" i="1" s="1"/>
  <c r="J42" i="1" s="1"/>
  <c r="K42" i="1" s="1"/>
  <c r="Z42" i="1"/>
  <c r="T61" i="1"/>
  <c r="X61" i="1" s="1"/>
  <c r="AA61" i="1"/>
  <c r="Z61" i="1"/>
  <c r="T22" i="1"/>
  <c r="X22" i="1" s="1"/>
  <c r="AA22" i="1"/>
  <c r="Z22" i="1"/>
  <c r="O22" i="1"/>
  <c r="M22" i="1" s="1"/>
  <c r="P22" i="1" s="1"/>
  <c r="J22" i="1" s="1"/>
  <c r="K22" i="1" s="1"/>
  <c r="T49" i="1"/>
  <c r="X49" i="1" s="1"/>
  <c r="AA49" i="1"/>
  <c r="Z49" i="1"/>
  <c r="AA89" i="1"/>
  <c r="T89" i="1"/>
  <c r="X89" i="1" s="1"/>
  <c r="Z89" i="1"/>
  <c r="T75" i="1"/>
  <c r="X75" i="1" s="1"/>
  <c r="AA75" i="1"/>
  <c r="AB75" i="1" s="1"/>
  <c r="Z75" i="1"/>
  <c r="T77" i="1"/>
  <c r="X77" i="1" s="1"/>
  <c r="AA77" i="1"/>
  <c r="Z77" i="1"/>
  <c r="T55" i="1"/>
  <c r="X55" i="1" s="1"/>
  <c r="AA55" i="1"/>
  <c r="Z55" i="1"/>
  <c r="AA31" i="1"/>
  <c r="AB31" i="1" s="1"/>
  <c r="Z31" i="1"/>
  <c r="T31" i="1"/>
  <c r="X31" i="1" s="1"/>
  <c r="T20" i="1"/>
  <c r="X20" i="1" s="1"/>
  <c r="AA20" i="1"/>
  <c r="Z20" i="1"/>
  <c r="T21" i="1"/>
  <c r="X21" i="1" s="1"/>
  <c r="AA21" i="1"/>
  <c r="Z21" i="1"/>
  <c r="AX27" i="1"/>
  <c r="AZ27" i="1"/>
  <c r="T48" i="1"/>
  <c r="X48" i="1" s="1"/>
  <c r="AA48" i="1"/>
  <c r="AB48" i="1" s="1"/>
  <c r="Z48" i="1"/>
  <c r="T71" i="1"/>
  <c r="X71" i="1" s="1"/>
  <c r="AA71" i="1"/>
  <c r="Z71" i="1"/>
  <c r="T91" i="1"/>
  <c r="X91" i="1" s="1"/>
  <c r="AA91" i="1"/>
  <c r="Z91" i="1"/>
  <c r="T34" i="1"/>
  <c r="X34" i="1" s="1"/>
  <c r="AA34" i="1"/>
  <c r="O34" i="1"/>
  <c r="M34" i="1" s="1"/>
  <c r="P34" i="1" s="1"/>
  <c r="J34" i="1" s="1"/>
  <c r="K34" i="1" s="1"/>
  <c r="Z34" i="1"/>
  <c r="T84" i="1"/>
  <c r="X84" i="1" s="1"/>
  <c r="AA84" i="1"/>
  <c r="Z84" i="1"/>
  <c r="O61" i="1"/>
  <c r="M61" i="1" s="1"/>
  <c r="P61" i="1" s="1"/>
  <c r="J61" i="1" s="1"/>
  <c r="K61" i="1" s="1"/>
  <c r="AA40" i="1"/>
  <c r="T40" i="1"/>
  <c r="X40" i="1" s="1"/>
  <c r="Z40" i="1"/>
  <c r="O49" i="1"/>
  <c r="M49" i="1" s="1"/>
  <c r="P49" i="1" s="1"/>
  <c r="J49" i="1" s="1"/>
  <c r="K49" i="1" s="1"/>
  <c r="AB41" i="1"/>
  <c r="AB33" i="1"/>
  <c r="AA73" i="1"/>
  <c r="T73" i="1"/>
  <c r="X73" i="1" s="1"/>
  <c r="O73" i="1"/>
  <c r="M73" i="1" s="1"/>
  <c r="P73" i="1" s="1"/>
  <c r="J73" i="1" s="1"/>
  <c r="K73" i="1" s="1"/>
  <c r="Z73" i="1"/>
  <c r="AB76" i="1"/>
  <c r="T62" i="1"/>
  <c r="X62" i="1" s="1"/>
  <c r="AA62" i="1"/>
  <c r="AB62" i="1" s="1"/>
  <c r="Z62" i="1"/>
  <c r="T80" i="1"/>
  <c r="X80" i="1" s="1"/>
  <c r="AA80" i="1"/>
  <c r="Z80" i="1"/>
  <c r="AA81" i="1"/>
  <c r="T81" i="1"/>
  <c r="X81" i="1" s="1"/>
  <c r="Z81" i="1"/>
  <c r="O21" i="1"/>
  <c r="M21" i="1" s="1"/>
  <c r="P21" i="1" s="1"/>
  <c r="J21" i="1" s="1"/>
  <c r="K21" i="1" s="1"/>
  <c r="T35" i="1"/>
  <c r="X35" i="1" s="1"/>
  <c r="AA35" i="1"/>
  <c r="Z35" i="1"/>
  <c r="T18" i="1"/>
  <c r="X18" i="1" s="1"/>
  <c r="AA18" i="1"/>
  <c r="AB18" i="1" s="1"/>
  <c r="Z18" i="1"/>
  <c r="AX36" i="1"/>
  <c r="AZ36" i="1"/>
  <c r="O31" i="1"/>
  <c r="M31" i="1" s="1"/>
  <c r="P31" i="1" s="1"/>
  <c r="J31" i="1" s="1"/>
  <c r="K31" i="1" s="1"/>
  <c r="AA43" i="1"/>
  <c r="T43" i="1"/>
  <c r="X43" i="1" s="1"/>
  <c r="Z43" i="1"/>
  <c r="AA51" i="1"/>
  <c r="T51" i="1"/>
  <c r="X51" i="1" s="1"/>
  <c r="Z51" i="1"/>
  <c r="O52" i="1"/>
  <c r="M52" i="1" s="1"/>
  <c r="P52" i="1" s="1"/>
  <c r="J52" i="1" s="1"/>
  <c r="K52" i="1" s="1"/>
  <c r="O75" i="1"/>
  <c r="M75" i="1" s="1"/>
  <c r="P75" i="1" s="1"/>
  <c r="J75" i="1" s="1"/>
  <c r="K75" i="1" s="1"/>
  <c r="R64" i="1"/>
  <c r="S64" i="1" s="1"/>
  <c r="AB60" i="1"/>
  <c r="T28" i="1"/>
  <c r="X28" i="1" s="1"/>
  <c r="AA28" i="1"/>
  <c r="Z28" i="1"/>
  <c r="T39" i="1"/>
  <c r="X39" i="1" s="1"/>
  <c r="AA39" i="1"/>
  <c r="AB39" i="1" s="1"/>
  <c r="Z39" i="1"/>
  <c r="AA78" i="1"/>
  <c r="T78" i="1"/>
  <c r="X78" i="1" s="1"/>
  <c r="Z78" i="1"/>
  <c r="O20" i="1"/>
  <c r="M20" i="1" s="1"/>
  <c r="P20" i="1" s="1"/>
  <c r="J20" i="1" s="1"/>
  <c r="K20" i="1" s="1"/>
  <c r="T79" i="1"/>
  <c r="X79" i="1" s="1"/>
  <c r="AA79" i="1"/>
  <c r="Z79" i="1"/>
  <c r="O69" i="1"/>
  <c r="M69" i="1" s="1"/>
  <c r="P69" i="1" s="1"/>
  <c r="J69" i="1" s="1"/>
  <c r="K69" i="1" s="1"/>
  <c r="T83" i="1"/>
  <c r="X83" i="1" s="1"/>
  <c r="AA83" i="1"/>
  <c r="Z83" i="1"/>
  <c r="O83" i="1"/>
  <c r="M83" i="1" s="1"/>
  <c r="P83" i="1" s="1"/>
  <c r="J83" i="1" s="1"/>
  <c r="K83" i="1" s="1"/>
  <c r="T58" i="1"/>
  <c r="X58" i="1" s="1"/>
  <c r="AA58" i="1"/>
  <c r="Z58" i="1"/>
  <c r="AA32" i="1"/>
  <c r="Z32" i="1"/>
  <c r="T32" i="1"/>
  <c r="X32" i="1" s="1"/>
  <c r="T72" i="1"/>
  <c r="X72" i="1" s="1"/>
  <c r="AA72" i="1"/>
  <c r="O72" i="1"/>
  <c r="M72" i="1" s="1"/>
  <c r="P72" i="1" s="1"/>
  <c r="J72" i="1" s="1"/>
  <c r="K72" i="1" s="1"/>
  <c r="Z72" i="1"/>
  <c r="O58" i="1"/>
  <c r="M58" i="1" s="1"/>
  <c r="P58" i="1" s="1"/>
  <c r="J58" i="1" s="1"/>
  <c r="K58" i="1" s="1"/>
  <c r="AB74" i="1"/>
  <c r="T57" i="1"/>
  <c r="X57" i="1" s="1"/>
  <c r="AA57" i="1"/>
  <c r="Z57" i="1"/>
  <c r="T45" i="1"/>
  <c r="X45" i="1" s="1"/>
  <c r="AA45" i="1"/>
  <c r="Z45" i="1"/>
  <c r="AA59" i="1"/>
  <c r="AB59" i="1" s="1"/>
  <c r="Z59" i="1"/>
  <c r="T59" i="1"/>
  <c r="X59" i="1" s="1"/>
  <c r="O59" i="1"/>
  <c r="M59" i="1" s="1"/>
  <c r="P59" i="1" s="1"/>
  <c r="J59" i="1" s="1"/>
  <c r="K59" i="1" s="1"/>
  <c r="R36" i="1"/>
  <c r="S36" i="1" s="1"/>
  <c r="T37" i="1"/>
  <c r="X37" i="1" s="1"/>
  <c r="AA37" i="1"/>
  <c r="AB37" i="1" s="1"/>
  <c r="O37" i="1"/>
  <c r="M37" i="1" s="1"/>
  <c r="P37" i="1" s="1"/>
  <c r="J37" i="1" s="1"/>
  <c r="K37" i="1" s="1"/>
  <c r="Z37" i="1"/>
  <c r="T82" i="1"/>
  <c r="X82" i="1" s="1"/>
  <c r="AA82" i="1"/>
  <c r="AB82" i="1" s="1"/>
  <c r="Z82" i="1"/>
  <c r="T26" i="1"/>
  <c r="X26" i="1" s="1"/>
  <c r="AA26" i="1"/>
  <c r="Z26" i="1"/>
  <c r="O80" i="1"/>
  <c r="M80" i="1" s="1"/>
  <c r="P80" i="1" s="1"/>
  <c r="J80" i="1" s="1"/>
  <c r="K80" i="1" s="1"/>
  <c r="O67" i="1"/>
  <c r="M67" i="1" s="1"/>
  <c r="P67" i="1" s="1"/>
  <c r="J67" i="1" s="1"/>
  <c r="K67" i="1" s="1"/>
  <c r="O71" i="1"/>
  <c r="M71" i="1" s="1"/>
  <c r="P71" i="1" s="1"/>
  <c r="J71" i="1" s="1"/>
  <c r="K71" i="1" s="1"/>
  <c r="T50" i="1"/>
  <c r="X50" i="1" s="1"/>
  <c r="AA50" i="1"/>
  <c r="Z50" i="1"/>
  <c r="T87" i="1"/>
  <c r="X87" i="1" s="1"/>
  <c r="AA87" i="1"/>
  <c r="AB87" i="1" s="1"/>
  <c r="Z87" i="1"/>
  <c r="AA54" i="1"/>
  <c r="T54" i="1"/>
  <c r="X54" i="1" s="1"/>
  <c r="O54" i="1"/>
  <c r="M54" i="1" s="1"/>
  <c r="P54" i="1" s="1"/>
  <c r="J54" i="1" s="1"/>
  <c r="K54" i="1" s="1"/>
  <c r="Z54" i="1"/>
  <c r="T25" i="1"/>
  <c r="X25" i="1" s="1"/>
  <c r="AA25" i="1"/>
  <c r="Z25" i="1"/>
  <c r="O55" i="1"/>
  <c r="M55" i="1" s="1"/>
  <c r="P55" i="1" s="1"/>
  <c r="J55" i="1" s="1"/>
  <c r="K55" i="1" s="1"/>
  <c r="O86" i="1"/>
  <c r="M86" i="1" s="1"/>
  <c r="P86" i="1" s="1"/>
  <c r="J86" i="1" s="1"/>
  <c r="K86" i="1" s="1"/>
  <c r="AA17" i="1"/>
  <c r="T17" i="1"/>
  <c r="X17" i="1" s="1"/>
  <c r="Z17" i="1"/>
  <c r="O18" i="1"/>
  <c r="M18" i="1" s="1"/>
  <c r="P18" i="1" s="1"/>
  <c r="J18" i="1" s="1"/>
  <c r="K18" i="1" s="1"/>
  <c r="AX64" i="1"/>
  <c r="AZ64" i="1"/>
  <c r="O53" i="1"/>
  <c r="M53" i="1" s="1"/>
  <c r="P53" i="1" s="1"/>
  <c r="J53" i="1" s="1"/>
  <c r="K53" i="1" s="1"/>
  <c r="T29" i="1"/>
  <c r="X29" i="1" s="1"/>
  <c r="AA29" i="1"/>
  <c r="Z29" i="1"/>
  <c r="T65" i="1"/>
  <c r="X65" i="1" s="1"/>
  <c r="Z65" i="1"/>
  <c r="AA65" i="1"/>
  <c r="AB24" i="1"/>
  <c r="AB84" i="1" l="1"/>
  <c r="AB85" i="1"/>
  <c r="AB58" i="1"/>
  <c r="AB79" i="1"/>
  <c r="AB51" i="1"/>
  <c r="AB81" i="1"/>
  <c r="AB34" i="1"/>
  <c r="AB66" i="1"/>
  <c r="AB40" i="1"/>
  <c r="AB20" i="1"/>
  <c r="AB89" i="1"/>
  <c r="AB50" i="1"/>
  <c r="AB57" i="1"/>
  <c r="AB83" i="1"/>
  <c r="AA27" i="1"/>
  <c r="T27" i="1"/>
  <c r="X27" i="1" s="1"/>
  <c r="O27" i="1"/>
  <c r="M27" i="1" s="1"/>
  <c r="P27" i="1" s="1"/>
  <c r="J27" i="1" s="1"/>
  <c r="K27" i="1" s="1"/>
  <c r="Z27" i="1"/>
  <c r="AB78" i="1"/>
  <c r="AB38" i="1"/>
  <c r="AB54" i="1"/>
  <c r="AB32" i="1"/>
  <c r="AB43" i="1"/>
  <c r="AB35" i="1"/>
  <c r="AB73" i="1"/>
  <c r="AB91" i="1"/>
  <c r="AB49" i="1"/>
  <c r="AB88" i="1"/>
  <c r="AB29" i="1"/>
  <c r="AB17" i="1"/>
  <c r="T64" i="1"/>
  <c r="X64" i="1" s="1"/>
  <c r="AA64" i="1"/>
  <c r="Z64" i="1"/>
  <c r="O64" i="1"/>
  <c r="M64" i="1" s="1"/>
  <c r="P64" i="1" s="1"/>
  <c r="J64" i="1" s="1"/>
  <c r="K64" i="1" s="1"/>
  <c r="AB80" i="1"/>
  <c r="AB77" i="1"/>
  <c r="AB61" i="1"/>
  <c r="AB52" i="1"/>
  <c r="AB65" i="1"/>
  <c r="AB25" i="1"/>
  <c r="AB26" i="1"/>
  <c r="AB45" i="1"/>
  <c r="AB71" i="1"/>
  <c r="AB21" i="1"/>
  <c r="AB86" i="1"/>
  <c r="AB69" i="1"/>
  <c r="T36" i="1"/>
  <c r="X36" i="1" s="1"/>
  <c r="AA36" i="1"/>
  <c r="Z36" i="1"/>
  <c r="O36" i="1"/>
  <c r="M36" i="1" s="1"/>
  <c r="P36" i="1" s="1"/>
  <c r="J36" i="1" s="1"/>
  <c r="K36" i="1" s="1"/>
  <c r="AB72" i="1"/>
  <c r="AB28" i="1"/>
  <c r="AB55" i="1"/>
  <c r="AB22" i="1"/>
  <c r="AB64" i="1" l="1"/>
  <c r="AB36" i="1"/>
  <c r="AB27" i="1"/>
</calcChain>
</file>

<file path=xl/sharedStrings.xml><?xml version="1.0" encoding="utf-8"?>
<sst xmlns="http://schemas.openxmlformats.org/spreadsheetml/2006/main" count="1021" uniqueCount="483">
  <si>
    <t>File opened</t>
  </si>
  <si>
    <t>2023-02-01 10:06:59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</si>
  <si>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</si>
  <si>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</si>
  <si>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</si>
  <si>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</si>
  <si>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</si>
  <si>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</si>
  <si>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</si>
  <si>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</si>
  <si>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</si>
  <si>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</si>
  <si>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</si>
  <si>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{"tbzero": "0.305447", "h2obspanconc1": "12.27", "h2obspan2a": "0.0692186", "co2aspan1": "0.999297", "h2obspan2b": "0.0691233", "flowazero": "0.31195", "chamberpressurezero": "2.51199", "ssb_ref": "34260.8", "co2bspanconc2": "301.5", "co2bspanconc1": "2500", "tazero": "0.200024", "flowbzero": "0.28845", "oxygen": "21", "co2aspanconc1": "2500", "co2bspan1": "0.999307", "h2oaspan2b": "0.0690461", "h2oaspanconc2": "0", "ssa_ref": "34202.9", "h2oaspan2": "0", "co2bspan2": "-0.0282607", "flowmeterzero": "0.987779", "h2oaspan1": "1.00238", "h2obspanconc2": "0", "co2bzero": "0.956083", "h2obspan1": "0.998622", "h2obspan2": "0", "co2aspan2b": "0.285496", "h2obzero": "1.10204", "co2aspan2a": "0.288024", "co2aspanconc2": "301.5", "h2oazero": "1.09778", "co2aspan2": "-0.0280352", "co2azero": "0.956047", "h2oaspanconc1": "12.27", "h2oaspan2a": "0.0688822", "co2bspan2a": "0.289677", "co2bspan2b": "0.287104"}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</si>
  <si>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</si>
  <si>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</si>
  <si>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</si>
  <si>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</si>
  <si>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</si>
  <si>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</si>
  <si>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</si>
  <si>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</si>
  <si>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</si>
  <si>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</si>
  <si>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10:06:59</t>
  </si>
  <si>
    <t>Stability Definition:	F (FlrLS): Slp&lt;1	ΔCO2 (Meas2): Slp&lt;0.5	ΔH2O (Meas2): Slp&lt;0.1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</si>
  <si>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</si>
  <si>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</si>
  <si>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</si>
  <si>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</si>
  <si>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</si>
  <si>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</si>
  <si>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</si>
  <si>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</si>
  <si>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</si>
  <si>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</si>
  <si>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</si>
  <si>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</si>
  <si>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</si>
  <si>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</si>
  <si>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</si>
  <si>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</si>
  <si>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</si>
  <si>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</si>
  <si>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</si>
  <si>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</si>
  <si>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</si>
  <si>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</si>
  <si>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</si>
  <si>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</si>
  <si>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</si>
  <si>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</si>
  <si>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</si>
  <si>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</si>
  <si>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</si>
  <si>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</si>
  <si>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</si>
  <si>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</si>
  <si>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</si>
  <si>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</si>
  <si>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</si>
  <si>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</si>
  <si>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</si>
  <si>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</si>
  <si>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</si>
  <si>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</si>
  <si>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</si>
  <si>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</si>
  <si>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</si>
  <si>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</si>
  <si>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2.36523 84.1143 386.852 627.812 872.542 1066.43 1252 1425.98</t>
  </si>
  <si>
    <t>Fs_true</t>
  </si>
  <si>
    <t>0.389091 101.364 402.356 600.695 801.507 1002.15 1200.64 1400.27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</si>
  <si>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</si>
  <si>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</si>
  <si>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</si>
  <si>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</si>
  <si>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</si>
  <si>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</si>
  <si>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</si>
  <si>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</si>
  <si>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</si>
  <si>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</si>
  <si>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</si>
  <si>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</si>
  <si>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</si>
  <si>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</si>
  <si>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</si>
  <si>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</si>
  <si>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</si>
  <si>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</si>
  <si>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</si>
  <si>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</si>
  <si>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</si>
  <si>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</si>
  <si>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</si>
  <si>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</si>
  <si>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</si>
  <si>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</si>
  <si>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</si>
  <si>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</si>
  <si>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</si>
  <si>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</si>
  <si>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</si>
  <si>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</si>
  <si>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</si>
  <si>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</si>
  <si>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</si>
  <si>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</si>
  <si>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</si>
  <si>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</si>
  <si>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</si>
  <si>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</si>
  <si>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</si>
  <si>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</si>
  <si>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</si>
  <si>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</si>
  <si>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</si>
  <si>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</si>
  <si>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</si>
  <si>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</si>
  <si>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</si>
  <si>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</si>
  <si>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</si>
  <si>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</si>
  <si>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</si>
  <si>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</si>
  <si>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</si>
  <si>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</si>
  <si>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</si>
  <si>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</si>
  <si>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</si>
  <si>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</si>
  <si>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</si>
  <si>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</si>
  <si>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</si>
  <si>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</si>
  <si>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</si>
  <si>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</si>
  <si>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</si>
  <si>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</si>
  <si>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</si>
  <si>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</si>
  <si>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</si>
  <si>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</si>
  <si>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</si>
  <si>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</si>
  <si>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</si>
  <si>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</si>
  <si>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</si>
  <si>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</si>
  <si>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</si>
  <si>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</si>
  <si>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</si>
  <si>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</si>
  <si>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</si>
  <si>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</si>
  <si>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</si>
  <si>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</si>
  <si>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</si>
  <si>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</si>
  <si>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</si>
  <si>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</si>
  <si>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</si>
  <si>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</si>
  <si>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</si>
  <si>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</si>
  <si>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</si>
  <si>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</si>
  <si>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</si>
  <si>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</si>
  <si>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</si>
  <si>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</si>
  <si>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</si>
  <si>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</si>
  <si>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</si>
  <si>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</si>
  <si>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</si>
  <si>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</si>
  <si>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</si>
  <si>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</si>
  <si>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</si>
  <si>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</si>
  <si>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</si>
  <si>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</si>
  <si>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</si>
  <si>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</si>
  <si>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</si>
  <si>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</si>
  <si>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</si>
  <si>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</si>
  <si>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</si>
  <si>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</si>
  <si>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</si>
  <si>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</si>
  <si>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</si>
  <si>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</si>
  <si>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</si>
  <si>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</si>
  <si>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</si>
  <si>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</si>
  <si>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</si>
  <si>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</si>
  <si>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</si>
  <si>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</si>
  <si>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</si>
  <si>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</si>
  <si>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</si>
  <si>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</si>
  <si>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</si>
  <si>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</si>
  <si>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</si>
  <si>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</si>
  <si>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</si>
  <si>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</si>
  <si>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</si>
  <si>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</si>
  <si>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</si>
  <si>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</si>
  <si>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</si>
  <si>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</si>
  <si>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</si>
  <si>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</si>
  <si>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</si>
  <si>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</si>
  <si>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</si>
  <si>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</si>
  <si>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</si>
  <si>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</si>
  <si>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</si>
  <si>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</si>
  <si>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</si>
  <si>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</si>
  <si>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</si>
  <si>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</si>
  <si>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</si>
  <si>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</si>
  <si>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</si>
  <si>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</si>
  <si>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</si>
  <si>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</si>
  <si>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</si>
  <si>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</si>
  <si>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</si>
  <si>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</si>
  <si>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</si>
  <si>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</si>
  <si>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</si>
  <si>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</si>
  <si>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20230201 10:10:59</t>
  </si>
  <si>
    <t>10:10:59</t>
  </si>
  <si>
    <t>MPF-8079-20230201-10_11_01</t>
  </si>
  <si>
    <t>-</t>
  </si>
  <si>
    <t>0: Broadleaf</t>
  </si>
  <si>
    <t>10:09:31</t>
  </si>
  <si>
    <t>1/3</t>
  </si>
  <si>
    <t>20230201 10:11:59</t>
  </si>
  <si>
    <t>10:11:59</t>
  </si>
  <si>
    <t>MPF-8080-20230201-10_12_01</t>
  </si>
  <si>
    <t>3/3</t>
  </si>
  <si>
    <t>20230201 10:12:59</t>
  </si>
  <si>
    <t>10:12:59</t>
  </si>
  <si>
    <t>MPF-8081-20230201-10_13_01</t>
  </si>
  <si>
    <t>2/3</t>
  </si>
  <si>
    <t>20230201 10:13:59</t>
  </si>
  <si>
    <t>10:13:59</t>
  </si>
  <si>
    <t>MPF-8082-20230201-10_14_01</t>
  </si>
  <si>
    <t>20230201 10:14:59</t>
  </si>
  <si>
    <t>10:14:59</t>
  </si>
  <si>
    <t>MPF-8083-20230201-10_15_01</t>
  </si>
  <si>
    <t>20230201 10:15:59</t>
  </si>
  <si>
    <t>10:15:59</t>
  </si>
  <si>
    <t>MPF-8084-20230201-10_16_01</t>
  </si>
  <si>
    <t>20230201 10:16:59</t>
  </si>
  <si>
    <t>10:16:59</t>
  </si>
  <si>
    <t>MPF-8085-20230201-10_17_01</t>
  </si>
  <si>
    <t>20230201 10:17:59</t>
  </si>
  <si>
    <t>10:17:59</t>
  </si>
  <si>
    <t>MPF-8086-20230201-10_18_01</t>
  </si>
  <si>
    <t>20230201 10:18:59</t>
  </si>
  <si>
    <t>10:18:59</t>
  </si>
  <si>
    <t>MPF-8087-20230201-10_19_01</t>
  </si>
  <si>
    <t>20230201 10:19:59</t>
  </si>
  <si>
    <t>10:19:59</t>
  </si>
  <si>
    <t>MPF-8088-20230201-10_20_01</t>
  </si>
  <si>
    <t>20230201 10:20:59</t>
  </si>
  <si>
    <t>10:20:59</t>
  </si>
  <si>
    <t>MPF-8089-20230201-10_21_01</t>
  </si>
  <si>
    <t>20230201 10:21:59</t>
  </si>
  <si>
    <t>10:21:59</t>
  </si>
  <si>
    <t>MPF-8090-20230201-10_22_01</t>
  </si>
  <si>
    <t>20230201 10:22:59</t>
  </si>
  <si>
    <t>10:22:59</t>
  </si>
  <si>
    <t>MPF-8091-20230201-10_23_01</t>
  </si>
  <si>
    <t>20230201 10:23:59</t>
  </si>
  <si>
    <t>10:23:59</t>
  </si>
  <si>
    <t>MPF-8092-20230201-10_24_01</t>
  </si>
  <si>
    <t>20230201 10:24:59</t>
  </si>
  <si>
    <t>10:24:59</t>
  </si>
  <si>
    <t>MPF-8093-20230201-10_25_01</t>
  </si>
  <si>
    <t>20230201 10:25:59</t>
  </si>
  <si>
    <t>10:25:59</t>
  </si>
  <si>
    <t>MPF-8094-20230201-10_26_01</t>
  </si>
  <si>
    <t>20230201 10:26:59</t>
  </si>
  <si>
    <t>10:26:59</t>
  </si>
  <si>
    <t>MPF-8095-20230201-10_27_01</t>
  </si>
  <si>
    <t>20230201 10:27:59</t>
  </si>
  <si>
    <t>10:27:59</t>
  </si>
  <si>
    <t>MPF-8096-20230201-10_28_01</t>
  </si>
  <si>
    <t>20230201 10:28:59</t>
  </si>
  <si>
    <t>10:28:59</t>
  </si>
  <si>
    <t>MPF-8097-20230201-10_29_01</t>
  </si>
  <si>
    <t>20230201 10:30:59</t>
  </si>
  <si>
    <t>10:30:59</t>
  </si>
  <si>
    <t>MPF-8098-20230201-10_31_00</t>
  </si>
  <si>
    <t>20230201 10:31:59</t>
  </si>
  <si>
    <t>10:31:59</t>
  </si>
  <si>
    <t>MPF-8099-20230201-10_32_00</t>
  </si>
  <si>
    <t>20230201 10:32:59</t>
  </si>
  <si>
    <t>10:32:59</t>
  </si>
  <si>
    <t>MPF-8100-20230201-10_33_00</t>
  </si>
  <si>
    <t>20230201 10:33:59</t>
  </si>
  <si>
    <t>10:33:59</t>
  </si>
  <si>
    <t>MPF-8101-20230201-10_34_00</t>
  </si>
  <si>
    <t>20230201 10:34:59</t>
  </si>
  <si>
    <t>10:34:59</t>
  </si>
  <si>
    <t>MPF-8102-20230201-10_35_00</t>
  </si>
  <si>
    <t>20230201 10:35:59</t>
  </si>
  <si>
    <t>10:35:59</t>
  </si>
  <si>
    <t>MPF-8103-20230201-10_36_00</t>
  </si>
  <si>
    <t>20230201 10:36:59</t>
  </si>
  <si>
    <t>10:36:59</t>
  </si>
  <si>
    <t>MPF-8104-20230201-10_37_00</t>
  </si>
  <si>
    <t>20230201 10:37:59</t>
  </si>
  <si>
    <t>10:37:59</t>
  </si>
  <si>
    <t>MPF-8105-20230201-10_38_00</t>
  </si>
  <si>
    <t>20230201 10:38:59</t>
  </si>
  <si>
    <t>10:38:59</t>
  </si>
  <si>
    <t>MPF-8106-20230201-10_39_00</t>
  </si>
  <si>
    <t>20230201 10:39:59</t>
  </si>
  <si>
    <t>10:39:59</t>
  </si>
  <si>
    <t>MPF-8107-20230201-10_40_00</t>
  </si>
  <si>
    <t>20230201 10:40:59</t>
  </si>
  <si>
    <t>10:40:59</t>
  </si>
  <si>
    <t>MPF-8108-20230201-10_41_00</t>
  </si>
  <si>
    <t>20230201 10:41:59</t>
  </si>
  <si>
    <t>10:41:59</t>
  </si>
  <si>
    <t>MPF-8109-20230201-10_42_00</t>
  </si>
  <si>
    <t>20230201 10:42:59</t>
  </si>
  <si>
    <t>10:42:59</t>
  </si>
  <si>
    <t>MPF-8110-20230201-10_43_00</t>
  </si>
  <si>
    <t>20230201 10:43:59</t>
  </si>
  <si>
    <t>10:43:59</t>
  </si>
  <si>
    <t>MPF-8111-20230201-10_44_00</t>
  </si>
  <si>
    <t>20230201 10:44:59</t>
  </si>
  <si>
    <t>10:44:59</t>
  </si>
  <si>
    <t>MPF-8112-20230201-10_45_00</t>
  </si>
  <si>
    <t>20230201 10:45:59</t>
  </si>
  <si>
    <t>10:45:59</t>
  </si>
  <si>
    <t>MPF-8113-20230201-10_46_00</t>
  </si>
  <si>
    <t>20230201 10:46:59</t>
  </si>
  <si>
    <t>10:46:59</t>
  </si>
  <si>
    <t>MPF-8114-20230201-10_47_01</t>
  </si>
  <si>
    <t>20230201 10:48:00</t>
  </si>
  <si>
    <t>10:48:00</t>
  </si>
  <si>
    <t>MPF-8115-20230201-10_48_01</t>
  </si>
  <si>
    <t>20230201 10:49:00</t>
  </si>
  <si>
    <t>10:49:00</t>
  </si>
  <si>
    <t>MPF-8116-20230201-10_49_01</t>
  </si>
  <si>
    <t>20230201 10:50:59</t>
  </si>
  <si>
    <t>10:50:59</t>
  </si>
  <si>
    <t>MPF-8117-20230201-10_51_00</t>
  </si>
  <si>
    <t>20230201 10:51:59</t>
  </si>
  <si>
    <t>10:51:59</t>
  </si>
  <si>
    <t>MPF-8118-20230201-10_52_00</t>
  </si>
  <si>
    <t>20230201 10:52:59</t>
  </si>
  <si>
    <t>10:52:59</t>
  </si>
  <si>
    <t>MPF-8119-20230201-10_53_01</t>
  </si>
  <si>
    <t>20230201 10:53:59</t>
  </si>
  <si>
    <t>10:53:59</t>
  </si>
  <si>
    <t>MPF-8120-20230201-10_54_01</t>
  </si>
  <si>
    <t>20230201 10:54:59</t>
  </si>
  <si>
    <t>10:54:59</t>
  </si>
  <si>
    <t>MPF-8121-20230201-10_55_01</t>
  </si>
  <si>
    <t>20230201 10:55:59</t>
  </si>
  <si>
    <t>10:55:59</t>
  </si>
  <si>
    <t>MPF-8122-20230201-10_56_00</t>
  </si>
  <si>
    <t>20230201 10:56:59</t>
  </si>
  <si>
    <t>10:56:59</t>
  </si>
  <si>
    <t>MPF-8123-20230201-10_57_01</t>
  </si>
  <si>
    <t>20230201 10:57:59</t>
  </si>
  <si>
    <t>10:57:59</t>
  </si>
  <si>
    <t>MPF-8124-20230201-10_58_01</t>
  </si>
  <si>
    <t>20230201 10:58:59</t>
  </si>
  <si>
    <t>10:58:59</t>
  </si>
  <si>
    <t>MPF-8125-20230201-10_59_01</t>
  </si>
  <si>
    <t>20230201 10:59:59</t>
  </si>
  <si>
    <t>10:59:59</t>
  </si>
  <si>
    <t>MPF-8126-20230201-11_00_01</t>
  </si>
  <si>
    <t>20230201 11:00:59</t>
  </si>
  <si>
    <t>11:00:59</t>
  </si>
  <si>
    <t>MPF-8127-20230201-11_01_01</t>
  </si>
  <si>
    <t>20230201 11:01:59</t>
  </si>
  <si>
    <t>11:01:59</t>
  </si>
  <si>
    <t>MPF-8128-20230201-11_02_01</t>
  </si>
  <si>
    <t>20230201 11:02:59</t>
  </si>
  <si>
    <t>11:02:59</t>
  </si>
  <si>
    <t>MPF-8129-20230201-11_03_01</t>
  </si>
  <si>
    <t>20230201 11:03:59</t>
  </si>
  <si>
    <t>11:03:59</t>
  </si>
  <si>
    <t>MPF-8130-20230201-11_04_01</t>
  </si>
  <si>
    <t>20230201 11:04:59</t>
  </si>
  <si>
    <t>11:04:59</t>
  </si>
  <si>
    <t>MPF-8131-20230201-11_05_01</t>
  </si>
  <si>
    <t>20230201 11:05:59</t>
  </si>
  <si>
    <t>11:05:59</t>
  </si>
  <si>
    <t>MPF-8132-20230201-11_06_01</t>
  </si>
  <si>
    <t>20230201 11:07:00</t>
  </si>
  <si>
    <t>11:07:00</t>
  </si>
  <si>
    <t>MPF-8133-20230201-11_07_01</t>
  </si>
  <si>
    <t>20230201 11:08:00</t>
  </si>
  <si>
    <t>11:08:00</t>
  </si>
  <si>
    <t>MPF-8134-20230201-11_08_01</t>
  </si>
  <si>
    <t>20230201 11:09:00</t>
  </si>
  <si>
    <t>11:09:00</t>
  </si>
  <si>
    <t>MPF-8135-20230201-11_09_01</t>
  </si>
  <si>
    <t>20230201 11:10:59</t>
  </si>
  <si>
    <t>11:10:59</t>
  </si>
  <si>
    <t>MPF-8136-20230201-11_11_01</t>
  </si>
  <si>
    <t>20230201 11:11:59</t>
  </si>
  <si>
    <t>11:11:59</t>
  </si>
  <si>
    <t>MPF-8137-20230201-11_12_01</t>
  </si>
  <si>
    <t>20230201 11:12:59</t>
  </si>
  <si>
    <t>11:12:59</t>
  </si>
  <si>
    <t>MPF-8138-20230201-11_13_01</t>
  </si>
  <si>
    <t>20230201 11:13:59</t>
  </si>
  <si>
    <t>11:13:59</t>
  </si>
  <si>
    <t>MPF-8139-20230201-11_14_01</t>
  </si>
  <si>
    <t>20230201 11:14:59</t>
  </si>
  <si>
    <t>11:14:59</t>
  </si>
  <si>
    <t>MPF-8140-20230201-11_15_01</t>
  </si>
  <si>
    <t>20230201 11:15:59</t>
  </si>
  <si>
    <t>11:15:59</t>
  </si>
  <si>
    <t>MPF-8141-20230201-11_16_01</t>
  </si>
  <si>
    <t>20230201 11:16:59</t>
  </si>
  <si>
    <t>11:16:59</t>
  </si>
  <si>
    <t>MPF-8142-20230201-11_17_01</t>
  </si>
  <si>
    <t>20230201 11:17:59</t>
  </si>
  <si>
    <t>11:17:59</t>
  </si>
  <si>
    <t>MPF-8143-20230201-11_18_01</t>
  </si>
  <si>
    <t>20230201 11:18:59</t>
  </si>
  <si>
    <t>11:18:59</t>
  </si>
  <si>
    <t>MPF-8144-20230201-11_19_01</t>
  </si>
  <si>
    <t>20230201 11:19:59</t>
  </si>
  <si>
    <t>11:19:59</t>
  </si>
  <si>
    <t>MPF-8145-20230201-11_20_01</t>
  </si>
  <si>
    <t>20230201 11:20:59</t>
  </si>
  <si>
    <t>11:20:59</t>
  </si>
  <si>
    <t>MPF-8146-20230201-11_21_01</t>
  </si>
  <si>
    <t>20230201 11:21:59</t>
  </si>
  <si>
    <t>11:21:59</t>
  </si>
  <si>
    <t>MPF-8147-20230201-11_22_01</t>
  </si>
  <si>
    <t>20230201 11:22:59</t>
  </si>
  <si>
    <t>11:22:59</t>
  </si>
  <si>
    <t>MPF-8148-20230201-11_23_01</t>
  </si>
  <si>
    <t>20230201 11:23:59</t>
  </si>
  <si>
    <t>11:23:59</t>
  </si>
  <si>
    <t>MPF-8149-20230201-11_24_01</t>
  </si>
  <si>
    <t>20230201 11:24:59</t>
  </si>
  <si>
    <t>11:24:59</t>
  </si>
  <si>
    <t>MPF-8150-20230201-11_25_01</t>
  </si>
  <si>
    <t>20230201 11:26:00</t>
  </si>
  <si>
    <t>11:26:00</t>
  </si>
  <si>
    <t>MPF-8151-20230201-11_26_01</t>
  </si>
  <si>
    <t>20230201 11:27:00</t>
  </si>
  <si>
    <t>11:27:00</t>
  </si>
  <si>
    <t>MPF-8152-20230201-11_27_01</t>
  </si>
  <si>
    <t>20230201 11:28:00</t>
  </si>
  <si>
    <t>11:28:00</t>
  </si>
  <si>
    <t>MPF-8153-20230201-11_28_01</t>
  </si>
  <si>
    <t>20230201 11:29:00</t>
  </si>
  <si>
    <t>11:29:00</t>
  </si>
  <si>
    <t>MPF-8154-20230201-11_29_01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</si>
</sst>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Measurements!$A$17:$A$92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Measurements!$M$17:$M$92</c:f>
              <c:numCache>
                <c:formatCode>General</c:formatCode>
                <c:ptCount val="76"/>
                <c:pt idx="0">
                  <c:v>0.13922965669331622</c:v>
                </c:pt>
                <c:pt idx="1">
                  <c:v>0.1428381698676062</c:v>
                </c:pt>
                <c:pt idx="2">
                  <c:v>0.1447641021758535</c:v>
                </c:pt>
                <c:pt idx="3">
                  <c:v>0.13476664691943574</c:v>
                </c:pt>
                <c:pt idx="4">
                  <c:v>0.13168843361727728</c:v>
                </c:pt>
                <c:pt idx="5">
                  <c:v>0.14189858230092672</c:v>
                </c:pt>
                <c:pt idx="6">
                  <c:v>0.14781257307292972</c:v>
                </c:pt>
                <c:pt idx="7">
                  <c:v>0.1541713177205061</c:v>
                </c:pt>
                <c:pt idx="8">
                  <c:v>0.16002831361506378</c:v>
                </c:pt>
                <c:pt idx="9">
                  <c:v>0.15864010857637728</c:v>
                </c:pt>
                <c:pt idx="10">
                  <c:v>0.16414937149869374</c:v>
                </c:pt>
                <c:pt idx="11">
                  <c:v>0.16804363650404328</c:v>
                </c:pt>
                <c:pt idx="12">
                  <c:v>0.16853628436197104</c:v>
                </c:pt>
                <c:pt idx="13">
                  <c:v>0.17080621654372827</c:v>
                </c:pt>
                <c:pt idx="14">
                  <c:v>0.17193418343573083</c:v>
                </c:pt>
                <c:pt idx="15">
                  <c:v>0.17387832874835388</c:v>
                </c:pt>
                <c:pt idx="16">
                  <c:v>0.17288370452605076</c:v>
                </c:pt>
                <c:pt idx="17">
                  <c:v>0.1731191798335926</c:v>
                </c:pt>
                <c:pt idx="18">
                  <c:v>0.17524449032358277</c:v>
                </c:pt>
                <c:pt idx="19">
                  <c:v>0.18237015873275264</c:v>
                </c:pt>
                <c:pt idx="20">
                  <c:v>0.14844789500133554</c:v>
                </c:pt>
                <c:pt idx="21">
                  <c:v>0.14226323085126585</c:v>
                </c:pt>
                <c:pt idx="22">
                  <c:v>0.14529994140420727</c:v>
                </c:pt>
                <c:pt idx="23">
                  <c:v>0.13978964166360505</c:v>
                </c:pt>
                <c:pt idx="24">
                  <c:v>0.12272318566355482</c:v>
                </c:pt>
                <c:pt idx="25">
                  <c:v>0.11982526397496598</c:v>
                </c:pt>
                <c:pt idx="26">
                  <c:v>9.977056590947761E-2</c:v>
                </c:pt>
                <c:pt idx="27">
                  <c:v>9.8296878370143378E-2</c:v>
                </c:pt>
                <c:pt idx="28">
                  <c:v>8.0448590033369349E-2</c:v>
                </c:pt>
                <c:pt idx="29">
                  <c:v>7.5510915360147007E-2</c:v>
                </c:pt>
                <c:pt idx="30">
                  <c:v>7.2486088249378508E-2</c:v>
                </c:pt>
                <c:pt idx="31">
                  <c:v>6.1000533961252844E-2</c:v>
                </c:pt>
                <c:pt idx="32">
                  <c:v>6.8176641724826348E-2</c:v>
                </c:pt>
                <c:pt idx="33">
                  <c:v>6.845684940922768E-2</c:v>
                </c:pt>
                <c:pt idx="34">
                  <c:v>6.7707697281835871E-2</c:v>
                </c:pt>
                <c:pt idx="35">
                  <c:v>7.0116615785888875E-2</c:v>
                </c:pt>
                <c:pt idx="36">
                  <c:v>7.1050371808159526E-2</c:v>
                </c:pt>
                <c:pt idx="37">
                  <c:v>6.7862339248326409E-2</c:v>
                </c:pt>
                <c:pt idx="38">
                  <c:v>7.2778347096532844E-2</c:v>
                </c:pt>
                <c:pt idx="39">
                  <c:v>0.1129467294324213</c:v>
                </c:pt>
                <c:pt idx="40">
                  <c:v>0.11593373488642782</c:v>
                </c:pt>
                <c:pt idx="41">
                  <c:v>0.11762629527632594</c:v>
                </c:pt>
                <c:pt idx="42">
                  <c:v>0.11874802186781155</c:v>
                </c:pt>
                <c:pt idx="43">
                  <c:v>0.13069667887642206</c:v>
                </c:pt>
                <c:pt idx="44">
                  <c:v>0.14979196141844486</c:v>
                </c:pt>
                <c:pt idx="45">
                  <c:v>0.16043206311972719</c:v>
                </c:pt>
                <c:pt idx="46">
                  <c:v>0.16789705862860954</c:v>
                </c:pt>
                <c:pt idx="47">
                  <c:v>0.17355492422401814</c:v>
                </c:pt>
                <c:pt idx="48">
                  <c:v>0.17706600626626481</c:v>
                </c:pt>
                <c:pt idx="49">
                  <c:v>0.18197475198466051</c:v>
                </c:pt>
                <c:pt idx="50">
                  <c:v>0.18936031754677446</c:v>
                </c:pt>
                <c:pt idx="51">
                  <c:v>0.18521847161008959</c:v>
                </c:pt>
                <c:pt idx="52">
                  <c:v>0.18416351841826689</c:v>
                </c:pt>
                <c:pt idx="53">
                  <c:v>0.18322110608875708</c:v>
                </c:pt>
                <c:pt idx="54">
                  <c:v>0.1838920365137359</c:v>
                </c:pt>
                <c:pt idx="55">
                  <c:v>0.18616290927780133</c:v>
                </c:pt>
                <c:pt idx="56">
                  <c:v>0.17758332363306781</c:v>
                </c:pt>
                <c:pt idx="57">
                  <c:v>0.18418846968143907</c:v>
                </c:pt>
                <c:pt idx="58">
                  <c:v>0.13761961416749485</c:v>
                </c:pt>
                <c:pt idx="59">
                  <c:v>0.13743858944567419</c:v>
                </c:pt>
                <c:pt idx="60">
                  <c:v>0.13749144975261651</c:v>
                </c:pt>
                <c:pt idx="61">
                  <c:v>0.11622228141124114</c:v>
                </c:pt>
                <c:pt idx="62">
                  <c:v>0.10354226273896194</c:v>
                </c:pt>
                <c:pt idx="63">
                  <c:v>8.1634207834300365E-2</c:v>
                </c:pt>
                <c:pt idx="64">
                  <c:v>8.0537975601311748E-2</c:v>
                </c:pt>
                <c:pt idx="65">
                  <c:v>6.2814662094626272E-2</c:v>
                </c:pt>
                <c:pt idx="66">
                  <c:v>5.6160270780139132E-2</c:v>
                </c:pt>
                <c:pt idx="67">
                  <c:v>4.9484105274760777E-2</c:v>
                </c:pt>
                <c:pt idx="68">
                  <c:v>3.9960589966843159E-2</c:v>
                </c:pt>
                <c:pt idx="69">
                  <c:v>3.8104646222453416E-2</c:v>
                </c:pt>
                <c:pt idx="70">
                  <c:v>3.5173843605743771E-2</c:v>
                </c:pt>
                <c:pt idx="71">
                  <c:v>3.4228372959942285E-2</c:v>
                </c:pt>
                <c:pt idx="72">
                  <c:v>3.0326687872799431E-2</c:v>
                </c:pt>
                <c:pt idx="73">
                  <c:v>2.9829010557276138E-2</c:v>
                </c:pt>
                <c:pt idx="74">
                  <c:v>2.6847770159646688E-2</c:v>
                </c:pt>
                <c:pt idx="75">
                  <c:v>2.834486499724059E-2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C-45E8-83F2-E83A84CAE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64351"/>
        <c:axId val="1073963103"/>
      </c:scatterChart>
      <c:valAx>
        <c:axId val="107396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3963103"/>
        <c:crosses val="autoZero"/>
        <c:crossBetween val="midCat"/>
      </c:valAx>
      <c:valAx>
        <c:axId val="10739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396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19</xdr:row>
      <xdr:rowOff>179070</xdr:rowOff>
    </xdr:from>
    <xdr:to>
      <xdr:col>15</xdr:col>
      <xdr:colOff>228600</xdr:colOff>
      <xdr:row>34</xdr:row>
      <xdr:rowOff>179070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70855F-F285-AC22-EBE5-2CE9564D2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2"/>
  <sheetViews>
    <sheetView tabSelected="1" topLeftCell="A13" workbookViewId="0">
      <selection activeCell="BM17" sqref="BM17:BM92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1675242659.5999999</v>
      </c>
      <c r="C17">
        <v>0</v>
      </c>
      <c r="D17" t="s">
        <v>249</v>
      </c>
      <c r="E17" t="s">
        <v>250</v>
      </c>
      <c r="F17">
        <v>1675242651.5483899</v>
      </c>
      <c r="G17">
        <f t="shared" ref="G17:G48" si="0">BU17*AH17*(BS17-BT17)/(100*BM17*(1000-AH17*BS17))</f>
        <v>3.323456843129438E-3</v>
      </c>
      <c r="H17">
        <f t="shared" ref="H17:H48" si="1">BU17*AH17*(BR17-BQ17*(1000-AH17*BT17)/(1000-AH17*BS17))/(100*BM17)</f>
        <v>8.9209450604151428</v>
      </c>
      <c r="I17">
        <f t="shared" ref="I17:I48" si="2">BQ17 - IF(AH17&gt;1, H17*BM17*100/(AJ17*CA17), 0)</f>
        <v>399.672967741935</v>
      </c>
      <c r="J17">
        <f t="shared" ref="J17:J48" si="3">((P17-G17/2)*I17-H17)/(P17+G17/2)</f>
        <v>281.88108944190355</v>
      </c>
      <c r="K17">
        <f t="shared" ref="K17:K48" si="4">J17*(BV17+BW17)/1000</f>
        <v>27.226703077398444</v>
      </c>
      <c r="L17">
        <f t="shared" ref="L17:L48" si="5">(BQ17 - IF(AH17&gt;1, H17*BM17*100/(AJ17*CA17), 0))*(BV17+BW17)/1000</f>
        <v>38.604140640711812</v>
      </c>
      <c r="M17">
        <f t="shared" ref="M17:M48" si="6">2/((1/O17-1/N17)+SIGN(O17)*SQRT((1/O17-1/N17)*(1/O17-1/N17) + 4*BN17/((BN17+1)*(BN17+1))*(2*1/O17*1/N17-1/N17*1/N17)))</f>
        <v>0.13922965669331622</v>
      </c>
      <c r="N17">
        <f t="shared" ref="N17:N48" si="7">AE17+AD17*BM17+AC17*BM17*BM17</f>
        <v>3.3820569412484534</v>
      </c>
      <c r="O17">
        <f t="shared" ref="O17:O48" si="8">G17*(1000-(1000*0.61365*EXP(17.502*S17/(240.97+S17))/(BV17+BW17)+BS17)/2)/(1000*0.61365*EXP(17.502*S17/(240.97+S17))/(BV17+BW17)-BS17)</f>
        <v>0.1361220518698979</v>
      </c>
      <c r="P17">
        <f t="shared" ref="P17:P48" si="9">1/((BN17+1)/(M17/1.6)+1/(N17/1.37)) + BN17/((BN17+1)/(M17/1.6) + BN17/(N17/1.37))</f>
        <v>8.5349711314244237E-2</v>
      </c>
      <c r="Q17">
        <f t="shared" ref="Q17:Q48" si="10">(BJ17*BL17)</f>
        <v>161.84663535095041</v>
      </c>
      <c r="R17">
        <f t="shared" ref="R17:R48" si="11">(BX17+(Q17+2*0.95*0.0000000567*(((BX17+$B$7)+273)^4-(BX17+273)^4)-44100*G17)/(1.84*29.3*N17+8*0.95*0.0000000567*(BX17+273)^3))</f>
        <v>27.744813574328955</v>
      </c>
      <c r="S17">
        <f t="shared" ref="S17:S48" si="12">($C$7*BY17+$D$7*BZ17+$E$7*R17)</f>
        <v>28.0010096774194</v>
      </c>
      <c r="T17">
        <f t="shared" ref="T17:T48" si="13">0.61365*EXP(17.502*S17/(240.97+S17))</f>
        <v>3.7950630522861259</v>
      </c>
      <c r="U17">
        <f t="shared" ref="U17:U48" si="14">(V17/W17*100)</f>
        <v>40.344791221704504</v>
      </c>
      <c r="V17">
        <f t="shared" ref="V17:V48" si="15">BS17*(BV17+BW17)/1000</f>
        <v>1.5014666648433099</v>
      </c>
      <c r="W17">
        <f t="shared" ref="W17:W48" si="16">0.61365*EXP(17.502*BX17/(240.97+BX17))</f>
        <v>3.7215873954890069</v>
      </c>
      <c r="X17">
        <f t="shared" ref="X17:X48" si="17">(T17-BS17*(BV17+BW17)/1000)</f>
        <v>2.293596387442816</v>
      </c>
      <c r="Y17">
        <f t="shared" ref="Y17:Y48" si="18">(-G17*44100)</f>
        <v>-146.56444678200822</v>
      </c>
      <c r="Z17">
        <f t="shared" ref="Z17:Z48" si="19">2*29.3*N17*0.92*(BX17-S17)</f>
        <v>-61.072884442095031</v>
      </c>
      <c r="AA17">
        <f t="shared" ref="AA17:AA48" si="20">2*0.95*0.0000000567*(((BX17+$B$7)+273)^4-(S17+273)^4)</f>
        <v>-3.9296836983209369</v>
      </c>
      <c r="AB17">
        <f t="shared" ref="AB17:AB48" si="21">Q17+AA17+Y17+Z17</f>
        <v>-49.720379571473771</v>
      </c>
      <c r="AC17">
        <v>-3.9936341154478E-2</v>
      </c>
      <c r="AD17">
        <v>4.4832041561540401E-2</v>
      </c>
      <c r="AE17">
        <v>3.37194959937738</v>
      </c>
      <c r="AF17">
        <v>1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50814.097785590326</v>
      </c>
      <c r="AK17">
        <v>0</v>
      </c>
      <c r="AL17">
        <v>0</v>
      </c>
      <c r="AM17">
        <v>0</v>
      </c>
      <c r="AN17">
        <f t="shared" ref="AN17:AN48" si="25">AM17-AL17</f>
        <v>0</v>
      </c>
      <c r="AO17" t="e">
        <f t="shared" ref="AO17:AO48" si="26">AN17/AM17</f>
        <v>#DIV/0!</v>
      </c>
      <c r="AP17">
        <v>-1</v>
      </c>
      <c r="AQ17" t="s">
        <v>251</v>
      </c>
      <c r="AR17">
        <v>2.2039423076923099</v>
      </c>
      <c r="AS17">
        <v>1.23</v>
      </c>
      <c r="AT17">
        <f t="shared" ref="AT17:AT48" si="27">1-AR17/AS17</f>
        <v>-0.79182301438399194</v>
      </c>
      <c r="AU17">
        <v>0.5</v>
      </c>
      <c r="AV17">
        <f t="shared" ref="AV17:AV48" si="28">BJ17</f>
        <v>841.20111139345136</v>
      </c>
      <c r="AW17">
        <f t="shared" ref="AW17:AW48" si="29">H17</f>
        <v>8.9209450604151428</v>
      </c>
      <c r="AX17">
        <f t="shared" ref="AX17:AX48" si="30">AT17*AU17*AV17</f>
        <v>-333.04119986336343</v>
      </c>
      <c r="AY17">
        <f t="shared" ref="AY17:AY48" si="31">BD17/AS17</f>
        <v>1</v>
      </c>
      <c r="AZ17">
        <f t="shared" ref="AZ17:AZ48" si="32">(AW17-AP17)/AV17</f>
        <v>1.1793785012933563E-2</v>
      </c>
      <c r="BA17">
        <f t="shared" ref="BA17:BA48" si="33">(AM17-AS17)/AS17</f>
        <v>-1</v>
      </c>
      <c r="BB17" t="s">
        <v>252</v>
      </c>
      <c r="BC17">
        <v>0</v>
      </c>
      <c r="BD17">
        <f t="shared" ref="BD17:BD48" si="34">AS17-BC17</f>
        <v>1.23</v>
      </c>
      <c r="BE17">
        <f t="shared" ref="BE17:BE48" si="35">(AS17-AR17)/(AS17-BC17)</f>
        <v>-0.79182301438399183</v>
      </c>
      <c r="BF17" t="e">
        <f t="shared" ref="BF17:BF48" si="36">(AM17-AS17)/(AM17-BC17)</f>
        <v>#DIV/0!</v>
      </c>
      <c r="BG17">
        <f t="shared" ref="BG17:BG48" si="37">(AS17-AR17)/(AS17-AL17)</f>
        <v>-0.79182301438399183</v>
      </c>
      <c r="BH17" t="e">
        <f t="shared" ref="BH17:BH48" si="38">(AM17-AS17)/(AM17-AL17)</f>
        <v>#DIV/0!</v>
      </c>
      <c r="BI17">
        <f t="shared" ref="BI17:BI48" si="39">$B$11*CB17+$C$11*CC17+$F$11*CD17</f>
        <v>1000.00164516129</v>
      </c>
      <c r="BJ17">
        <f t="shared" ref="BJ17:BJ48" si="40">BI17*BK17</f>
        <v>841.20111139345136</v>
      </c>
      <c r="BK17">
        <f t="shared" ref="BK17:BK48" si="41">($B$11*$D$9+$C$11*$D$9+$F$11*((CQ17+CI17)/MAX(CQ17+CI17+CR17, 0.1)*$I$9+CR17/MAX(CQ17+CI17+CR17, 0.1)*$J$9))/($B$11+$C$11+$F$11)</f>
        <v>0.84119972748422256</v>
      </c>
      <c r="BL17">
        <f t="shared" ref="BL17:BL48" si="42">($B$11*$K$9+$C$11*$K$9+$F$11*((CQ17+CI17)/MAX(CQ17+CI17+CR17, 0.1)*$P$9+CR17/MAX(CQ17+CI17+CR17, 0.1)*$Q$9))/($B$11+$C$11+$F$11)</f>
        <v>0.19239945496844521</v>
      </c>
      <c r="BM17">
        <v>0.81022031015138318</v>
      </c>
      <c r="BN17">
        <v>0.5</v>
      </c>
      <c r="BO17" t="s">
        <v>253</v>
      </c>
      <c r="BP17">
        <v>1675242651.5483899</v>
      </c>
      <c r="BQ17">
        <v>399.672967741935</v>
      </c>
      <c r="BR17">
        <v>401.33377419354798</v>
      </c>
      <c r="BS17">
        <v>15.5448516129032</v>
      </c>
      <c r="BT17">
        <v>15.0146838709677</v>
      </c>
      <c r="BU17">
        <v>500.00667741935501</v>
      </c>
      <c r="BV17">
        <v>96.389270967741993</v>
      </c>
      <c r="BW17">
        <v>0.20005019354838699</v>
      </c>
      <c r="BX17">
        <v>27.666058064516101</v>
      </c>
      <c r="BY17">
        <v>28.0010096774194</v>
      </c>
      <c r="BZ17">
        <v>999.9</v>
      </c>
      <c r="CA17">
        <v>9991.6129032258104</v>
      </c>
      <c r="CB17">
        <v>0</v>
      </c>
      <c r="CC17">
        <v>388.12916129032197</v>
      </c>
      <c r="CD17">
        <v>1000.00164516129</v>
      </c>
      <c r="CE17">
        <v>0.96000822580645095</v>
      </c>
      <c r="CF17">
        <v>3.9992209677419399E-2</v>
      </c>
      <c r="CG17">
        <v>0</v>
      </c>
      <c r="CH17">
        <v>2.2057451612903201</v>
      </c>
      <c r="CI17">
        <v>0</v>
      </c>
      <c r="CJ17">
        <v>542.37719354838703</v>
      </c>
      <c r="CK17">
        <v>9334.3616129032307</v>
      </c>
      <c r="CL17">
        <v>30.9796451612903</v>
      </c>
      <c r="CM17">
        <v>35.953419354838701</v>
      </c>
      <c r="CN17">
        <v>32.257838709677401</v>
      </c>
      <c r="CO17">
        <v>35.2356129032258</v>
      </c>
      <c r="CP17">
        <v>31.9614193548387</v>
      </c>
      <c r="CQ17">
        <v>960.01032258064504</v>
      </c>
      <c r="CR17">
        <v>39.990967741935499</v>
      </c>
      <c r="CS17">
        <v>0</v>
      </c>
      <c r="CT17">
        <v>1675245401.3</v>
      </c>
      <c r="CU17">
        <v>2.2039423076923099</v>
      </c>
      <c r="CV17">
        <v>0.20593845918684001</v>
      </c>
      <c r="CW17">
        <v>-26.071418822694302</v>
      </c>
      <c r="CX17">
        <v>542.18273076923094</v>
      </c>
      <c r="CY17">
        <v>15</v>
      </c>
      <c r="CZ17">
        <v>1675242571.0999999</v>
      </c>
      <c r="DA17" t="s">
        <v>254</v>
      </c>
      <c r="DB17">
        <v>1</v>
      </c>
      <c r="DC17">
        <v>-3.9409999999999998</v>
      </c>
      <c r="DD17">
        <v>0.39400000000000002</v>
      </c>
      <c r="DE17">
        <v>401</v>
      </c>
      <c r="DF17">
        <v>15</v>
      </c>
      <c r="DG17">
        <v>1.95</v>
      </c>
      <c r="DH17">
        <v>0.51</v>
      </c>
      <c r="DI17">
        <v>-1.51600624074074</v>
      </c>
      <c r="DJ17">
        <v>-1.4629496846088701</v>
      </c>
      <c r="DK17">
        <v>0.35818526746808399</v>
      </c>
      <c r="DL17">
        <v>0</v>
      </c>
      <c r="DM17">
        <v>2.22159777777778</v>
      </c>
      <c r="DN17">
        <v>-0.16528016199710599</v>
      </c>
      <c r="DO17">
        <v>0.21316923948292399</v>
      </c>
      <c r="DP17">
        <v>1</v>
      </c>
      <c r="DQ17">
        <v>0.55744942592592595</v>
      </c>
      <c r="DR17">
        <v>-0.24568143380858301</v>
      </c>
      <c r="DS17">
        <v>4.2149860856324002E-2</v>
      </c>
      <c r="DT17">
        <v>0</v>
      </c>
      <c r="DU17">
        <v>1</v>
      </c>
      <c r="DV17">
        <v>3</v>
      </c>
      <c r="DW17" t="s">
        <v>255</v>
      </c>
      <c r="DX17">
        <v>100</v>
      </c>
      <c r="DY17">
        <v>100</v>
      </c>
      <c r="DZ17">
        <v>-3.9409999999999998</v>
      </c>
      <c r="EA17">
        <v>0.39400000000000002</v>
      </c>
      <c r="EB17">
        <v>2</v>
      </c>
      <c r="EC17">
        <v>503.78899999999999</v>
      </c>
      <c r="ED17">
        <v>470.70800000000003</v>
      </c>
      <c r="EE17">
        <v>25.9587</v>
      </c>
      <c r="EF17">
        <v>26.419899999999998</v>
      </c>
      <c r="EG17">
        <v>30.002600000000001</v>
      </c>
      <c r="EH17">
        <v>25.673100000000002</v>
      </c>
      <c r="EI17">
        <v>25.4803</v>
      </c>
      <c r="EJ17">
        <v>19.086099999999998</v>
      </c>
      <c r="EK17">
        <v>33.713799999999999</v>
      </c>
      <c r="EL17">
        <v>56.687899999999999</v>
      </c>
      <c r="EM17">
        <v>27.299399999999999</v>
      </c>
      <c r="EN17">
        <v>401.97699999999998</v>
      </c>
      <c r="EO17">
        <v>14.8895</v>
      </c>
      <c r="EP17">
        <v>100.57899999999999</v>
      </c>
      <c r="EQ17">
        <v>91.045599999999993</v>
      </c>
    </row>
    <row r="18" spans="1:147" x14ac:dyDescent="0.3">
      <c r="A18">
        <v>2</v>
      </c>
      <c r="B18">
        <v>1675242719.5999999</v>
      </c>
      <c r="C18">
        <v>60</v>
      </c>
      <c r="D18" t="s">
        <v>256</v>
      </c>
      <c r="E18" t="s">
        <v>257</v>
      </c>
      <c r="F18">
        <v>1675242711.5709701</v>
      </c>
      <c r="G18">
        <f t="shared" si="0"/>
        <v>3.3873132137967016E-3</v>
      </c>
      <c r="H18">
        <f t="shared" si="1"/>
        <v>9.7449935434231509</v>
      </c>
      <c r="I18">
        <f t="shared" si="2"/>
        <v>399.90270967741901</v>
      </c>
      <c r="J18">
        <f t="shared" si="3"/>
        <v>275.48865605596643</v>
      </c>
      <c r="K18">
        <f t="shared" si="4"/>
        <v>26.611460089033081</v>
      </c>
      <c r="L18">
        <f t="shared" si="5"/>
        <v>38.629521630519932</v>
      </c>
      <c r="M18">
        <f t="shared" si="6"/>
        <v>0.1428381698676062</v>
      </c>
      <c r="N18">
        <f t="shared" si="7"/>
        <v>3.3877971568703371</v>
      </c>
      <c r="O18">
        <f t="shared" si="8"/>
        <v>0.13957483303198706</v>
      </c>
      <c r="P18">
        <f t="shared" si="9"/>
        <v>8.7521258855294173E-2</v>
      </c>
      <c r="Q18">
        <f t="shared" si="10"/>
        <v>161.84166684137676</v>
      </c>
      <c r="R18">
        <f t="shared" si="11"/>
        <v>27.601120261327825</v>
      </c>
      <c r="S18">
        <f t="shared" si="12"/>
        <v>27.865819354838699</v>
      </c>
      <c r="T18">
        <f t="shared" si="13"/>
        <v>3.7652565124884236</v>
      </c>
      <c r="U18">
        <f t="shared" si="14"/>
        <v>40.195388615013314</v>
      </c>
      <c r="V18">
        <f t="shared" si="15"/>
        <v>1.4846609123936179</v>
      </c>
      <c r="W18">
        <f t="shared" si="16"/>
        <v>3.6936100471960223</v>
      </c>
      <c r="X18">
        <f t="shared" si="17"/>
        <v>2.2805956000948058</v>
      </c>
      <c r="Y18">
        <f t="shared" si="18"/>
        <v>-149.38051272843455</v>
      </c>
      <c r="Z18">
        <f t="shared" si="19"/>
        <v>-60.056527225870973</v>
      </c>
      <c r="AA18">
        <f t="shared" si="20"/>
        <v>-3.852658777374498</v>
      </c>
      <c r="AB18">
        <f t="shared" si="21"/>
        <v>-51.448031890303263</v>
      </c>
      <c r="AC18">
        <v>-4.00215952198157E-2</v>
      </c>
      <c r="AD18">
        <v>4.4927746718548198E-2</v>
      </c>
      <c r="AE18">
        <v>3.3776682383610601</v>
      </c>
      <c r="AF18">
        <v>1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50940.171645395712</v>
      </c>
      <c r="AK18">
        <v>0</v>
      </c>
      <c r="AL18">
        <v>0</v>
      </c>
      <c r="AM18">
        <v>0</v>
      </c>
      <c r="AN18">
        <f t="shared" si="25"/>
        <v>0</v>
      </c>
      <c r="AO18" t="e">
        <f t="shared" si="26"/>
        <v>#DIV/0!</v>
      </c>
      <c r="AP18">
        <v>-1</v>
      </c>
      <c r="AQ18" t="s">
        <v>258</v>
      </c>
      <c r="AR18">
        <v>2.2045153846153802</v>
      </c>
      <c r="AS18">
        <v>1.3064</v>
      </c>
      <c r="AT18">
        <f t="shared" si="27"/>
        <v>-0.68747350322671474</v>
      </c>
      <c r="AU18">
        <v>0.5</v>
      </c>
      <c r="AV18">
        <f t="shared" si="28"/>
        <v>841.16955692908186</v>
      </c>
      <c r="AW18">
        <f t="shared" si="29"/>
        <v>9.7449935434231509</v>
      </c>
      <c r="AX18">
        <f t="shared" si="30"/>
        <v>-289.1408910548497</v>
      </c>
      <c r="AY18">
        <f t="shared" si="31"/>
        <v>1</v>
      </c>
      <c r="AZ18">
        <f t="shared" si="32"/>
        <v>1.2773873537043673E-2</v>
      </c>
      <c r="BA18">
        <f t="shared" si="33"/>
        <v>-1</v>
      </c>
      <c r="BB18" t="s">
        <v>252</v>
      </c>
      <c r="BC18">
        <v>0</v>
      </c>
      <c r="BD18">
        <f t="shared" si="34"/>
        <v>1.3064</v>
      </c>
      <c r="BE18">
        <f t="shared" si="35"/>
        <v>-0.68747350322671474</v>
      </c>
      <c r="BF18" t="e">
        <f t="shared" si="36"/>
        <v>#DIV/0!</v>
      </c>
      <c r="BG18">
        <f t="shared" si="37"/>
        <v>-0.68747350322671474</v>
      </c>
      <c r="BH18" t="e">
        <f t="shared" si="38"/>
        <v>#DIV/0!</v>
      </c>
      <c r="BI18">
        <f t="shared" si="39"/>
        <v>999.96335483870996</v>
      </c>
      <c r="BJ18">
        <f t="shared" si="40"/>
        <v>841.16955692908186</v>
      </c>
      <c r="BK18">
        <f t="shared" si="41"/>
        <v>0.84120038285278875</v>
      </c>
      <c r="BL18">
        <f t="shared" si="42"/>
        <v>0.19240076570557757</v>
      </c>
      <c r="BM18">
        <v>0.81022031015138318</v>
      </c>
      <c r="BN18">
        <v>0.5</v>
      </c>
      <c r="BO18" t="s">
        <v>253</v>
      </c>
      <c r="BP18">
        <v>1675242711.5709701</v>
      </c>
      <c r="BQ18">
        <v>399.90270967741901</v>
      </c>
      <c r="BR18">
        <v>401.70135483871002</v>
      </c>
      <c r="BS18">
        <v>15.369590322580599</v>
      </c>
      <c r="BT18">
        <v>14.8291258064516</v>
      </c>
      <c r="BU18">
        <v>499.99370967741902</v>
      </c>
      <c r="BV18">
        <v>96.397412903225799</v>
      </c>
      <c r="BW18">
        <v>0.199886129032258</v>
      </c>
      <c r="BX18">
        <v>27.536999999999999</v>
      </c>
      <c r="BY18">
        <v>27.865819354838699</v>
      </c>
      <c r="BZ18">
        <v>999.9</v>
      </c>
      <c r="CA18">
        <v>10012.0967741935</v>
      </c>
      <c r="CB18">
        <v>0</v>
      </c>
      <c r="CC18">
        <v>388.03603225806398</v>
      </c>
      <c r="CD18">
        <v>999.96335483870996</v>
      </c>
      <c r="CE18">
        <v>0.95998712903225802</v>
      </c>
      <c r="CF18">
        <v>4.0013261290322601E-2</v>
      </c>
      <c r="CG18">
        <v>0</v>
      </c>
      <c r="CH18">
        <v>2.2125774193548402</v>
      </c>
      <c r="CI18">
        <v>0</v>
      </c>
      <c r="CJ18">
        <v>527.14741935483903</v>
      </c>
      <c r="CK18">
        <v>9333.9412903225802</v>
      </c>
      <c r="CL18">
        <v>32.100580645161301</v>
      </c>
      <c r="CM18">
        <v>36.626677419354799</v>
      </c>
      <c r="CN18">
        <v>33.257838709677401</v>
      </c>
      <c r="CO18">
        <v>35.876741935483899</v>
      </c>
      <c r="CP18">
        <v>32.919161290322599</v>
      </c>
      <c r="CQ18">
        <v>959.95193548387101</v>
      </c>
      <c r="CR18">
        <v>40.011290322580599</v>
      </c>
      <c r="CS18">
        <v>0</v>
      </c>
      <c r="CT18">
        <v>59.200000047683702</v>
      </c>
      <c r="CU18">
        <v>2.2045153846153802</v>
      </c>
      <c r="CV18">
        <v>-4.84170973998704E-2</v>
      </c>
      <c r="CW18">
        <v>-7.0038974306742201</v>
      </c>
      <c r="CX18">
        <v>527.13292307692302</v>
      </c>
      <c r="CY18">
        <v>15</v>
      </c>
      <c r="CZ18">
        <v>1675242571.0999999</v>
      </c>
      <c r="DA18" t="s">
        <v>254</v>
      </c>
      <c r="DB18">
        <v>1</v>
      </c>
      <c r="DC18">
        <v>-3.9409999999999998</v>
      </c>
      <c r="DD18">
        <v>0.39400000000000002</v>
      </c>
      <c r="DE18">
        <v>401</v>
      </c>
      <c r="DF18">
        <v>15</v>
      </c>
      <c r="DG18">
        <v>1.95</v>
      </c>
      <c r="DH18">
        <v>0.51</v>
      </c>
      <c r="DI18">
        <v>-1.8383553703703699</v>
      </c>
      <c r="DJ18">
        <v>-1.0235919051399801E-2</v>
      </c>
      <c r="DK18">
        <v>0.219631988256728</v>
      </c>
      <c r="DL18">
        <v>1</v>
      </c>
      <c r="DM18">
        <v>2.17476222222222</v>
      </c>
      <c r="DN18">
        <v>0.16444843357314301</v>
      </c>
      <c r="DO18">
        <v>0.16856945062481099</v>
      </c>
      <c r="DP18">
        <v>1</v>
      </c>
      <c r="DQ18">
        <v>0.54012768518518495</v>
      </c>
      <c r="DR18">
        <v>-2.0805085633842299E-3</v>
      </c>
      <c r="DS18">
        <v>1.74825114210195E-2</v>
      </c>
      <c r="DT18">
        <v>1</v>
      </c>
      <c r="DU18">
        <v>3</v>
      </c>
      <c r="DV18">
        <v>3</v>
      </c>
      <c r="DW18" t="s">
        <v>259</v>
      </c>
      <c r="DX18">
        <v>100</v>
      </c>
      <c r="DY18">
        <v>100</v>
      </c>
      <c r="DZ18">
        <v>-3.9409999999999998</v>
      </c>
      <c r="EA18">
        <v>0.39400000000000002</v>
      </c>
      <c r="EB18">
        <v>2</v>
      </c>
      <c r="EC18">
        <v>504.70100000000002</v>
      </c>
      <c r="ED18">
        <v>469.375</v>
      </c>
      <c r="EE18">
        <v>26.619399999999999</v>
      </c>
      <c r="EF18">
        <v>26.831499999999998</v>
      </c>
      <c r="EG18">
        <v>30.002600000000001</v>
      </c>
      <c r="EH18">
        <v>26.136399999999998</v>
      </c>
      <c r="EI18">
        <v>25.954999999999998</v>
      </c>
      <c r="EJ18">
        <v>19.182600000000001</v>
      </c>
      <c r="EK18">
        <v>35.432400000000001</v>
      </c>
      <c r="EL18">
        <v>56.687899999999999</v>
      </c>
      <c r="EM18">
        <v>26.684699999999999</v>
      </c>
      <c r="EN18">
        <v>402.12299999999999</v>
      </c>
      <c r="EO18">
        <v>14.7502</v>
      </c>
      <c r="EP18">
        <v>100.53</v>
      </c>
      <c r="EQ18">
        <v>90.975999999999999</v>
      </c>
    </row>
    <row r="19" spans="1:147" x14ac:dyDescent="0.3">
      <c r="A19">
        <v>3</v>
      </c>
      <c r="B19">
        <v>1675242779.5999999</v>
      </c>
      <c r="C19">
        <v>120</v>
      </c>
      <c r="D19" t="s">
        <v>260</v>
      </c>
      <c r="E19" t="s">
        <v>261</v>
      </c>
      <c r="F19">
        <v>1675242771.5999999</v>
      </c>
      <c r="G19">
        <f t="shared" si="0"/>
        <v>3.4556722362290865E-3</v>
      </c>
      <c r="H19">
        <f t="shared" si="1"/>
        <v>10.729429822666857</v>
      </c>
      <c r="I19">
        <f t="shared" si="2"/>
        <v>400.02441935483898</v>
      </c>
      <c r="J19">
        <f t="shared" si="3"/>
        <v>266.04837023331299</v>
      </c>
      <c r="K19">
        <f t="shared" si="4"/>
        <v>25.699285765386215</v>
      </c>
      <c r="L19">
        <f t="shared" si="5"/>
        <v>38.640875180394012</v>
      </c>
      <c r="M19">
        <f t="shared" si="6"/>
        <v>0.1447641021758535</v>
      </c>
      <c r="N19">
        <f t="shared" si="7"/>
        <v>3.3817742486747422</v>
      </c>
      <c r="O19">
        <f t="shared" si="8"/>
        <v>0.1414074642000353</v>
      </c>
      <c r="P19">
        <f t="shared" si="9"/>
        <v>8.8674763315600452E-2</v>
      </c>
      <c r="Q19">
        <f t="shared" si="10"/>
        <v>161.84562207759342</v>
      </c>
      <c r="R19">
        <f t="shared" si="11"/>
        <v>27.680897399514603</v>
      </c>
      <c r="S19">
        <f t="shared" si="12"/>
        <v>27.942925806451601</v>
      </c>
      <c r="T19">
        <f t="shared" si="13"/>
        <v>3.7822316882071583</v>
      </c>
      <c r="U19">
        <f t="shared" si="14"/>
        <v>40.00866843739891</v>
      </c>
      <c r="V19">
        <f t="shared" si="15"/>
        <v>1.4860130343820328</v>
      </c>
      <c r="W19">
        <f t="shared" si="16"/>
        <v>3.7142276722035374</v>
      </c>
      <c r="X19">
        <f t="shared" si="17"/>
        <v>2.2962186538251252</v>
      </c>
      <c r="Y19">
        <f t="shared" si="18"/>
        <v>-152.39514561770272</v>
      </c>
      <c r="Z19">
        <f t="shared" si="19"/>
        <v>-56.652738226579579</v>
      </c>
      <c r="AA19">
        <f t="shared" si="20"/>
        <v>-3.6439064626758926</v>
      </c>
      <c r="AB19">
        <f t="shared" si="21"/>
        <v>-50.846168229364771</v>
      </c>
      <c r="AC19">
        <v>-3.9932144131367198E-2</v>
      </c>
      <c r="AD19">
        <v>4.4827330035419097E-2</v>
      </c>
      <c r="AE19">
        <v>3.3716679690128299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50814.848266703186</v>
      </c>
      <c r="AK19">
        <v>0</v>
      </c>
      <c r="AL19">
        <v>0</v>
      </c>
      <c r="AM19">
        <v>0</v>
      </c>
      <c r="AN19">
        <f t="shared" si="25"/>
        <v>0</v>
      </c>
      <c r="AO19" t="e">
        <f t="shared" si="26"/>
        <v>#DIV/0!</v>
      </c>
      <c r="AP19">
        <v>-1</v>
      </c>
      <c r="AQ19" t="s">
        <v>262</v>
      </c>
      <c r="AR19">
        <v>2.2979615384615402</v>
      </c>
      <c r="AS19">
        <v>1.5820000000000001</v>
      </c>
      <c r="AT19">
        <f t="shared" si="27"/>
        <v>-0.45256734416026556</v>
      </c>
      <c r="AU19">
        <v>0.5</v>
      </c>
      <c r="AV19">
        <f t="shared" si="28"/>
        <v>841.1917559611577</v>
      </c>
      <c r="AW19">
        <f t="shared" si="29"/>
        <v>10.729429822666857</v>
      </c>
      <c r="AX19">
        <f t="shared" si="30"/>
        <v>-190.34795946242568</v>
      </c>
      <c r="AY19">
        <f t="shared" si="31"/>
        <v>1</v>
      </c>
      <c r="AZ19">
        <f t="shared" si="32"/>
        <v>1.3943824032446256E-2</v>
      </c>
      <c r="BA19">
        <f t="shared" si="33"/>
        <v>-1</v>
      </c>
      <c r="BB19" t="s">
        <v>252</v>
      </c>
      <c r="BC19">
        <v>0</v>
      </c>
      <c r="BD19">
        <f t="shared" si="34"/>
        <v>1.5820000000000001</v>
      </c>
      <c r="BE19">
        <f t="shared" si="35"/>
        <v>-0.45256734416026551</v>
      </c>
      <c r="BF19" t="e">
        <f t="shared" si="36"/>
        <v>#DIV/0!</v>
      </c>
      <c r="BG19">
        <f t="shared" si="37"/>
        <v>-0.45256734416026551</v>
      </c>
      <c r="BH19" t="e">
        <f t="shared" si="38"/>
        <v>#DIV/0!</v>
      </c>
      <c r="BI19">
        <f t="shared" si="39"/>
        <v>999.98996774193495</v>
      </c>
      <c r="BJ19">
        <f t="shared" si="40"/>
        <v>841.1917559611577</v>
      </c>
      <c r="BK19">
        <f t="shared" si="41"/>
        <v>0.84120019509859933</v>
      </c>
      <c r="BL19">
        <f t="shared" si="42"/>
        <v>0.19240039019719862</v>
      </c>
      <c r="BM19">
        <v>0.81022031015138296</v>
      </c>
      <c r="BN19">
        <v>0.5</v>
      </c>
      <c r="BO19" t="s">
        <v>253</v>
      </c>
      <c r="BP19">
        <v>1675242771.5999999</v>
      </c>
      <c r="BQ19">
        <v>400.02441935483898</v>
      </c>
      <c r="BR19">
        <v>401.98703225806503</v>
      </c>
      <c r="BS19">
        <v>15.3837483870968</v>
      </c>
      <c r="BT19">
        <v>14.8324</v>
      </c>
      <c r="BU19">
        <v>500.00754838709702</v>
      </c>
      <c r="BV19">
        <v>96.396258064516104</v>
      </c>
      <c r="BW19">
        <v>0.200032838709677</v>
      </c>
      <c r="BX19">
        <v>27.632190322580598</v>
      </c>
      <c r="BY19">
        <v>27.942925806451601</v>
      </c>
      <c r="BZ19">
        <v>999.9</v>
      </c>
      <c r="CA19">
        <v>9989.8387096774204</v>
      </c>
      <c r="CB19">
        <v>0</v>
      </c>
      <c r="CC19">
        <v>387.86109677419302</v>
      </c>
      <c r="CD19">
        <v>999.98996774193495</v>
      </c>
      <c r="CE19">
        <v>0.95999425806451599</v>
      </c>
      <c r="CF19">
        <v>4.00058967741935E-2</v>
      </c>
      <c r="CG19">
        <v>0</v>
      </c>
      <c r="CH19">
        <v>2.2957290322580599</v>
      </c>
      <c r="CI19">
        <v>0</v>
      </c>
      <c r="CJ19">
        <v>528.92925806451603</v>
      </c>
      <c r="CK19">
        <v>9334.2125806451604</v>
      </c>
      <c r="CL19">
        <v>33.136838709677399</v>
      </c>
      <c r="CM19">
        <v>37.320419354838698</v>
      </c>
      <c r="CN19">
        <v>34.233580645161297</v>
      </c>
      <c r="CO19">
        <v>36.515838709677404</v>
      </c>
      <c r="CP19">
        <v>33.8062258064516</v>
      </c>
      <c r="CQ19">
        <v>959.98451612903204</v>
      </c>
      <c r="CR19">
        <v>40.006129032258102</v>
      </c>
      <c r="CS19">
        <v>0</v>
      </c>
      <c r="CT19">
        <v>59.599999904632597</v>
      </c>
      <c r="CU19">
        <v>2.2979615384615402</v>
      </c>
      <c r="CV19">
        <v>0.92920342233935505</v>
      </c>
      <c r="CW19">
        <v>6.6703931572899302</v>
      </c>
      <c r="CX19">
        <v>529.02242307692302</v>
      </c>
      <c r="CY19">
        <v>15</v>
      </c>
      <c r="CZ19">
        <v>1675242571.0999999</v>
      </c>
      <c r="DA19" t="s">
        <v>254</v>
      </c>
      <c r="DB19">
        <v>1</v>
      </c>
      <c r="DC19">
        <v>-3.9409999999999998</v>
      </c>
      <c r="DD19">
        <v>0.39400000000000002</v>
      </c>
      <c r="DE19">
        <v>401</v>
      </c>
      <c r="DF19">
        <v>15</v>
      </c>
      <c r="DG19">
        <v>1.95</v>
      </c>
      <c r="DH19">
        <v>0.51</v>
      </c>
      <c r="DI19">
        <v>-1.95625981481482</v>
      </c>
      <c r="DJ19">
        <v>-0.14490396798170499</v>
      </c>
      <c r="DK19">
        <v>0.126619547924609</v>
      </c>
      <c r="DL19">
        <v>1</v>
      </c>
      <c r="DM19">
        <v>2.2607955555555499</v>
      </c>
      <c r="DN19">
        <v>0.50281213714536599</v>
      </c>
      <c r="DO19">
        <v>0.19258382412232899</v>
      </c>
      <c r="DP19">
        <v>1</v>
      </c>
      <c r="DQ19">
        <v>0.53683018518518499</v>
      </c>
      <c r="DR19">
        <v>0.14737961349342299</v>
      </c>
      <c r="DS19">
        <v>2.12861527185703E-2</v>
      </c>
      <c r="DT19">
        <v>0</v>
      </c>
      <c r="DU19">
        <v>2</v>
      </c>
      <c r="DV19">
        <v>3</v>
      </c>
      <c r="DW19" t="s">
        <v>263</v>
      </c>
      <c r="DX19">
        <v>100</v>
      </c>
      <c r="DY19">
        <v>100</v>
      </c>
      <c r="DZ19">
        <v>-3.9409999999999998</v>
      </c>
      <c r="EA19">
        <v>0.39400000000000002</v>
      </c>
      <c r="EB19">
        <v>2</v>
      </c>
      <c r="EC19">
        <v>505.601</v>
      </c>
      <c r="ED19">
        <v>468.32900000000001</v>
      </c>
      <c r="EE19">
        <v>27.166</v>
      </c>
      <c r="EF19">
        <v>27.1859</v>
      </c>
      <c r="EG19">
        <v>30.001999999999999</v>
      </c>
      <c r="EH19">
        <v>26.559699999999999</v>
      </c>
      <c r="EI19">
        <v>26.3931</v>
      </c>
      <c r="EJ19">
        <v>19.319800000000001</v>
      </c>
      <c r="EK19">
        <v>35.993299999999998</v>
      </c>
      <c r="EL19">
        <v>56.317</v>
      </c>
      <c r="EM19">
        <v>27.182500000000001</v>
      </c>
      <c r="EN19">
        <v>402.149</v>
      </c>
      <c r="EO19">
        <v>14.7788</v>
      </c>
      <c r="EP19">
        <v>100.485</v>
      </c>
      <c r="EQ19">
        <v>90.914500000000004</v>
      </c>
    </row>
    <row r="20" spans="1:147" x14ac:dyDescent="0.3">
      <c r="A20">
        <v>4</v>
      </c>
      <c r="B20">
        <v>1675242839.5999999</v>
      </c>
      <c r="C20">
        <v>180</v>
      </c>
      <c r="D20" t="s">
        <v>264</v>
      </c>
      <c r="E20" t="s">
        <v>265</v>
      </c>
      <c r="F20">
        <v>1675242831.5999999</v>
      </c>
      <c r="G20">
        <f t="shared" si="0"/>
        <v>3.2385290278464656E-3</v>
      </c>
      <c r="H20">
        <f t="shared" si="1"/>
        <v>11.263464732192688</v>
      </c>
      <c r="I20">
        <f t="shared" si="2"/>
        <v>400.00793548387099</v>
      </c>
      <c r="J20">
        <f t="shared" si="3"/>
        <v>251.00324248255862</v>
      </c>
      <c r="K20">
        <f t="shared" si="4"/>
        <v>24.246002778376528</v>
      </c>
      <c r="L20">
        <f t="shared" si="5"/>
        <v>38.639315648635566</v>
      </c>
      <c r="M20">
        <f t="shared" si="6"/>
        <v>0.13476664691943574</v>
      </c>
      <c r="N20">
        <f t="shared" si="7"/>
        <v>3.3852512200057574</v>
      </c>
      <c r="O20">
        <f t="shared" si="8"/>
        <v>0.13185551683974575</v>
      </c>
      <c r="P20">
        <f t="shared" si="9"/>
        <v>8.2666013953886675E-2</v>
      </c>
      <c r="Q20">
        <f t="shared" si="10"/>
        <v>161.84598524847004</v>
      </c>
      <c r="R20">
        <f t="shared" si="11"/>
        <v>27.85957044392066</v>
      </c>
      <c r="S20">
        <f t="shared" si="12"/>
        <v>28.021145161290299</v>
      </c>
      <c r="T20">
        <f t="shared" si="13"/>
        <v>3.7995200577259376</v>
      </c>
      <c r="U20">
        <f t="shared" si="14"/>
        <v>39.866729677093801</v>
      </c>
      <c r="V20">
        <f t="shared" si="15"/>
        <v>1.491980522088616</v>
      </c>
      <c r="W20">
        <f t="shared" si="16"/>
        <v>3.742420143746735</v>
      </c>
      <c r="X20">
        <f t="shared" si="17"/>
        <v>2.3075395356373214</v>
      </c>
      <c r="Y20">
        <f t="shared" si="18"/>
        <v>-142.81913012802914</v>
      </c>
      <c r="Z20">
        <f t="shared" si="19"/>
        <v>-47.36669575651036</v>
      </c>
      <c r="AA20">
        <f t="shared" si="20"/>
        <v>-3.0466509633297028</v>
      </c>
      <c r="AB20">
        <f t="shared" si="21"/>
        <v>-31.386491599399172</v>
      </c>
      <c r="AC20">
        <v>-3.9983775408934899E-2</v>
      </c>
      <c r="AD20">
        <v>4.48852906676371E-2</v>
      </c>
      <c r="AE20">
        <v>3.3751318731734798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50855.979144040233</v>
      </c>
      <c r="AK20">
        <v>0</v>
      </c>
      <c r="AL20">
        <v>0</v>
      </c>
      <c r="AM20">
        <v>0</v>
      </c>
      <c r="AN20">
        <f t="shared" si="25"/>
        <v>0</v>
      </c>
      <c r="AO20" t="e">
        <f t="shared" si="26"/>
        <v>#DIV/0!</v>
      </c>
      <c r="AP20">
        <v>-1</v>
      </c>
      <c r="AQ20" t="s">
        <v>266</v>
      </c>
      <c r="AR20">
        <v>2.2094692307692299</v>
      </c>
      <c r="AS20">
        <v>1.5144</v>
      </c>
      <c r="AT20">
        <f t="shared" si="27"/>
        <v>-0.45897334308586224</v>
      </c>
      <c r="AU20">
        <v>0.5</v>
      </c>
      <c r="AV20">
        <f t="shared" si="28"/>
        <v>841.19589449034049</v>
      </c>
      <c r="AW20">
        <f t="shared" si="29"/>
        <v>11.263464732192688</v>
      </c>
      <c r="AX20">
        <f t="shared" si="30"/>
        <v>-193.04324594216692</v>
      </c>
      <c r="AY20">
        <f t="shared" si="31"/>
        <v>1</v>
      </c>
      <c r="AZ20">
        <f t="shared" si="32"/>
        <v>1.4578607447463606E-2</v>
      </c>
      <c r="BA20">
        <f t="shared" si="33"/>
        <v>-1</v>
      </c>
      <c r="BB20" t="s">
        <v>252</v>
      </c>
      <c r="BC20">
        <v>0</v>
      </c>
      <c r="BD20">
        <f t="shared" si="34"/>
        <v>1.5144</v>
      </c>
      <c r="BE20">
        <f t="shared" si="35"/>
        <v>-0.4589733430858623</v>
      </c>
      <c r="BF20" t="e">
        <f t="shared" si="36"/>
        <v>#DIV/0!</v>
      </c>
      <c r="BG20">
        <f t="shared" si="37"/>
        <v>-0.4589733430858623</v>
      </c>
      <c r="BH20" t="e">
        <f t="shared" si="38"/>
        <v>#DIV/0!</v>
      </c>
      <c r="BI20">
        <f t="shared" si="39"/>
        <v>999.99519354838696</v>
      </c>
      <c r="BJ20">
        <f t="shared" si="40"/>
        <v>841.19589449034049</v>
      </c>
      <c r="BK20">
        <f t="shared" si="41"/>
        <v>0.84119993767713785</v>
      </c>
      <c r="BL20">
        <f t="shared" si="42"/>
        <v>0.1923998753542758</v>
      </c>
      <c r="BM20">
        <v>0.81022031015138296</v>
      </c>
      <c r="BN20">
        <v>0.5</v>
      </c>
      <c r="BO20" t="s">
        <v>253</v>
      </c>
      <c r="BP20">
        <v>1675242831.5999999</v>
      </c>
      <c r="BQ20">
        <v>400.00793548387099</v>
      </c>
      <c r="BR20">
        <v>402.04300000000001</v>
      </c>
      <c r="BS20">
        <v>15.445512903225801</v>
      </c>
      <c r="BT20">
        <v>14.9288419354839</v>
      </c>
      <c r="BU20">
        <v>500.007612903226</v>
      </c>
      <c r="BV20">
        <v>96.396387096774205</v>
      </c>
      <c r="BW20">
        <v>0.199985677419355</v>
      </c>
      <c r="BX20">
        <v>27.761609677419301</v>
      </c>
      <c r="BY20">
        <v>28.021145161290299</v>
      </c>
      <c r="BZ20">
        <v>999.9</v>
      </c>
      <c r="CA20">
        <v>10002.7419354839</v>
      </c>
      <c r="CB20">
        <v>0</v>
      </c>
      <c r="CC20">
        <v>387.87390322580598</v>
      </c>
      <c r="CD20">
        <v>999.99519354838696</v>
      </c>
      <c r="CE20">
        <v>0.960003612903226</v>
      </c>
      <c r="CF20">
        <v>3.9996354838709697E-2</v>
      </c>
      <c r="CG20">
        <v>0</v>
      </c>
      <c r="CH20">
        <v>2.2317870967741902</v>
      </c>
      <c r="CI20">
        <v>0</v>
      </c>
      <c r="CJ20">
        <v>538.52293548387104</v>
      </c>
      <c r="CK20">
        <v>9334.2890322580697</v>
      </c>
      <c r="CL20">
        <v>34.0502258064516</v>
      </c>
      <c r="CM20">
        <v>37.997645161290301</v>
      </c>
      <c r="CN20">
        <v>35.120709677419399</v>
      </c>
      <c r="CO20">
        <v>37.122709677419401</v>
      </c>
      <c r="CP20">
        <v>34.622645161290301</v>
      </c>
      <c r="CQ20">
        <v>959.99774193548399</v>
      </c>
      <c r="CR20">
        <v>39.997741935483901</v>
      </c>
      <c r="CS20">
        <v>0</v>
      </c>
      <c r="CT20">
        <v>59.399999856948902</v>
      </c>
      <c r="CU20">
        <v>2.2094692307692299</v>
      </c>
      <c r="CV20">
        <v>0.74354872419162699</v>
      </c>
      <c r="CW20">
        <v>12.491487195567901</v>
      </c>
      <c r="CX20">
        <v>538.65130769230802</v>
      </c>
      <c r="CY20">
        <v>15</v>
      </c>
      <c r="CZ20">
        <v>1675242571.0999999</v>
      </c>
      <c r="DA20" t="s">
        <v>254</v>
      </c>
      <c r="DB20">
        <v>1</v>
      </c>
      <c r="DC20">
        <v>-3.9409999999999998</v>
      </c>
      <c r="DD20">
        <v>0.39400000000000002</v>
      </c>
      <c r="DE20">
        <v>401</v>
      </c>
      <c r="DF20">
        <v>15</v>
      </c>
      <c r="DG20">
        <v>1.95</v>
      </c>
      <c r="DH20">
        <v>0.51</v>
      </c>
      <c r="DI20">
        <v>-2.0496596296296299</v>
      </c>
      <c r="DJ20">
        <v>0.20446444825614499</v>
      </c>
      <c r="DK20">
        <v>0.11778826178646901</v>
      </c>
      <c r="DL20">
        <v>1</v>
      </c>
      <c r="DM20">
        <v>2.1917688888888902</v>
      </c>
      <c r="DN20">
        <v>0.35126089342552902</v>
      </c>
      <c r="DO20">
        <v>0.20404310963042699</v>
      </c>
      <c r="DP20">
        <v>1</v>
      </c>
      <c r="DQ20">
        <v>0.52287281481481496</v>
      </c>
      <c r="DR20">
        <v>-5.7274511149230302E-2</v>
      </c>
      <c r="DS20">
        <v>8.2329031085842403E-3</v>
      </c>
      <c r="DT20">
        <v>1</v>
      </c>
      <c r="DU20">
        <v>3</v>
      </c>
      <c r="DV20">
        <v>3</v>
      </c>
      <c r="DW20" t="s">
        <v>259</v>
      </c>
      <c r="DX20">
        <v>100</v>
      </c>
      <c r="DY20">
        <v>100</v>
      </c>
      <c r="DZ20">
        <v>-3.9409999999999998</v>
      </c>
      <c r="EA20">
        <v>0.39400000000000002</v>
      </c>
      <c r="EB20">
        <v>2</v>
      </c>
      <c r="EC20">
        <v>506.25599999999997</v>
      </c>
      <c r="ED20">
        <v>467.58300000000003</v>
      </c>
      <c r="EE20">
        <v>27.076000000000001</v>
      </c>
      <c r="EF20">
        <v>27.498899999999999</v>
      </c>
      <c r="EG20">
        <v>30.0015</v>
      </c>
      <c r="EH20">
        <v>26.943200000000001</v>
      </c>
      <c r="EI20">
        <v>26.794499999999999</v>
      </c>
      <c r="EJ20">
        <v>19.466200000000001</v>
      </c>
      <c r="EK20">
        <v>35.993299999999998</v>
      </c>
      <c r="EL20">
        <v>55.944600000000001</v>
      </c>
      <c r="EM20">
        <v>27.054600000000001</v>
      </c>
      <c r="EN20">
        <v>402.30099999999999</v>
      </c>
      <c r="EO20">
        <v>14.909800000000001</v>
      </c>
      <c r="EP20">
        <v>100.446</v>
      </c>
      <c r="EQ20">
        <v>90.862399999999994</v>
      </c>
    </row>
    <row r="21" spans="1:147" x14ac:dyDescent="0.3">
      <c r="A21">
        <v>5</v>
      </c>
      <c r="B21">
        <v>1675242899.5999999</v>
      </c>
      <c r="C21">
        <v>240</v>
      </c>
      <c r="D21" t="s">
        <v>267</v>
      </c>
      <c r="E21" t="s">
        <v>268</v>
      </c>
      <c r="F21">
        <v>1675242891.5999999</v>
      </c>
      <c r="G21">
        <f t="shared" si="0"/>
        <v>3.1498138485833837E-3</v>
      </c>
      <c r="H21">
        <f t="shared" si="1"/>
        <v>11.888862869293192</v>
      </c>
      <c r="I21">
        <f t="shared" si="2"/>
        <v>399.99258064516101</v>
      </c>
      <c r="J21">
        <f t="shared" si="3"/>
        <v>240.39600742042506</v>
      </c>
      <c r="K21">
        <f t="shared" si="4"/>
        <v>23.22371397035127</v>
      </c>
      <c r="L21">
        <f t="shared" si="5"/>
        <v>38.641711993660273</v>
      </c>
      <c r="M21">
        <f t="shared" si="6"/>
        <v>0.13168843361727728</v>
      </c>
      <c r="N21">
        <f t="shared" si="7"/>
        <v>3.386563807949897</v>
      </c>
      <c r="O21">
        <f t="shared" si="8"/>
        <v>0.12890834617280755</v>
      </c>
      <c r="P21">
        <f t="shared" si="9"/>
        <v>8.0812607879202775E-2</v>
      </c>
      <c r="Q21">
        <f t="shared" si="10"/>
        <v>161.8445788112119</v>
      </c>
      <c r="R21">
        <f t="shared" si="11"/>
        <v>27.916083070194677</v>
      </c>
      <c r="S21">
        <f t="shared" si="12"/>
        <v>28.028970967741898</v>
      </c>
      <c r="T21">
        <f t="shared" si="13"/>
        <v>3.8012535381858936</v>
      </c>
      <c r="U21">
        <f t="shared" si="14"/>
        <v>40.144249951368131</v>
      </c>
      <c r="V21">
        <f t="shared" si="15"/>
        <v>1.5055651178853449</v>
      </c>
      <c r="W21">
        <f t="shared" si="16"/>
        <v>3.7503879626826473</v>
      </c>
      <c r="X21">
        <f t="shared" si="17"/>
        <v>2.2956884203005488</v>
      </c>
      <c r="Y21">
        <f t="shared" si="18"/>
        <v>-138.90679072252723</v>
      </c>
      <c r="Z21">
        <f t="shared" si="19"/>
        <v>-42.163964703106792</v>
      </c>
      <c r="AA21">
        <f t="shared" si="20"/>
        <v>-2.7115553462698996</v>
      </c>
      <c r="AB21">
        <f t="shared" si="21"/>
        <v>-21.937731960692027</v>
      </c>
      <c r="AC21">
        <v>-4.0003272389712199E-2</v>
      </c>
      <c r="AD21">
        <v>4.4907177736588998E-2</v>
      </c>
      <c r="AE21">
        <v>3.37643952669838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50873.809922398235</v>
      </c>
      <c r="AK21">
        <v>0</v>
      </c>
      <c r="AL21">
        <v>0</v>
      </c>
      <c r="AM21">
        <v>0</v>
      </c>
      <c r="AN21">
        <f t="shared" si="25"/>
        <v>0</v>
      </c>
      <c r="AO21" t="e">
        <f t="shared" si="26"/>
        <v>#DIV/0!</v>
      </c>
      <c r="AP21">
        <v>-1</v>
      </c>
      <c r="AQ21" t="s">
        <v>269</v>
      </c>
      <c r="AR21">
        <v>2.12023076923077</v>
      </c>
      <c r="AS21">
        <v>1.7851999999999999</v>
      </c>
      <c r="AT21">
        <f t="shared" si="27"/>
        <v>-0.18767128009789946</v>
      </c>
      <c r="AU21">
        <v>0.5</v>
      </c>
      <c r="AV21">
        <f t="shared" si="28"/>
        <v>841.18774169024221</v>
      </c>
      <c r="AW21">
        <f t="shared" si="29"/>
        <v>11.888862869293192</v>
      </c>
      <c r="AX21">
        <f t="shared" si="30"/>
        <v>-78.933390142834469</v>
      </c>
      <c r="AY21">
        <f t="shared" si="31"/>
        <v>1</v>
      </c>
      <c r="AZ21">
        <f t="shared" si="32"/>
        <v>1.532221908440431E-2</v>
      </c>
      <c r="BA21">
        <f t="shared" si="33"/>
        <v>-1</v>
      </c>
      <c r="BB21" t="s">
        <v>252</v>
      </c>
      <c r="BC21">
        <v>0</v>
      </c>
      <c r="BD21">
        <f t="shared" si="34"/>
        <v>1.7851999999999999</v>
      </c>
      <c r="BE21">
        <f t="shared" si="35"/>
        <v>-0.18767128009789949</v>
      </c>
      <c r="BF21" t="e">
        <f t="shared" si="36"/>
        <v>#DIV/0!</v>
      </c>
      <c r="BG21">
        <f t="shared" si="37"/>
        <v>-0.18767128009789949</v>
      </c>
      <c r="BH21" t="e">
        <f t="shared" si="38"/>
        <v>#DIV/0!</v>
      </c>
      <c r="BI21">
        <f t="shared" si="39"/>
        <v>999.98538709677405</v>
      </c>
      <c r="BJ21">
        <f t="shared" si="40"/>
        <v>841.18774169024221</v>
      </c>
      <c r="BK21">
        <f t="shared" si="41"/>
        <v>0.84120003406493371</v>
      </c>
      <c r="BL21">
        <f t="shared" si="42"/>
        <v>0.1924000681298674</v>
      </c>
      <c r="BM21">
        <v>0.81022031015138296</v>
      </c>
      <c r="BN21">
        <v>0.5</v>
      </c>
      <c r="BO21" t="s">
        <v>253</v>
      </c>
      <c r="BP21">
        <v>1675242891.5999999</v>
      </c>
      <c r="BQ21">
        <v>399.99258064516101</v>
      </c>
      <c r="BR21">
        <v>402.123290322581</v>
      </c>
      <c r="BS21">
        <v>15.584580645161299</v>
      </c>
      <c r="BT21">
        <v>15.082119354838699</v>
      </c>
      <c r="BU21">
        <v>499.99287096774202</v>
      </c>
      <c r="BV21">
        <v>96.406083870967706</v>
      </c>
      <c r="BW21">
        <v>0.199988</v>
      </c>
      <c r="BX21">
        <v>27.798032258064499</v>
      </c>
      <c r="BY21">
        <v>28.028970967741898</v>
      </c>
      <c r="BZ21">
        <v>999.9</v>
      </c>
      <c r="CA21">
        <v>10006.6129032258</v>
      </c>
      <c r="CB21">
        <v>0</v>
      </c>
      <c r="CC21">
        <v>387.87154838709699</v>
      </c>
      <c r="CD21">
        <v>999.98538709677405</v>
      </c>
      <c r="CE21">
        <v>0.960000935483871</v>
      </c>
      <c r="CF21">
        <v>3.9998935483870998E-2</v>
      </c>
      <c r="CG21">
        <v>0</v>
      </c>
      <c r="CH21">
        <v>2.1177483870967699</v>
      </c>
      <c r="CI21">
        <v>0</v>
      </c>
      <c r="CJ21">
        <v>549.07458064516095</v>
      </c>
      <c r="CK21">
        <v>9334.1916129032306</v>
      </c>
      <c r="CL21">
        <v>34.913096774193498</v>
      </c>
      <c r="CM21">
        <v>38.683290322580604</v>
      </c>
      <c r="CN21">
        <v>35.967451612903197</v>
      </c>
      <c r="CO21">
        <v>37.733580645161297</v>
      </c>
      <c r="CP21">
        <v>35.388838709677401</v>
      </c>
      <c r="CQ21">
        <v>959.98709677419401</v>
      </c>
      <c r="CR21">
        <v>40.000645161290301</v>
      </c>
      <c r="CS21">
        <v>0</v>
      </c>
      <c r="CT21">
        <v>59.399999856948902</v>
      </c>
      <c r="CU21">
        <v>2.12023076923077</v>
      </c>
      <c r="CV21">
        <v>-0.93986325598569798</v>
      </c>
      <c r="CW21">
        <v>12.529435896101299</v>
      </c>
      <c r="CX21">
        <v>549.14907692307702</v>
      </c>
      <c r="CY21">
        <v>15</v>
      </c>
      <c r="CZ21">
        <v>1675242571.0999999</v>
      </c>
      <c r="DA21" t="s">
        <v>254</v>
      </c>
      <c r="DB21">
        <v>1</v>
      </c>
      <c r="DC21">
        <v>-3.9409999999999998</v>
      </c>
      <c r="DD21">
        <v>0.39400000000000002</v>
      </c>
      <c r="DE21">
        <v>401</v>
      </c>
      <c r="DF21">
        <v>15</v>
      </c>
      <c r="DG21">
        <v>1.95</v>
      </c>
      <c r="DH21">
        <v>0.51</v>
      </c>
      <c r="DI21">
        <v>-2.1232596296296302</v>
      </c>
      <c r="DJ21">
        <v>-8.0700377358485204E-2</v>
      </c>
      <c r="DK21">
        <v>9.8014163469386198E-2</v>
      </c>
      <c r="DL21">
        <v>1</v>
      </c>
      <c r="DM21">
        <v>2.1656888888888899</v>
      </c>
      <c r="DN21">
        <v>-0.32072176308540301</v>
      </c>
      <c r="DO21">
        <v>0.179527629841602</v>
      </c>
      <c r="DP21">
        <v>1</v>
      </c>
      <c r="DQ21">
        <v>0.50641087037037003</v>
      </c>
      <c r="DR21">
        <v>-4.01935231560894E-2</v>
      </c>
      <c r="DS21">
        <v>5.8226909079155302E-3</v>
      </c>
      <c r="DT21">
        <v>1</v>
      </c>
      <c r="DU21">
        <v>3</v>
      </c>
      <c r="DV21">
        <v>3</v>
      </c>
      <c r="DW21" t="s">
        <v>259</v>
      </c>
      <c r="DX21">
        <v>100</v>
      </c>
      <c r="DY21">
        <v>100</v>
      </c>
      <c r="DZ21">
        <v>-3.9409999999999998</v>
      </c>
      <c r="EA21">
        <v>0.39400000000000002</v>
      </c>
      <c r="EB21">
        <v>2</v>
      </c>
      <c r="EC21">
        <v>507.36700000000002</v>
      </c>
      <c r="ED21">
        <v>467.30399999999997</v>
      </c>
      <c r="EE21">
        <v>26.540400000000002</v>
      </c>
      <c r="EF21">
        <v>27.783000000000001</v>
      </c>
      <c r="EG21">
        <v>30.0017</v>
      </c>
      <c r="EH21">
        <v>27.296299999999999</v>
      </c>
      <c r="EI21">
        <v>27.161999999999999</v>
      </c>
      <c r="EJ21">
        <v>19.581600000000002</v>
      </c>
      <c r="EK21">
        <v>35.993299999999998</v>
      </c>
      <c r="EL21">
        <v>55.200499999999998</v>
      </c>
      <c r="EM21">
        <v>26.528199999999998</v>
      </c>
      <c r="EN21">
        <v>402.49200000000002</v>
      </c>
      <c r="EO21">
        <v>15.0169</v>
      </c>
      <c r="EP21">
        <v>100.41</v>
      </c>
      <c r="EQ21">
        <v>90.815899999999999</v>
      </c>
    </row>
    <row r="22" spans="1:147" x14ac:dyDescent="0.3">
      <c r="A22">
        <v>6</v>
      </c>
      <c r="B22">
        <v>1675242959.5999999</v>
      </c>
      <c r="C22">
        <v>300</v>
      </c>
      <c r="D22" t="s">
        <v>270</v>
      </c>
      <c r="E22" t="s">
        <v>271</v>
      </c>
      <c r="F22">
        <v>1675242951.5999999</v>
      </c>
      <c r="G22">
        <f t="shared" si="0"/>
        <v>3.3770869484464408E-3</v>
      </c>
      <c r="H22">
        <f t="shared" si="1"/>
        <v>12.105390259552401</v>
      </c>
      <c r="I22">
        <f t="shared" si="2"/>
        <v>400.013709677419</v>
      </c>
      <c r="J22">
        <f t="shared" si="3"/>
        <v>248.20934558062132</v>
      </c>
      <c r="K22">
        <f t="shared" si="4"/>
        <v>23.977895631268645</v>
      </c>
      <c r="L22">
        <f t="shared" si="5"/>
        <v>38.642731035307946</v>
      </c>
      <c r="M22">
        <f t="shared" si="6"/>
        <v>0.14189858230092672</v>
      </c>
      <c r="N22">
        <f t="shared" si="7"/>
        <v>3.3815862582965055</v>
      </c>
      <c r="O22">
        <f t="shared" si="8"/>
        <v>0.13867174397329388</v>
      </c>
      <c r="P22">
        <f t="shared" si="9"/>
        <v>8.6953646872315785E-2</v>
      </c>
      <c r="Q22">
        <f t="shared" si="10"/>
        <v>161.84589144258985</v>
      </c>
      <c r="R22">
        <f t="shared" si="11"/>
        <v>27.851873764261089</v>
      </c>
      <c r="S22">
        <f t="shared" si="12"/>
        <v>27.994948387096802</v>
      </c>
      <c r="T22">
        <f t="shared" si="13"/>
        <v>3.7937222743601464</v>
      </c>
      <c r="U22">
        <f t="shared" si="14"/>
        <v>40.176493920715664</v>
      </c>
      <c r="V22">
        <f t="shared" si="15"/>
        <v>1.505655242068253</v>
      </c>
      <c r="W22">
        <f t="shared" si="16"/>
        <v>3.7476023792407434</v>
      </c>
      <c r="X22">
        <f t="shared" si="17"/>
        <v>2.2880670322918935</v>
      </c>
      <c r="Y22">
        <f t="shared" si="18"/>
        <v>-148.92953442648803</v>
      </c>
      <c r="Z22">
        <f t="shared" si="19"/>
        <v>-38.21941840117119</v>
      </c>
      <c r="AA22">
        <f t="shared" si="20"/>
        <v>-2.4609267054650128</v>
      </c>
      <c r="AB22">
        <f t="shared" si="21"/>
        <v>-27.763988090534376</v>
      </c>
      <c r="AC22">
        <v>-3.9929353193994897E-2</v>
      </c>
      <c r="AD22">
        <v>4.4824196963719101E-2</v>
      </c>
      <c r="AE22">
        <v>3.3714806849826799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50785.730703854802</v>
      </c>
      <c r="AK22">
        <v>0</v>
      </c>
      <c r="AL22">
        <v>0</v>
      </c>
      <c r="AM22">
        <v>0</v>
      </c>
      <c r="AN22">
        <f t="shared" si="25"/>
        <v>0</v>
      </c>
      <c r="AO22" t="e">
        <f t="shared" si="26"/>
        <v>#DIV/0!</v>
      </c>
      <c r="AP22">
        <v>-1</v>
      </c>
      <c r="AQ22" t="s">
        <v>272</v>
      </c>
      <c r="AR22">
        <v>2.13545769230769</v>
      </c>
      <c r="AS22">
        <v>1.4896</v>
      </c>
      <c r="AT22">
        <f t="shared" si="27"/>
        <v>-0.43357793522267052</v>
      </c>
      <c r="AU22">
        <v>0.5</v>
      </c>
      <c r="AV22">
        <f t="shared" si="28"/>
        <v>841.19204574209084</v>
      </c>
      <c r="AW22">
        <f t="shared" si="29"/>
        <v>12.105390259552401</v>
      </c>
      <c r="AX22">
        <f t="shared" si="30"/>
        <v>-182.36115515929498</v>
      </c>
      <c r="AY22">
        <f t="shared" si="31"/>
        <v>1</v>
      </c>
      <c r="AZ22">
        <f t="shared" si="32"/>
        <v>1.5579546104707829E-2</v>
      </c>
      <c r="BA22">
        <f t="shared" si="33"/>
        <v>-1</v>
      </c>
      <c r="BB22" t="s">
        <v>252</v>
      </c>
      <c r="BC22">
        <v>0</v>
      </c>
      <c r="BD22">
        <f t="shared" si="34"/>
        <v>1.4896</v>
      </c>
      <c r="BE22">
        <f t="shared" si="35"/>
        <v>-0.43357793522267046</v>
      </c>
      <c r="BF22" t="e">
        <f t="shared" si="36"/>
        <v>#DIV/0!</v>
      </c>
      <c r="BG22">
        <f t="shared" si="37"/>
        <v>-0.43357793522267046</v>
      </c>
      <c r="BH22" t="e">
        <f t="shared" si="38"/>
        <v>#DIV/0!</v>
      </c>
      <c r="BI22">
        <f t="shared" si="39"/>
        <v>999.99016129032202</v>
      </c>
      <c r="BJ22">
        <f t="shared" si="40"/>
        <v>841.19204574209084</v>
      </c>
      <c r="BK22">
        <f t="shared" si="41"/>
        <v>0.84120032206784068</v>
      </c>
      <c r="BL22">
        <f t="shared" si="42"/>
        <v>0.19240064413568139</v>
      </c>
      <c r="BM22">
        <v>0.81022031015138296</v>
      </c>
      <c r="BN22">
        <v>0.5</v>
      </c>
      <c r="BO22" t="s">
        <v>253</v>
      </c>
      <c r="BP22">
        <v>1675242951.5999999</v>
      </c>
      <c r="BQ22">
        <v>400.013709677419</v>
      </c>
      <c r="BR22">
        <v>402.194161290323</v>
      </c>
      <c r="BS22">
        <v>15.5859258064516</v>
      </c>
      <c r="BT22">
        <v>15.047232258064501</v>
      </c>
      <c r="BU22">
        <v>500.01312903225801</v>
      </c>
      <c r="BV22">
        <v>96.403529032258106</v>
      </c>
      <c r="BW22">
        <v>0.19998754838709701</v>
      </c>
      <c r="BX22">
        <v>27.7853064516129</v>
      </c>
      <c r="BY22">
        <v>27.994948387096802</v>
      </c>
      <c r="BZ22">
        <v>999.9</v>
      </c>
      <c r="CA22">
        <v>9988.3870967741896</v>
      </c>
      <c r="CB22">
        <v>0</v>
      </c>
      <c r="CC22">
        <v>387.78729032258002</v>
      </c>
      <c r="CD22">
        <v>999.99016129032202</v>
      </c>
      <c r="CE22">
        <v>0.95998706451612903</v>
      </c>
      <c r="CF22">
        <v>4.00127741935484E-2</v>
      </c>
      <c r="CG22">
        <v>0</v>
      </c>
      <c r="CH22">
        <v>2.1302806451612901</v>
      </c>
      <c r="CI22">
        <v>0</v>
      </c>
      <c r="CJ22">
        <v>558.08993548387105</v>
      </c>
      <c r="CK22">
        <v>9334.1867741935494</v>
      </c>
      <c r="CL22">
        <v>35.709451612903202</v>
      </c>
      <c r="CM22">
        <v>39.354580645161299</v>
      </c>
      <c r="CN22">
        <v>36.753709677419302</v>
      </c>
      <c r="CO22">
        <v>38.330451612903197</v>
      </c>
      <c r="CP22">
        <v>36.102516129032203</v>
      </c>
      <c r="CQ22">
        <v>959.97935483871004</v>
      </c>
      <c r="CR22">
        <v>40.010322580645202</v>
      </c>
      <c r="CS22">
        <v>0</v>
      </c>
      <c r="CT22">
        <v>59.199999809265101</v>
      </c>
      <c r="CU22">
        <v>2.13545769230769</v>
      </c>
      <c r="CV22">
        <v>-6.9117940247277201E-2</v>
      </c>
      <c r="CW22">
        <v>8.5083760540347697</v>
      </c>
      <c r="CX22">
        <v>558.17738461538499</v>
      </c>
      <c r="CY22">
        <v>15</v>
      </c>
      <c r="CZ22">
        <v>1675242571.0999999</v>
      </c>
      <c r="DA22" t="s">
        <v>254</v>
      </c>
      <c r="DB22">
        <v>1</v>
      </c>
      <c r="DC22">
        <v>-3.9409999999999998</v>
      </c>
      <c r="DD22">
        <v>0.39400000000000002</v>
      </c>
      <c r="DE22">
        <v>401</v>
      </c>
      <c r="DF22">
        <v>15</v>
      </c>
      <c r="DG22">
        <v>1.95</v>
      </c>
      <c r="DH22">
        <v>0.51</v>
      </c>
      <c r="DI22">
        <v>-2.1794424074074099</v>
      </c>
      <c r="DJ22">
        <v>6.0534385363068301E-2</v>
      </c>
      <c r="DK22">
        <v>0.116276469848808</v>
      </c>
      <c r="DL22">
        <v>1</v>
      </c>
      <c r="DM22">
        <v>2.1809066666666701</v>
      </c>
      <c r="DN22">
        <v>-0.23190523415979</v>
      </c>
      <c r="DO22">
        <v>0.18441673869557301</v>
      </c>
      <c r="DP22">
        <v>1</v>
      </c>
      <c r="DQ22">
        <v>0.541052444444444</v>
      </c>
      <c r="DR22">
        <v>-1.2187435105774099E-2</v>
      </c>
      <c r="DS22">
        <v>1.06619657378488E-2</v>
      </c>
      <c r="DT22">
        <v>1</v>
      </c>
      <c r="DU22">
        <v>3</v>
      </c>
      <c r="DV22">
        <v>3</v>
      </c>
      <c r="DW22" t="s">
        <v>259</v>
      </c>
      <c r="DX22">
        <v>100</v>
      </c>
      <c r="DY22">
        <v>100</v>
      </c>
      <c r="DZ22">
        <v>-3.9409999999999998</v>
      </c>
      <c r="EA22">
        <v>0.39400000000000002</v>
      </c>
      <c r="EB22">
        <v>2</v>
      </c>
      <c r="EC22">
        <v>508.08800000000002</v>
      </c>
      <c r="ED22">
        <v>465.95</v>
      </c>
      <c r="EE22">
        <v>26.467300000000002</v>
      </c>
      <c r="EF22">
        <v>28.046500000000002</v>
      </c>
      <c r="EG22">
        <v>30.001899999999999</v>
      </c>
      <c r="EH22">
        <v>27.619700000000002</v>
      </c>
      <c r="EI22">
        <v>27.500599999999999</v>
      </c>
      <c r="EJ22">
        <v>19.6572</v>
      </c>
      <c r="EK22">
        <v>37.111699999999999</v>
      </c>
      <c r="EL22">
        <v>54.452399999999997</v>
      </c>
      <c r="EM22">
        <v>26.462</v>
      </c>
      <c r="EN22">
        <v>402.29300000000001</v>
      </c>
      <c r="EO22">
        <v>14.9476</v>
      </c>
      <c r="EP22">
        <v>100.381</v>
      </c>
      <c r="EQ22">
        <v>90.777100000000004</v>
      </c>
    </row>
    <row r="23" spans="1:147" x14ac:dyDescent="0.3">
      <c r="A23">
        <v>7</v>
      </c>
      <c r="B23">
        <v>1675243019.5999999</v>
      </c>
      <c r="C23">
        <v>360</v>
      </c>
      <c r="D23" t="s">
        <v>273</v>
      </c>
      <c r="E23" t="s">
        <v>274</v>
      </c>
      <c r="F23">
        <v>1675243011.5999999</v>
      </c>
      <c r="G23">
        <f t="shared" si="0"/>
        <v>3.5128658227790489E-3</v>
      </c>
      <c r="H23">
        <f t="shared" si="1"/>
        <v>12.513724839372957</v>
      </c>
      <c r="I23">
        <f t="shared" si="2"/>
        <v>399.99438709677401</v>
      </c>
      <c r="J23">
        <f t="shared" si="3"/>
        <v>249.13100180258303</v>
      </c>
      <c r="K23">
        <f t="shared" si="4"/>
        <v>24.067049747095322</v>
      </c>
      <c r="L23">
        <f t="shared" si="5"/>
        <v>38.641055280809105</v>
      </c>
      <c r="M23">
        <f t="shared" si="6"/>
        <v>0.14781257307292972</v>
      </c>
      <c r="N23">
        <f t="shared" si="7"/>
        <v>3.383031496223202</v>
      </c>
      <c r="O23">
        <f t="shared" si="8"/>
        <v>0.1443161836801107</v>
      </c>
      <c r="P23">
        <f t="shared" si="9"/>
        <v>9.0504863121217888E-2</v>
      </c>
      <c r="Q23">
        <f t="shared" si="10"/>
        <v>161.8423462202569</v>
      </c>
      <c r="R23">
        <f t="shared" si="11"/>
        <v>27.835597277003497</v>
      </c>
      <c r="S23">
        <f t="shared" si="12"/>
        <v>27.9830419354839</v>
      </c>
      <c r="T23">
        <f t="shared" si="13"/>
        <v>3.7910897301735753</v>
      </c>
      <c r="U23">
        <f t="shared" si="14"/>
        <v>40.099525330160553</v>
      </c>
      <c r="V23">
        <f t="shared" si="15"/>
        <v>1.5040537556364704</v>
      </c>
      <c r="W23">
        <f t="shared" si="16"/>
        <v>3.7508018941690762</v>
      </c>
      <c r="X23">
        <f t="shared" si="17"/>
        <v>2.2870359745371047</v>
      </c>
      <c r="Y23">
        <f t="shared" si="18"/>
        <v>-154.91738278455605</v>
      </c>
      <c r="Z23">
        <f t="shared" si="19"/>
        <v>-33.398405557360142</v>
      </c>
      <c r="AA23">
        <f t="shared" si="20"/>
        <v>-2.1496146945115786</v>
      </c>
      <c r="AB23">
        <f t="shared" si="21"/>
        <v>-28.623056816170866</v>
      </c>
      <c r="AC23">
        <v>-3.9950811092586802E-2</v>
      </c>
      <c r="AD23">
        <v>4.4848285334703697E-2</v>
      </c>
      <c r="AE23">
        <v>3.37292049220865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50809.453217986746</v>
      </c>
      <c r="AK23">
        <v>0</v>
      </c>
      <c r="AL23">
        <v>0</v>
      </c>
      <c r="AM23">
        <v>0</v>
      </c>
      <c r="AN23">
        <f t="shared" si="25"/>
        <v>0</v>
      </c>
      <c r="AO23" t="e">
        <f t="shared" si="26"/>
        <v>#DIV/0!</v>
      </c>
      <c r="AP23">
        <v>-1</v>
      </c>
      <c r="AQ23" t="s">
        <v>275</v>
      </c>
      <c r="AR23">
        <v>2.17818076923077</v>
      </c>
      <c r="AS23">
        <v>1.3919999999999999</v>
      </c>
      <c r="AT23">
        <f t="shared" si="27"/>
        <v>-0.56478503536693259</v>
      </c>
      <c r="AU23">
        <v>0.5</v>
      </c>
      <c r="AV23">
        <f t="shared" si="28"/>
        <v>841.17583652931285</v>
      </c>
      <c r="AW23">
        <f t="shared" si="29"/>
        <v>12.513724839372957</v>
      </c>
      <c r="AX23">
        <f t="shared" si="30"/>
        <v>-237.54176229200854</v>
      </c>
      <c r="AY23">
        <f t="shared" si="31"/>
        <v>1</v>
      </c>
      <c r="AZ23">
        <f t="shared" si="32"/>
        <v>1.6065279401189788E-2</v>
      </c>
      <c r="BA23">
        <f t="shared" si="33"/>
        <v>-1</v>
      </c>
      <c r="BB23" t="s">
        <v>252</v>
      </c>
      <c r="BC23">
        <v>0</v>
      </c>
      <c r="BD23">
        <f t="shared" si="34"/>
        <v>1.3919999999999999</v>
      </c>
      <c r="BE23">
        <f t="shared" si="35"/>
        <v>-0.56478503536693259</v>
      </c>
      <c r="BF23" t="e">
        <f t="shared" si="36"/>
        <v>#DIV/0!</v>
      </c>
      <c r="BG23">
        <f t="shared" si="37"/>
        <v>-0.56478503536693259</v>
      </c>
      <c r="BH23" t="e">
        <f t="shared" si="38"/>
        <v>#DIV/0!</v>
      </c>
      <c r="BI23">
        <f t="shared" si="39"/>
        <v>999.97119354838696</v>
      </c>
      <c r="BJ23">
        <f t="shared" si="40"/>
        <v>841.17583652931285</v>
      </c>
      <c r="BK23">
        <f t="shared" si="41"/>
        <v>0.84120006851838347</v>
      </c>
      <c r="BL23">
        <f t="shared" si="42"/>
        <v>0.192400137036767</v>
      </c>
      <c r="BM23">
        <v>0.81022031015138296</v>
      </c>
      <c r="BN23">
        <v>0.5</v>
      </c>
      <c r="BO23" t="s">
        <v>253</v>
      </c>
      <c r="BP23">
        <v>1675243011.5999999</v>
      </c>
      <c r="BQ23">
        <v>399.99438709677401</v>
      </c>
      <c r="BR23">
        <v>402.24980645161298</v>
      </c>
      <c r="BS23">
        <v>15.5692709677419</v>
      </c>
      <c r="BT23">
        <v>15.0089064516129</v>
      </c>
      <c r="BU23">
        <v>500.01061290322599</v>
      </c>
      <c r="BV23">
        <v>96.403964516128994</v>
      </c>
      <c r="BW23">
        <v>0.20002925806451599</v>
      </c>
      <c r="BX23">
        <v>27.799922580645202</v>
      </c>
      <c r="BY23">
        <v>27.9830419354839</v>
      </c>
      <c r="BZ23">
        <v>999.9</v>
      </c>
      <c r="CA23">
        <v>9993.7096774193506</v>
      </c>
      <c r="CB23">
        <v>0</v>
      </c>
      <c r="CC23">
        <v>387.85174193548397</v>
      </c>
      <c r="CD23">
        <v>999.97119354838696</v>
      </c>
      <c r="CE23">
        <v>0.95999351612903205</v>
      </c>
      <c r="CF23">
        <v>4.0006193548387102E-2</v>
      </c>
      <c r="CG23">
        <v>0</v>
      </c>
      <c r="CH23">
        <v>2.1677806451612902</v>
      </c>
      <c r="CI23">
        <v>0</v>
      </c>
      <c r="CJ23">
        <v>564.31274193548404</v>
      </c>
      <c r="CK23">
        <v>9334.0367741935497</v>
      </c>
      <c r="CL23">
        <v>36.443387096774202</v>
      </c>
      <c r="CM23">
        <v>39.951387096774198</v>
      </c>
      <c r="CN23">
        <v>37.499709677419297</v>
      </c>
      <c r="CO23">
        <v>38.896903225806497</v>
      </c>
      <c r="CP23">
        <v>36.755709677419297</v>
      </c>
      <c r="CQ23">
        <v>959.96612903225798</v>
      </c>
      <c r="CR23">
        <v>40.000967741935497</v>
      </c>
      <c r="CS23">
        <v>0</v>
      </c>
      <c r="CT23">
        <v>59.599999904632597</v>
      </c>
      <c r="CU23">
        <v>2.17818076923077</v>
      </c>
      <c r="CV23">
        <v>-0.29406836987879198</v>
      </c>
      <c r="CW23">
        <v>4.3481367288677202</v>
      </c>
      <c r="CX23">
        <v>564.34349999999995</v>
      </c>
      <c r="CY23">
        <v>15</v>
      </c>
      <c r="CZ23">
        <v>1675242571.0999999</v>
      </c>
      <c r="DA23" t="s">
        <v>254</v>
      </c>
      <c r="DB23">
        <v>1</v>
      </c>
      <c r="DC23">
        <v>-3.9409999999999998</v>
      </c>
      <c r="DD23">
        <v>0.39400000000000002</v>
      </c>
      <c r="DE23">
        <v>401</v>
      </c>
      <c r="DF23">
        <v>15</v>
      </c>
      <c r="DG23">
        <v>1.95</v>
      </c>
      <c r="DH23">
        <v>0.51</v>
      </c>
      <c r="DI23">
        <v>-2.2395405555555601</v>
      </c>
      <c r="DJ23">
        <v>-0.10282982275585099</v>
      </c>
      <c r="DK23">
        <v>0.121973440907143</v>
      </c>
      <c r="DL23">
        <v>1</v>
      </c>
      <c r="DM23">
        <v>2.1746355555555601</v>
      </c>
      <c r="DN23">
        <v>1.7172088947293999E-2</v>
      </c>
      <c r="DO23">
        <v>0.166777460714777</v>
      </c>
      <c r="DP23">
        <v>1</v>
      </c>
      <c r="DQ23">
        <v>0.56159401851851898</v>
      </c>
      <c r="DR23">
        <v>-1.7406929674096199E-3</v>
      </c>
      <c r="DS23">
        <v>7.0679032997921403E-3</v>
      </c>
      <c r="DT23">
        <v>1</v>
      </c>
      <c r="DU23">
        <v>3</v>
      </c>
      <c r="DV23">
        <v>3</v>
      </c>
      <c r="DW23" t="s">
        <v>259</v>
      </c>
      <c r="DX23">
        <v>100</v>
      </c>
      <c r="DY23">
        <v>100</v>
      </c>
      <c r="DZ23">
        <v>-3.9409999999999998</v>
      </c>
      <c r="EA23">
        <v>0.39400000000000002</v>
      </c>
      <c r="EB23">
        <v>2</v>
      </c>
      <c r="EC23">
        <v>508.94499999999999</v>
      </c>
      <c r="ED23">
        <v>464.88499999999999</v>
      </c>
      <c r="EE23">
        <v>26.471900000000002</v>
      </c>
      <c r="EF23">
        <v>28.291399999999999</v>
      </c>
      <c r="EG23">
        <v>30.0014</v>
      </c>
      <c r="EH23">
        <v>27.916899999999998</v>
      </c>
      <c r="EI23">
        <v>27.813700000000001</v>
      </c>
      <c r="EJ23">
        <v>19.726800000000001</v>
      </c>
      <c r="EK23">
        <v>37.111699999999999</v>
      </c>
      <c r="EL23">
        <v>53.700800000000001</v>
      </c>
      <c r="EM23">
        <v>26.485199999999999</v>
      </c>
      <c r="EN23">
        <v>402.35</v>
      </c>
      <c r="EO23">
        <v>14.9422</v>
      </c>
      <c r="EP23">
        <v>100.351</v>
      </c>
      <c r="EQ23">
        <v>90.740099999999998</v>
      </c>
    </row>
    <row r="24" spans="1:147" x14ac:dyDescent="0.3">
      <c r="A24">
        <v>8</v>
      </c>
      <c r="B24">
        <v>1675243079.5999999</v>
      </c>
      <c r="C24">
        <v>420</v>
      </c>
      <c r="D24" t="s">
        <v>276</v>
      </c>
      <c r="E24" t="s">
        <v>277</v>
      </c>
      <c r="F24">
        <v>1675243071.5999999</v>
      </c>
      <c r="G24">
        <f t="shared" si="0"/>
        <v>3.6639383393104073E-3</v>
      </c>
      <c r="H24">
        <f t="shared" si="1"/>
        <v>12.778135431903081</v>
      </c>
      <c r="I24">
        <f t="shared" si="2"/>
        <v>400.01845161290299</v>
      </c>
      <c r="J24">
        <f t="shared" si="3"/>
        <v>251.87797194397891</v>
      </c>
      <c r="K24">
        <f t="shared" si="4"/>
        <v>24.332917410049859</v>
      </c>
      <c r="L24">
        <f t="shared" si="5"/>
        <v>38.644173090919139</v>
      </c>
      <c r="M24">
        <f t="shared" si="6"/>
        <v>0.1541713177205061</v>
      </c>
      <c r="N24">
        <f t="shared" si="7"/>
        <v>3.3873860339424651</v>
      </c>
      <c r="O24">
        <f t="shared" si="8"/>
        <v>0.15037655535812106</v>
      </c>
      <c r="P24">
        <f t="shared" si="9"/>
        <v>9.4318511813208453E-2</v>
      </c>
      <c r="Q24">
        <f t="shared" si="10"/>
        <v>161.84786896476501</v>
      </c>
      <c r="R24">
        <f t="shared" si="11"/>
        <v>27.845354088524324</v>
      </c>
      <c r="S24">
        <f t="shared" si="12"/>
        <v>28.0110483870968</v>
      </c>
      <c r="T24">
        <f t="shared" si="13"/>
        <v>3.7972845581918242</v>
      </c>
      <c r="U24">
        <f t="shared" si="14"/>
        <v>40.104259289267603</v>
      </c>
      <c r="V24">
        <f t="shared" si="15"/>
        <v>1.5081043669882392</v>
      </c>
      <c r="W24">
        <f t="shared" si="16"/>
        <v>3.7604593469996508</v>
      </c>
      <c r="X24">
        <f t="shared" si="17"/>
        <v>2.289180191203585</v>
      </c>
      <c r="Y24">
        <f t="shared" si="18"/>
        <v>-161.57968076358895</v>
      </c>
      <c r="Z24">
        <f t="shared" si="19"/>
        <v>-30.511215510826879</v>
      </c>
      <c r="AA24">
        <f t="shared" si="20"/>
        <v>-1.9619671817436879</v>
      </c>
      <c r="AB24">
        <f t="shared" si="21"/>
        <v>-32.204994491394508</v>
      </c>
      <c r="AC24">
        <v>-4.0015487204128203E-2</v>
      </c>
      <c r="AD24">
        <v>4.4920889935847502E-2</v>
      </c>
      <c r="AE24">
        <v>3.3772586612884399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50880.932835734624</v>
      </c>
      <c r="AK24">
        <v>0</v>
      </c>
      <c r="AL24">
        <v>0</v>
      </c>
      <c r="AM24">
        <v>0</v>
      </c>
      <c r="AN24">
        <f t="shared" si="25"/>
        <v>0</v>
      </c>
      <c r="AO24" t="e">
        <f t="shared" si="26"/>
        <v>#DIV/0!</v>
      </c>
      <c r="AP24">
        <v>-1</v>
      </c>
      <c r="AQ24" t="s">
        <v>278</v>
      </c>
      <c r="AR24">
        <v>2.1370269230769199</v>
      </c>
      <c r="AS24">
        <v>2.2599800000000001</v>
      </c>
      <c r="AT24">
        <f t="shared" si="27"/>
        <v>5.4404497793378748E-2</v>
      </c>
      <c r="AU24">
        <v>0.5</v>
      </c>
      <c r="AV24">
        <f t="shared" si="28"/>
        <v>841.20488628380576</v>
      </c>
      <c r="AW24">
        <f t="shared" si="29"/>
        <v>12.778135431903081</v>
      </c>
      <c r="AX24">
        <f t="shared" si="30"/>
        <v>22.882664689803367</v>
      </c>
      <c r="AY24">
        <f t="shared" si="31"/>
        <v>1</v>
      </c>
      <c r="AZ24">
        <f t="shared" si="32"/>
        <v>1.6379048263462669E-2</v>
      </c>
      <c r="BA24">
        <f t="shared" si="33"/>
        <v>-1</v>
      </c>
      <c r="BB24" t="s">
        <v>252</v>
      </c>
      <c r="BC24">
        <v>0</v>
      </c>
      <c r="BD24">
        <f t="shared" si="34"/>
        <v>2.2599800000000001</v>
      </c>
      <c r="BE24">
        <f t="shared" si="35"/>
        <v>5.4404497793378796E-2</v>
      </c>
      <c r="BF24" t="e">
        <f t="shared" si="36"/>
        <v>#DIV/0!</v>
      </c>
      <c r="BG24">
        <f t="shared" si="37"/>
        <v>5.4404497793378796E-2</v>
      </c>
      <c r="BH24" t="e">
        <f t="shared" si="38"/>
        <v>#DIV/0!</v>
      </c>
      <c r="BI24">
        <f t="shared" si="39"/>
        <v>1000.00577419355</v>
      </c>
      <c r="BJ24">
        <f t="shared" si="40"/>
        <v>841.20488628380576</v>
      </c>
      <c r="BK24">
        <f t="shared" si="41"/>
        <v>0.84120002903202384</v>
      </c>
      <c r="BL24">
        <f t="shared" si="42"/>
        <v>0.19240005806404786</v>
      </c>
      <c r="BM24">
        <v>0.81022031015138296</v>
      </c>
      <c r="BN24">
        <v>0.5</v>
      </c>
      <c r="BO24" t="s">
        <v>253</v>
      </c>
      <c r="BP24">
        <v>1675243071.5999999</v>
      </c>
      <c r="BQ24">
        <v>400.01845161290299</v>
      </c>
      <c r="BR24">
        <v>402.32654838709698</v>
      </c>
      <c r="BS24">
        <v>15.6108806451613</v>
      </c>
      <c r="BT24">
        <v>15.026435483870999</v>
      </c>
      <c r="BU24">
        <v>500.00496774193499</v>
      </c>
      <c r="BV24">
        <v>96.405996774193596</v>
      </c>
      <c r="BW24">
        <v>0.199979612903226</v>
      </c>
      <c r="BX24">
        <v>27.843974193548402</v>
      </c>
      <c r="BY24">
        <v>28.0110483870968</v>
      </c>
      <c r="BZ24">
        <v>999.9</v>
      </c>
      <c r="CA24">
        <v>10009.677419354801</v>
      </c>
      <c r="CB24">
        <v>0</v>
      </c>
      <c r="CC24">
        <v>387.72364516128999</v>
      </c>
      <c r="CD24">
        <v>1000.00577419355</v>
      </c>
      <c r="CE24">
        <v>0.96000254838709698</v>
      </c>
      <c r="CF24">
        <v>3.9997309677419303E-2</v>
      </c>
      <c r="CG24">
        <v>0</v>
      </c>
      <c r="CH24">
        <v>2.1294290322580598</v>
      </c>
      <c r="CI24">
        <v>0</v>
      </c>
      <c r="CJ24">
        <v>568.35822580645197</v>
      </c>
      <c r="CK24">
        <v>9334.3880645161298</v>
      </c>
      <c r="CL24">
        <v>37.134774193548402</v>
      </c>
      <c r="CM24">
        <v>40.542096774193503</v>
      </c>
      <c r="CN24">
        <v>38.193387096774202</v>
      </c>
      <c r="CO24">
        <v>39.439322580645097</v>
      </c>
      <c r="CP24">
        <v>37.380774193548397</v>
      </c>
      <c r="CQ24">
        <v>960.00677419354804</v>
      </c>
      <c r="CR24">
        <v>40.001290322580601</v>
      </c>
      <c r="CS24">
        <v>0</v>
      </c>
      <c r="CT24">
        <v>59.400000095367403</v>
      </c>
      <c r="CU24">
        <v>2.1370269230769199</v>
      </c>
      <c r="CV24">
        <v>0.31176410002230198</v>
      </c>
      <c r="CW24">
        <v>3.8941538375965798</v>
      </c>
      <c r="CX24">
        <v>568.37338461538502</v>
      </c>
      <c r="CY24">
        <v>15</v>
      </c>
      <c r="CZ24">
        <v>1675242571.0999999</v>
      </c>
      <c r="DA24" t="s">
        <v>254</v>
      </c>
      <c r="DB24">
        <v>1</v>
      </c>
      <c r="DC24">
        <v>-3.9409999999999998</v>
      </c>
      <c r="DD24">
        <v>0.39400000000000002</v>
      </c>
      <c r="DE24">
        <v>401</v>
      </c>
      <c r="DF24">
        <v>15</v>
      </c>
      <c r="DG24">
        <v>1.95</v>
      </c>
      <c r="DH24">
        <v>0.51</v>
      </c>
      <c r="DI24">
        <v>-2.3265220370370399</v>
      </c>
      <c r="DJ24">
        <v>0.163409353916528</v>
      </c>
      <c r="DK24">
        <v>0.114271940650033</v>
      </c>
      <c r="DL24">
        <v>1</v>
      </c>
      <c r="DM24">
        <v>2.1587777777777801</v>
      </c>
      <c r="DN24">
        <v>-4.8262539787075898E-2</v>
      </c>
      <c r="DO24">
        <v>0.18379742216653</v>
      </c>
      <c r="DP24">
        <v>1</v>
      </c>
      <c r="DQ24">
        <v>0.58128159259259304</v>
      </c>
      <c r="DR24">
        <v>3.95344265294452E-2</v>
      </c>
      <c r="DS24">
        <v>8.8456189941447608E-3</v>
      </c>
      <c r="DT24">
        <v>1</v>
      </c>
      <c r="DU24">
        <v>3</v>
      </c>
      <c r="DV24">
        <v>3</v>
      </c>
      <c r="DW24" t="s">
        <v>259</v>
      </c>
      <c r="DX24">
        <v>100</v>
      </c>
      <c r="DY24">
        <v>100</v>
      </c>
      <c r="DZ24">
        <v>-3.9409999999999998</v>
      </c>
      <c r="EA24">
        <v>0.39400000000000002</v>
      </c>
      <c r="EB24">
        <v>2</v>
      </c>
      <c r="EC24">
        <v>509.10599999999999</v>
      </c>
      <c r="ED24">
        <v>463.17599999999999</v>
      </c>
      <c r="EE24">
        <v>26.422799999999999</v>
      </c>
      <c r="EF24">
        <v>28.514299999999999</v>
      </c>
      <c r="EG24">
        <v>30.001300000000001</v>
      </c>
      <c r="EH24">
        <v>28.191700000000001</v>
      </c>
      <c r="EI24">
        <v>28.100200000000001</v>
      </c>
      <c r="EJ24">
        <v>19.779699999999998</v>
      </c>
      <c r="EK24">
        <v>37.670099999999998</v>
      </c>
      <c r="EL24">
        <v>52.582900000000002</v>
      </c>
      <c r="EM24">
        <v>26.4146</v>
      </c>
      <c r="EN24">
        <v>402.53699999999998</v>
      </c>
      <c r="EO24">
        <v>14.9389</v>
      </c>
      <c r="EP24">
        <v>100.32899999999999</v>
      </c>
      <c r="EQ24">
        <v>90.709500000000006</v>
      </c>
    </row>
    <row r="25" spans="1:147" x14ac:dyDescent="0.3">
      <c r="A25">
        <v>9</v>
      </c>
      <c r="B25">
        <v>1675243139.5999999</v>
      </c>
      <c r="C25">
        <v>480</v>
      </c>
      <c r="D25" t="s">
        <v>279</v>
      </c>
      <c r="E25" t="s">
        <v>280</v>
      </c>
      <c r="F25">
        <v>1675243131.5999999</v>
      </c>
      <c r="G25">
        <f t="shared" si="0"/>
        <v>3.8027882806303476E-3</v>
      </c>
      <c r="H25">
        <f t="shared" si="1"/>
        <v>13.040876553586077</v>
      </c>
      <c r="I25">
        <f t="shared" si="2"/>
        <v>400.00487096774202</v>
      </c>
      <c r="J25">
        <f t="shared" si="3"/>
        <v>253.98134425541781</v>
      </c>
      <c r="K25">
        <f t="shared" si="4"/>
        <v>24.534655918485829</v>
      </c>
      <c r="L25">
        <f t="shared" si="5"/>
        <v>38.640561981758722</v>
      </c>
      <c r="M25">
        <f t="shared" si="6"/>
        <v>0.16002831361506378</v>
      </c>
      <c r="N25">
        <f t="shared" si="7"/>
        <v>3.3860134061444462</v>
      </c>
      <c r="O25">
        <f t="shared" si="8"/>
        <v>0.15594225065953285</v>
      </c>
      <c r="P25">
        <f t="shared" si="9"/>
        <v>9.7822333377822118E-2</v>
      </c>
      <c r="Q25">
        <f t="shared" si="10"/>
        <v>161.84650714828513</v>
      </c>
      <c r="R25">
        <f t="shared" si="11"/>
        <v>27.838491531625476</v>
      </c>
      <c r="S25">
        <f t="shared" si="12"/>
        <v>28.007745161290298</v>
      </c>
      <c r="T25">
        <f t="shared" si="13"/>
        <v>3.7965534490390267</v>
      </c>
      <c r="U25">
        <f t="shared" si="14"/>
        <v>39.977961153227156</v>
      </c>
      <c r="V25">
        <f t="shared" si="15"/>
        <v>1.5055201719776257</v>
      </c>
      <c r="W25">
        <f t="shared" si="16"/>
        <v>3.7658753186719105</v>
      </c>
      <c r="X25">
        <f t="shared" si="17"/>
        <v>2.291033277061401</v>
      </c>
      <c r="Y25">
        <f t="shared" si="18"/>
        <v>-167.70296317579832</v>
      </c>
      <c r="Z25">
        <f t="shared" si="19"/>
        <v>-25.394020167498834</v>
      </c>
      <c r="AA25">
        <f t="shared" si="20"/>
        <v>-1.6337512505218179</v>
      </c>
      <c r="AB25">
        <f t="shared" si="21"/>
        <v>-32.884227445533838</v>
      </c>
      <c r="AC25">
        <v>-3.99950964242188E-2</v>
      </c>
      <c r="AD25">
        <v>4.4897999499068801E-2</v>
      </c>
      <c r="AE25">
        <v>3.3758911941180001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50851.778944058213</v>
      </c>
      <c r="AK25">
        <v>0</v>
      </c>
      <c r="AL25">
        <v>0</v>
      </c>
      <c r="AM25">
        <v>0</v>
      </c>
      <c r="AN25">
        <f t="shared" si="25"/>
        <v>0</v>
      </c>
      <c r="AO25" t="e">
        <f t="shared" si="26"/>
        <v>#DIV/0!</v>
      </c>
      <c r="AP25">
        <v>-1</v>
      </c>
      <c r="AQ25" t="s">
        <v>281</v>
      </c>
      <c r="AR25">
        <v>2.1267999999999998</v>
      </c>
      <c r="AS25">
        <v>1.3788</v>
      </c>
      <c r="AT25">
        <f t="shared" si="27"/>
        <v>-0.54250072526834914</v>
      </c>
      <c r="AU25">
        <v>0.5</v>
      </c>
      <c r="AV25">
        <f t="shared" si="28"/>
        <v>841.20045859401523</v>
      </c>
      <c r="AW25">
        <f t="shared" si="29"/>
        <v>13.040876553586077</v>
      </c>
      <c r="AX25">
        <f t="shared" si="30"/>
        <v>-228.17592944166057</v>
      </c>
      <c r="AY25">
        <f t="shared" si="31"/>
        <v>1</v>
      </c>
      <c r="AZ25">
        <f t="shared" si="32"/>
        <v>1.6691475153323188E-2</v>
      </c>
      <c r="BA25">
        <f t="shared" si="33"/>
        <v>-1</v>
      </c>
      <c r="BB25" t="s">
        <v>252</v>
      </c>
      <c r="BC25">
        <v>0</v>
      </c>
      <c r="BD25">
        <f t="shared" si="34"/>
        <v>1.3788</v>
      </c>
      <c r="BE25">
        <f t="shared" si="35"/>
        <v>-0.54250072526834914</v>
      </c>
      <c r="BF25" t="e">
        <f t="shared" si="36"/>
        <v>#DIV/0!</v>
      </c>
      <c r="BG25">
        <f t="shared" si="37"/>
        <v>-0.54250072526834914</v>
      </c>
      <c r="BH25" t="e">
        <f t="shared" si="38"/>
        <v>#DIV/0!</v>
      </c>
      <c r="BI25">
        <f t="shared" si="39"/>
        <v>1000.00087096774</v>
      </c>
      <c r="BJ25">
        <f t="shared" si="40"/>
        <v>841.20045859401523</v>
      </c>
      <c r="BK25">
        <f t="shared" si="41"/>
        <v>0.84119972593619108</v>
      </c>
      <c r="BL25">
        <f t="shared" si="42"/>
        <v>0.19239945187238228</v>
      </c>
      <c r="BM25">
        <v>0.81022031015138296</v>
      </c>
      <c r="BN25">
        <v>0.5</v>
      </c>
      <c r="BO25" t="s">
        <v>253</v>
      </c>
      <c r="BP25">
        <v>1675243131.5999999</v>
      </c>
      <c r="BQ25">
        <v>400.00487096774202</v>
      </c>
      <c r="BR25">
        <v>402.36454838709699</v>
      </c>
      <c r="BS25">
        <v>15.585058064516099</v>
      </c>
      <c r="BT25">
        <v>14.978445161290299</v>
      </c>
      <c r="BU25">
        <v>500.002096774194</v>
      </c>
      <c r="BV25">
        <v>96.400364516129002</v>
      </c>
      <c r="BW25">
        <v>0.19986409677419401</v>
      </c>
      <c r="BX25">
        <v>27.868635483871</v>
      </c>
      <c r="BY25">
        <v>28.007745161290298</v>
      </c>
      <c r="BZ25">
        <v>999.9</v>
      </c>
      <c r="CA25">
        <v>10005.1612903226</v>
      </c>
      <c r="CB25">
        <v>0</v>
      </c>
      <c r="CC25">
        <v>387.81238709677399</v>
      </c>
      <c r="CD25">
        <v>1000.00087096774</v>
      </c>
      <c r="CE25">
        <v>0.96001064516128998</v>
      </c>
      <c r="CF25">
        <v>3.9989741935483901E-2</v>
      </c>
      <c r="CG25">
        <v>0</v>
      </c>
      <c r="CH25">
        <v>2.1355387096774199</v>
      </c>
      <c r="CI25">
        <v>0</v>
      </c>
      <c r="CJ25">
        <v>570.64432258064505</v>
      </c>
      <c r="CK25">
        <v>9334.3641935483902</v>
      </c>
      <c r="CL25">
        <v>37.771870967741897</v>
      </c>
      <c r="CM25">
        <v>41.0723548387097</v>
      </c>
      <c r="CN25">
        <v>38.852548387096803</v>
      </c>
      <c r="CO25">
        <v>39.935225806451598</v>
      </c>
      <c r="CP25">
        <v>37.955354838709702</v>
      </c>
      <c r="CQ25">
        <v>960.01161290322602</v>
      </c>
      <c r="CR25">
        <v>39.990967741935499</v>
      </c>
      <c r="CS25">
        <v>0</v>
      </c>
      <c r="CT25">
        <v>59.399999856948902</v>
      </c>
      <c r="CU25">
        <v>2.1267999999999998</v>
      </c>
      <c r="CV25">
        <v>-3.3859822110077598E-2</v>
      </c>
      <c r="CW25">
        <v>2.3307692280763601</v>
      </c>
      <c r="CX25">
        <v>570.64773076923098</v>
      </c>
      <c r="CY25">
        <v>15</v>
      </c>
      <c r="CZ25">
        <v>1675242571.0999999</v>
      </c>
      <c r="DA25" t="s">
        <v>254</v>
      </c>
      <c r="DB25">
        <v>1</v>
      </c>
      <c r="DC25">
        <v>-3.9409999999999998</v>
      </c>
      <c r="DD25">
        <v>0.39400000000000002</v>
      </c>
      <c r="DE25">
        <v>401</v>
      </c>
      <c r="DF25">
        <v>15</v>
      </c>
      <c r="DG25">
        <v>1.95</v>
      </c>
      <c r="DH25">
        <v>0.51</v>
      </c>
      <c r="DI25">
        <v>-2.35243222222222</v>
      </c>
      <c r="DJ25">
        <v>6.5852395654660098E-2</v>
      </c>
      <c r="DK25">
        <v>0.113868462444639</v>
      </c>
      <c r="DL25">
        <v>1</v>
      </c>
      <c r="DM25">
        <v>2.1619333333333302</v>
      </c>
      <c r="DN25">
        <v>-0.14002304906157101</v>
      </c>
      <c r="DO25">
        <v>0.14707398893829701</v>
      </c>
      <c r="DP25">
        <v>1</v>
      </c>
      <c r="DQ25">
        <v>0.60462692592592604</v>
      </c>
      <c r="DR25">
        <v>-2.35295140080042E-3</v>
      </c>
      <c r="DS25">
        <v>6.6859358796735099E-3</v>
      </c>
      <c r="DT25">
        <v>1</v>
      </c>
      <c r="DU25">
        <v>3</v>
      </c>
      <c r="DV25">
        <v>3</v>
      </c>
      <c r="DW25" t="s">
        <v>259</v>
      </c>
      <c r="DX25">
        <v>100</v>
      </c>
      <c r="DY25">
        <v>100</v>
      </c>
      <c r="DZ25">
        <v>-3.9409999999999998</v>
      </c>
      <c r="EA25">
        <v>0.39400000000000002</v>
      </c>
      <c r="EB25">
        <v>2</v>
      </c>
      <c r="EC25">
        <v>509.827</v>
      </c>
      <c r="ED25">
        <v>462.322</v>
      </c>
      <c r="EE25">
        <v>26.347999999999999</v>
      </c>
      <c r="EF25">
        <v>28.722300000000001</v>
      </c>
      <c r="EG25">
        <v>30.0014</v>
      </c>
      <c r="EH25">
        <v>28.445599999999999</v>
      </c>
      <c r="EI25">
        <v>28.363900000000001</v>
      </c>
      <c r="EJ25">
        <v>19.8139</v>
      </c>
      <c r="EK25">
        <v>37.671900000000001</v>
      </c>
      <c r="EL25">
        <v>51.834800000000001</v>
      </c>
      <c r="EM25">
        <v>26.331399999999999</v>
      </c>
      <c r="EN25">
        <v>402.47500000000002</v>
      </c>
      <c r="EO25">
        <v>15.059699999999999</v>
      </c>
      <c r="EP25">
        <v>100.30200000000001</v>
      </c>
      <c r="EQ25">
        <v>90.682500000000005</v>
      </c>
    </row>
    <row r="26" spans="1:147" x14ac:dyDescent="0.3">
      <c r="A26">
        <v>10</v>
      </c>
      <c r="B26">
        <v>1675243199.5999999</v>
      </c>
      <c r="C26">
        <v>540</v>
      </c>
      <c r="D26" t="s">
        <v>282</v>
      </c>
      <c r="E26" t="s">
        <v>283</v>
      </c>
      <c r="F26">
        <v>1675243191.5999999</v>
      </c>
      <c r="G26">
        <f t="shared" si="0"/>
        <v>3.7573461065164284E-3</v>
      </c>
      <c r="H26">
        <f t="shared" si="1"/>
        <v>13.398993433789277</v>
      </c>
      <c r="I26">
        <f t="shared" si="2"/>
        <v>400.01603225806502</v>
      </c>
      <c r="J26">
        <f t="shared" si="3"/>
        <v>249.29487889885053</v>
      </c>
      <c r="K26">
        <f t="shared" si="4"/>
        <v>24.082459194523743</v>
      </c>
      <c r="L26">
        <f t="shared" si="5"/>
        <v>38.642469578842849</v>
      </c>
      <c r="M26">
        <f t="shared" si="6"/>
        <v>0.15864010857637728</v>
      </c>
      <c r="N26">
        <f t="shared" si="7"/>
        <v>3.3866771129305935</v>
      </c>
      <c r="O26">
        <f t="shared" si="8"/>
        <v>0.15462443673618342</v>
      </c>
      <c r="P26">
        <f t="shared" si="9"/>
        <v>9.6992598715889389E-2</v>
      </c>
      <c r="Q26">
        <f t="shared" si="10"/>
        <v>161.84507907899237</v>
      </c>
      <c r="R26">
        <f t="shared" si="11"/>
        <v>27.87201586624067</v>
      </c>
      <c r="S26">
        <f t="shared" si="12"/>
        <v>28.010938709677401</v>
      </c>
      <c r="T26">
        <f t="shared" si="13"/>
        <v>3.7972602811118699</v>
      </c>
      <c r="U26">
        <f t="shared" si="14"/>
        <v>40.15873346571815</v>
      </c>
      <c r="V26">
        <f t="shared" si="15"/>
        <v>1.5143775745654982</v>
      </c>
      <c r="W26">
        <f t="shared" si="16"/>
        <v>3.7709794205991574</v>
      </c>
      <c r="X26">
        <f t="shared" si="17"/>
        <v>2.2828827065463715</v>
      </c>
      <c r="Y26">
        <f t="shared" si="18"/>
        <v>-165.69896329737449</v>
      </c>
      <c r="Z26">
        <f t="shared" si="19"/>
        <v>-21.74381317083574</v>
      </c>
      <c r="AA26">
        <f t="shared" si="20"/>
        <v>-1.3988212325043601</v>
      </c>
      <c r="AB26">
        <f t="shared" si="21"/>
        <v>-26.99651862172222</v>
      </c>
      <c r="AC26">
        <v>-4.00049555513914E-2</v>
      </c>
      <c r="AD26">
        <v>4.49090672330269E-2</v>
      </c>
      <c r="AE26">
        <v>3.3765524056938698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50859.919458041419</v>
      </c>
      <c r="AK26">
        <v>0</v>
      </c>
      <c r="AL26">
        <v>0</v>
      </c>
      <c r="AM26">
        <v>0</v>
      </c>
      <c r="AN26">
        <f t="shared" si="25"/>
        <v>0</v>
      </c>
      <c r="AO26" t="e">
        <f t="shared" si="26"/>
        <v>#DIV/0!</v>
      </c>
      <c r="AP26">
        <v>-1</v>
      </c>
      <c r="AQ26" t="s">
        <v>284</v>
      </c>
      <c r="AR26">
        <v>2.2198961538461499</v>
      </c>
      <c r="AS26">
        <v>1.3224</v>
      </c>
      <c r="AT26">
        <f t="shared" si="27"/>
        <v>-0.6786873516682923</v>
      </c>
      <c r="AU26">
        <v>0.5</v>
      </c>
      <c r="AV26">
        <f t="shared" si="28"/>
        <v>841.19231860636444</v>
      </c>
      <c r="AW26">
        <f t="shared" si="29"/>
        <v>13.398993433789277</v>
      </c>
      <c r="AX26">
        <f t="shared" si="30"/>
        <v>-285.45329347933193</v>
      </c>
      <c r="AY26">
        <f t="shared" si="31"/>
        <v>1</v>
      </c>
      <c r="AZ26">
        <f t="shared" si="32"/>
        <v>1.7117362005450359E-2</v>
      </c>
      <c r="BA26">
        <f t="shared" si="33"/>
        <v>-1</v>
      </c>
      <c r="BB26" t="s">
        <v>252</v>
      </c>
      <c r="BC26">
        <v>0</v>
      </c>
      <c r="BD26">
        <f t="shared" si="34"/>
        <v>1.3224</v>
      </c>
      <c r="BE26">
        <f t="shared" si="35"/>
        <v>-0.67868735166829242</v>
      </c>
      <c r="BF26" t="e">
        <f t="shared" si="36"/>
        <v>#DIV/0!</v>
      </c>
      <c r="BG26">
        <f t="shared" si="37"/>
        <v>-0.67868735166829242</v>
      </c>
      <c r="BH26" t="e">
        <f t="shared" si="38"/>
        <v>#DIV/0!</v>
      </c>
      <c r="BI26">
        <f t="shared" si="39"/>
        <v>999.99109677419301</v>
      </c>
      <c r="BJ26">
        <f t="shared" si="40"/>
        <v>841.19231860636444</v>
      </c>
      <c r="BK26">
        <f t="shared" si="41"/>
        <v>0.84119980799820382</v>
      </c>
      <c r="BL26">
        <f t="shared" si="42"/>
        <v>0.1923996159964077</v>
      </c>
      <c r="BM26">
        <v>0.81022031015138296</v>
      </c>
      <c r="BN26">
        <v>0.5</v>
      </c>
      <c r="BO26" t="s">
        <v>253</v>
      </c>
      <c r="BP26">
        <v>1675243191.5999999</v>
      </c>
      <c r="BQ26">
        <v>400.01603225806502</v>
      </c>
      <c r="BR26">
        <v>402.43080645161302</v>
      </c>
      <c r="BS26">
        <v>15.676412903225801</v>
      </c>
      <c r="BT26">
        <v>15.0771032258065</v>
      </c>
      <c r="BU26">
        <v>500.00106451612902</v>
      </c>
      <c r="BV26">
        <v>96.402370967742002</v>
      </c>
      <c r="BW26">
        <v>0.19993109677419399</v>
      </c>
      <c r="BX26">
        <v>27.8918483870968</v>
      </c>
      <c r="BY26">
        <v>28.010938709677401</v>
      </c>
      <c r="BZ26">
        <v>999.9</v>
      </c>
      <c r="CA26">
        <v>10007.419354838699</v>
      </c>
      <c r="CB26">
        <v>0</v>
      </c>
      <c r="CC26">
        <v>387.73203225806401</v>
      </c>
      <c r="CD26">
        <v>999.99109677419301</v>
      </c>
      <c r="CE26">
        <v>0.96000641935483899</v>
      </c>
      <c r="CF26">
        <v>3.9993838709677397E-2</v>
      </c>
      <c r="CG26">
        <v>0</v>
      </c>
      <c r="CH26">
        <v>2.2137096774193501</v>
      </c>
      <c r="CI26">
        <v>0</v>
      </c>
      <c r="CJ26">
        <v>572.36074193548404</v>
      </c>
      <c r="CK26">
        <v>9334.2554838709693</v>
      </c>
      <c r="CL26">
        <v>38.380741935483897</v>
      </c>
      <c r="CM26">
        <v>41.598483870967698</v>
      </c>
      <c r="CN26">
        <v>39.449354838709702</v>
      </c>
      <c r="CO26">
        <v>40.427161290322601</v>
      </c>
      <c r="CP26">
        <v>38.497741935483901</v>
      </c>
      <c r="CQ26">
        <v>959.99741935483905</v>
      </c>
      <c r="CR26">
        <v>39.993225806451598</v>
      </c>
      <c r="CS26">
        <v>0</v>
      </c>
      <c r="CT26">
        <v>59.399999856948902</v>
      </c>
      <c r="CU26">
        <v>2.2198961538461499</v>
      </c>
      <c r="CV26">
        <v>7.8916226617019095E-2</v>
      </c>
      <c r="CW26">
        <v>0.87473506334009399</v>
      </c>
      <c r="CX26">
        <v>572.36423076923097</v>
      </c>
      <c r="CY26">
        <v>15</v>
      </c>
      <c r="CZ26">
        <v>1675242571.0999999</v>
      </c>
      <c r="DA26" t="s">
        <v>254</v>
      </c>
      <c r="DB26">
        <v>1</v>
      </c>
      <c r="DC26">
        <v>-3.9409999999999998</v>
      </c>
      <c r="DD26">
        <v>0.39400000000000002</v>
      </c>
      <c r="DE26">
        <v>401</v>
      </c>
      <c r="DF26">
        <v>15</v>
      </c>
      <c r="DG26">
        <v>1.95</v>
      </c>
      <c r="DH26">
        <v>0.51</v>
      </c>
      <c r="DI26">
        <v>-2.41379462962963</v>
      </c>
      <c r="DJ26">
        <v>-4.4132418524869703E-2</v>
      </c>
      <c r="DK26">
        <v>0.13486221577366</v>
      </c>
      <c r="DL26">
        <v>1</v>
      </c>
      <c r="DM26">
        <v>2.2043333333333299</v>
      </c>
      <c r="DN26">
        <v>1.7212121212117501E-2</v>
      </c>
      <c r="DO26">
        <v>0.162656962825314</v>
      </c>
      <c r="DP26">
        <v>1</v>
      </c>
      <c r="DQ26">
        <v>0.59722748148148197</v>
      </c>
      <c r="DR26">
        <v>9.0569971412232907E-3</v>
      </c>
      <c r="DS26">
        <v>4.00012901523762E-3</v>
      </c>
      <c r="DT26">
        <v>1</v>
      </c>
      <c r="DU26">
        <v>3</v>
      </c>
      <c r="DV26">
        <v>3</v>
      </c>
      <c r="DW26" t="s">
        <v>259</v>
      </c>
      <c r="DX26">
        <v>100</v>
      </c>
      <c r="DY26">
        <v>100</v>
      </c>
      <c r="DZ26">
        <v>-3.9409999999999998</v>
      </c>
      <c r="EA26">
        <v>0.39400000000000002</v>
      </c>
      <c r="EB26">
        <v>2</v>
      </c>
      <c r="EC26">
        <v>510.61099999999999</v>
      </c>
      <c r="ED26">
        <v>461.27699999999999</v>
      </c>
      <c r="EE26">
        <v>26.265899999999998</v>
      </c>
      <c r="EF26">
        <v>28.9146</v>
      </c>
      <c r="EG26">
        <v>30.001200000000001</v>
      </c>
      <c r="EH26">
        <v>28.677900000000001</v>
      </c>
      <c r="EI26">
        <v>28.606400000000001</v>
      </c>
      <c r="EJ26">
        <v>19.847300000000001</v>
      </c>
      <c r="EK26">
        <v>37.671900000000001</v>
      </c>
      <c r="EL26">
        <v>50.332700000000003</v>
      </c>
      <c r="EM26">
        <v>26.2438</v>
      </c>
      <c r="EN26">
        <v>402.37099999999998</v>
      </c>
      <c r="EO26">
        <v>15.0341</v>
      </c>
      <c r="EP26">
        <v>100.28</v>
      </c>
      <c r="EQ26">
        <v>90.6571</v>
      </c>
    </row>
    <row r="27" spans="1:147" x14ac:dyDescent="0.3">
      <c r="A27">
        <v>11</v>
      </c>
      <c r="B27">
        <v>1675243259.5999999</v>
      </c>
      <c r="C27">
        <v>600</v>
      </c>
      <c r="D27" t="s">
        <v>285</v>
      </c>
      <c r="E27" t="s">
        <v>286</v>
      </c>
      <c r="F27">
        <v>1675243251.5999999</v>
      </c>
      <c r="G27">
        <f t="shared" si="0"/>
        <v>3.878867862261937E-3</v>
      </c>
      <c r="H27">
        <f t="shared" si="1"/>
        <v>13.351618860113874</v>
      </c>
      <c r="I27">
        <f t="shared" si="2"/>
        <v>399.99487096774197</v>
      </c>
      <c r="J27">
        <f t="shared" si="3"/>
        <v>254.20567605125956</v>
      </c>
      <c r="K27">
        <f t="shared" si="4"/>
        <v>24.558455844796292</v>
      </c>
      <c r="L27">
        <f t="shared" si="5"/>
        <v>38.64294664618528</v>
      </c>
      <c r="M27">
        <f t="shared" si="6"/>
        <v>0.16414937149869374</v>
      </c>
      <c r="N27">
        <f t="shared" si="7"/>
        <v>3.3854618624394197</v>
      </c>
      <c r="O27">
        <f t="shared" si="8"/>
        <v>0.15985251205627263</v>
      </c>
      <c r="P27">
        <f t="shared" si="9"/>
        <v>0.1002845074159473</v>
      </c>
      <c r="Q27">
        <f t="shared" si="10"/>
        <v>161.84629487872681</v>
      </c>
      <c r="R27">
        <f t="shared" si="11"/>
        <v>27.858282790482107</v>
      </c>
      <c r="S27">
        <f t="shared" si="12"/>
        <v>28.001361290322599</v>
      </c>
      <c r="T27">
        <f t="shared" si="13"/>
        <v>3.7951408429349498</v>
      </c>
      <c r="U27">
        <f t="shared" si="14"/>
        <v>40.151654044899189</v>
      </c>
      <c r="V27">
        <f t="shared" si="15"/>
        <v>1.5153349580782289</v>
      </c>
      <c r="W27">
        <f t="shared" si="16"/>
        <v>3.7740287271446418</v>
      </c>
      <c r="X27">
        <f t="shared" si="17"/>
        <v>2.2798058848567209</v>
      </c>
      <c r="Y27">
        <f t="shared" si="18"/>
        <v>-171.05807272575143</v>
      </c>
      <c r="Z27">
        <f t="shared" si="19"/>
        <v>-17.459224867561421</v>
      </c>
      <c r="AA27">
        <f t="shared" si="20"/>
        <v>-1.1236125631093086</v>
      </c>
      <c r="AB27">
        <f t="shared" si="21"/>
        <v>-27.794615277695346</v>
      </c>
      <c r="AC27">
        <v>-3.9986904048572601E-2</v>
      </c>
      <c r="AD27">
        <v>4.4888802839714297E-2</v>
      </c>
      <c r="AE27">
        <v>3.3753417237912302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50835.704058805313</v>
      </c>
      <c r="AK27">
        <v>0</v>
      </c>
      <c r="AL27">
        <v>0</v>
      </c>
      <c r="AM27">
        <v>0</v>
      </c>
      <c r="AN27">
        <f t="shared" si="25"/>
        <v>0</v>
      </c>
      <c r="AO27" t="e">
        <f t="shared" si="26"/>
        <v>#DIV/0!</v>
      </c>
      <c r="AP27">
        <v>-1</v>
      </c>
      <c r="AQ27" t="s">
        <v>287</v>
      </c>
      <c r="AR27">
        <v>2.1876423076923102</v>
      </c>
      <c r="AS27">
        <v>1.3492</v>
      </c>
      <c r="AT27">
        <f t="shared" si="27"/>
        <v>-0.62143663481493494</v>
      </c>
      <c r="AU27">
        <v>0.5</v>
      </c>
      <c r="AV27">
        <f t="shared" si="28"/>
        <v>841.19425769039242</v>
      </c>
      <c r="AW27">
        <f t="shared" si="29"/>
        <v>13.351618860113874</v>
      </c>
      <c r="AX27">
        <f t="shared" si="30"/>
        <v>-261.37446436238235</v>
      </c>
      <c r="AY27">
        <f t="shared" si="31"/>
        <v>1</v>
      </c>
      <c r="AZ27">
        <f t="shared" si="32"/>
        <v>1.7061004314886906E-2</v>
      </c>
      <c r="BA27">
        <f t="shared" si="33"/>
        <v>-1</v>
      </c>
      <c r="BB27" t="s">
        <v>252</v>
      </c>
      <c r="BC27">
        <v>0</v>
      </c>
      <c r="BD27">
        <f t="shared" si="34"/>
        <v>1.3492</v>
      </c>
      <c r="BE27">
        <f t="shared" si="35"/>
        <v>-0.62143663481493494</v>
      </c>
      <c r="BF27" t="e">
        <f t="shared" si="36"/>
        <v>#DIV/0!</v>
      </c>
      <c r="BG27">
        <f t="shared" si="37"/>
        <v>-0.62143663481493494</v>
      </c>
      <c r="BH27" t="e">
        <f t="shared" si="38"/>
        <v>#DIV/0!</v>
      </c>
      <c r="BI27">
        <f t="shared" si="39"/>
        <v>999.99280645161298</v>
      </c>
      <c r="BJ27">
        <f t="shared" si="40"/>
        <v>841.19425769039242</v>
      </c>
      <c r="BK27">
        <f t="shared" si="41"/>
        <v>0.84120030890551767</v>
      </c>
      <c r="BL27">
        <f t="shared" si="42"/>
        <v>0.19240061781103537</v>
      </c>
      <c r="BM27">
        <v>0.81022031015138296</v>
      </c>
      <c r="BN27">
        <v>0.5</v>
      </c>
      <c r="BO27" t="s">
        <v>253</v>
      </c>
      <c r="BP27">
        <v>1675243251.5999999</v>
      </c>
      <c r="BQ27">
        <v>399.99487096774197</v>
      </c>
      <c r="BR27">
        <v>402.40980645161301</v>
      </c>
      <c r="BS27">
        <v>15.6853</v>
      </c>
      <c r="BT27">
        <v>15.0666193548387</v>
      </c>
      <c r="BU27">
        <v>500.00638709677401</v>
      </c>
      <c r="BV27">
        <v>96.408593548387103</v>
      </c>
      <c r="BW27">
        <v>0.20001183870967701</v>
      </c>
      <c r="BX27">
        <v>27.905703225806398</v>
      </c>
      <c r="BY27">
        <v>28.001361290322599</v>
      </c>
      <c r="BZ27">
        <v>999.9</v>
      </c>
      <c r="CA27">
        <v>10002.2580645161</v>
      </c>
      <c r="CB27">
        <v>0</v>
      </c>
      <c r="CC27">
        <v>387.57312903225801</v>
      </c>
      <c r="CD27">
        <v>999.99280645161298</v>
      </c>
      <c r="CE27">
        <v>0.95998764516129098</v>
      </c>
      <c r="CF27">
        <v>4.00126419354839E-2</v>
      </c>
      <c r="CG27">
        <v>0</v>
      </c>
      <c r="CH27">
        <v>2.1808129032258101</v>
      </c>
      <c r="CI27">
        <v>0</v>
      </c>
      <c r="CJ27">
        <v>573.94632258064496</v>
      </c>
      <c r="CK27">
        <v>9334.21451612903</v>
      </c>
      <c r="CL27">
        <v>38.912999999999997</v>
      </c>
      <c r="CM27">
        <v>42.058</v>
      </c>
      <c r="CN27">
        <v>40.021870967741897</v>
      </c>
      <c r="CO27">
        <v>40.8241935483871</v>
      </c>
      <c r="CP27">
        <v>38.945129032258102</v>
      </c>
      <c r="CQ27">
        <v>959.98258064516097</v>
      </c>
      <c r="CR27">
        <v>40.01</v>
      </c>
      <c r="CS27">
        <v>0</v>
      </c>
      <c r="CT27">
        <v>59.399999856948902</v>
      </c>
      <c r="CU27">
        <v>2.1876423076923102</v>
      </c>
      <c r="CV27">
        <v>-0.36519314713147699</v>
      </c>
      <c r="CW27">
        <v>4.0341724754671899E-3</v>
      </c>
      <c r="CX27">
        <v>573.964846153846</v>
      </c>
      <c r="CY27">
        <v>15</v>
      </c>
      <c r="CZ27">
        <v>1675242571.0999999</v>
      </c>
      <c r="DA27" t="s">
        <v>254</v>
      </c>
      <c r="DB27">
        <v>1</v>
      </c>
      <c r="DC27">
        <v>-3.9409999999999998</v>
      </c>
      <c r="DD27">
        <v>0.39400000000000002</v>
      </c>
      <c r="DE27">
        <v>401</v>
      </c>
      <c r="DF27">
        <v>15</v>
      </c>
      <c r="DG27">
        <v>1.95</v>
      </c>
      <c r="DH27">
        <v>0.51</v>
      </c>
      <c r="DI27">
        <v>-2.40947925925926</v>
      </c>
      <c r="DJ27">
        <v>6.4503419096627906E-2</v>
      </c>
      <c r="DK27">
        <v>0.10471794325802999</v>
      </c>
      <c r="DL27">
        <v>1</v>
      </c>
      <c r="DM27">
        <v>2.16682444444444</v>
      </c>
      <c r="DN27">
        <v>-3.79603305785206E-2</v>
      </c>
      <c r="DO27">
        <v>0.205926317087292</v>
      </c>
      <c r="DP27">
        <v>1</v>
      </c>
      <c r="DQ27">
        <v>0.61968911111111102</v>
      </c>
      <c r="DR27">
        <v>-1.3781479702687E-2</v>
      </c>
      <c r="DS27">
        <v>5.85455140346401E-3</v>
      </c>
      <c r="DT27">
        <v>1</v>
      </c>
      <c r="DU27">
        <v>3</v>
      </c>
      <c r="DV27">
        <v>3</v>
      </c>
      <c r="DW27" t="s">
        <v>259</v>
      </c>
      <c r="DX27">
        <v>100</v>
      </c>
      <c r="DY27">
        <v>100</v>
      </c>
      <c r="DZ27">
        <v>-3.9409999999999998</v>
      </c>
      <c r="EA27">
        <v>0.39400000000000002</v>
      </c>
      <c r="EB27">
        <v>2</v>
      </c>
      <c r="EC27">
        <v>511.37</v>
      </c>
      <c r="ED27">
        <v>459.815</v>
      </c>
      <c r="EE27">
        <v>26.171199999999999</v>
      </c>
      <c r="EF27">
        <v>29.093599999999999</v>
      </c>
      <c r="EG27">
        <v>30.001300000000001</v>
      </c>
      <c r="EH27">
        <v>28.892800000000001</v>
      </c>
      <c r="EI27">
        <v>28.831900000000001</v>
      </c>
      <c r="EJ27">
        <v>19.872800000000002</v>
      </c>
      <c r="EK27">
        <v>38.2545</v>
      </c>
      <c r="EL27">
        <v>49.201799999999999</v>
      </c>
      <c r="EM27">
        <v>26.166499999999999</v>
      </c>
      <c r="EN27">
        <v>402.56599999999997</v>
      </c>
      <c r="EO27">
        <v>15.0062</v>
      </c>
      <c r="EP27">
        <v>100.26</v>
      </c>
      <c r="EQ27">
        <v>90.634500000000003</v>
      </c>
    </row>
    <row r="28" spans="1:147" x14ac:dyDescent="0.3">
      <c r="A28">
        <v>12</v>
      </c>
      <c r="B28">
        <v>1675243319.5999999</v>
      </c>
      <c r="C28">
        <v>660</v>
      </c>
      <c r="D28" t="s">
        <v>288</v>
      </c>
      <c r="E28" t="s">
        <v>289</v>
      </c>
      <c r="F28">
        <v>1675243311.5999999</v>
      </c>
      <c r="G28">
        <f t="shared" si="0"/>
        <v>3.9730559400690795E-3</v>
      </c>
      <c r="H28">
        <f t="shared" si="1"/>
        <v>13.34502325055894</v>
      </c>
      <c r="I28">
        <f t="shared" si="2"/>
        <v>400.01941935483899</v>
      </c>
      <c r="J28">
        <f t="shared" si="3"/>
        <v>257.23650279742452</v>
      </c>
      <c r="K28">
        <f t="shared" si="4"/>
        <v>24.850732488274257</v>
      </c>
      <c r="L28">
        <f t="shared" si="5"/>
        <v>38.644498243432928</v>
      </c>
      <c r="M28">
        <f t="shared" si="6"/>
        <v>0.16804363650404328</v>
      </c>
      <c r="N28">
        <f t="shared" si="7"/>
        <v>3.3841882340530534</v>
      </c>
      <c r="O28">
        <f t="shared" si="8"/>
        <v>0.16354184699350932</v>
      </c>
      <c r="P28">
        <f t="shared" si="9"/>
        <v>0.10260807718894065</v>
      </c>
      <c r="Q28">
        <f t="shared" si="10"/>
        <v>161.8469362377011</v>
      </c>
      <c r="R28">
        <f t="shared" si="11"/>
        <v>27.841231150861802</v>
      </c>
      <c r="S28">
        <f t="shared" si="12"/>
        <v>27.9949032258065</v>
      </c>
      <c r="T28">
        <f t="shared" si="13"/>
        <v>3.7937122860812136</v>
      </c>
      <c r="U28">
        <f t="shared" si="14"/>
        <v>40.032153507660581</v>
      </c>
      <c r="V28">
        <f t="shared" si="15"/>
        <v>1.5112085570875533</v>
      </c>
      <c r="W28">
        <f t="shared" si="16"/>
        <v>3.7749869159508673</v>
      </c>
      <c r="X28">
        <f t="shared" si="17"/>
        <v>2.2825037289936603</v>
      </c>
      <c r="Y28">
        <f t="shared" si="18"/>
        <v>-175.21176695704639</v>
      </c>
      <c r="Z28">
        <f t="shared" si="19"/>
        <v>-15.480448741363986</v>
      </c>
      <c r="AA28">
        <f t="shared" si="20"/>
        <v>-0.99663016123407067</v>
      </c>
      <c r="AB28">
        <f t="shared" si="21"/>
        <v>-29.841909621943344</v>
      </c>
      <c r="AC28">
        <v>-3.99679882719087E-2</v>
      </c>
      <c r="AD28">
        <v>4.48675682232961E-2</v>
      </c>
      <c r="AE28">
        <v>3.3740728827292901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50811.859361233444</v>
      </c>
      <c r="AK28">
        <v>0</v>
      </c>
      <c r="AL28">
        <v>0</v>
      </c>
      <c r="AM28">
        <v>0</v>
      </c>
      <c r="AN28">
        <f t="shared" si="25"/>
        <v>0</v>
      </c>
      <c r="AO28" t="e">
        <f t="shared" si="26"/>
        <v>#DIV/0!</v>
      </c>
      <c r="AP28">
        <v>-1</v>
      </c>
      <c r="AQ28" t="s">
        <v>290</v>
      </c>
      <c r="AR28">
        <v>2.16504230769231</v>
      </c>
      <c r="AS28">
        <v>1.2956000000000001</v>
      </c>
      <c r="AT28">
        <f t="shared" si="27"/>
        <v>-0.67107309948464788</v>
      </c>
      <c r="AU28">
        <v>0.5</v>
      </c>
      <c r="AV28">
        <f t="shared" si="28"/>
        <v>841.20046830967749</v>
      </c>
      <c r="AW28">
        <f t="shared" si="29"/>
        <v>13.34502325055894</v>
      </c>
      <c r="AX28">
        <f t="shared" si="30"/>
        <v>-282.25350277825629</v>
      </c>
      <c r="AY28">
        <f t="shared" si="31"/>
        <v>1</v>
      </c>
      <c r="AZ28">
        <f t="shared" si="32"/>
        <v>1.7053037642007111E-2</v>
      </c>
      <c r="BA28">
        <f t="shared" si="33"/>
        <v>-1</v>
      </c>
      <c r="BB28" t="s">
        <v>252</v>
      </c>
      <c r="BC28">
        <v>0</v>
      </c>
      <c r="BD28">
        <f t="shared" si="34"/>
        <v>1.2956000000000001</v>
      </c>
      <c r="BE28">
        <f t="shared" si="35"/>
        <v>-0.67107309948464788</v>
      </c>
      <c r="BF28" t="e">
        <f t="shared" si="36"/>
        <v>#DIV/0!</v>
      </c>
      <c r="BG28">
        <f t="shared" si="37"/>
        <v>-0.67107309948464788</v>
      </c>
      <c r="BH28" t="e">
        <f t="shared" si="38"/>
        <v>#DIV/0!</v>
      </c>
      <c r="BI28">
        <f t="shared" si="39"/>
        <v>1000.00058064516</v>
      </c>
      <c r="BJ28">
        <f t="shared" si="40"/>
        <v>841.20046830967749</v>
      </c>
      <c r="BK28">
        <f t="shared" si="41"/>
        <v>0.84119997987098061</v>
      </c>
      <c r="BL28">
        <f t="shared" si="42"/>
        <v>0.19239995974196147</v>
      </c>
      <c r="BM28">
        <v>0.81022031015138296</v>
      </c>
      <c r="BN28">
        <v>0.5</v>
      </c>
      <c r="BO28" t="s">
        <v>253</v>
      </c>
      <c r="BP28">
        <v>1675243311.5999999</v>
      </c>
      <c r="BQ28">
        <v>400.01941935483899</v>
      </c>
      <c r="BR28">
        <v>402.439387096774</v>
      </c>
      <c r="BS28">
        <v>15.6429193548387</v>
      </c>
      <c r="BT28">
        <v>15.009193548387101</v>
      </c>
      <c r="BU28">
        <v>500.01045161290301</v>
      </c>
      <c r="BV28">
        <v>96.406516129032198</v>
      </c>
      <c r="BW28">
        <v>0.20003938709677399</v>
      </c>
      <c r="BX28">
        <v>27.910054838709701</v>
      </c>
      <c r="BY28">
        <v>27.9949032258065</v>
      </c>
      <c r="BZ28">
        <v>999.9</v>
      </c>
      <c r="CA28">
        <v>9997.7419354838694</v>
      </c>
      <c r="CB28">
        <v>0</v>
      </c>
      <c r="CC28">
        <v>387.53209677419301</v>
      </c>
      <c r="CD28">
        <v>1000.00058064516</v>
      </c>
      <c r="CE28">
        <v>0.95999867741935496</v>
      </c>
      <c r="CF28">
        <v>4.0001522580645203E-2</v>
      </c>
      <c r="CG28">
        <v>0</v>
      </c>
      <c r="CH28">
        <v>2.1513096774193499</v>
      </c>
      <c r="CI28">
        <v>0</v>
      </c>
      <c r="CJ28">
        <v>574.07774193548403</v>
      </c>
      <c r="CK28">
        <v>9334.3258064516103</v>
      </c>
      <c r="CL28">
        <v>39.177</v>
      </c>
      <c r="CM28">
        <v>42.137</v>
      </c>
      <c r="CN28">
        <v>40.302</v>
      </c>
      <c r="CO28">
        <v>40.75</v>
      </c>
      <c r="CP28">
        <v>39.161000000000001</v>
      </c>
      <c r="CQ28">
        <v>960.00129032258099</v>
      </c>
      <c r="CR28">
        <v>39.999354838709699</v>
      </c>
      <c r="CS28">
        <v>0</v>
      </c>
      <c r="CT28">
        <v>59.199999809265101</v>
      </c>
      <c r="CU28">
        <v>2.16504230769231</v>
      </c>
      <c r="CV28">
        <v>1.0450495742889401</v>
      </c>
      <c r="CW28">
        <v>0.709264949380359</v>
      </c>
      <c r="CX28">
        <v>574.10199999999998</v>
      </c>
      <c r="CY28">
        <v>15</v>
      </c>
      <c r="CZ28">
        <v>1675242571.0999999</v>
      </c>
      <c r="DA28" t="s">
        <v>254</v>
      </c>
      <c r="DB28">
        <v>1</v>
      </c>
      <c r="DC28">
        <v>-3.9409999999999998</v>
      </c>
      <c r="DD28">
        <v>0.39400000000000002</v>
      </c>
      <c r="DE28">
        <v>401</v>
      </c>
      <c r="DF28">
        <v>15</v>
      </c>
      <c r="DG28">
        <v>1.95</v>
      </c>
      <c r="DH28">
        <v>0.51</v>
      </c>
      <c r="DI28">
        <v>-2.4361287037036998</v>
      </c>
      <c r="DJ28">
        <v>1.0405809033730401E-2</v>
      </c>
      <c r="DK28">
        <v>0.111206398314564</v>
      </c>
      <c r="DL28">
        <v>1</v>
      </c>
      <c r="DM28">
        <v>2.16807333333333</v>
      </c>
      <c r="DN28">
        <v>9.8721036157240399E-2</v>
      </c>
      <c r="DO28">
        <v>0.16433019929398199</v>
      </c>
      <c r="DP28">
        <v>1</v>
      </c>
      <c r="DQ28">
        <v>0.63278468518518505</v>
      </c>
      <c r="DR28">
        <v>1.2974678101772901E-2</v>
      </c>
      <c r="DS28">
        <v>7.1894445049517199E-3</v>
      </c>
      <c r="DT28">
        <v>1</v>
      </c>
      <c r="DU28">
        <v>3</v>
      </c>
      <c r="DV28">
        <v>3</v>
      </c>
      <c r="DW28" t="s">
        <v>259</v>
      </c>
      <c r="DX28">
        <v>100</v>
      </c>
      <c r="DY28">
        <v>100</v>
      </c>
      <c r="DZ28">
        <v>-3.9409999999999998</v>
      </c>
      <c r="EA28">
        <v>0.39400000000000002</v>
      </c>
      <c r="EB28">
        <v>2</v>
      </c>
      <c r="EC28">
        <v>511.851</v>
      </c>
      <c r="ED28">
        <v>458.55700000000002</v>
      </c>
      <c r="EE28">
        <v>26.0778</v>
      </c>
      <c r="EF28">
        <v>29.2563</v>
      </c>
      <c r="EG28">
        <v>30.001300000000001</v>
      </c>
      <c r="EH28">
        <v>29.0899</v>
      </c>
      <c r="EI28">
        <v>29.035</v>
      </c>
      <c r="EJ28">
        <v>19.8809</v>
      </c>
      <c r="EK28">
        <v>38.532600000000002</v>
      </c>
      <c r="EL28">
        <v>48.069000000000003</v>
      </c>
      <c r="EM28">
        <v>26.0899</v>
      </c>
      <c r="EN28">
        <v>402.48599999999999</v>
      </c>
      <c r="EO28">
        <v>14.996</v>
      </c>
      <c r="EP28">
        <v>100.245</v>
      </c>
      <c r="EQ28">
        <v>90.617099999999994</v>
      </c>
    </row>
    <row r="29" spans="1:147" x14ac:dyDescent="0.3">
      <c r="A29">
        <v>13</v>
      </c>
      <c r="B29">
        <v>1675243379.5999999</v>
      </c>
      <c r="C29">
        <v>720</v>
      </c>
      <c r="D29" t="s">
        <v>291</v>
      </c>
      <c r="E29" t="s">
        <v>292</v>
      </c>
      <c r="F29">
        <v>1675243371.5999999</v>
      </c>
      <c r="G29">
        <f t="shared" si="0"/>
        <v>3.9774290366878491E-3</v>
      </c>
      <c r="H29">
        <f t="shared" si="1"/>
        <v>13.662381766650645</v>
      </c>
      <c r="I29">
        <f t="shared" si="2"/>
        <v>400.00835483870998</v>
      </c>
      <c r="J29">
        <f t="shared" si="3"/>
        <v>254.59108171926536</v>
      </c>
      <c r="K29">
        <f t="shared" si="4"/>
        <v>24.594625979430582</v>
      </c>
      <c r="L29">
        <f t="shared" si="5"/>
        <v>38.642578559581018</v>
      </c>
      <c r="M29">
        <f t="shared" si="6"/>
        <v>0.16853628436197104</v>
      </c>
      <c r="N29">
        <f t="shared" si="7"/>
        <v>3.3888205997428602</v>
      </c>
      <c r="O29">
        <f t="shared" si="8"/>
        <v>0.1640144541499923</v>
      </c>
      <c r="P29">
        <f t="shared" si="9"/>
        <v>0.10290519722194058</v>
      </c>
      <c r="Q29">
        <f t="shared" si="10"/>
        <v>161.84575860323898</v>
      </c>
      <c r="R29">
        <f t="shared" si="11"/>
        <v>27.845931559863171</v>
      </c>
      <c r="S29">
        <f t="shared" si="12"/>
        <v>27.982806451612898</v>
      </c>
      <c r="T29">
        <f t="shared" si="13"/>
        <v>3.791037680217797</v>
      </c>
      <c r="U29">
        <f t="shared" si="14"/>
        <v>40.05702666271268</v>
      </c>
      <c r="V29">
        <f t="shared" si="15"/>
        <v>1.5126424269180778</v>
      </c>
      <c r="W29">
        <f t="shared" si="16"/>
        <v>3.7762224332195129</v>
      </c>
      <c r="X29">
        <f t="shared" si="17"/>
        <v>2.2783952532997191</v>
      </c>
      <c r="Y29">
        <f t="shared" si="18"/>
        <v>-175.40462051793415</v>
      </c>
      <c r="Z29">
        <f t="shared" si="19"/>
        <v>-12.266703786301479</v>
      </c>
      <c r="AA29">
        <f t="shared" si="20"/>
        <v>-0.78862446570212275</v>
      </c>
      <c r="AB29">
        <f t="shared" si="21"/>
        <v>-26.614190166698776</v>
      </c>
      <c r="AC29">
        <v>-4.0036801751865803E-2</v>
      </c>
      <c r="AD29">
        <v>4.49448173829399E-2</v>
      </c>
      <c r="AE29">
        <v>3.3786878326682501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50894.758898527441</v>
      </c>
      <c r="AK29">
        <v>0</v>
      </c>
      <c r="AL29">
        <v>0</v>
      </c>
      <c r="AM29">
        <v>0</v>
      </c>
      <c r="AN29">
        <f t="shared" si="25"/>
        <v>0</v>
      </c>
      <c r="AO29" t="e">
        <f t="shared" si="26"/>
        <v>#DIV/0!</v>
      </c>
      <c r="AP29">
        <v>-1</v>
      </c>
      <c r="AQ29" t="s">
        <v>293</v>
      </c>
      <c r="AR29">
        <v>2.2284961538461499</v>
      </c>
      <c r="AS29">
        <v>1.73021</v>
      </c>
      <c r="AT29">
        <f t="shared" si="27"/>
        <v>-0.28799171999130158</v>
      </c>
      <c r="AU29">
        <v>0.5</v>
      </c>
      <c r="AV29">
        <f t="shared" si="28"/>
        <v>841.19134176804459</v>
      </c>
      <c r="AW29">
        <f t="shared" si="29"/>
        <v>13.662381766650645</v>
      </c>
      <c r="AX29">
        <f t="shared" si="30"/>
        <v>-121.12807067878498</v>
      </c>
      <c r="AY29">
        <f t="shared" si="31"/>
        <v>1</v>
      </c>
      <c r="AZ29">
        <f t="shared" si="32"/>
        <v>1.7430495344653397E-2</v>
      </c>
      <c r="BA29">
        <f t="shared" si="33"/>
        <v>-1</v>
      </c>
      <c r="BB29" t="s">
        <v>252</v>
      </c>
      <c r="BC29">
        <v>0</v>
      </c>
      <c r="BD29">
        <f t="shared" si="34"/>
        <v>1.73021</v>
      </c>
      <c r="BE29">
        <f t="shared" si="35"/>
        <v>-0.28799171999130152</v>
      </c>
      <c r="BF29" t="e">
        <f t="shared" si="36"/>
        <v>#DIV/0!</v>
      </c>
      <c r="BG29">
        <f t="shared" si="37"/>
        <v>-0.28799171999130152</v>
      </c>
      <c r="BH29" t="e">
        <f t="shared" si="38"/>
        <v>#DIV/0!</v>
      </c>
      <c r="BI29">
        <f t="shared" si="39"/>
        <v>999.98932258064497</v>
      </c>
      <c r="BJ29">
        <f t="shared" si="40"/>
        <v>841.19134176804459</v>
      </c>
      <c r="BK29">
        <f t="shared" si="41"/>
        <v>0.84120032361666142</v>
      </c>
      <c r="BL29">
        <f t="shared" si="42"/>
        <v>0.19240064723332273</v>
      </c>
      <c r="BM29">
        <v>0.81022031015138296</v>
      </c>
      <c r="BN29">
        <v>0.5</v>
      </c>
      <c r="BO29" t="s">
        <v>253</v>
      </c>
      <c r="BP29">
        <v>1675243371.5999999</v>
      </c>
      <c r="BQ29">
        <v>400.00835483870998</v>
      </c>
      <c r="BR29">
        <v>402.48009677419401</v>
      </c>
      <c r="BS29">
        <v>15.6581064516129</v>
      </c>
      <c r="BT29">
        <v>15.0236741935484</v>
      </c>
      <c r="BU29">
        <v>499.99570967741897</v>
      </c>
      <c r="BV29">
        <v>96.404532258064506</v>
      </c>
      <c r="BW29">
        <v>0.19989635483870999</v>
      </c>
      <c r="BX29">
        <v>27.915664516128999</v>
      </c>
      <c r="BY29">
        <v>27.982806451612898</v>
      </c>
      <c r="BZ29">
        <v>999.9</v>
      </c>
      <c r="CA29">
        <v>10015.1612903226</v>
      </c>
      <c r="CB29">
        <v>0</v>
      </c>
      <c r="CC29">
        <v>387.65800000000002</v>
      </c>
      <c r="CD29">
        <v>999.98932258064497</v>
      </c>
      <c r="CE29">
        <v>0.95998829032258104</v>
      </c>
      <c r="CF29">
        <v>4.0011983870967799E-2</v>
      </c>
      <c r="CG29">
        <v>0</v>
      </c>
      <c r="CH29">
        <v>2.2260645161290298</v>
      </c>
      <c r="CI29">
        <v>0</v>
      </c>
      <c r="CJ29">
        <v>574.505</v>
      </c>
      <c r="CK29">
        <v>9334.1861290322595</v>
      </c>
      <c r="CL29">
        <v>39.390999999999998</v>
      </c>
      <c r="CM29">
        <v>42.311999999999998</v>
      </c>
      <c r="CN29">
        <v>40.552</v>
      </c>
      <c r="CO29">
        <v>40.802</v>
      </c>
      <c r="CP29">
        <v>39.370935483871001</v>
      </c>
      <c r="CQ29">
        <v>959.97806451612905</v>
      </c>
      <c r="CR29">
        <v>40.010322580645202</v>
      </c>
      <c r="CS29">
        <v>0</v>
      </c>
      <c r="CT29">
        <v>59.5</v>
      </c>
      <c r="CU29">
        <v>2.2284961538461499</v>
      </c>
      <c r="CV29">
        <v>0.11544274554987299</v>
      </c>
      <c r="CW29">
        <v>2.1677948514341501</v>
      </c>
      <c r="CX29">
        <v>574.551923076923</v>
      </c>
      <c r="CY29">
        <v>15</v>
      </c>
      <c r="CZ29">
        <v>1675242571.0999999</v>
      </c>
      <c r="DA29" t="s">
        <v>254</v>
      </c>
      <c r="DB29">
        <v>1</v>
      </c>
      <c r="DC29">
        <v>-3.9409999999999998</v>
      </c>
      <c r="DD29">
        <v>0.39400000000000002</v>
      </c>
      <c r="DE29">
        <v>401</v>
      </c>
      <c r="DF29">
        <v>15</v>
      </c>
      <c r="DG29">
        <v>1.95</v>
      </c>
      <c r="DH29">
        <v>0.51</v>
      </c>
      <c r="DI29">
        <v>-2.4538375925925902</v>
      </c>
      <c r="DJ29">
        <v>-4.27771297884533E-2</v>
      </c>
      <c r="DK29">
        <v>0.12043333488537</v>
      </c>
      <c r="DL29">
        <v>1</v>
      </c>
      <c r="DM29">
        <v>2.2284844444444398</v>
      </c>
      <c r="DN29">
        <v>0.176360170883997</v>
      </c>
      <c r="DO29">
        <v>0.204732041627919</v>
      </c>
      <c r="DP29">
        <v>1</v>
      </c>
      <c r="DQ29">
        <v>0.63460638888888898</v>
      </c>
      <c r="DR29">
        <v>8.4989045168669501E-3</v>
      </c>
      <c r="DS29">
        <v>5.7086834488466603E-3</v>
      </c>
      <c r="DT29">
        <v>1</v>
      </c>
      <c r="DU29">
        <v>3</v>
      </c>
      <c r="DV29">
        <v>3</v>
      </c>
      <c r="DW29" t="s">
        <v>259</v>
      </c>
      <c r="DX29">
        <v>100</v>
      </c>
      <c r="DY29">
        <v>100</v>
      </c>
      <c r="DZ29">
        <v>-3.9409999999999998</v>
      </c>
      <c r="EA29">
        <v>0.39400000000000002</v>
      </c>
      <c r="EB29">
        <v>2</v>
      </c>
      <c r="EC29">
        <v>512.30200000000002</v>
      </c>
      <c r="ED29">
        <v>457.56200000000001</v>
      </c>
      <c r="EE29">
        <v>26.0564</v>
      </c>
      <c r="EF29">
        <v>29.405000000000001</v>
      </c>
      <c r="EG29">
        <v>30.001000000000001</v>
      </c>
      <c r="EH29">
        <v>29.268699999999999</v>
      </c>
      <c r="EI29">
        <v>29.2226</v>
      </c>
      <c r="EJ29">
        <v>19.897600000000001</v>
      </c>
      <c r="EK29">
        <v>38.532600000000002</v>
      </c>
      <c r="EL29">
        <v>46.569000000000003</v>
      </c>
      <c r="EM29">
        <v>26.064699999999998</v>
      </c>
      <c r="EN29">
        <v>402.476</v>
      </c>
      <c r="EO29">
        <v>14.996</v>
      </c>
      <c r="EP29">
        <v>100.233</v>
      </c>
      <c r="EQ29">
        <v>90.602699999999999</v>
      </c>
    </row>
    <row r="30" spans="1:147" x14ac:dyDescent="0.3">
      <c r="A30">
        <v>14</v>
      </c>
      <c r="B30">
        <v>1675243439.5999999</v>
      </c>
      <c r="C30">
        <v>780</v>
      </c>
      <c r="D30" t="s">
        <v>294</v>
      </c>
      <c r="E30" t="s">
        <v>295</v>
      </c>
      <c r="F30">
        <v>1675243431.5999999</v>
      </c>
      <c r="G30">
        <f t="shared" si="0"/>
        <v>4.0290864050492418E-3</v>
      </c>
      <c r="H30">
        <f t="shared" si="1"/>
        <v>13.449605708867516</v>
      </c>
      <c r="I30">
        <f t="shared" si="2"/>
        <v>400.00251612903202</v>
      </c>
      <c r="J30">
        <f t="shared" si="3"/>
        <v>258.27526496522557</v>
      </c>
      <c r="K30">
        <f t="shared" si="4"/>
        <v>24.952125963977654</v>
      </c>
      <c r="L30">
        <f t="shared" si="5"/>
        <v>38.64447944600289</v>
      </c>
      <c r="M30">
        <f t="shared" si="6"/>
        <v>0.17080621654372827</v>
      </c>
      <c r="N30">
        <f t="shared" si="7"/>
        <v>3.3830843369880617</v>
      </c>
      <c r="O30">
        <f t="shared" si="8"/>
        <v>0.16615592697263271</v>
      </c>
      <c r="P30">
        <f t="shared" si="9"/>
        <v>0.10425471895356483</v>
      </c>
      <c r="Q30">
        <f t="shared" si="10"/>
        <v>161.84865316150356</v>
      </c>
      <c r="R30">
        <f t="shared" si="11"/>
        <v>27.845943067122906</v>
      </c>
      <c r="S30">
        <f t="shared" si="12"/>
        <v>27.985103225806402</v>
      </c>
      <c r="T30">
        <f t="shared" si="13"/>
        <v>3.791545372155801</v>
      </c>
      <c r="U30">
        <f t="shared" si="14"/>
        <v>40.04328499481705</v>
      </c>
      <c r="V30">
        <f t="shared" si="15"/>
        <v>1.5131683663748505</v>
      </c>
      <c r="W30">
        <f t="shared" si="16"/>
        <v>3.7788317481213278</v>
      </c>
      <c r="X30">
        <f t="shared" si="17"/>
        <v>2.2783770057809507</v>
      </c>
      <c r="Y30">
        <f t="shared" si="18"/>
        <v>-177.68271046267157</v>
      </c>
      <c r="Z30">
        <f t="shared" si="19"/>
        <v>-10.505008992766227</v>
      </c>
      <c r="AA30">
        <f t="shared" si="20"/>
        <v>-0.6765581868206606</v>
      </c>
      <c r="AB30">
        <f t="shared" si="21"/>
        <v>-27.015624480754902</v>
      </c>
      <c r="AC30">
        <v>-3.99515957077516E-2</v>
      </c>
      <c r="AD30">
        <v>4.4849166133962198E-2</v>
      </c>
      <c r="AE30">
        <v>3.3729731343981402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50789.009170949539</v>
      </c>
      <c r="AK30">
        <v>0</v>
      </c>
      <c r="AL30">
        <v>0</v>
      </c>
      <c r="AM30">
        <v>0</v>
      </c>
      <c r="AN30">
        <f t="shared" si="25"/>
        <v>0</v>
      </c>
      <c r="AO30" t="e">
        <f t="shared" si="26"/>
        <v>#DIV/0!</v>
      </c>
      <c r="AP30">
        <v>-1</v>
      </c>
      <c r="AQ30" t="s">
        <v>296</v>
      </c>
      <c r="AR30">
        <v>2.15736538461538</v>
      </c>
      <c r="AS30">
        <v>1.63845</v>
      </c>
      <c r="AT30">
        <f t="shared" si="27"/>
        <v>-0.3167111505480058</v>
      </c>
      <c r="AU30">
        <v>0.5</v>
      </c>
      <c r="AV30">
        <f t="shared" si="28"/>
        <v>841.20625424480795</v>
      </c>
      <c r="AW30">
        <f t="shared" si="29"/>
        <v>13.449605708867516</v>
      </c>
      <c r="AX30">
        <f t="shared" si="30"/>
        <v>-133.20970031502571</v>
      </c>
      <c r="AY30">
        <f t="shared" si="31"/>
        <v>1</v>
      </c>
      <c r="AZ30">
        <f t="shared" si="32"/>
        <v>1.7177244743430534E-2</v>
      </c>
      <c r="BA30">
        <f t="shared" si="33"/>
        <v>-1</v>
      </c>
      <c r="BB30" t="s">
        <v>252</v>
      </c>
      <c r="BC30">
        <v>0</v>
      </c>
      <c r="BD30">
        <f t="shared" si="34"/>
        <v>1.63845</v>
      </c>
      <c r="BE30">
        <f t="shared" si="35"/>
        <v>-0.31671115054800575</v>
      </c>
      <c r="BF30" t="e">
        <f t="shared" si="36"/>
        <v>#DIV/0!</v>
      </c>
      <c r="BG30">
        <f t="shared" si="37"/>
        <v>-0.31671115054800575</v>
      </c>
      <c r="BH30" t="e">
        <f t="shared" si="38"/>
        <v>#DIV/0!</v>
      </c>
      <c r="BI30">
        <f t="shared" si="39"/>
        <v>1000.00703225806</v>
      </c>
      <c r="BJ30">
        <f t="shared" si="40"/>
        <v>841.20625424480795</v>
      </c>
      <c r="BK30">
        <f t="shared" si="41"/>
        <v>0.84120033870694599</v>
      </c>
      <c r="BL30">
        <f t="shared" si="42"/>
        <v>0.19240067741389183</v>
      </c>
      <c r="BM30">
        <v>0.81022031015138296</v>
      </c>
      <c r="BN30">
        <v>0.5</v>
      </c>
      <c r="BO30" t="s">
        <v>253</v>
      </c>
      <c r="BP30">
        <v>1675243431.5999999</v>
      </c>
      <c r="BQ30">
        <v>400.00251612903202</v>
      </c>
      <c r="BR30">
        <v>402.44303225806402</v>
      </c>
      <c r="BS30">
        <v>15.662551612903201</v>
      </c>
      <c r="BT30">
        <v>15.019906451612901</v>
      </c>
      <c r="BU30">
        <v>500.01435483871001</v>
      </c>
      <c r="BV30">
        <v>96.410525806451602</v>
      </c>
      <c r="BW30">
        <v>0.20006509677419401</v>
      </c>
      <c r="BX30">
        <v>27.927506451612899</v>
      </c>
      <c r="BY30">
        <v>27.985103225806402</v>
      </c>
      <c r="BZ30">
        <v>999.9</v>
      </c>
      <c r="CA30">
        <v>9993.22580645161</v>
      </c>
      <c r="CB30">
        <v>0</v>
      </c>
      <c r="CC30">
        <v>387.65</v>
      </c>
      <c r="CD30">
        <v>1000.00703225806</v>
      </c>
      <c r="CE30">
        <v>0.95998990322580702</v>
      </c>
      <c r="CF30">
        <v>4.00103387096774E-2</v>
      </c>
      <c r="CG30">
        <v>0</v>
      </c>
      <c r="CH30">
        <v>2.1508548387096802</v>
      </c>
      <c r="CI30">
        <v>0</v>
      </c>
      <c r="CJ30">
        <v>574.44429032258097</v>
      </c>
      <c r="CK30">
        <v>9334.3545161290294</v>
      </c>
      <c r="CL30">
        <v>39.610774193548401</v>
      </c>
      <c r="CM30">
        <v>42.5</v>
      </c>
      <c r="CN30">
        <v>40.777999999999999</v>
      </c>
      <c r="CO30">
        <v>40.899000000000001</v>
      </c>
      <c r="CP30">
        <v>39.552</v>
      </c>
      <c r="CQ30">
        <v>959.996451612903</v>
      </c>
      <c r="CR30">
        <v>40.011612903225803</v>
      </c>
      <c r="CS30">
        <v>0</v>
      </c>
      <c r="CT30">
        <v>59.399999856948902</v>
      </c>
      <c r="CU30">
        <v>2.15736538461538</v>
      </c>
      <c r="CV30">
        <v>-0.53408205520956398</v>
      </c>
      <c r="CW30">
        <v>0.99094016675160901</v>
      </c>
      <c r="CX30">
        <v>574.45234615384595</v>
      </c>
      <c r="CY30">
        <v>15</v>
      </c>
      <c r="CZ30">
        <v>1675242571.0999999</v>
      </c>
      <c r="DA30" t="s">
        <v>254</v>
      </c>
      <c r="DB30">
        <v>1</v>
      </c>
      <c r="DC30">
        <v>-3.9409999999999998</v>
      </c>
      <c r="DD30">
        <v>0.39400000000000002</v>
      </c>
      <c r="DE30">
        <v>401</v>
      </c>
      <c r="DF30">
        <v>15</v>
      </c>
      <c r="DG30">
        <v>1.95</v>
      </c>
      <c r="DH30">
        <v>0.51</v>
      </c>
      <c r="DI30">
        <v>-2.4486261111111101</v>
      </c>
      <c r="DJ30">
        <v>0.20473674099485001</v>
      </c>
      <c r="DK30">
        <v>0.107850222194807</v>
      </c>
      <c r="DL30">
        <v>1</v>
      </c>
      <c r="DM30">
        <v>2.17899111111111</v>
      </c>
      <c r="DN30">
        <v>-0.26129645483481301</v>
      </c>
      <c r="DO30">
        <v>0.17838348805278101</v>
      </c>
      <c r="DP30">
        <v>1</v>
      </c>
      <c r="DQ30">
        <v>0.64226322222222199</v>
      </c>
      <c r="DR30">
        <v>-9.4824928530587195E-3</v>
      </c>
      <c r="DS30">
        <v>5.6639179073966501E-3</v>
      </c>
      <c r="DT30">
        <v>1</v>
      </c>
      <c r="DU30">
        <v>3</v>
      </c>
      <c r="DV30">
        <v>3</v>
      </c>
      <c r="DW30" t="s">
        <v>259</v>
      </c>
      <c r="DX30">
        <v>100</v>
      </c>
      <c r="DY30">
        <v>100</v>
      </c>
      <c r="DZ30">
        <v>-3.9409999999999998</v>
      </c>
      <c r="EA30">
        <v>0.39400000000000002</v>
      </c>
      <c r="EB30">
        <v>2</v>
      </c>
      <c r="EC30">
        <v>512.38599999999997</v>
      </c>
      <c r="ED30">
        <v>456.45100000000002</v>
      </c>
      <c r="EE30">
        <v>26.0745</v>
      </c>
      <c r="EF30">
        <v>29.536799999999999</v>
      </c>
      <c r="EG30">
        <v>30.000900000000001</v>
      </c>
      <c r="EH30">
        <v>29.433800000000002</v>
      </c>
      <c r="EI30">
        <v>29.3965</v>
      </c>
      <c r="EJ30">
        <v>19.9099</v>
      </c>
      <c r="EK30">
        <v>38.532600000000002</v>
      </c>
      <c r="EL30">
        <v>45.069099999999999</v>
      </c>
      <c r="EM30">
        <v>26.0794</v>
      </c>
      <c r="EN30">
        <v>402.56599999999997</v>
      </c>
      <c r="EO30">
        <v>15.0213</v>
      </c>
      <c r="EP30">
        <v>100.21899999999999</v>
      </c>
      <c r="EQ30">
        <v>90.587800000000001</v>
      </c>
    </row>
    <row r="31" spans="1:147" x14ac:dyDescent="0.3">
      <c r="A31">
        <v>15</v>
      </c>
      <c r="B31">
        <v>1675243499.5999999</v>
      </c>
      <c r="C31">
        <v>840</v>
      </c>
      <c r="D31" t="s">
        <v>297</v>
      </c>
      <c r="E31" t="s">
        <v>298</v>
      </c>
      <c r="F31">
        <v>1675243491.5999999</v>
      </c>
      <c r="G31">
        <f t="shared" si="0"/>
        <v>4.0572512662987205E-3</v>
      </c>
      <c r="H31">
        <f t="shared" si="1"/>
        <v>13.45371367799132</v>
      </c>
      <c r="I31">
        <f t="shared" si="2"/>
        <v>400.01719354838701</v>
      </c>
      <c r="J31">
        <f t="shared" si="3"/>
        <v>259.05552253284645</v>
      </c>
      <c r="K31">
        <f t="shared" si="4"/>
        <v>25.028673827862676</v>
      </c>
      <c r="L31">
        <f t="shared" si="5"/>
        <v>38.647699014369216</v>
      </c>
      <c r="M31">
        <f t="shared" si="6"/>
        <v>0.17193418343573083</v>
      </c>
      <c r="N31">
        <f t="shared" si="7"/>
        <v>3.3834714687683043</v>
      </c>
      <c r="O31">
        <f t="shared" si="8"/>
        <v>0.16722370729113084</v>
      </c>
      <c r="P31">
        <f t="shared" si="9"/>
        <v>0.10492728539173216</v>
      </c>
      <c r="Q31">
        <f t="shared" si="10"/>
        <v>161.84174958250546</v>
      </c>
      <c r="R31">
        <f t="shared" si="11"/>
        <v>27.844528834959689</v>
      </c>
      <c r="S31">
        <f t="shared" si="12"/>
        <v>27.989264516129001</v>
      </c>
      <c r="T31">
        <f t="shared" si="13"/>
        <v>3.7924653583645984</v>
      </c>
      <c r="U31">
        <f t="shared" si="14"/>
        <v>40.019402521933969</v>
      </c>
      <c r="V31">
        <f t="shared" si="15"/>
        <v>1.5127078351064183</v>
      </c>
      <c r="W31">
        <f t="shared" si="16"/>
        <v>3.7799360804482984</v>
      </c>
      <c r="X31">
        <f t="shared" si="17"/>
        <v>2.2797575232581799</v>
      </c>
      <c r="Y31">
        <f t="shared" si="18"/>
        <v>-178.92478084377356</v>
      </c>
      <c r="Z31">
        <f t="shared" si="19"/>
        <v>-10.35145705029611</v>
      </c>
      <c r="AA31">
        <f t="shared" si="20"/>
        <v>-0.66662311163610244</v>
      </c>
      <c r="AB31">
        <f t="shared" si="21"/>
        <v>-28.101111423200329</v>
      </c>
      <c r="AC31">
        <v>-3.99573442550296E-2</v>
      </c>
      <c r="AD31">
        <v>4.4855619381882199E-2</v>
      </c>
      <c r="AE31">
        <v>3.3733588112996702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50795.271176010108</v>
      </c>
      <c r="AK31">
        <v>0</v>
      </c>
      <c r="AL31">
        <v>0</v>
      </c>
      <c r="AM31">
        <v>0</v>
      </c>
      <c r="AN31">
        <f t="shared" si="25"/>
        <v>0</v>
      </c>
      <c r="AO31" t="e">
        <f t="shared" si="26"/>
        <v>#DIV/0!</v>
      </c>
      <c r="AP31">
        <v>-1</v>
      </c>
      <c r="AQ31" t="s">
        <v>299</v>
      </c>
      <c r="AR31">
        <v>2.1669384615384599</v>
      </c>
      <c r="AS31">
        <v>2.36957</v>
      </c>
      <c r="AT31">
        <f t="shared" si="27"/>
        <v>8.551405464347539E-2</v>
      </c>
      <c r="AU31">
        <v>0.5</v>
      </c>
      <c r="AV31">
        <f t="shared" si="28"/>
        <v>841.17035593487969</v>
      </c>
      <c r="AW31">
        <f t="shared" si="29"/>
        <v>13.45371367799132</v>
      </c>
      <c r="AX31">
        <f t="shared" si="30"/>
        <v>35.965943890943471</v>
      </c>
      <c r="AY31">
        <f t="shared" si="31"/>
        <v>1</v>
      </c>
      <c r="AZ31">
        <f t="shared" si="32"/>
        <v>1.7182861445381552E-2</v>
      </c>
      <c r="BA31">
        <f t="shared" si="33"/>
        <v>-1</v>
      </c>
      <c r="BB31" t="s">
        <v>252</v>
      </c>
      <c r="BC31">
        <v>0</v>
      </c>
      <c r="BD31">
        <f t="shared" si="34"/>
        <v>2.36957</v>
      </c>
      <c r="BE31">
        <f t="shared" si="35"/>
        <v>8.5514054643475418E-2</v>
      </c>
      <c r="BF31" t="e">
        <f t="shared" si="36"/>
        <v>#DIV/0!</v>
      </c>
      <c r="BG31">
        <f t="shared" si="37"/>
        <v>8.5514054643475418E-2</v>
      </c>
      <c r="BH31" t="e">
        <f t="shared" si="38"/>
        <v>#DIV/0!</v>
      </c>
      <c r="BI31">
        <f t="shared" si="39"/>
        <v>999.96435483871005</v>
      </c>
      <c r="BJ31">
        <f t="shared" si="40"/>
        <v>841.17035593487969</v>
      </c>
      <c r="BK31">
        <f t="shared" si="41"/>
        <v>0.84120034065669957</v>
      </c>
      <c r="BL31">
        <f t="shared" si="42"/>
        <v>0.19240068131339932</v>
      </c>
      <c r="BM31">
        <v>0.81022031015138296</v>
      </c>
      <c r="BN31">
        <v>0.5</v>
      </c>
      <c r="BO31" t="s">
        <v>253</v>
      </c>
      <c r="BP31">
        <v>1675243491.5999999</v>
      </c>
      <c r="BQ31">
        <v>400.01719354838701</v>
      </c>
      <c r="BR31">
        <v>402.460225806452</v>
      </c>
      <c r="BS31">
        <v>15.657054838709699</v>
      </c>
      <c r="BT31">
        <v>15.009909677419399</v>
      </c>
      <c r="BU31">
        <v>500.01122580645199</v>
      </c>
      <c r="BV31">
        <v>96.415061290322598</v>
      </c>
      <c r="BW31">
        <v>0.20003335483870999</v>
      </c>
      <c r="BX31">
        <v>27.932516129032301</v>
      </c>
      <c r="BY31">
        <v>27.989264516129001</v>
      </c>
      <c r="BZ31">
        <v>999.9</v>
      </c>
      <c r="CA31">
        <v>9994.1935483871002</v>
      </c>
      <c r="CB31">
        <v>0</v>
      </c>
      <c r="CC31">
        <v>387.76764516128998</v>
      </c>
      <c r="CD31">
        <v>999.96435483871005</v>
      </c>
      <c r="CE31">
        <v>0.95999216129032305</v>
      </c>
      <c r="CF31">
        <v>4.0008035483871003E-2</v>
      </c>
      <c r="CG31">
        <v>0</v>
      </c>
      <c r="CH31">
        <v>2.1622096774193502</v>
      </c>
      <c r="CI31">
        <v>0</v>
      </c>
      <c r="CJ31">
        <v>573.76006451612898</v>
      </c>
      <c r="CK31">
        <v>9333.9622580645191</v>
      </c>
      <c r="CL31">
        <v>39.799999999999997</v>
      </c>
      <c r="CM31">
        <v>42.685000000000002</v>
      </c>
      <c r="CN31">
        <v>40.981709677419303</v>
      </c>
      <c r="CO31">
        <v>41.036000000000001</v>
      </c>
      <c r="CP31">
        <v>39.715451612903202</v>
      </c>
      <c r="CQ31">
        <v>959.95612903225799</v>
      </c>
      <c r="CR31">
        <v>40.01</v>
      </c>
      <c r="CS31">
        <v>0</v>
      </c>
      <c r="CT31">
        <v>59.199999809265101</v>
      </c>
      <c r="CU31">
        <v>2.1669384615384599</v>
      </c>
      <c r="CV31">
        <v>-0.82118974348988205</v>
      </c>
      <c r="CW31">
        <v>0.10393161878576999</v>
      </c>
      <c r="CX31">
        <v>573.75853846153802</v>
      </c>
      <c r="CY31">
        <v>15</v>
      </c>
      <c r="CZ31">
        <v>1675242571.0999999</v>
      </c>
      <c r="DA31" t="s">
        <v>254</v>
      </c>
      <c r="DB31">
        <v>1</v>
      </c>
      <c r="DC31">
        <v>-3.9409999999999998</v>
      </c>
      <c r="DD31">
        <v>0.39400000000000002</v>
      </c>
      <c r="DE31">
        <v>401</v>
      </c>
      <c r="DF31">
        <v>15</v>
      </c>
      <c r="DG31">
        <v>1.95</v>
      </c>
      <c r="DH31">
        <v>0.51</v>
      </c>
      <c r="DI31">
        <v>-2.4852744444444399</v>
      </c>
      <c r="DJ31">
        <v>0.29283174385363497</v>
      </c>
      <c r="DK31">
        <v>0.13413296470662101</v>
      </c>
      <c r="DL31">
        <v>1</v>
      </c>
      <c r="DM31">
        <v>2.1760266666666701</v>
      </c>
      <c r="DN31">
        <v>-0.270125619834717</v>
      </c>
      <c r="DO31">
        <v>0.18914160409597899</v>
      </c>
      <c r="DP31">
        <v>1</v>
      </c>
      <c r="DQ31">
        <v>0.64704638888888899</v>
      </c>
      <c r="DR31">
        <v>-1.55961349342481E-2</v>
      </c>
      <c r="DS31">
        <v>6.1547276120389799E-3</v>
      </c>
      <c r="DT31">
        <v>1</v>
      </c>
      <c r="DU31">
        <v>3</v>
      </c>
      <c r="DV31">
        <v>3</v>
      </c>
      <c r="DW31" t="s">
        <v>259</v>
      </c>
      <c r="DX31">
        <v>100</v>
      </c>
      <c r="DY31">
        <v>100</v>
      </c>
      <c r="DZ31">
        <v>-3.9409999999999998</v>
      </c>
      <c r="EA31">
        <v>0.39400000000000002</v>
      </c>
      <c r="EB31">
        <v>2</v>
      </c>
      <c r="EC31">
        <v>512.72900000000004</v>
      </c>
      <c r="ED31">
        <v>455.18400000000003</v>
      </c>
      <c r="EE31">
        <v>26.042200000000001</v>
      </c>
      <c r="EF31">
        <v>29.659199999999998</v>
      </c>
      <c r="EG31">
        <v>30.000900000000001</v>
      </c>
      <c r="EH31">
        <v>29.584900000000001</v>
      </c>
      <c r="EI31">
        <v>29.5517</v>
      </c>
      <c r="EJ31">
        <v>19.913599999999999</v>
      </c>
      <c r="EK31">
        <v>38.532600000000002</v>
      </c>
      <c r="EL31">
        <v>43.5548</v>
      </c>
      <c r="EM31">
        <v>26.039400000000001</v>
      </c>
      <c r="EN31">
        <v>402.387</v>
      </c>
      <c r="EO31">
        <v>15.0213</v>
      </c>
      <c r="EP31">
        <v>100.21</v>
      </c>
      <c r="EQ31">
        <v>90.576099999999997</v>
      </c>
    </row>
    <row r="32" spans="1:147" x14ac:dyDescent="0.3">
      <c r="A32">
        <v>16</v>
      </c>
      <c r="B32">
        <v>1675243559.5999999</v>
      </c>
      <c r="C32">
        <v>900</v>
      </c>
      <c r="D32" t="s">
        <v>300</v>
      </c>
      <c r="E32" t="s">
        <v>301</v>
      </c>
      <c r="F32">
        <v>1675243551.6225801</v>
      </c>
      <c r="G32">
        <f t="shared" si="0"/>
        <v>4.1089996496525448E-3</v>
      </c>
      <c r="H32">
        <f t="shared" si="1"/>
        <v>13.551162199836321</v>
      </c>
      <c r="I32">
        <f t="shared" si="2"/>
        <v>399.99893548387098</v>
      </c>
      <c r="J32">
        <f t="shared" si="3"/>
        <v>259.48812804589426</v>
      </c>
      <c r="K32">
        <f t="shared" si="4"/>
        <v>25.070805108217193</v>
      </c>
      <c r="L32">
        <f t="shared" si="5"/>
        <v>38.646451498685991</v>
      </c>
      <c r="M32">
        <f t="shared" si="6"/>
        <v>0.17387832874835388</v>
      </c>
      <c r="N32">
        <f t="shared" si="7"/>
        <v>3.3826396307199156</v>
      </c>
      <c r="O32">
        <f t="shared" si="8"/>
        <v>0.1690611805184237</v>
      </c>
      <c r="P32">
        <f t="shared" si="9"/>
        <v>0.10608492348827438</v>
      </c>
      <c r="Q32">
        <f t="shared" si="10"/>
        <v>161.84953132478802</v>
      </c>
      <c r="R32">
        <f t="shared" si="11"/>
        <v>27.856006052607992</v>
      </c>
      <c r="S32">
        <f t="shared" si="12"/>
        <v>28.004051612903201</v>
      </c>
      <c r="T32">
        <f t="shared" si="13"/>
        <v>3.7957360944949734</v>
      </c>
      <c r="U32">
        <f t="shared" si="14"/>
        <v>39.94642860569094</v>
      </c>
      <c r="V32">
        <f t="shared" si="15"/>
        <v>1.5119950140301019</v>
      </c>
      <c r="W32">
        <f t="shared" si="16"/>
        <v>3.7850568043389403</v>
      </c>
      <c r="X32">
        <f t="shared" si="17"/>
        <v>2.2837410804648712</v>
      </c>
      <c r="Y32">
        <f t="shared" si="18"/>
        <v>-181.20688454967723</v>
      </c>
      <c r="Z32">
        <f t="shared" si="19"/>
        <v>-8.8123410297155669</v>
      </c>
      <c r="AA32">
        <f t="shared" si="20"/>
        <v>-0.56775270533584676</v>
      </c>
      <c r="AB32">
        <f t="shared" si="21"/>
        <v>-28.737446959940613</v>
      </c>
      <c r="AC32">
        <v>-3.9944992568577697E-2</v>
      </c>
      <c r="AD32">
        <v>4.48417535317727E-2</v>
      </c>
      <c r="AE32">
        <v>3.37253009929423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50776.31962619345</v>
      </c>
      <c r="AK32">
        <v>0</v>
      </c>
      <c r="AL32">
        <v>0</v>
      </c>
      <c r="AM32">
        <v>0</v>
      </c>
      <c r="AN32">
        <f t="shared" si="25"/>
        <v>0</v>
      </c>
      <c r="AO32" t="e">
        <f t="shared" si="26"/>
        <v>#DIV/0!</v>
      </c>
      <c r="AP32">
        <v>-1</v>
      </c>
      <c r="AQ32" t="s">
        <v>302</v>
      </c>
      <c r="AR32">
        <v>2.1604999999999999</v>
      </c>
      <c r="AS32">
        <v>1.1759999999999999</v>
      </c>
      <c r="AT32">
        <f t="shared" si="27"/>
        <v>-0.83715986394557818</v>
      </c>
      <c r="AU32">
        <v>0.5</v>
      </c>
      <c r="AV32">
        <f t="shared" si="28"/>
        <v>841.2130051355299</v>
      </c>
      <c r="AW32">
        <f t="shared" si="29"/>
        <v>13.551162199836321</v>
      </c>
      <c r="AX32">
        <f t="shared" si="30"/>
        <v>-352.11488246425557</v>
      </c>
      <c r="AY32">
        <f t="shared" si="31"/>
        <v>1</v>
      </c>
      <c r="AZ32">
        <f t="shared" si="32"/>
        <v>1.7297833142144479E-2</v>
      </c>
      <c r="BA32">
        <f t="shared" si="33"/>
        <v>-1</v>
      </c>
      <c r="BB32" t="s">
        <v>252</v>
      </c>
      <c r="BC32">
        <v>0</v>
      </c>
      <c r="BD32">
        <f t="shared" si="34"/>
        <v>1.1759999999999999</v>
      </c>
      <c r="BE32">
        <f t="shared" si="35"/>
        <v>-0.83715986394557818</v>
      </c>
      <c r="BF32" t="e">
        <f t="shared" si="36"/>
        <v>#DIV/0!</v>
      </c>
      <c r="BG32">
        <f t="shared" si="37"/>
        <v>-0.83715986394557818</v>
      </c>
      <c r="BH32" t="e">
        <f t="shared" si="38"/>
        <v>#DIV/0!</v>
      </c>
      <c r="BI32">
        <f t="shared" si="39"/>
        <v>1000.01535483871</v>
      </c>
      <c r="BJ32">
        <f t="shared" si="40"/>
        <v>841.2130051355299</v>
      </c>
      <c r="BK32">
        <f t="shared" si="41"/>
        <v>0.84120008864384599</v>
      </c>
      <c r="BL32">
        <f t="shared" si="42"/>
        <v>0.19240017728769188</v>
      </c>
      <c r="BM32">
        <v>0.81022031015138296</v>
      </c>
      <c r="BN32">
        <v>0.5</v>
      </c>
      <c r="BO32" t="s">
        <v>253</v>
      </c>
      <c r="BP32">
        <v>1675243551.6225801</v>
      </c>
      <c r="BQ32">
        <v>399.99893548387098</v>
      </c>
      <c r="BR32">
        <v>402.46119354838697</v>
      </c>
      <c r="BS32">
        <v>15.649467741935499</v>
      </c>
      <c r="BT32">
        <v>14.994038709677399</v>
      </c>
      <c r="BU32">
        <v>499.99232258064501</v>
      </c>
      <c r="BV32">
        <v>96.416377419354802</v>
      </c>
      <c r="BW32">
        <v>0.20000845161290301</v>
      </c>
      <c r="BX32">
        <v>27.955729032258098</v>
      </c>
      <c r="BY32">
        <v>28.004051612903201</v>
      </c>
      <c r="BZ32">
        <v>999.9</v>
      </c>
      <c r="CA32">
        <v>9990.9677419354794</v>
      </c>
      <c r="CB32">
        <v>0</v>
      </c>
      <c r="CC32">
        <v>387.852451612903</v>
      </c>
      <c r="CD32">
        <v>1000.01535483871</v>
      </c>
      <c r="CE32">
        <v>0.95999441935483898</v>
      </c>
      <c r="CF32">
        <v>4.0005732258064503E-2</v>
      </c>
      <c r="CG32">
        <v>0</v>
      </c>
      <c r="CH32">
        <v>2.1636709677419401</v>
      </c>
      <c r="CI32">
        <v>0</v>
      </c>
      <c r="CJ32">
        <v>573.587516129032</v>
      </c>
      <c r="CK32">
        <v>9334.4500000000007</v>
      </c>
      <c r="CL32">
        <v>39.987806451612897</v>
      </c>
      <c r="CM32">
        <v>42.866870967741903</v>
      </c>
      <c r="CN32">
        <v>41.174999999999997</v>
      </c>
      <c r="CO32">
        <v>41.179000000000002</v>
      </c>
      <c r="CP32">
        <v>39.875</v>
      </c>
      <c r="CQ32">
        <v>960.01129032258098</v>
      </c>
      <c r="CR32">
        <v>40.003548387096799</v>
      </c>
      <c r="CS32">
        <v>0</v>
      </c>
      <c r="CT32">
        <v>59.599999904632597</v>
      </c>
      <c r="CU32">
        <v>2.1604999999999999</v>
      </c>
      <c r="CV32">
        <v>-0.37074873089607902</v>
      </c>
      <c r="CW32">
        <v>1.9742564134790801</v>
      </c>
      <c r="CX32">
        <v>573.58450000000005</v>
      </c>
      <c r="CY32">
        <v>15</v>
      </c>
      <c r="CZ32">
        <v>1675242571.0999999</v>
      </c>
      <c r="DA32" t="s">
        <v>254</v>
      </c>
      <c r="DB32">
        <v>1</v>
      </c>
      <c r="DC32">
        <v>-3.9409999999999998</v>
      </c>
      <c r="DD32">
        <v>0.39400000000000002</v>
      </c>
      <c r="DE32">
        <v>401</v>
      </c>
      <c r="DF32">
        <v>15</v>
      </c>
      <c r="DG32">
        <v>1.95</v>
      </c>
      <c r="DH32">
        <v>0.51</v>
      </c>
      <c r="DI32">
        <v>-2.4783833333333298</v>
      </c>
      <c r="DJ32">
        <v>-1.0892683817528399E-2</v>
      </c>
      <c r="DK32">
        <v>0.11772904072330501</v>
      </c>
      <c r="DL32">
        <v>1</v>
      </c>
      <c r="DM32">
        <v>2.1461577777777801</v>
      </c>
      <c r="DN32">
        <v>-7.7499927628510407E-2</v>
      </c>
      <c r="DO32">
        <v>0.16473913451122099</v>
      </c>
      <c r="DP32">
        <v>1</v>
      </c>
      <c r="DQ32">
        <v>0.65574622222222201</v>
      </c>
      <c r="DR32">
        <v>-9.8274368999841204E-3</v>
      </c>
      <c r="DS32">
        <v>5.2845767435079098E-3</v>
      </c>
      <c r="DT32">
        <v>1</v>
      </c>
      <c r="DU32">
        <v>3</v>
      </c>
      <c r="DV32">
        <v>3</v>
      </c>
      <c r="DW32" t="s">
        <v>259</v>
      </c>
      <c r="DX32">
        <v>100</v>
      </c>
      <c r="DY32">
        <v>100</v>
      </c>
      <c r="DZ32">
        <v>-3.9409999999999998</v>
      </c>
      <c r="EA32">
        <v>0.39400000000000002</v>
      </c>
      <c r="EB32">
        <v>2</v>
      </c>
      <c r="EC32">
        <v>513.30999999999995</v>
      </c>
      <c r="ED32">
        <v>454.21600000000001</v>
      </c>
      <c r="EE32">
        <v>25.975100000000001</v>
      </c>
      <c r="EF32">
        <v>29.769300000000001</v>
      </c>
      <c r="EG32">
        <v>30.000900000000001</v>
      </c>
      <c r="EH32">
        <v>29.719100000000001</v>
      </c>
      <c r="EI32">
        <v>29.6953</v>
      </c>
      <c r="EJ32">
        <v>19.9239</v>
      </c>
      <c r="EK32">
        <v>38.532600000000002</v>
      </c>
      <c r="EL32">
        <v>42.0413</v>
      </c>
      <c r="EM32">
        <v>25.991199999999999</v>
      </c>
      <c r="EN32">
        <v>402.49</v>
      </c>
      <c r="EO32">
        <v>15.0213</v>
      </c>
      <c r="EP32">
        <v>100.20099999999999</v>
      </c>
      <c r="EQ32">
        <v>90.564300000000003</v>
      </c>
    </row>
    <row r="33" spans="1:147" x14ac:dyDescent="0.3">
      <c r="A33">
        <v>17</v>
      </c>
      <c r="B33">
        <v>1675243619.7</v>
      </c>
      <c r="C33">
        <v>960.10000014305103</v>
      </c>
      <c r="D33" t="s">
        <v>303</v>
      </c>
      <c r="E33" t="s">
        <v>304</v>
      </c>
      <c r="F33">
        <v>1675243611.6516099</v>
      </c>
      <c r="G33">
        <f t="shared" si="0"/>
        <v>4.0786959166816102E-3</v>
      </c>
      <c r="H33">
        <f t="shared" si="1"/>
        <v>13.123173015161083</v>
      </c>
      <c r="I33">
        <f t="shared" si="2"/>
        <v>400.02967741935498</v>
      </c>
      <c r="J33">
        <f t="shared" si="3"/>
        <v>262.82139681788652</v>
      </c>
      <c r="K33">
        <f t="shared" si="4"/>
        <v>25.393496029072111</v>
      </c>
      <c r="L33">
        <f t="shared" si="5"/>
        <v>38.650399655619161</v>
      </c>
      <c r="M33">
        <f t="shared" si="6"/>
        <v>0.17288370452605076</v>
      </c>
      <c r="N33">
        <f t="shared" si="7"/>
        <v>3.3877897500742802</v>
      </c>
      <c r="O33">
        <f t="shared" si="8"/>
        <v>0.16812772251302943</v>
      </c>
      <c r="P33">
        <f t="shared" si="9"/>
        <v>0.10549623489659771</v>
      </c>
      <c r="Q33">
        <f t="shared" si="10"/>
        <v>161.8475505889306</v>
      </c>
      <c r="R33">
        <f t="shared" si="11"/>
        <v>27.84589606639814</v>
      </c>
      <c r="S33">
        <f t="shared" si="12"/>
        <v>27.979274193548399</v>
      </c>
      <c r="T33">
        <f t="shared" si="13"/>
        <v>3.7902570056951692</v>
      </c>
      <c r="U33">
        <f t="shared" si="14"/>
        <v>39.950227068284484</v>
      </c>
      <c r="V33">
        <f t="shared" si="15"/>
        <v>1.5106301186850917</v>
      </c>
      <c r="W33">
        <f t="shared" si="16"/>
        <v>3.781280432031247</v>
      </c>
      <c r="X33">
        <f t="shared" si="17"/>
        <v>2.2796268870100773</v>
      </c>
      <c r="Y33">
        <f t="shared" si="18"/>
        <v>-179.870489925659</v>
      </c>
      <c r="Z33">
        <f t="shared" si="19"/>
        <v>-7.4264805718766853</v>
      </c>
      <c r="AA33">
        <f t="shared" si="20"/>
        <v>-0.47763876909611963</v>
      </c>
      <c r="AB33">
        <f t="shared" si="21"/>
        <v>-25.927058677701215</v>
      </c>
      <c r="AC33">
        <v>-4.0021485175006401E-2</v>
      </c>
      <c r="AD33">
        <v>4.4927623183609301E-2</v>
      </c>
      <c r="AE33">
        <v>3.3776608594158399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50872.522389340273</v>
      </c>
      <c r="AK33">
        <v>0</v>
      </c>
      <c r="AL33">
        <v>0</v>
      </c>
      <c r="AM33">
        <v>0</v>
      </c>
      <c r="AN33">
        <f t="shared" si="25"/>
        <v>0</v>
      </c>
      <c r="AO33" t="e">
        <f t="shared" si="26"/>
        <v>#DIV/0!</v>
      </c>
      <c r="AP33">
        <v>-1</v>
      </c>
      <c r="AQ33" t="s">
        <v>305</v>
      </c>
      <c r="AR33">
        <v>2.1965423076923098</v>
      </c>
      <c r="AS33">
        <v>1.3724000000000001</v>
      </c>
      <c r="AT33">
        <f t="shared" si="27"/>
        <v>-0.60051173687868675</v>
      </c>
      <c r="AU33">
        <v>0.5</v>
      </c>
      <c r="AV33">
        <f t="shared" si="28"/>
        <v>841.20349892902561</v>
      </c>
      <c r="AW33">
        <f t="shared" si="29"/>
        <v>13.123173015161083</v>
      </c>
      <c r="AX33">
        <f t="shared" si="30"/>
        <v>-252.57628710514885</v>
      </c>
      <c r="AY33">
        <f t="shared" si="31"/>
        <v>1</v>
      </c>
      <c r="AZ33">
        <f t="shared" si="32"/>
        <v>1.6789246636684151E-2</v>
      </c>
      <c r="BA33">
        <f t="shared" si="33"/>
        <v>-1</v>
      </c>
      <c r="BB33" t="s">
        <v>252</v>
      </c>
      <c r="BC33">
        <v>0</v>
      </c>
      <c r="BD33">
        <f t="shared" si="34"/>
        <v>1.3724000000000001</v>
      </c>
      <c r="BE33">
        <f t="shared" si="35"/>
        <v>-0.60051173687868675</v>
      </c>
      <c r="BF33" t="e">
        <f t="shared" si="36"/>
        <v>#DIV/0!</v>
      </c>
      <c r="BG33">
        <f t="shared" si="37"/>
        <v>-0.60051173687868675</v>
      </c>
      <c r="BH33" t="e">
        <f t="shared" si="38"/>
        <v>#DIV/0!</v>
      </c>
      <c r="BI33">
        <f t="shared" si="39"/>
        <v>1000.00416129032</v>
      </c>
      <c r="BJ33">
        <f t="shared" si="40"/>
        <v>841.20349892902561</v>
      </c>
      <c r="BK33">
        <f t="shared" si="41"/>
        <v>0.84119999845161486</v>
      </c>
      <c r="BL33">
        <f t="shared" si="42"/>
        <v>0.19239999690322981</v>
      </c>
      <c r="BM33">
        <v>0.81022031015138296</v>
      </c>
      <c r="BN33">
        <v>0.5</v>
      </c>
      <c r="BO33" t="s">
        <v>253</v>
      </c>
      <c r="BP33">
        <v>1675243611.6516099</v>
      </c>
      <c r="BQ33">
        <v>400.02967741935498</v>
      </c>
      <c r="BR33">
        <v>402.42054838709703</v>
      </c>
      <c r="BS33">
        <v>15.6349451612903</v>
      </c>
      <c r="BT33">
        <v>14.984364516129</v>
      </c>
      <c r="BU33">
        <v>500.01093548387098</v>
      </c>
      <c r="BV33">
        <v>96.418893548387103</v>
      </c>
      <c r="BW33">
        <v>0.199937096774194</v>
      </c>
      <c r="BX33">
        <v>27.938612903225799</v>
      </c>
      <c r="BY33">
        <v>27.979274193548399</v>
      </c>
      <c r="BZ33">
        <v>999.9</v>
      </c>
      <c r="CA33">
        <v>10009.8387096774</v>
      </c>
      <c r="CB33">
        <v>0</v>
      </c>
      <c r="CC33">
        <v>387.747903225806</v>
      </c>
      <c r="CD33">
        <v>1000.00416129032</v>
      </c>
      <c r="CE33">
        <v>0.95999764516129105</v>
      </c>
      <c r="CF33">
        <v>4.0002441935483898E-2</v>
      </c>
      <c r="CG33">
        <v>0</v>
      </c>
      <c r="CH33">
        <v>2.1805161290322599</v>
      </c>
      <c r="CI33">
        <v>0</v>
      </c>
      <c r="CJ33">
        <v>573.16048387096805</v>
      </c>
      <c r="CK33">
        <v>9334.3522580645094</v>
      </c>
      <c r="CL33">
        <v>40.128999999999998</v>
      </c>
      <c r="CM33">
        <v>43.033999999999999</v>
      </c>
      <c r="CN33">
        <v>41.358741935483799</v>
      </c>
      <c r="CO33">
        <v>41.311999999999998</v>
      </c>
      <c r="CP33">
        <v>40.054000000000002</v>
      </c>
      <c r="CQ33">
        <v>960.00129032258099</v>
      </c>
      <c r="CR33">
        <v>40</v>
      </c>
      <c r="CS33">
        <v>0</v>
      </c>
      <c r="CT33">
        <v>59.399999856948902</v>
      </c>
      <c r="CU33">
        <v>2.1965423076923098</v>
      </c>
      <c r="CV33">
        <v>-0.19553846105462</v>
      </c>
      <c r="CW33">
        <v>0.45056410027898097</v>
      </c>
      <c r="CX33">
        <v>573.14196153846206</v>
      </c>
      <c r="CY33">
        <v>15</v>
      </c>
      <c r="CZ33">
        <v>1675242571.0999999</v>
      </c>
      <c r="DA33" t="s">
        <v>254</v>
      </c>
      <c r="DB33">
        <v>1</v>
      </c>
      <c r="DC33">
        <v>-3.9409999999999998</v>
      </c>
      <c r="DD33">
        <v>0.39400000000000002</v>
      </c>
      <c r="DE33">
        <v>401</v>
      </c>
      <c r="DF33">
        <v>15</v>
      </c>
      <c r="DG33">
        <v>1.95</v>
      </c>
      <c r="DH33">
        <v>0.51</v>
      </c>
      <c r="DI33">
        <v>-2.4064968518518501</v>
      </c>
      <c r="DJ33">
        <v>0.17423819945282601</v>
      </c>
      <c r="DK33">
        <v>0.141606049944308</v>
      </c>
      <c r="DL33">
        <v>1</v>
      </c>
      <c r="DM33">
        <v>2.1999688888888902</v>
      </c>
      <c r="DN33">
        <v>-0.33622401767147497</v>
      </c>
      <c r="DO33">
        <v>0.200578438879182</v>
      </c>
      <c r="DP33">
        <v>1</v>
      </c>
      <c r="DQ33">
        <v>0.65536425925925901</v>
      </c>
      <c r="DR33">
        <v>-4.2671335007893697E-2</v>
      </c>
      <c r="DS33">
        <v>6.7612038052219398E-3</v>
      </c>
      <c r="DT33">
        <v>1</v>
      </c>
      <c r="DU33">
        <v>3</v>
      </c>
      <c r="DV33">
        <v>3</v>
      </c>
      <c r="DW33" t="s">
        <v>259</v>
      </c>
      <c r="DX33">
        <v>100</v>
      </c>
      <c r="DY33">
        <v>100</v>
      </c>
      <c r="DZ33">
        <v>-3.9409999999999998</v>
      </c>
      <c r="EA33">
        <v>0.39400000000000002</v>
      </c>
      <c r="EB33">
        <v>2</v>
      </c>
      <c r="EC33">
        <v>513.68700000000001</v>
      </c>
      <c r="ED33">
        <v>453.262</v>
      </c>
      <c r="EE33">
        <v>25.917100000000001</v>
      </c>
      <c r="EF33">
        <v>29.869599999999998</v>
      </c>
      <c r="EG33">
        <v>30.000699999999998</v>
      </c>
      <c r="EH33">
        <v>29.843900000000001</v>
      </c>
      <c r="EI33">
        <v>29.8245</v>
      </c>
      <c r="EJ33">
        <v>19.9251</v>
      </c>
      <c r="EK33">
        <v>38.532600000000002</v>
      </c>
      <c r="EL33">
        <v>40.546199999999999</v>
      </c>
      <c r="EM33">
        <v>25.904800000000002</v>
      </c>
      <c r="EN33">
        <v>402.50299999999999</v>
      </c>
      <c r="EO33">
        <v>15.0336</v>
      </c>
      <c r="EP33">
        <v>100.193</v>
      </c>
      <c r="EQ33">
        <v>90.558499999999995</v>
      </c>
    </row>
    <row r="34" spans="1:147" x14ac:dyDescent="0.3">
      <c r="A34">
        <v>18</v>
      </c>
      <c r="B34">
        <v>1675243679.5999999</v>
      </c>
      <c r="C34">
        <v>1020</v>
      </c>
      <c r="D34" t="s">
        <v>306</v>
      </c>
      <c r="E34" t="s">
        <v>307</v>
      </c>
      <c r="F34">
        <v>1675243671.64516</v>
      </c>
      <c r="G34">
        <f t="shared" si="0"/>
        <v>4.0704061669167759E-3</v>
      </c>
      <c r="H34">
        <f t="shared" si="1"/>
        <v>13.514489032593449</v>
      </c>
      <c r="I34">
        <f t="shared" si="2"/>
        <v>400.00803225806499</v>
      </c>
      <c r="J34">
        <f t="shared" si="3"/>
        <v>259.36995368586969</v>
      </c>
      <c r="K34">
        <f t="shared" si="4"/>
        <v>25.059397819779448</v>
      </c>
      <c r="L34">
        <f t="shared" si="5"/>
        <v>38.647346267418179</v>
      </c>
      <c r="M34">
        <f t="shared" si="6"/>
        <v>0.1731191798335926</v>
      </c>
      <c r="N34">
        <f t="shared" si="7"/>
        <v>3.3871994934681302</v>
      </c>
      <c r="O34">
        <f t="shared" si="8"/>
        <v>0.168349619335559</v>
      </c>
      <c r="P34">
        <f t="shared" si="9"/>
        <v>0.105636092966989</v>
      </c>
      <c r="Q34">
        <f t="shared" si="10"/>
        <v>161.8493046595203</v>
      </c>
      <c r="R34">
        <f t="shared" si="11"/>
        <v>27.85417769272653</v>
      </c>
      <c r="S34">
        <f t="shared" si="12"/>
        <v>27.982116129032299</v>
      </c>
      <c r="T34">
        <f t="shared" si="13"/>
        <v>3.7908850990088077</v>
      </c>
      <c r="U34">
        <f t="shared" si="14"/>
        <v>40.158095422492401</v>
      </c>
      <c r="V34">
        <f t="shared" si="15"/>
        <v>1.5190576723364073</v>
      </c>
      <c r="W34">
        <f t="shared" si="16"/>
        <v>3.7826935175954306</v>
      </c>
      <c r="X34">
        <f t="shared" si="17"/>
        <v>2.2718274266724006</v>
      </c>
      <c r="Y34">
        <f t="shared" si="18"/>
        <v>-179.50491196102982</v>
      </c>
      <c r="Z34">
        <f t="shared" si="19"/>
        <v>-6.7742678695459233</v>
      </c>
      <c r="AA34">
        <f t="shared" si="20"/>
        <v>-0.43578730938580224</v>
      </c>
      <c r="AB34">
        <f t="shared" si="21"/>
        <v>-24.865662480441244</v>
      </c>
      <c r="AC34">
        <v>-4.0012715890740798E-2</v>
      </c>
      <c r="AD34">
        <v>4.49177788937897E-2</v>
      </c>
      <c r="AE34">
        <v>3.3770728221956299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50860.696853283771</v>
      </c>
      <c r="AK34">
        <v>0</v>
      </c>
      <c r="AL34">
        <v>0</v>
      </c>
      <c r="AM34">
        <v>0</v>
      </c>
      <c r="AN34">
        <f t="shared" si="25"/>
        <v>0</v>
      </c>
      <c r="AO34" t="e">
        <f t="shared" si="26"/>
        <v>#DIV/0!</v>
      </c>
      <c r="AP34">
        <v>-1</v>
      </c>
      <c r="AQ34" t="s">
        <v>308</v>
      </c>
      <c r="AR34">
        <v>2.1847153846153802</v>
      </c>
      <c r="AS34">
        <v>1.298</v>
      </c>
      <c r="AT34">
        <f t="shared" si="27"/>
        <v>-0.68313974161431434</v>
      </c>
      <c r="AU34">
        <v>0.5</v>
      </c>
      <c r="AV34">
        <f t="shared" si="28"/>
        <v>841.21259202581007</v>
      </c>
      <c r="AW34">
        <f t="shared" si="29"/>
        <v>13.514489032593449</v>
      </c>
      <c r="AX34">
        <f t="shared" si="30"/>
        <v>-287.33287637960979</v>
      </c>
      <c r="AY34">
        <f t="shared" si="31"/>
        <v>1</v>
      </c>
      <c r="AZ34">
        <f t="shared" si="32"/>
        <v>1.7254246037425123E-2</v>
      </c>
      <c r="BA34">
        <f t="shared" si="33"/>
        <v>-1</v>
      </c>
      <c r="BB34" t="s">
        <v>252</v>
      </c>
      <c r="BC34">
        <v>0</v>
      </c>
      <c r="BD34">
        <f t="shared" si="34"/>
        <v>1.298</v>
      </c>
      <c r="BE34">
        <f t="shared" si="35"/>
        <v>-0.68313974161431446</v>
      </c>
      <c r="BF34" t="e">
        <f t="shared" si="36"/>
        <v>#DIV/0!</v>
      </c>
      <c r="BG34">
        <f t="shared" si="37"/>
        <v>-0.68313974161431446</v>
      </c>
      <c r="BH34" t="e">
        <f t="shared" si="38"/>
        <v>#DIV/0!</v>
      </c>
      <c r="BI34">
        <f t="shared" si="39"/>
        <v>1000.01496774194</v>
      </c>
      <c r="BJ34">
        <f t="shared" si="40"/>
        <v>841.21259202581007</v>
      </c>
      <c r="BK34">
        <f t="shared" si="41"/>
        <v>0.84120000116127269</v>
      </c>
      <c r="BL34">
        <f t="shared" si="42"/>
        <v>0.19240000232254542</v>
      </c>
      <c r="BM34">
        <v>0.81022031015138296</v>
      </c>
      <c r="BN34">
        <v>0.5</v>
      </c>
      <c r="BO34" t="s">
        <v>253</v>
      </c>
      <c r="BP34">
        <v>1675243671.64516</v>
      </c>
      <c r="BQ34">
        <v>400.00803225806499</v>
      </c>
      <c r="BR34">
        <v>402.46170967741898</v>
      </c>
      <c r="BS34">
        <v>15.7225612903226</v>
      </c>
      <c r="BT34">
        <v>15.0733741935484</v>
      </c>
      <c r="BU34">
        <v>500.02132258064501</v>
      </c>
      <c r="BV34">
        <v>96.416409677419395</v>
      </c>
      <c r="BW34">
        <v>0.20001587096774201</v>
      </c>
      <c r="BX34">
        <v>27.945019354838699</v>
      </c>
      <c r="BY34">
        <v>27.982116129032299</v>
      </c>
      <c r="BZ34">
        <v>999.9</v>
      </c>
      <c r="CA34">
        <v>10007.9032258065</v>
      </c>
      <c r="CB34">
        <v>0</v>
      </c>
      <c r="CC34">
        <v>387.75309677419301</v>
      </c>
      <c r="CD34">
        <v>1000.01496774194</v>
      </c>
      <c r="CE34">
        <v>0.95999893548387105</v>
      </c>
      <c r="CF34">
        <v>4.0001125806451598E-2</v>
      </c>
      <c r="CG34">
        <v>0</v>
      </c>
      <c r="CH34">
        <v>2.1916000000000002</v>
      </c>
      <c r="CI34">
        <v>0</v>
      </c>
      <c r="CJ34">
        <v>572.99783870967804</v>
      </c>
      <c r="CK34">
        <v>9334.4664516128996</v>
      </c>
      <c r="CL34">
        <v>40.311999999999998</v>
      </c>
      <c r="CM34">
        <v>43.183</v>
      </c>
      <c r="CN34">
        <v>41.51</v>
      </c>
      <c r="CO34">
        <v>41.436999999999998</v>
      </c>
      <c r="CP34">
        <v>40.186999999999998</v>
      </c>
      <c r="CQ34">
        <v>960.01451612903202</v>
      </c>
      <c r="CR34">
        <v>40.000645161290301</v>
      </c>
      <c r="CS34">
        <v>0</v>
      </c>
      <c r="CT34">
        <v>59.199999809265101</v>
      </c>
      <c r="CU34">
        <v>2.1847153846153802</v>
      </c>
      <c r="CV34">
        <v>-0.66627008414344202</v>
      </c>
      <c r="CW34">
        <v>2.8954871729187102</v>
      </c>
      <c r="CX34">
        <v>573.015115384615</v>
      </c>
      <c r="CY34">
        <v>15</v>
      </c>
      <c r="CZ34">
        <v>1675242571.0999999</v>
      </c>
      <c r="DA34" t="s">
        <v>254</v>
      </c>
      <c r="DB34">
        <v>1</v>
      </c>
      <c r="DC34">
        <v>-3.9409999999999998</v>
      </c>
      <c r="DD34">
        <v>0.39400000000000002</v>
      </c>
      <c r="DE34">
        <v>401</v>
      </c>
      <c r="DF34">
        <v>15</v>
      </c>
      <c r="DG34">
        <v>1.95</v>
      </c>
      <c r="DH34">
        <v>0.51</v>
      </c>
      <c r="DI34">
        <v>-2.4561964814814798</v>
      </c>
      <c r="DJ34">
        <v>3.5627894979463602E-3</v>
      </c>
      <c r="DK34">
        <v>0.118524956649354</v>
      </c>
      <c r="DL34">
        <v>1</v>
      </c>
      <c r="DM34">
        <v>2.2225266666666701</v>
      </c>
      <c r="DN34">
        <v>-0.424223660788979</v>
      </c>
      <c r="DO34">
        <v>0.19109985568922999</v>
      </c>
      <c r="DP34">
        <v>1</v>
      </c>
      <c r="DQ34">
        <v>0.64766357407407404</v>
      </c>
      <c r="DR34">
        <v>1.4833267056410099E-2</v>
      </c>
      <c r="DS34">
        <v>5.4124405517284504E-3</v>
      </c>
      <c r="DT34">
        <v>1</v>
      </c>
      <c r="DU34">
        <v>3</v>
      </c>
      <c r="DV34">
        <v>3</v>
      </c>
      <c r="DW34" t="s">
        <v>259</v>
      </c>
      <c r="DX34">
        <v>100</v>
      </c>
      <c r="DY34">
        <v>100</v>
      </c>
      <c r="DZ34">
        <v>-3.9409999999999998</v>
      </c>
      <c r="EA34">
        <v>0.39400000000000002</v>
      </c>
      <c r="EB34">
        <v>2</v>
      </c>
      <c r="EC34">
        <v>513.71</v>
      </c>
      <c r="ED34">
        <v>452.21100000000001</v>
      </c>
      <c r="EE34">
        <v>26.010300000000001</v>
      </c>
      <c r="EF34">
        <v>29.962599999999998</v>
      </c>
      <c r="EG34">
        <v>30.000699999999998</v>
      </c>
      <c r="EH34">
        <v>29.956499999999998</v>
      </c>
      <c r="EI34">
        <v>29.941600000000001</v>
      </c>
      <c r="EJ34">
        <v>19.930499999999999</v>
      </c>
      <c r="EK34">
        <v>37.979900000000001</v>
      </c>
      <c r="EL34">
        <v>39.036099999999998</v>
      </c>
      <c r="EM34">
        <v>26.023</v>
      </c>
      <c r="EN34">
        <v>402.42700000000002</v>
      </c>
      <c r="EO34">
        <v>15.0511</v>
      </c>
      <c r="EP34">
        <v>100.185</v>
      </c>
      <c r="EQ34">
        <v>90.548699999999997</v>
      </c>
    </row>
    <row r="35" spans="1:147" x14ac:dyDescent="0.3">
      <c r="A35">
        <v>19</v>
      </c>
      <c r="B35">
        <v>1675243739.7</v>
      </c>
      <c r="C35">
        <v>1080.10000014305</v>
      </c>
      <c r="D35" t="s">
        <v>309</v>
      </c>
      <c r="E35" t="s">
        <v>310</v>
      </c>
      <c r="F35">
        <v>1675243731.6354799</v>
      </c>
      <c r="G35">
        <f t="shared" si="0"/>
        <v>4.1283209773667583E-3</v>
      </c>
      <c r="H35">
        <f t="shared" si="1"/>
        <v>13.625764876808056</v>
      </c>
      <c r="I35">
        <f t="shared" si="2"/>
        <v>400.00077419354801</v>
      </c>
      <c r="J35">
        <f t="shared" si="3"/>
        <v>259.79867030617203</v>
      </c>
      <c r="K35">
        <f t="shared" si="4"/>
        <v>25.09990479815567</v>
      </c>
      <c r="L35">
        <f t="shared" si="5"/>
        <v>38.645237635799013</v>
      </c>
      <c r="M35">
        <f t="shared" si="6"/>
        <v>0.17524449032358277</v>
      </c>
      <c r="N35">
        <f t="shared" si="7"/>
        <v>3.3855405953423729</v>
      </c>
      <c r="O35">
        <f t="shared" si="8"/>
        <v>0.17035656060480703</v>
      </c>
      <c r="P35">
        <f t="shared" si="9"/>
        <v>0.10690065558958516</v>
      </c>
      <c r="Q35">
        <f t="shared" si="10"/>
        <v>161.85313419841361</v>
      </c>
      <c r="R35">
        <f t="shared" si="11"/>
        <v>27.865984226852483</v>
      </c>
      <c r="S35">
        <f t="shared" si="12"/>
        <v>28.001770967741901</v>
      </c>
      <c r="T35">
        <f t="shared" si="13"/>
        <v>3.7952314815006782</v>
      </c>
      <c r="U35">
        <f t="shared" si="14"/>
        <v>40.081080559555936</v>
      </c>
      <c r="V35">
        <f t="shared" si="15"/>
        <v>1.518354111824106</v>
      </c>
      <c r="W35">
        <f t="shared" si="16"/>
        <v>3.7882065319272118</v>
      </c>
      <c r="X35">
        <f t="shared" si="17"/>
        <v>2.2768773696765723</v>
      </c>
      <c r="Y35">
        <f t="shared" si="18"/>
        <v>-182.05895510187403</v>
      </c>
      <c r="Z35">
        <f t="shared" si="19"/>
        <v>-5.8000547656030177</v>
      </c>
      <c r="AA35">
        <f t="shared" si="20"/>
        <v>-0.37338223766837231</v>
      </c>
      <c r="AB35">
        <f t="shared" si="21"/>
        <v>-26.379257906731819</v>
      </c>
      <c r="AC35">
        <v>-3.9988073476955897E-2</v>
      </c>
      <c r="AD35">
        <v>4.4890115625522198E-2</v>
      </c>
      <c r="AE35">
        <v>3.3754201607278498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50826.364952760305</v>
      </c>
      <c r="AK35">
        <v>0</v>
      </c>
      <c r="AL35">
        <v>0</v>
      </c>
      <c r="AM35">
        <v>0</v>
      </c>
      <c r="AN35">
        <f t="shared" si="25"/>
        <v>0</v>
      </c>
      <c r="AO35" t="e">
        <f t="shared" si="26"/>
        <v>#DIV/0!</v>
      </c>
      <c r="AP35">
        <v>-1</v>
      </c>
      <c r="AQ35" t="s">
        <v>311</v>
      </c>
      <c r="AR35">
        <v>2.2535230769230798</v>
      </c>
      <c r="AS35">
        <v>1.8448</v>
      </c>
      <c r="AT35">
        <f t="shared" si="27"/>
        <v>-0.22155413970245008</v>
      </c>
      <c r="AU35">
        <v>0.5</v>
      </c>
      <c r="AV35">
        <f t="shared" si="28"/>
        <v>841.23231329032615</v>
      </c>
      <c r="AW35">
        <f t="shared" si="29"/>
        <v>13.625764876808056</v>
      </c>
      <c r="AX35">
        <f t="shared" si="30"/>
        <v>-93.189250730470093</v>
      </c>
      <c r="AY35">
        <f t="shared" si="31"/>
        <v>1</v>
      </c>
      <c r="AZ35">
        <f t="shared" si="32"/>
        <v>1.7386118728133556E-2</v>
      </c>
      <c r="BA35">
        <f t="shared" si="33"/>
        <v>-1</v>
      </c>
      <c r="BB35" t="s">
        <v>252</v>
      </c>
      <c r="BC35">
        <v>0</v>
      </c>
      <c r="BD35">
        <f t="shared" si="34"/>
        <v>1.8448</v>
      </c>
      <c r="BE35">
        <f t="shared" si="35"/>
        <v>-0.22155413970245005</v>
      </c>
      <c r="BF35" t="e">
        <f t="shared" si="36"/>
        <v>#DIV/0!</v>
      </c>
      <c r="BG35">
        <f t="shared" si="37"/>
        <v>-0.22155413970245005</v>
      </c>
      <c r="BH35" t="e">
        <f t="shared" si="38"/>
        <v>#DIV/0!</v>
      </c>
      <c r="BI35">
        <f t="shared" si="39"/>
        <v>1000.03838709677</v>
      </c>
      <c r="BJ35">
        <f t="shared" si="40"/>
        <v>841.23231329032615</v>
      </c>
      <c r="BK35">
        <f t="shared" si="41"/>
        <v>0.84120002206367628</v>
      </c>
      <c r="BL35">
        <f t="shared" si="42"/>
        <v>0.19240004412735254</v>
      </c>
      <c r="BM35">
        <v>0.81022031015138296</v>
      </c>
      <c r="BN35">
        <v>0.5</v>
      </c>
      <c r="BO35" t="s">
        <v>253</v>
      </c>
      <c r="BP35">
        <v>1675243731.6354799</v>
      </c>
      <c r="BQ35">
        <v>400.00077419354801</v>
      </c>
      <c r="BR35">
        <v>402.476258064516</v>
      </c>
      <c r="BS35">
        <v>15.715851612903201</v>
      </c>
      <c r="BT35">
        <v>15.057416129032299</v>
      </c>
      <c r="BU35">
        <v>500.01593548387098</v>
      </c>
      <c r="BV35">
        <v>96.412967741935503</v>
      </c>
      <c r="BW35">
        <v>0.19993935483871</v>
      </c>
      <c r="BX35">
        <v>27.969993548387102</v>
      </c>
      <c r="BY35">
        <v>28.001770967741901</v>
      </c>
      <c r="BZ35">
        <v>999.9</v>
      </c>
      <c r="CA35">
        <v>10002.0967741935</v>
      </c>
      <c r="CB35">
        <v>0</v>
      </c>
      <c r="CC35">
        <v>387.83990322580598</v>
      </c>
      <c r="CD35">
        <v>1000.03838709677</v>
      </c>
      <c r="CE35">
        <v>0.959999580645162</v>
      </c>
      <c r="CF35">
        <v>4.0000467741935497E-2</v>
      </c>
      <c r="CG35">
        <v>0</v>
      </c>
      <c r="CH35">
        <v>2.2357096774193499</v>
      </c>
      <c r="CI35">
        <v>0</v>
      </c>
      <c r="CJ35">
        <v>573.13409677419395</v>
      </c>
      <c r="CK35">
        <v>9334.6806451612902</v>
      </c>
      <c r="CL35">
        <v>40.436999999999998</v>
      </c>
      <c r="CM35">
        <v>43.311999999999998</v>
      </c>
      <c r="CN35">
        <v>41.662999999999997</v>
      </c>
      <c r="CO35">
        <v>41.566064516129003</v>
      </c>
      <c r="CP35">
        <v>40.311999999999998</v>
      </c>
      <c r="CQ35">
        <v>960.03580645161298</v>
      </c>
      <c r="CR35">
        <v>40.002258064516099</v>
      </c>
      <c r="CS35">
        <v>0</v>
      </c>
      <c r="CT35">
        <v>59.599999904632597</v>
      </c>
      <c r="CU35">
        <v>2.2535230769230798</v>
      </c>
      <c r="CV35">
        <v>-0.31264274414672899</v>
      </c>
      <c r="CW35">
        <v>5.8116239291741199</v>
      </c>
      <c r="CX35">
        <v>573.18984615384602</v>
      </c>
      <c r="CY35">
        <v>15</v>
      </c>
      <c r="CZ35">
        <v>1675242571.0999999</v>
      </c>
      <c r="DA35" t="s">
        <v>254</v>
      </c>
      <c r="DB35">
        <v>1</v>
      </c>
      <c r="DC35">
        <v>-3.9409999999999998</v>
      </c>
      <c r="DD35">
        <v>0.39400000000000002</v>
      </c>
      <c r="DE35">
        <v>401</v>
      </c>
      <c r="DF35">
        <v>15</v>
      </c>
      <c r="DG35">
        <v>1.95</v>
      </c>
      <c r="DH35">
        <v>0.51</v>
      </c>
      <c r="DI35">
        <v>-2.4655974074074098</v>
      </c>
      <c r="DJ35">
        <v>-9.0680334096070007E-3</v>
      </c>
      <c r="DK35">
        <v>0.112049469501201</v>
      </c>
      <c r="DL35">
        <v>1</v>
      </c>
      <c r="DM35">
        <v>2.21312444444444</v>
      </c>
      <c r="DN35">
        <v>0.26356759012315001</v>
      </c>
      <c r="DO35">
        <v>0.21833591770028299</v>
      </c>
      <c r="DP35">
        <v>1</v>
      </c>
      <c r="DQ35">
        <v>0.658859166666667</v>
      </c>
      <c r="DR35">
        <v>-1.1667139857007999E-2</v>
      </c>
      <c r="DS35">
        <v>5.4415732466032403E-3</v>
      </c>
      <c r="DT35">
        <v>1</v>
      </c>
      <c r="DU35">
        <v>3</v>
      </c>
      <c r="DV35">
        <v>3</v>
      </c>
      <c r="DW35" t="s">
        <v>259</v>
      </c>
      <c r="DX35">
        <v>100</v>
      </c>
      <c r="DY35">
        <v>100</v>
      </c>
      <c r="DZ35">
        <v>-3.9409999999999998</v>
      </c>
      <c r="EA35">
        <v>0.39400000000000002</v>
      </c>
      <c r="EB35">
        <v>2</v>
      </c>
      <c r="EC35">
        <v>513.673</v>
      </c>
      <c r="ED35">
        <v>451.22899999999998</v>
      </c>
      <c r="EE35">
        <v>25.963000000000001</v>
      </c>
      <c r="EF35">
        <v>30.048100000000002</v>
      </c>
      <c r="EG35">
        <v>30.000399999999999</v>
      </c>
      <c r="EH35">
        <v>30.061900000000001</v>
      </c>
      <c r="EI35">
        <v>30.0517</v>
      </c>
      <c r="EJ35">
        <v>19.9345</v>
      </c>
      <c r="EK35">
        <v>37.979900000000001</v>
      </c>
      <c r="EL35">
        <v>37.524700000000003</v>
      </c>
      <c r="EM35">
        <v>25.962700000000002</v>
      </c>
      <c r="EN35">
        <v>402.49799999999999</v>
      </c>
      <c r="EO35">
        <v>15.004799999999999</v>
      </c>
      <c r="EP35">
        <v>100.179</v>
      </c>
      <c r="EQ35">
        <v>90.542400000000001</v>
      </c>
    </row>
    <row r="36" spans="1:147" x14ac:dyDescent="0.3">
      <c r="A36">
        <v>20</v>
      </c>
      <c r="B36">
        <v>1675243859.2</v>
      </c>
      <c r="C36">
        <v>1199.60000014305</v>
      </c>
      <c r="D36" t="s">
        <v>312</v>
      </c>
      <c r="E36" t="s">
        <v>313</v>
      </c>
      <c r="F36">
        <v>1675243851.2</v>
      </c>
      <c r="G36">
        <f t="shared" si="0"/>
        <v>4.1498315131819636E-3</v>
      </c>
      <c r="H36">
        <f t="shared" si="1"/>
        <v>1.5854843152702067</v>
      </c>
      <c r="I36">
        <f t="shared" si="2"/>
        <v>400.11683870967698</v>
      </c>
      <c r="J36">
        <f t="shared" si="3"/>
        <v>371.44587265419813</v>
      </c>
      <c r="K36">
        <f t="shared" si="4"/>
        <v>35.888729560796236</v>
      </c>
      <c r="L36">
        <f t="shared" si="5"/>
        <v>38.658889691151963</v>
      </c>
      <c r="M36">
        <f t="shared" si="6"/>
        <v>0.18237015873275264</v>
      </c>
      <c r="N36">
        <f t="shared" si="7"/>
        <v>3.38314648160793</v>
      </c>
      <c r="O36">
        <f t="shared" si="8"/>
        <v>0.17707948014258867</v>
      </c>
      <c r="P36">
        <f t="shared" si="9"/>
        <v>0.11113723674714726</v>
      </c>
      <c r="Q36">
        <f t="shared" si="10"/>
        <v>16.520480841604275</v>
      </c>
      <c r="R36">
        <f t="shared" si="11"/>
        <v>27.333408268997069</v>
      </c>
      <c r="S36">
        <f t="shared" si="12"/>
        <v>27.655687096774201</v>
      </c>
      <c r="T36">
        <f t="shared" si="13"/>
        <v>3.7193323531158522</v>
      </c>
      <c r="U36">
        <f t="shared" si="14"/>
        <v>39.518486591965932</v>
      </c>
      <c r="V36">
        <f t="shared" si="15"/>
        <v>1.5164299399537531</v>
      </c>
      <c r="W36">
        <f t="shared" si="16"/>
        <v>3.8372672405477233</v>
      </c>
      <c r="X36">
        <f t="shared" si="17"/>
        <v>2.2029024131620991</v>
      </c>
      <c r="Y36">
        <f t="shared" si="18"/>
        <v>-183.00756973132459</v>
      </c>
      <c r="Z36">
        <f t="shared" si="19"/>
        <v>97.610418136792305</v>
      </c>
      <c r="AA36">
        <f t="shared" si="20"/>
        <v>6.284261432736284</v>
      </c>
      <c r="AB36">
        <f t="shared" si="21"/>
        <v>-62.592409320191734</v>
      </c>
      <c r="AC36">
        <v>-3.9952518479289899E-2</v>
      </c>
      <c r="AD36">
        <v>4.48502020258532E-2</v>
      </c>
      <c r="AE36">
        <v>3.3730350454771498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50745.906845360449</v>
      </c>
      <c r="AK36">
        <v>0</v>
      </c>
      <c r="AL36">
        <v>0</v>
      </c>
      <c r="AM36">
        <v>0</v>
      </c>
      <c r="AN36">
        <f t="shared" si="25"/>
        <v>0</v>
      </c>
      <c r="AO36" t="e">
        <f t="shared" si="26"/>
        <v>#DIV/0!</v>
      </c>
      <c r="AP36">
        <v>-1</v>
      </c>
      <c r="AQ36" t="s">
        <v>314</v>
      </c>
      <c r="AR36">
        <v>2.2437653846153802</v>
      </c>
      <c r="AS36">
        <v>1.5660000000000001</v>
      </c>
      <c r="AT36">
        <f t="shared" si="27"/>
        <v>-0.43280037331761179</v>
      </c>
      <c r="AU36">
        <v>0.5</v>
      </c>
      <c r="AV36">
        <f t="shared" si="28"/>
        <v>84.292621309487402</v>
      </c>
      <c r="AW36">
        <f t="shared" si="29"/>
        <v>1.5854843152702067</v>
      </c>
      <c r="AX36">
        <f t="shared" si="30"/>
        <v>-18.240938985333113</v>
      </c>
      <c r="AY36">
        <f t="shared" si="31"/>
        <v>1</v>
      </c>
      <c r="AZ36">
        <f t="shared" si="32"/>
        <v>3.0672724078390976E-2</v>
      </c>
      <c r="BA36">
        <f t="shared" si="33"/>
        <v>-1</v>
      </c>
      <c r="BB36" t="s">
        <v>252</v>
      </c>
      <c r="BC36">
        <v>0</v>
      </c>
      <c r="BD36">
        <f t="shared" si="34"/>
        <v>1.5660000000000001</v>
      </c>
      <c r="BE36">
        <f t="shared" si="35"/>
        <v>-0.43280037331761184</v>
      </c>
      <c r="BF36" t="e">
        <f t="shared" si="36"/>
        <v>#DIV/0!</v>
      </c>
      <c r="BG36">
        <f t="shared" si="37"/>
        <v>-0.43280037331761184</v>
      </c>
      <c r="BH36" t="e">
        <f t="shared" si="38"/>
        <v>#DIV/0!</v>
      </c>
      <c r="BI36">
        <f t="shared" si="39"/>
        <v>99.991861290322603</v>
      </c>
      <c r="BJ36">
        <f t="shared" si="40"/>
        <v>84.292621309487402</v>
      </c>
      <c r="BK36">
        <f t="shared" si="41"/>
        <v>0.84299482199603182</v>
      </c>
      <c r="BL36">
        <f t="shared" si="42"/>
        <v>0.19598964399206364</v>
      </c>
      <c r="BM36">
        <v>0.81022031015138296</v>
      </c>
      <c r="BN36">
        <v>0.5</v>
      </c>
      <c r="BO36" t="s">
        <v>253</v>
      </c>
      <c r="BP36">
        <v>1675243851.2</v>
      </c>
      <c r="BQ36">
        <v>400.11683870967698</v>
      </c>
      <c r="BR36">
        <v>400.64280645161301</v>
      </c>
      <c r="BS36">
        <v>15.694945161290301</v>
      </c>
      <c r="BT36">
        <v>15.0330580645161</v>
      </c>
      <c r="BU36">
        <v>500.01080645161301</v>
      </c>
      <c r="BV36">
        <v>96.418977419354903</v>
      </c>
      <c r="BW36">
        <v>0.200024709677419</v>
      </c>
      <c r="BX36">
        <v>28.190854838709701</v>
      </c>
      <c r="BY36">
        <v>27.655687096774201</v>
      </c>
      <c r="BZ36">
        <v>999.9</v>
      </c>
      <c r="CA36">
        <v>9992.5806451612898</v>
      </c>
      <c r="CB36">
        <v>0</v>
      </c>
      <c r="CC36">
        <v>387.85203225806401</v>
      </c>
      <c r="CD36">
        <v>99.991861290322603</v>
      </c>
      <c r="CE36">
        <v>0.90013829032258097</v>
      </c>
      <c r="CF36">
        <v>9.9861329032258098E-2</v>
      </c>
      <c r="CG36">
        <v>0</v>
      </c>
      <c r="CH36">
        <v>2.2350193548387098</v>
      </c>
      <c r="CI36">
        <v>0</v>
      </c>
      <c r="CJ36">
        <v>53.786799999999999</v>
      </c>
      <c r="CK36">
        <v>914.30787096774202</v>
      </c>
      <c r="CL36">
        <v>39.951387096774198</v>
      </c>
      <c r="CM36">
        <v>43.561999999999998</v>
      </c>
      <c r="CN36">
        <v>41.811999999999998</v>
      </c>
      <c r="CO36">
        <v>41.75</v>
      </c>
      <c r="CP36">
        <v>40.215451612903202</v>
      </c>
      <c r="CQ36">
        <v>90.007096774193599</v>
      </c>
      <c r="CR36">
        <v>9.9816129032258107</v>
      </c>
      <c r="CS36">
        <v>0</v>
      </c>
      <c r="CT36">
        <v>118.700000047684</v>
      </c>
      <c r="CU36">
        <v>2.2437653846153802</v>
      </c>
      <c r="CV36">
        <v>-1.0420205176338899</v>
      </c>
      <c r="CW36">
        <v>-1.4269538252152201</v>
      </c>
      <c r="CX36">
        <v>53.802361538461497</v>
      </c>
      <c r="CY36">
        <v>15</v>
      </c>
      <c r="CZ36">
        <v>1675242571.0999999</v>
      </c>
      <c r="DA36" t="s">
        <v>254</v>
      </c>
      <c r="DB36">
        <v>1</v>
      </c>
      <c r="DC36">
        <v>-3.9409999999999998</v>
      </c>
      <c r="DD36">
        <v>0.39400000000000002</v>
      </c>
      <c r="DE36">
        <v>401</v>
      </c>
      <c r="DF36">
        <v>15</v>
      </c>
      <c r="DG36">
        <v>1.95</v>
      </c>
      <c r="DH36">
        <v>0.51</v>
      </c>
      <c r="DI36">
        <v>-0.49280129629629599</v>
      </c>
      <c r="DJ36">
        <v>-0.26306393138937401</v>
      </c>
      <c r="DK36">
        <v>0.116965209260043</v>
      </c>
      <c r="DL36">
        <v>1</v>
      </c>
      <c r="DM36">
        <v>2.2324999999999999</v>
      </c>
      <c r="DN36">
        <v>-9.0380165289275106E-3</v>
      </c>
      <c r="DO36">
        <v>0.18749735049979899</v>
      </c>
      <c r="DP36">
        <v>1</v>
      </c>
      <c r="DQ36">
        <v>0.66573920370370399</v>
      </c>
      <c r="DR36">
        <v>-6.1646540880505203E-2</v>
      </c>
      <c r="DS36">
        <v>1.9231600536597199E-2</v>
      </c>
      <c r="DT36">
        <v>1</v>
      </c>
      <c r="DU36">
        <v>3</v>
      </c>
      <c r="DV36">
        <v>3</v>
      </c>
      <c r="DW36" t="s">
        <v>259</v>
      </c>
      <c r="DX36">
        <v>100</v>
      </c>
      <c r="DY36">
        <v>100</v>
      </c>
      <c r="DZ36">
        <v>-3.9409999999999998</v>
      </c>
      <c r="EA36">
        <v>0.39400000000000002</v>
      </c>
      <c r="EB36">
        <v>2</v>
      </c>
      <c r="EC36">
        <v>514.37199999999996</v>
      </c>
      <c r="ED36">
        <v>449.43599999999998</v>
      </c>
      <c r="EE36">
        <v>29.949100000000001</v>
      </c>
      <c r="EF36">
        <v>30.191400000000002</v>
      </c>
      <c r="EG36">
        <v>30</v>
      </c>
      <c r="EH36">
        <v>30.244</v>
      </c>
      <c r="EI36">
        <v>30.2422</v>
      </c>
      <c r="EJ36">
        <v>19.8689</v>
      </c>
      <c r="EK36">
        <v>37.121400000000001</v>
      </c>
      <c r="EL36">
        <v>34.505499999999998</v>
      </c>
      <c r="EM36">
        <v>30.031600000000001</v>
      </c>
      <c r="EN36">
        <v>400.59699999999998</v>
      </c>
      <c r="EO36">
        <v>15.2887</v>
      </c>
      <c r="EP36">
        <v>100.172</v>
      </c>
      <c r="EQ36">
        <v>90.534899999999993</v>
      </c>
    </row>
    <row r="37" spans="1:147" x14ac:dyDescent="0.3">
      <c r="A37">
        <v>21</v>
      </c>
      <c r="B37">
        <v>1675243919.2</v>
      </c>
      <c r="C37">
        <v>1259.60000014305</v>
      </c>
      <c r="D37" t="s">
        <v>315</v>
      </c>
      <c r="E37" t="s">
        <v>316</v>
      </c>
      <c r="F37">
        <v>1675243911.2</v>
      </c>
      <c r="G37">
        <f t="shared" si="0"/>
        <v>3.4969897922004088E-3</v>
      </c>
      <c r="H37">
        <f t="shared" si="1"/>
        <v>2.2073241785609805</v>
      </c>
      <c r="I37">
        <f t="shared" si="2"/>
        <v>400.02641935483899</v>
      </c>
      <c r="J37">
        <f t="shared" si="3"/>
        <v>361.09669401616253</v>
      </c>
      <c r="K37">
        <f t="shared" si="4"/>
        <v>34.888867629732303</v>
      </c>
      <c r="L37">
        <f t="shared" si="5"/>
        <v>38.650225893904405</v>
      </c>
      <c r="M37">
        <f t="shared" si="6"/>
        <v>0.14844789500133554</v>
      </c>
      <c r="N37">
        <f t="shared" si="7"/>
        <v>3.3820658074754282</v>
      </c>
      <c r="O37">
        <f t="shared" si="8"/>
        <v>0.14492079008999401</v>
      </c>
      <c r="P37">
        <f t="shared" si="9"/>
        <v>9.0885410231213604E-2</v>
      </c>
      <c r="Q37">
        <f t="shared" si="10"/>
        <v>16.52360473911147</v>
      </c>
      <c r="R37">
        <f t="shared" si="11"/>
        <v>28.041405884311093</v>
      </c>
      <c r="S37">
        <f t="shared" si="12"/>
        <v>28.174235483871001</v>
      </c>
      <c r="T37">
        <f t="shared" si="13"/>
        <v>3.8335563358503104</v>
      </c>
      <c r="U37">
        <f t="shared" si="14"/>
        <v>39.536616030218511</v>
      </c>
      <c r="V37">
        <f t="shared" si="15"/>
        <v>1.5672631990051811</v>
      </c>
      <c r="W37">
        <f t="shared" si="16"/>
        <v>3.9640802789173835</v>
      </c>
      <c r="X37">
        <f t="shared" si="17"/>
        <v>2.2662931368451291</v>
      </c>
      <c r="Y37">
        <f t="shared" si="18"/>
        <v>-154.21724983603804</v>
      </c>
      <c r="Z37">
        <f t="shared" si="19"/>
        <v>105.0784567296274</v>
      </c>
      <c r="AA37">
        <f t="shared" si="20"/>
        <v>6.8036603356393908</v>
      </c>
      <c r="AB37">
        <f t="shared" si="21"/>
        <v>-25.811528031659762</v>
      </c>
      <c r="AC37">
        <v>-3.99364727901345E-2</v>
      </c>
      <c r="AD37">
        <v>4.4832189334096703E-2</v>
      </c>
      <c r="AE37">
        <v>3.37195843228917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50632.272815135475</v>
      </c>
      <c r="AK37">
        <v>0</v>
      </c>
      <c r="AL37">
        <v>0</v>
      </c>
      <c r="AM37">
        <v>0</v>
      </c>
      <c r="AN37">
        <f t="shared" si="25"/>
        <v>0</v>
      </c>
      <c r="AO37" t="e">
        <f t="shared" si="26"/>
        <v>#DIV/0!</v>
      </c>
      <c r="AP37">
        <v>-1</v>
      </c>
      <c r="AQ37" t="s">
        <v>317</v>
      </c>
      <c r="AR37">
        <v>2.2156384615384601</v>
      </c>
      <c r="AS37">
        <v>1.0307999999999999</v>
      </c>
      <c r="AT37">
        <f t="shared" si="27"/>
        <v>-1.1494358377361857</v>
      </c>
      <c r="AU37">
        <v>0.5</v>
      </c>
      <c r="AV37">
        <f t="shared" si="28"/>
        <v>84.307760404143494</v>
      </c>
      <c r="AW37">
        <f t="shared" si="29"/>
        <v>2.2073241785609805</v>
      </c>
      <c r="AX37">
        <f t="shared" si="30"/>
        <v>-48.453180603899156</v>
      </c>
      <c r="AY37">
        <f t="shared" si="31"/>
        <v>1</v>
      </c>
      <c r="AZ37">
        <f t="shared" si="32"/>
        <v>3.8043048032424656E-2</v>
      </c>
      <c r="BA37">
        <f t="shared" si="33"/>
        <v>-1</v>
      </c>
      <c r="BB37" t="s">
        <v>252</v>
      </c>
      <c r="BC37">
        <v>0</v>
      </c>
      <c r="BD37">
        <f t="shared" si="34"/>
        <v>1.0307999999999999</v>
      </c>
      <c r="BE37">
        <f t="shared" si="35"/>
        <v>-1.1494358377361857</v>
      </c>
      <c r="BF37" t="e">
        <f t="shared" si="36"/>
        <v>#DIV/0!</v>
      </c>
      <c r="BG37">
        <f t="shared" si="37"/>
        <v>-1.1494358377361857</v>
      </c>
      <c r="BH37" t="e">
        <f t="shared" si="38"/>
        <v>#DIV/0!</v>
      </c>
      <c r="BI37">
        <f t="shared" si="39"/>
        <v>100.009709677419</v>
      </c>
      <c r="BJ37">
        <f t="shared" si="40"/>
        <v>84.307760404143494</v>
      </c>
      <c r="BK37">
        <f t="shared" si="41"/>
        <v>0.84299575187327225</v>
      </c>
      <c r="BL37">
        <f t="shared" si="42"/>
        <v>0.19599150374654456</v>
      </c>
      <c r="BM37">
        <v>0.81022031015138296</v>
      </c>
      <c r="BN37">
        <v>0.5</v>
      </c>
      <c r="BO37" t="s">
        <v>253</v>
      </c>
      <c r="BP37">
        <v>1675243911.2</v>
      </c>
      <c r="BQ37">
        <v>400.02641935483899</v>
      </c>
      <c r="BR37">
        <v>400.61077419354802</v>
      </c>
      <c r="BS37">
        <v>16.221035483870999</v>
      </c>
      <c r="BT37">
        <v>15.663570967741901</v>
      </c>
      <c r="BU37">
        <v>500.00896774193501</v>
      </c>
      <c r="BV37">
        <v>96.419161290322606</v>
      </c>
      <c r="BW37">
        <v>0.20002190322580601</v>
      </c>
      <c r="BX37">
        <v>28.750532258064499</v>
      </c>
      <c r="BY37">
        <v>28.174235483871001</v>
      </c>
      <c r="BZ37">
        <v>999.9</v>
      </c>
      <c r="CA37">
        <v>9988.5483870967691</v>
      </c>
      <c r="CB37">
        <v>0</v>
      </c>
      <c r="CC37">
        <v>387.68587096774201</v>
      </c>
      <c r="CD37">
        <v>100.009709677419</v>
      </c>
      <c r="CE37">
        <v>0.90010874193548396</v>
      </c>
      <c r="CF37">
        <v>9.9890951612903303E-2</v>
      </c>
      <c r="CG37">
        <v>0</v>
      </c>
      <c r="CH37">
        <v>2.22402903225806</v>
      </c>
      <c r="CI37">
        <v>0</v>
      </c>
      <c r="CJ37">
        <v>52.686258064516103</v>
      </c>
      <c r="CK37">
        <v>914.46245161290301</v>
      </c>
      <c r="CL37">
        <v>39.582387096774198</v>
      </c>
      <c r="CM37">
        <v>43.561999999999998</v>
      </c>
      <c r="CN37">
        <v>41.633000000000003</v>
      </c>
      <c r="CO37">
        <v>41.75</v>
      </c>
      <c r="CP37">
        <v>39.957322580645098</v>
      </c>
      <c r="CQ37">
        <v>90.019677419354807</v>
      </c>
      <c r="CR37">
        <v>9.9864516129032292</v>
      </c>
      <c r="CS37">
        <v>0</v>
      </c>
      <c r="CT37">
        <v>59.200000047683702</v>
      </c>
      <c r="CU37">
        <v>2.2156384615384601</v>
      </c>
      <c r="CV37">
        <v>0.151439316161674</v>
      </c>
      <c r="CW37">
        <v>-2.04080343495351</v>
      </c>
      <c r="CX37">
        <v>52.646226923076902</v>
      </c>
      <c r="CY37">
        <v>15</v>
      </c>
      <c r="CZ37">
        <v>1675242571.0999999</v>
      </c>
      <c r="DA37" t="s">
        <v>254</v>
      </c>
      <c r="DB37">
        <v>1</v>
      </c>
      <c r="DC37">
        <v>-3.9409999999999998</v>
      </c>
      <c r="DD37">
        <v>0.39400000000000002</v>
      </c>
      <c r="DE37">
        <v>401</v>
      </c>
      <c r="DF37">
        <v>15</v>
      </c>
      <c r="DG37">
        <v>1.95</v>
      </c>
      <c r="DH37">
        <v>0.51</v>
      </c>
      <c r="DI37">
        <v>-0.59370361111111103</v>
      </c>
      <c r="DJ37">
        <v>8.1518449399658799E-2</v>
      </c>
      <c r="DK37">
        <v>0.106416467328869</v>
      </c>
      <c r="DL37">
        <v>1</v>
      </c>
      <c r="DM37">
        <v>2.2277666666666698</v>
      </c>
      <c r="DN37">
        <v>-0.15426446280992001</v>
      </c>
      <c r="DO37">
        <v>0.175794967694376</v>
      </c>
      <c r="DP37">
        <v>1</v>
      </c>
      <c r="DQ37">
        <v>0.56496753703703695</v>
      </c>
      <c r="DR37">
        <v>-6.0647240708976098E-2</v>
      </c>
      <c r="DS37">
        <v>1.8796655811422199E-2</v>
      </c>
      <c r="DT37">
        <v>1</v>
      </c>
      <c r="DU37">
        <v>3</v>
      </c>
      <c r="DV37">
        <v>3</v>
      </c>
      <c r="DW37" t="s">
        <v>259</v>
      </c>
      <c r="DX37">
        <v>100</v>
      </c>
      <c r="DY37">
        <v>100</v>
      </c>
      <c r="DZ37">
        <v>-3.9409999999999998</v>
      </c>
      <c r="EA37">
        <v>0.39400000000000002</v>
      </c>
      <c r="EB37">
        <v>2</v>
      </c>
      <c r="EC37">
        <v>514.72400000000005</v>
      </c>
      <c r="ED37">
        <v>448.87799999999999</v>
      </c>
      <c r="EE37">
        <v>29.953399999999998</v>
      </c>
      <c r="EF37">
        <v>30.241099999999999</v>
      </c>
      <c r="EG37">
        <v>30.000299999999999</v>
      </c>
      <c r="EH37">
        <v>30.319500000000001</v>
      </c>
      <c r="EI37">
        <v>30.322500000000002</v>
      </c>
      <c r="EJ37">
        <v>19.884</v>
      </c>
      <c r="EK37">
        <v>34.270699999999998</v>
      </c>
      <c r="EL37">
        <v>33.383800000000001</v>
      </c>
      <c r="EM37">
        <v>29.95</v>
      </c>
      <c r="EN37">
        <v>400.61700000000002</v>
      </c>
      <c r="EO37">
        <v>15.7837</v>
      </c>
      <c r="EP37">
        <v>100.17</v>
      </c>
      <c r="EQ37">
        <v>90.528499999999994</v>
      </c>
    </row>
    <row r="38" spans="1:147" x14ac:dyDescent="0.3">
      <c r="A38">
        <v>22</v>
      </c>
      <c r="B38">
        <v>1675243979.2</v>
      </c>
      <c r="C38">
        <v>1319.60000014305</v>
      </c>
      <c r="D38" t="s">
        <v>318</v>
      </c>
      <c r="E38" t="s">
        <v>319</v>
      </c>
      <c r="F38">
        <v>1675243971.2</v>
      </c>
      <c r="G38">
        <f t="shared" si="0"/>
        <v>3.2808318291306002E-3</v>
      </c>
      <c r="H38">
        <f t="shared" si="1"/>
        <v>2.3605076470172976</v>
      </c>
      <c r="I38">
        <f t="shared" si="2"/>
        <v>400.01590322580603</v>
      </c>
      <c r="J38">
        <f t="shared" si="3"/>
        <v>358.6617797562281</v>
      </c>
      <c r="K38">
        <f t="shared" si="4"/>
        <v>34.654540538302726</v>
      </c>
      <c r="L38">
        <f t="shared" si="5"/>
        <v>38.65024966899545</v>
      </c>
      <c r="M38">
        <f t="shared" si="6"/>
        <v>0.14226323085126585</v>
      </c>
      <c r="N38">
        <f t="shared" si="7"/>
        <v>3.3865245491398959</v>
      </c>
      <c r="O38">
        <f t="shared" si="8"/>
        <v>0.13902460421648802</v>
      </c>
      <c r="P38">
        <f t="shared" si="9"/>
        <v>8.7175214700381809E-2</v>
      </c>
      <c r="Q38">
        <f t="shared" si="10"/>
        <v>16.523382633248726</v>
      </c>
      <c r="R38">
        <f t="shared" si="11"/>
        <v>27.983183602809969</v>
      </c>
      <c r="S38">
        <f t="shared" si="12"/>
        <v>28.054238709677399</v>
      </c>
      <c r="T38">
        <f t="shared" si="13"/>
        <v>3.8068552621024057</v>
      </c>
      <c r="U38">
        <f t="shared" si="14"/>
        <v>40.371777862249161</v>
      </c>
      <c r="V38">
        <f t="shared" si="15"/>
        <v>1.5903689848503921</v>
      </c>
      <c r="W38">
        <f t="shared" si="16"/>
        <v>3.939308767319643</v>
      </c>
      <c r="X38">
        <f t="shared" si="17"/>
        <v>2.2164862772520135</v>
      </c>
      <c r="Y38">
        <f t="shared" si="18"/>
        <v>-144.68468366465947</v>
      </c>
      <c r="Z38">
        <f t="shared" si="19"/>
        <v>107.39138791910142</v>
      </c>
      <c r="AA38">
        <f t="shared" si="20"/>
        <v>6.9363862276746291</v>
      </c>
      <c r="AB38">
        <f t="shared" si="21"/>
        <v>-13.833526884634693</v>
      </c>
      <c r="AC38">
        <v>-4.0002689199923003E-2</v>
      </c>
      <c r="AD38">
        <v>4.4906523054960401E-2</v>
      </c>
      <c r="AE38">
        <v>3.3764004154857399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50731.023934315657</v>
      </c>
      <c r="AK38">
        <v>0</v>
      </c>
      <c r="AL38">
        <v>0</v>
      </c>
      <c r="AM38">
        <v>0</v>
      </c>
      <c r="AN38">
        <f t="shared" si="25"/>
        <v>0</v>
      </c>
      <c r="AO38" t="e">
        <f t="shared" si="26"/>
        <v>#DIV/0!</v>
      </c>
      <c r="AP38">
        <v>-1</v>
      </c>
      <c r="AQ38" t="s">
        <v>320</v>
      </c>
      <c r="AR38">
        <v>2.22144230769231</v>
      </c>
      <c r="AS38">
        <v>1.5788</v>
      </c>
      <c r="AT38">
        <f t="shared" si="27"/>
        <v>-0.40704478571846336</v>
      </c>
      <c r="AU38">
        <v>0.5</v>
      </c>
      <c r="AV38">
        <f t="shared" si="28"/>
        <v>84.307459676133902</v>
      </c>
      <c r="AW38">
        <f t="shared" si="29"/>
        <v>2.3605076470172976</v>
      </c>
      <c r="AX38">
        <f t="shared" si="30"/>
        <v>-17.158455929169957</v>
      </c>
      <c r="AY38">
        <f t="shared" si="31"/>
        <v>1</v>
      </c>
      <c r="AZ38">
        <f t="shared" si="32"/>
        <v>3.9860145945882462E-2</v>
      </c>
      <c r="BA38">
        <f t="shared" si="33"/>
        <v>-1</v>
      </c>
      <c r="BB38" t="s">
        <v>252</v>
      </c>
      <c r="BC38">
        <v>0</v>
      </c>
      <c r="BD38">
        <f t="shared" si="34"/>
        <v>1.5788</v>
      </c>
      <c r="BE38">
        <f t="shared" si="35"/>
        <v>-0.40704478571846342</v>
      </c>
      <c r="BF38" t="e">
        <f t="shared" si="36"/>
        <v>#DIV/0!</v>
      </c>
      <c r="BG38">
        <f t="shared" si="37"/>
        <v>-0.40704478571846342</v>
      </c>
      <c r="BH38" t="e">
        <f t="shared" si="38"/>
        <v>#DIV/0!</v>
      </c>
      <c r="BI38">
        <f t="shared" si="39"/>
        <v>100.009467741935</v>
      </c>
      <c r="BJ38">
        <f t="shared" si="40"/>
        <v>84.307459676133902</v>
      </c>
      <c r="BK38">
        <f t="shared" si="41"/>
        <v>0.84299478419064633</v>
      </c>
      <c r="BL38">
        <f t="shared" si="42"/>
        <v>0.19598956838129275</v>
      </c>
      <c r="BM38">
        <v>0.81022031015138296</v>
      </c>
      <c r="BN38">
        <v>0.5</v>
      </c>
      <c r="BO38" t="s">
        <v>253</v>
      </c>
      <c r="BP38">
        <v>1675243971.2</v>
      </c>
      <c r="BQ38">
        <v>400.01590322580603</v>
      </c>
      <c r="BR38">
        <v>400.61106451612898</v>
      </c>
      <c r="BS38">
        <v>16.459735483871</v>
      </c>
      <c r="BT38">
        <v>15.936854838709699</v>
      </c>
      <c r="BU38">
        <v>500.00767741935499</v>
      </c>
      <c r="BV38">
        <v>96.421774193548401</v>
      </c>
      <c r="BW38">
        <v>0.20000848387096801</v>
      </c>
      <c r="BX38">
        <v>28.642445161290301</v>
      </c>
      <c r="BY38">
        <v>28.054238709677399</v>
      </c>
      <c r="BZ38">
        <v>999.9</v>
      </c>
      <c r="CA38">
        <v>10004.8387096774</v>
      </c>
      <c r="CB38">
        <v>0</v>
      </c>
      <c r="CC38">
        <v>387.65103225806399</v>
      </c>
      <c r="CD38">
        <v>100.009467741935</v>
      </c>
      <c r="CE38">
        <v>0.90014493548387098</v>
      </c>
      <c r="CF38">
        <v>9.98547612903226E-2</v>
      </c>
      <c r="CG38">
        <v>0</v>
      </c>
      <c r="CH38">
        <v>2.2045741935483898</v>
      </c>
      <c r="CI38">
        <v>0</v>
      </c>
      <c r="CJ38">
        <v>50.914596774193598</v>
      </c>
      <c r="CK38">
        <v>914.47122580645203</v>
      </c>
      <c r="CL38">
        <v>39.298064516129003</v>
      </c>
      <c r="CM38">
        <v>43.5</v>
      </c>
      <c r="CN38">
        <v>41.436999999999998</v>
      </c>
      <c r="CO38">
        <v>41.695129032258102</v>
      </c>
      <c r="CP38">
        <v>39.747903225806397</v>
      </c>
      <c r="CQ38">
        <v>90.022903225806502</v>
      </c>
      <c r="CR38">
        <v>9.9832258064516193</v>
      </c>
      <c r="CS38">
        <v>0</v>
      </c>
      <c r="CT38">
        <v>59.599999904632597</v>
      </c>
      <c r="CU38">
        <v>2.22144230769231</v>
      </c>
      <c r="CV38">
        <v>0.151552144596107</v>
      </c>
      <c r="CW38">
        <v>-0.24399656859465901</v>
      </c>
      <c r="CX38">
        <v>50.930526923076897</v>
      </c>
      <c r="CY38">
        <v>15</v>
      </c>
      <c r="CZ38">
        <v>1675242571.0999999</v>
      </c>
      <c r="DA38" t="s">
        <v>254</v>
      </c>
      <c r="DB38">
        <v>1</v>
      </c>
      <c r="DC38">
        <v>-3.9409999999999998</v>
      </c>
      <c r="DD38">
        <v>0.39400000000000002</v>
      </c>
      <c r="DE38">
        <v>401</v>
      </c>
      <c r="DF38">
        <v>15</v>
      </c>
      <c r="DG38">
        <v>1.95</v>
      </c>
      <c r="DH38">
        <v>0.51</v>
      </c>
      <c r="DI38">
        <v>-0.60147829629629601</v>
      </c>
      <c r="DJ38">
        <v>0.137254504288149</v>
      </c>
      <c r="DK38">
        <v>0.11898659800857</v>
      </c>
      <c r="DL38">
        <v>1</v>
      </c>
      <c r="DM38">
        <v>2.1973199999999999</v>
      </c>
      <c r="DN38">
        <v>0.21086493591848601</v>
      </c>
      <c r="DO38">
        <v>0.19275526982275901</v>
      </c>
      <c r="DP38">
        <v>1</v>
      </c>
      <c r="DQ38">
        <v>0.52253781481481498</v>
      </c>
      <c r="DR38">
        <v>-7.5529331046306799E-4</v>
      </c>
      <c r="DS38">
        <v>7.47931960679053E-3</v>
      </c>
      <c r="DT38">
        <v>1</v>
      </c>
      <c r="DU38">
        <v>3</v>
      </c>
      <c r="DV38">
        <v>3</v>
      </c>
      <c r="DW38" t="s">
        <v>259</v>
      </c>
      <c r="DX38">
        <v>100</v>
      </c>
      <c r="DY38">
        <v>100</v>
      </c>
      <c r="DZ38">
        <v>-3.9409999999999998</v>
      </c>
      <c r="EA38">
        <v>0.39400000000000002</v>
      </c>
      <c r="EB38">
        <v>2</v>
      </c>
      <c r="EC38">
        <v>514.63199999999995</v>
      </c>
      <c r="ED38">
        <v>448.13</v>
      </c>
      <c r="EE38">
        <v>27.0548</v>
      </c>
      <c r="EF38">
        <v>30.304099999999998</v>
      </c>
      <c r="EG38">
        <v>30.000599999999999</v>
      </c>
      <c r="EH38">
        <v>30.3873</v>
      </c>
      <c r="EI38">
        <v>30.395199999999999</v>
      </c>
      <c r="EJ38">
        <v>19.892600000000002</v>
      </c>
      <c r="EK38">
        <v>34.350299999999997</v>
      </c>
      <c r="EL38">
        <v>32.2669</v>
      </c>
      <c r="EM38">
        <v>27.0807</v>
      </c>
      <c r="EN38">
        <v>400.56900000000002</v>
      </c>
      <c r="EO38">
        <v>15.737399999999999</v>
      </c>
      <c r="EP38">
        <v>100.17</v>
      </c>
      <c r="EQ38">
        <v>90.522000000000006</v>
      </c>
    </row>
    <row r="39" spans="1:147" x14ac:dyDescent="0.3">
      <c r="A39">
        <v>23</v>
      </c>
      <c r="B39">
        <v>1675244039.2</v>
      </c>
      <c r="C39">
        <v>1379.60000014305</v>
      </c>
      <c r="D39" t="s">
        <v>321</v>
      </c>
      <c r="E39" t="s">
        <v>322</v>
      </c>
      <c r="F39">
        <v>1675244031.2</v>
      </c>
      <c r="G39">
        <f t="shared" si="0"/>
        <v>3.3306231064207294E-3</v>
      </c>
      <c r="H39">
        <f t="shared" si="1"/>
        <v>2.3011255007288307</v>
      </c>
      <c r="I39">
        <f t="shared" si="2"/>
        <v>400.03283870967698</v>
      </c>
      <c r="J39">
        <f t="shared" si="3"/>
        <v>359.95550357575871</v>
      </c>
      <c r="K39">
        <f t="shared" si="4"/>
        <v>34.779960545772624</v>
      </c>
      <c r="L39">
        <f t="shared" si="5"/>
        <v>38.652350663136161</v>
      </c>
      <c r="M39">
        <f t="shared" si="6"/>
        <v>0.14529994140420727</v>
      </c>
      <c r="N39">
        <f t="shared" si="7"/>
        <v>3.3819099374077277</v>
      </c>
      <c r="O39">
        <f t="shared" si="8"/>
        <v>0.14191885337988647</v>
      </c>
      <c r="P39">
        <f t="shared" si="9"/>
        <v>8.8996507764892735E-2</v>
      </c>
      <c r="Q39">
        <f t="shared" si="10"/>
        <v>16.522977629158827</v>
      </c>
      <c r="R39">
        <f t="shared" si="11"/>
        <v>27.786477916036066</v>
      </c>
      <c r="S39">
        <f t="shared" si="12"/>
        <v>27.9068258064516</v>
      </c>
      <c r="T39">
        <f t="shared" si="13"/>
        <v>3.774275889712051</v>
      </c>
      <c r="U39">
        <f t="shared" si="14"/>
        <v>40.268049885565347</v>
      </c>
      <c r="V39">
        <f t="shared" si="15"/>
        <v>1.5693838339894839</v>
      </c>
      <c r="W39">
        <f t="shared" si="16"/>
        <v>3.8973425294976898</v>
      </c>
      <c r="X39">
        <f t="shared" si="17"/>
        <v>2.2048920557225671</v>
      </c>
      <c r="Y39">
        <f t="shared" si="18"/>
        <v>-146.88047899315416</v>
      </c>
      <c r="Z39">
        <f t="shared" si="19"/>
        <v>100.48783283756285</v>
      </c>
      <c r="AA39">
        <f t="shared" si="20"/>
        <v>6.4886115572778396</v>
      </c>
      <c r="AB39">
        <f t="shared" si="21"/>
        <v>-23.381056969154642</v>
      </c>
      <c r="AC39">
        <v>-3.9934158629395401E-2</v>
      </c>
      <c r="AD39">
        <v>4.4829591485935398E-2</v>
      </c>
      <c r="AE39">
        <v>3.3718031479039099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50678.673314653883</v>
      </c>
      <c r="AK39">
        <v>0</v>
      </c>
      <c r="AL39">
        <v>0</v>
      </c>
      <c r="AM39">
        <v>0</v>
      </c>
      <c r="AN39">
        <f t="shared" si="25"/>
        <v>0</v>
      </c>
      <c r="AO39" t="e">
        <f t="shared" si="26"/>
        <v>#DIV/0!</v>
      </c>
      <c r="AP39">
        <v>-1</v>
      </c>
      <c r="AQ39" t="s">
        <v>323</v>
      </c>
      <c r="AR39">
        <v>2.1979538461538501</v>
      </c>
      <c r="AS39">
        <v>1.5740000000000001</v>
      </c>
      <c r="AT39">
        <f t="shared" si="27"/>
        <v>-0.39641286286775723</v>
      </c>
      <c r="AU39">
        <v>0.5</v>
      </c>
      <c r="AV39">
        <f t="shared" si="28"/>
        <v>84.306209112926226</v>
      </c>
      <c r="AW39">
        <f t="shared" si="29"/>
        <v>2.3011255007288307</v>
      </c>
      <c r="AX39">
        <f t="shared" si="30"/>
        <v>-16.710032855991443</v>
      </c>
      <c r="AY39">
        <f t="shared" si="31"/>
        <v>1</v>
      </c>
      <c r="AZ39">
        <f t="shared" si="32"/>
        <v>3.915637454777559E-2</v>
      </c>
      <c r="BA39">
        <f t="shared" si="33"/>
        <v>-1</v>
      </c>
      <c r="BB39" t="s">
        <v>252</v>
      </c>
      <c r="BC39">
        <v>0</v>
      </c>
      <c r="BD39">
        <f t="shared" si="34"/>
        <v>1.5740000000000001</v>
      </c>
      <c r="BE39">
        <f t="shared" si="35"/>
        <v>-0.39641286286775734</v>
      </c>
      <c r="BF39" t="e">
        <f t="shared" si="36"/>
        <v>#DIV/0!</v>
      </c>
      <c r="BG39">
        <f t="shared" si="37"/>
        <v>-0.39641286286775734</v>
      </c>
      <c r="BH39" t="e">
        <f t="shared" si="38"/>
        <v>#DIV/0!</v>
      </c>
      <c r="BI39">
        <f t="shared" si="39"/>
        <v>100.008096774194</v>
      </c>
      <c r="BJ39">
        <f t="shared" si="40"/>
        <v>84.306209112926226</v>
      </c>
      <c r="BK39">
        <f t="shared" si="41"/>
        <v>0.84299383582190646</v>
      </c>
      <c r="BL39">
        <f t="shared" si="42"/>
        <v>0.19598767164381309</v>
      </c>
      <c r="BM39">
        <v>0.81022031015138296</v>
      </c>
      <c r="BN39">
        <v>0.5</v>
      </c>
      <c r="BO39" t="s">
        <v>253</v>
      </c>
      <c r="BP39">
        <v>1675244031.2</v>
      </c>
      <c r="BQ39">
        <v>400.03283870967698</v>
      </c>
      <c r="BR39">
        <v>400.62161290322598</v>
      </c>
      <c r="BS39">
        <v>16.2423516129032</v>
      </c>
      <c r="BT39">
        <v>15.7114193548387</v>
      </c>
      <c r="BU39">
        <v>500.00877419354799</v>
      </c>
      <c r="BV39">
        <v>96.422916129032302</v>
      </c>
      <c r="BW39">
        <v>0.200028096774194</v>
      </c>
      <c r="BX39">
        <v>28.4579709677419</v>
      </c>
      <c r="BY39">
        <v>27.9068258064516</v>
      </c>
      <c r="BZ39">
        <v>999.9</v>
      </c>
      <c r="CA39">
        <v>9987.5806451612898</v>
      </c>
      <c r="CB39">
        <v>0</v>
      </c>
      <c r="CC39">
        <v>387.68754838709702</v>
      </c>
      <c r="CD39">
        <v>100.008096774194</v>
      </c>
      <c r="CE39">
        <v>0.90018100000000001</v>
      </c>
      <c r="CF39">
        <v>9.9818699999999996E-2</v>
      </c>
      <c r="CG39">
        <v>0</v>
      </c>
      <c r="CH39">
        <v>2.1983322580645202</v>
      </c>
      <c r="CI39">
        <v>0</v>
      </c>
      <c r="CJ39">
        <v>49.124012903225797</v>
      </c>
      <c r="CK39">
        <v>914.47022580645205</v>
      </c>
      <c r="CL39">
        <v>39.0843548387097</v>
      </c>
      <c r="CM39">
        <v>43.424999999999997</v>
      </c>
      <c r="CN39">
        <v>41.25</v>
      </c>
      <c r="CO39">
        <v>41.628999999999998</v>
      </c>
      <c r="CP39">
        <v>39.561999999999998</v>
      </c>
      <c r="CQ39">
        <v>90.025483870967804</v>
      </c>
      <c r="CR39">
        <v>9.98</v>
      </c>
      <c r="CS39">
        <v>0</v>
      </c>
      <c r="CT39">
        <v>59.399999856948902</v>
      </c>
      <c r="CU39">
        <v>2.1979538461538501</v>
      </c>
      <c r="CV39">
        <v>0.16072478620604599</v>
      </c>
      <c r="CW39">
        <v>7.4201677657381906E-2</v>
      </c>
      <c r="CX39">
        <v>49.101815384615399</v>
      </c>
      <c r="CY39">
        <v>15</v>
      </c>
      <c r="CZ39">
        <v>1675242571.0999999</v>
      </c>
      <c r="DA39" t="s">
        <v>254</v>
      </c>
      <c r="DB39">
        <v>1</v>
      </c>
      <c r="DC39">
        <v>-3.9409999999999998</v>
      </c>
      <c r="DD39">
        <v>0.39400000000000002</v>
      </c>
      <c r="DE39">
        <v>401</v>
      </c>
      <c r="DF39">
        <v>15</v>
      </c>
      <c r="DG39">
        <v>1.95</v>
      </c>
      <c r="DH39">
        <v>0.51</v>
      </c>
      <c r="DI39">
        <v>-0.58959507407407397</v>
      </c>
      <c r="DJ39">
        <v>4.0314547741572497E-2</v>
      </c>
      <c r="DK39">
        <v>0.122329449667819</v>
      </c>
      <c r="DL39">
        <v>1</v>
      </c>
      <c r="DM39">
        <v>2.1963711111111102</v>
      </c>
      <c r="DN39">
        <v>-2.7641751728693501E-2</v>
      </c>
      <c r="DO39">
        <v>0.20214211241074101</v>
      </c>
      <c r="DP39">
        <v>1</v>
      </c>
      <c r="DQ39">
        <v>0.53648355555555605</v>
      </c>
      <c r="DR39">
        <v>-3.5623940537449598E-2</v>
      </c>
      <c r="DS39">
        <v>8.1930367175010906E-3</v>
      </c>
      <c r="DT39">
        <v>1</v>
      </c>
      <c r="DU39">
        <v>3</v>
      </c>
      <c r="DV39">
        <v>3</v>
      </c>
      <c r="DW39" t="s">
        <v>259</v>
      </c>
      <c r="DX39">
        <v>100</v>
      </c>
      <c r="DY39">
        <v>100</v>
      </c>
      <c r="DZ39">
        <v>-3.9409999999999998</v>
      </c>
      <c r="EA39">
        <v>0.39400000000000002</v>
      </c>
      <c r="EB39">
        <v>2</v>
      </c>
      <c r="EC39">
        <v>515.19799999999998</v>
      </c>
      <c r="ED39">
        <v>446.57799999999997</v>
      </c>
      <c r="EE39">
        <v>27.2852</v>
      </c>
      <c r="EF39">
        <v>30.377700000000001</v>
      </c>
      <c r="EG39">
        <v>30.0001</v>
      </c>
      <c r="EH39">
        <v>30.457899999999999</v>
      </c>
      <c r="EI39">
        <v>30.465599999999998</v>
      </c>
      <c r="EJ39">
        <v>19.8965</v>
      </c>
      <c r="EK39">
        <v>34.910499999999999</v>
      </c>
      <c r="EL39">
        <v>31.145</v>
      </c>
      <c r="EM39">
        <v>27.335599999999999</v>
      </c>
      <c r="EN39">
        <v>400.654</v>
      </c>
      <c r="EO39">
        <v>15.6676</v>
      </c>
      <c r="EP39">
        <v>100.167</v>
      </c>
      <c r="EQ39">
        <v>90.516499999999994</v>
      </c>
    </row>
    <row r="40" spans="1:147" x14ac:dyDescent="0.3">
      <c r="A40">
        <v>24</v>
      </c>
      <c r="B40">
        <v>1675244099.2</v>
      </c>
      <c r="C40">
        <v>1439.60000014305</v>
      </c>
      <c r="D40" t="s">
        <v>324</v>
      </c>
      <c r="E40" t="s">
        <v>325</v>
      </c>
      <c r="F40">
        <v>1675244091.2</v>
      </c>
      <c r="G40">
        <f t="shared" si="0"/>
        <v>3.2245546281663559E-3</v>
      </c>
      <c r="H40">
        <f t="shared" si="1"/>
        <v>2.4107079989907745</v>
      </c>
      <c r="I40">
        <f t="shared" si="2"/>
        <v>400.01396774193603</v>
      </c>
      <c r="J40">
        <f t="shared" si="3"/>
        <v>357.62490191206962</v>
      </c>
      <c r="K40">
        <f t="shared" si="4"/>
        <v>34.554173071591151</v>
      </c>
      <c r="L40">
        <f t="shared" si="5"/>
        <v>38.649858548740646</v>
      </c>
      <c r="M40">
        <f t="shared" si="6"/>
        <v>0.13978964166360505</v>
      </c>
      <c r="N40">
        <f t="shared" si="7"/>
        <v>3.3852521578662889</v>
      </c>
      <c r="O40">
        <f t="shared" si="8"/>
        <v>0.13666017701630026</v>
      </c>
      <c r="P40">
        <f t="shared" si="9"/>
        <v>8.5687945456970963E-2</v>
      </c>
      <c r="Q40">
        <f t="shared" si="10"/>
        <v>16.521522358874225</v>
      </c>
      <c r="R40">
        <f t="shared" si="11"/>
        <v>27.784532965397801</v>
      </c>
      <c r="S40">
        <f t="shared" si="12"/>
        <v>27.9132</v>
      </c>
      <c r="T40">
        <f t="shared" si="13"/>
        <v>3.7756795863278434</v>
      </c>
      <c r="U40">
        <f t="shared" si="14"/>
        <v>40.058258880994948</v>
      </c>
      <c r="V40">
        <f t="shared" si="15"/>
        <v>1.558794416438219</v>
      </c>
      <c r="W40">
        <f t="shared" si="16"/>
        <v>3.8913184446410529</v>
      </c>
      <c r="X40">
        <f t="shared" si="17"/>
        <v>2.2168851698896246</v>
      </c>
      <c r="Y40">
        <f t="shared" si="18"/>
        <v>-142.2028591021363</v>
      </c>
      <c r="Z40">
        <f t="shared" si="19"/>
        <v>94.565041518571391</v>
      </c>
      <c r="AA40">
        <f t="shared" si="20"/>
        <v>6.0995260198964889</v>
      </c>
      <c r="AB40">
        <f t="shared" si="21"/>
        <v>-25.016769204794187</v>
      </c>
      <c r="AC40">
        <v>-3.9983789338654298E-2</v>
      </c>
      <c r="AD40">
        <v>4.4885306304967502E-2</v>
      </c>
      <c r="AE40">
        <v>3.37513280750859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50743.537489345006</v>
      </c>
      <c r="AK40">
        <v>0</v>
      </c>
      <c r="AL40">
        <v>0</v>
      </c>
      <c r="AM40">
        <v>0</v>
      </c>
      <c r="AN40">
        <f t="shared" si="25"/>
        <v>0</v>
      </c>
      <c r="AO40" t="e">
        <f t="shared" si="26"/>
        <v>#DIV/0!</v>
      </c>
      <c r="AP40">
        <v>-1</v>
      </c>
      <c r="AQ40" t="s">
        <v>326</v>
      </c>
      <c r="AR40">
        <v>2.21896153846154</v>
      </c>
      <c r="AS40">
        <v>1.44679</v>
      </c>
      <c r="AT40">
        <f t="shared" si="27"/>
        <v>-0.53371362703746916</v>
      </c>
      <c r="AU40">
        <v>0.5</v>
      </c>
      <c r="AV40">
        <f t="shared" si="28"/>
        <v>84.298592713585322</v>
      </c>
      <c r="AW40">
        <f t="shared" si="29"/>
        <v>2.4107079989907745</v>
      </c>
      <c r="AX40">
        <f t="shared" si="30"/>
        <v>-22.495653835660995</v>
      </c>
      <c r="AY40">
        <f t="shared" si="31"/>
        <v>1</v>
      </c>
      <c r="AZ40">
        <f t="shared" si="32"/>
        <v>4.0459845048411047E-2</v>
      </c>
      <c r="BA40">
        <f t="shared" si="33"/>
        <v>-1</v>
      </c>
      <c r="BB40" t="s">
        <v>252</v>
      </c>
      <c r="BC40">
        <v>0</v>
      </c>
      <c r="BD40">
        <f t="shared" si="34"/>
        <v>1.44679</v>
      </c>
      <c r="BE40">
        <f t="shared" si="35"/>
        <v>-0.53371362703746916</v>
      </c>
      <c r="BF40" t="e">
        <f t="shared" si="36"/>
        <v>#DIV/0!</v>
      </c>
      <c r="BG40">
        <f t="shared" si="37"/>
        <v>-0.53371362703746916</v>
      </c>
      <c r="BH40" t="e">
        <f t="shared" si="38"/>
        <v>#DIV/0!</v>
      </c>
      <c r="BI40">
        <f t="shared" si="39"/>
        <v>99.999035483870998</v>
      </c>
      <c r="BJ40">
        <f t="shared" si="40"/>
        <v>84.298592713585322</v>
      </c>
      <c r="BK40">
        <f t="shared" si="41"/>
        <v>0.84299405794950866</v>
      </c>
      <c r="BL40">
        <f t="shared" si="42"/>
        <v>0.19598811589901741</v>
      </c>
      <c r="BM40">
        <v>0.81022031015138296</v>
      </c>
      <c r="BN40">
        <v>0.5</v>
      </c>
      <c r="BO40" t="s">
        <v>253</v>
      </c>
      <c r="BP40">
        <v>1675244091.2</v>
      </c>
      <c r="BQ40">
        <v>400.01396774193603</v>
      </c>
      <c r="BR40">
        <v>400.613612903226</v>
      </c>
      <c r="BS40">
        <v>16.133035483871002</v>
      </c>
      <c r="BT40">
        <v>15.618954838709699</v>
      </c>
      <c r="BU40">
        <v>500.00919354838697</v>
      </c>
      <c r="BV40">
        <v>96.421296774193607</v>
      </c>
      <c r="BW40">
        <v>0.19997564516128999</v>
      </c>
      <c r="BX40">
        <v>28.431348387096801</v>
      </c>
      <c r="BY40">
        <v>27.9132</v>
      </c>
      <c r="BZ40">
        <v>999.9</v>
      </c>
      <c r="CA40">
        <v>10000.1612903226</v>
      </c>
      <c r="CB40">
        <v>0</v>
      </c>
      <c r="CC40">
        <v>387.75816129032302</v>
      </c>
      <c r="CD40">
        <v>99.999035483870998</v>
      </c>
      <c r="CE40">
        <v>0.90018100000000001</v>
      </c>
      <c r="CF40">
        <v>9.9818699999999996E-2</v>
      </c>
      <c r="CG40">
        <v>0</v>
      </c>
      <c r="CH40">
        <v>2.2424548387096799</v>
      </c>
      <c r="CI40">
        <v>0</v>
      </c>
      <c r="CJ40">
        <v>47.813554838709699</v>
      </c>
      <c r="CK40">
        <v>914.386967741935</v>
      </c>
      <c r="CL40">
        <v>38.881</v>
      </c>
      <c r="CM40">
        <v>43.311999999999998</v>
      </c>
      <c r="CN40">
        <v>41.061999999999998</v>
      </c>
      <c r="CO40">
        <v>41.558</v>
      </c>
      <c r="CP40">
        <v>39.377000000000002</v>
      </c>
      <c r="CQ40">
        <v>90.018064516129002</v>
      </c>
      <c r="CR40">
        <v>9.98</v>
      </c>
      <c r="CS40">
        <v>0</v>
      </c>
      <c r="CT40">
        <v>59.399999856948902</v>
      </c>
      <c r="CU40">
        <v>2.21896153846154</v>
      </c>
      <c r="CV40">
        <v>0.405634188322547</v>
      </c>
      <c r="CW40">
        <v>-0.94447179616480004</v>
      </c>
      <c r="CX40">
        <v>47.816146153846198</v>
      </c>
      <c r="CY40">
        <v>15</v>
      </c>
      <c r="CZ40">
        <v>1675242571.0999999</v>
      </c>
      <c r="DA40" t="s">
        <v>254</v>
      </c>
      <c r="DB40">
        <v>1</v>
      </c>
      <c r="DC40">
        <v>-3.9409999999999998</v>
      </c>
      <c r="DD40">
        <v>0.39400000000000002</v>
      </c>
      <c r="DE40">
        <v>401</v>
      </c>
      <c r="DF40">
        <v>15</v>
      </c>
      <c r="DG40">
        <v>1.95</v>
      </c>
      <c r="DH40">
        <v>0.51</v>
      </c>
      <c r="DI40">
        <v>-0.59361038888888895</v>
      </c>
      <c r="DJ40">
        <v>0.109308427672955</v>
      </c>
      <c r="DK40">
        <v>0.116873825750871</v>
      </c>
      <c r="DL40">
        <v>1</v>
      </c>
      <c r="DM40">
        <v>2.2266733333333302</v>
      </c>
      <c r="DN40">
        <v>5.3256942157835101E-2</v>
      </c>
      <c r="DO40">
        <v>0.21229467926550699</v>
      </c>
      <c r="DP40">
        <v>1</v>
      </c>
      <c r="DQ40">
        <v>0.517528518518518</v>
      </c>
      <c r="DR40">
        <v>-4.3850081189251003E-2</v>
      </c>
      <c r="DS40">
        <v>1.2484250685386901E-2</v>
      </c>
      <c r="DT40">
        <v>1</v>
      </c>
      <c r="DU40">
        <v>3</v>
      </c>
      <c r="DV40">
        <v>3</v>
      </c>
      <c r="DW40" t="s">
        <v>259</v>
      </c>
      <c r="DX40">
        <v>100</v>
      </c>
      <c r="DY40">
        <v>100</v>
      </c>
      <c r="DZ40">
        <v>-3.9409999999999998</v>
      </c>
      <c r="EA40">
        <v>0.39400000000000002</v>
      </c>
      <c r="EB40">
        <v>2</v>
      </c>
      <c r="EC40">
        <v>515.08699999999999</v>
      </c>
      <c r="ED40">
        <v>446.03399999999999</v>
      </c>
      <c r="EE40">
        <v>27.807200000000002</v>
      </c>
      <c r="EF40">
        <v>30.438400000000001</v>
      </c>
      <c r="EG40">
        <v>30.000399999999999</v>
      </c>
      <c r="EH40">
        <v>30.523499999999999</v>
      </c>
      <c r="EI40">
        <v>30.530799999999999</v>
      </c>
      <c r="EJ40">
        <v>19.898700000000002</v>
      </c>
      <c r="EK40">
        <v>34.911099999999998</v>
      </c>
      <c r="EL40">
        <v>30.0151</v>
      </c>
      <c r="EM40">
        <v>27.8475</v>
      </c>
      <c r="EN40">
        <v>400.61200000000002</v>
      </c>
      <c r="EO40">
        <v>15.6669</v>
      </c>
      <c r="EP40">
        <v>100.164</v>
      </c>
      <c r="EQ40">
        <v>90.513000000000005</v>
      </c>
    </row>
    <row r="41" spans="1:147" x14ac:dyDescent="0.3">
      <c r="A41">
        <v>25</v>
      </c>
      <c r="B41">
        <v>1675244159.2</v>
      </c>
      <c r="C41">
        <v>1499.60000014305</v>
      </c>
      <c r="D41" t="s">
        <v>327</v>
      </c>
      <c r="E41" t="s">
        <v>328</v>
      </c>
      <c r="F41">
        <v>1675244151.2</v>
      </c>
      <c r="G41">
        <f t="shared" si="0"/>
        <v>2.8494577374168131E-3</v>
      </c>
      <c r="H41">
        <f t="shared" si="1"/>
        <v>2.2214861166873252</v>
      </c>
      <c r="I41">
        <f t="shared" si="2"/>
        <v>400.03564516129001</v>
      </c>
      <c r="J41">
        <f t="shared" si="3"/>
        <v>356.2832335376641</v>
      </c>
      <c r="K41">
        <f t="shared" si="4"/>
        <v>34.424723012858664</v>
      </c>
      <c r="L41">
        <f t="shared" si="5"/>
        <v>38.652159247599911</v>
      </c>
      <c r="M41">
        <f t="shared" si="6"/>
        <v>0.12272318566355482</v>
      </c>
      <c r="N41">
        <f t="shared" si="7"/>
        <v>3.3824431971398448</v>
      </c>
      <c r="O41">
        <f t="shared" si="8"/>
        <v>0.12030211694245926</v>
      </c>
      <c r="P41">
        <f t="shared" si="9"/>
        <v>7.5402368342536247E-2</v>
      </c>
      <c r="Q41">
        <f t="shared" si="10"/>
        <v>16.522204051141326</v>
      </c>
      <c r="R41">
        <f t="shared" si="11"/>
        <v>27.919366543203115</v>
      </c>
      <c r="S41">
        <f t="shared" si="12"/>
        <v>27.981612903225798</v>
      </c>
      <c r="T41">
        <f t="shared" si="13"/>
        <v>3.7907738749618662</v>
      </c>
      <c r="U41">
        <f t="shared" si="14"/>
        <v>40.117202171633693</v>
      </c>
      <c r="V41">
        <f t="shared" si="15"/>
        <v>1.5656404379867699</v>
      </c>
      <c r="W41">
        <f t="shared" si="16"/>
        <v>3.9026660714984063</v>
      </c>
      <c r="X41">
        <f t="shared" si="17"/>
        <v>2.2251334369750966</v>
      </c>
      <c r="Y41">
        <f t="shared" si="18"/>
        <v>-125.66108622008146</v>
      </c>
      <c r="Z41">
        <f t="shared" si="19"/>
        <v>91.150668039867412</v>
      </c>
      <c r="AA41">
        <f t="shared" si="20"/>
        <v>5.8876526224159349</v>
      </c>
      <c r="AB41">
        <f t="shared" si="21"/>
        <v>-12.100561506656788</v>
      </c>
      <c r="AC41">
        <v>-3.9942075975014098E-2</v>
      </c>
      <c r="AD41">
        <v>4.483847939999E-2</v>
      </c>
      <c r="AE41">
        <v>3.3723344038641101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50684.33835444352</v>
      </c>
      <c r="AK41">
        <v>0</v>
      </c>
      <c r="AL41">
        <v>0</v>
      </c>
      <c r="AM41">
        <v>0</v>
      </c>
      <c r="AN41">
        <f t="shared" si="25"/>
        <v>0</v>
      </c>
      <c r="AO41" t="e">
        <f t="shared" si="26"/>
        <v>#DIV/0!</v>
      </c>
      <c r="AP41">
        <v>-1</v>
      </c>
      <c r="AQ41" t="s">
        <v>329</v>
      </c>
      <c r="AR41">
        <v>2.20179230769231</v>
      </c>
      <c r="AS41">
        <v>1.6576</v>
      </c>
      <c r="AT41">
        <f t="shared" si="27"/>
        <v>-0.32830134392634536</v>
      </c>
      <c r="AU41">
        <v>0.5</v>
      </c>
      <c r="AV41">
        <f t="shared" si="28"/>
        <v>84.300813713759013</v>
      </c>
      <c r="AW41">
        <f t="shared" si="29"/>
        <v>2.2214861166873252</v>
      </c>
      <c r="AX41">
        <f t="shared" si="30"/>
        <v>-13.838035218155785</v>
      </c>
      <c r="AY41">
        <f t="shared" si="31"/>
        <v>1</v>
      </c>
      <c r="AZ41">
        <f t="shared" si="32"/>
        <v>3.8214175815974784E-2</v>
      </c>
      <c r="BA41">
        <f t="shared" si="33"/>
        <v>-1</v>
      </c>
      <c r="BB41" t="s">
        <v>252</v>
      </c>
      <c r="BC41">
        <v>0</v>
      </c>
      <c r="BD41">
        <f t="shared" si="34"/>
        <v>1.6576</v>
      </c>
      <c r="BE41">
        <f t="shared" si="35"/>
        <v>-0.32830134392634536</v>
      </c>
      <c r="BF41" t="e">
        <f t="shared" si="36"/>
        <v>#DIV/0!</v>
      </c>
      <c r="BG41">
        <f t="shared" si="37"/>
        <v>-0.32830134392634536</v>
      </c>
      <c r="BH41" t="e">
        <f t="shared" si="38"/>
        <v>#DIV/0!</v>
      </c>
      <c r="BI41">
        <f t="shared" si="39"/>
        <v>100.001496774194</v>
      </c>
      <c r="BJ41">
        <f t="shared" si="40"/>
        <v>84.300813713759013</v>
      </c>
      <c r="BK41">
        <f t="shared" si="41"/>
        <v>0.84299551939819928</v>
      </c>
      <c r="BL41">
        <f t="shared" si="42"/>
        <v>0.19599103879639876</v>
      </c>
      <c r="BM41">
        <v>0.81022031015138296</v>
      </c>
      <c r="BN41">
        <v>0.5</v>
      </c>
      <c r="BO41" t="s">
        <v>253</v>
      </c>
      <c r="BP41">
        <v>1675244151.2</v>
      </c>
      <c r="BQ41">
        <v>400.03564516129001</v>
      </c>
      <c r="BR41">
        <v>400.58032258064497</v>
      </c>
      <c r="BS41">
        <v>16.2038032258064</v>
      </c>
      <c r="BT41">
        <v>15.7495580645161</v>
      </c>
      <c r="BU41">
        <v>500.01170967741899</v>
      </c>
      <c r="BV41">
        <v>96.421790322580705</v>
      </c>
      <c r="BW41">
        <v>0.19999754838709699</v>
      </c>
      <c r="BX41">
        <v>28.4814677419355</v>
      </c>
      <c r="BY41">
        <v>27.981612903225798</v>
      </c>
      <c r="BZ41">
        <v>999.9</v>
      </c>
      <c r="CA41">
        <v>9989.6774193548408</v>
      </c>
      <c r="CB41">
        <v>0</v>
      </c>
      <c r="CC41">
        <v>387.67716129032198</v>
      </c>
      <c r="CD41">
        <v>100.001496774194</v>
      </c>
      <c r="CE41">
        <v>0.90014112903225796</v>
      </c>
      <c r="CF41">
        <v>9.9858648387096793E-2</v>
      </c>
      <c r="CG41">
        <v>0</v>
      </c>
      <c r="CH41">
        <v>2.18275806451613</v>
      </c>
      <c r="CI41">
        <v>0</v>
      </c>
      <c r="CJ41">
        <v>46.825487096774197</v>
      </c>
      <c r="CK41">
        <v>914.39748387096802</v>
      </c>
      <c r="CL41">
        <v>38.701225806451603</v>
      </c>
      <c r="CM41">
        <v>43.189032258064501</v>
      </c>
      <c r="CN41">
        <v>40.901000000000003</v>
      </c>
      <c r="CO41">
        <v>41.436999999999998</v>
      </c>
      <c r="CP41">
        <v>39.217483870967698</v>
      </c>
      <c r="CQ41">
        <v>90.015806451612903</v>
      </c>
      <c r="CR41">
        <v>9.9851612903225799</v>
      </c>
      <c r="CS41">
        <v>0</v>
      </c>
      <c r="CT41">
        <v>59.399999856948902</v>
      </c>
      <c r="CU41">
        <v>2.20179230769231</v>
      </c>
      <c r="CV41">
        <v>0.71498802716749499</v>
      </c>
      <c r="CW41">
        <v>-2.20368888761285</v>
      </c>
      <c r="CX41">
        <v>46.829465384615403</v>
      </c>
      <c r="CY41">
        <v>15</v>
      </c>
      <c r="CZ41">
        <v>1675242571.0999999</v>
      </c>
      <c r="DA41" t="s">
        <v>254</v>
      </c>
      <c r="DB41">
        <v>1</v>
      </c>
      <c r="DC41">
        <v>-3.9409999999999998</v>
      </c>
      <c r="DD41">
        <v>0.39400000000000002</v>
      </c>
      <c r="DE41">
        <v>401</v>
      </c>
      <c r="DF41">
        <v>15</v>
      </c>
      <c r="DG41">
        <v>1.95</v>
      </c>
      <c r="DH41">
        <v>0.51</v>
      </c>
      <c r="DI41">
        <v>-0.54792612962962906</v>
      </c>
      <c r="DJ41">
        <v>0.14244797712979701</v>
      </c>
      <c r="DK41">
        <v>0.105673182354852</v>
      </c>
      <c r="DL41">
        <v>1</v>
      </c>
      <c r="DM41">
        <v>2.2244600000000001</v>
      </c>
      <c r="DN41">
        <v>-0.22705646565191601</v>
      </c>
      <c r="DO41">
        <v>0.16735462069111401</v>
      </c>
      <c r="DP41">
        <v>1</v>
      </c>
      <c r="DQ41">
        <v>0.45258492592592597</v>
      </c>
      <c r="DR41">
        <v>-1.62998467695816E-2</v>
      </c>
      <c r="DS41">
        <v>1.7168546786851001E-2</v>
      </c>
      <c r="DT41">
        <v>1</v>
      </c>
      <c r="DU41">
        <v>3</v>
      </c>
      <c r="DV41">
        <v>3</v>
      </c>
      <c r="DW41" t="s">
        <v>259</v>
      </c>
      <c r="DX41">
        <v>100</v>
      </c>
      <c r="DY41">
        <v>100</v>
      </c>
      <c r="DZ41">
        <v>-3.9409999999999998</v>
      </c>
      <c r="EA41">
        <v>0.39400000000000002</v>
      </c>
      <c r="EB41">
        <v>2</v>
      </c>
      <c r="EC41">
        <v>515.18899999999996</v>
      </c>
      <c r="ED41">
        <v>445.471</v>
      </c>
      <c r="EE41">
        <v>28.001000000000001</v>
      </c>
      <c r="EF41">
        <v>30.489599999999999</v>
      </c>
      <c r="EG41">
        <v>30.000499999999999</v>
      </c>
      <c r="EH41">
        <v>30.584</v>
      </c>
      <c r="EI41">
        <v>30.593699999999998</v>
      </c>
      <c r="EJ41">
        <v>19.901599999999998</v>
      </c>
      <c r="EK41">
        <v>34.083399999999997</v>
      </c>
      <c r="EL41">
        <v>28.514299999999999</v>
      </c>
      <c r="EM41">
        <v>27.998100000000001</v>
      </c>
      <c r="EN41">
        <v>400.59100000000001</v>
      </c>
      <c r="EO41">
        <v>15.7479</v>
      </c>
      <c r="EP41">
        <v>100.163</v>
      </c>
      <c r="EQ41">
        <v>90.508899999999997</v>
      </c>
    </row>
    <row r="42" spans="1:147" x14ac:dyDescent="0.3">
      <c r="A42">
        <v>26</v>
      </c>
      <c r="B42">
        <v>1675244219.2</v>
      </c>
      <c r="C42">
        <v>1559.60000014305</v>
      </c>
      <c r="D42" t="s">
        <v>330</v>
      </c>
      <c r="E42" t="s">
        <v>331</v>
      </c>
      <c r="F42">
        <v>1675244211.2032299</v>
      </c>
      <c r="G42">
        <f t="shared" si="0"/>
        <v>2.7911551185738751E-3</v>
      </c>
      <c r="H42">
        <f t="shared" si="1"/>
        <v>3.0139572624046043</v>
      </c>
      <c r="I42">
        <f t="shared" si="2"/>
        <v>400.10751612903198</v>
      </c>
      <c r="J42">
        <f t="shared" si="3"/>
        <v>345.06623741320487</v>
      </c>
      <c r="K42">
        <f t="shared" si="4"/>
        <v>33.380318336927083</v>
      </c>
      <c r="L42">
        <f t="shared" si="5"/>
        <v>38.704790006422066</v>
      </c>
      <c r="M42">
        <f t="shared" si="6"/>
        <v>0.11982526397496598</v>
      </c>
      <c r="N42">
        <f t="shared" si="7"/>
        <v>3.3846714609302793</v>
      </c>
      <c r="O42">
        <f t="shared" si="8"/>
        <v>0.11751751431663283</v>
      </c>
      <c r="P42">
        <f t="shared" si="9"/>
        <v>7.3652086673852341E-2</v>
      </c>
      <c r="Q42">
        <f t="shared" si="10"/>
        <v>16.521886486840383</v>
      </c>
      <c r="R42">
        <f t="shared" si="11"/>
        <v>27.953698573171884</v>
      </c>
      <c r="S42">
        <f t="shared" si="12"/>
        <v>28.009703225806501</v>
      </c>
      <c r="T42">
        <f t="shared" si="13"/>
        <v>3.7969868163006462</v>
      </c>
      <c r="U42">
        <f t="shared" si="14"/>
        <v>40.003023409519429</v>
      </c>
      <c r="V42">
        <f t="shared" si="15"/>
        <v>1.5630667220798462</v>
      </c>
      <c r="W42">
        <f t="shared" si="16"/>
        <v>3.9073714655974898</v>
      </c>
      <c r="X42">
        <f t="shared" si="17"/>
        <v>2.2339200942208</v>
      </c>
      <c r="Y42">
        <f t="shared" si="18"/>
        <v>-123.08994072910789</v>
      </c>
      <c r="Z42">
        <f t="shared" si="19"/>
        <v>89.87041172367978</v>
      </c>
      <c r="AA42">
        <f t="shared" si="20"/>
        <v>5.8025467008551228</v>
      </c>
      <c r="AB42">
        <f t="shared" si="21"/>
        <v>-10.89509581773261</v>
      </c>
      <c r="AC42">
        <v>-3.9975164752881598E-2</v>
      </c>
      <c r="AD42">
        <v>4.4875624451882402E-2</v>
      </c>
      <c r="AE42">
        <v>3.3745542933373098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50723.567240070086</v>
      </c>
      <c r="AK42">
        <v>0</v>
      </c>
      <c r="AL42">
        <v>0</v>
      </c>
      <c r="AM42">
        <v>0</v>
      </c>
      <c r="AN42">
        <f t="shared" si="25"/>
        <v>0</v>
      </c>
      <c r="AO42" t="e">
        <f t="shared" si="26"/>
        <v>#DIV/0!</v>
      </c>
      <c r="AP42">
        <v>-1</v>
      </c>
      <c r="AQ42" t="s">
        <v>332</v>
      </c>
      <c r="AR42">
        <v>2.28522692307692</v>
      </c>
      <c r="AS42">
        <v>1.4383999999999999</v>
      </c>
      <c r="AT42">
        <f t="shared" si="27"/>
        <v>-0.58872839479763628</v>
      </c>
      <c r="AU42">
        <v>0.5</v>
      </c>
      <c r="AV42">
        <f t="shared" si="28"/>
        <v>84.298510910324623</v>
      </c>
      <c r="AW42">
        <f t="shared" si="29"/>
        <v>3.0139572624046043</v>
      </c>
      <c r="AX42">
        <f t="shared" si="30"/>
        <v>-24.814463506033221</v>
      </c>
      <c r="AY42">
        <f t="shared" si="31"/>
        <v>1</v>
      </c>
      <c r="AZ42">
        <f t="shared" si="32"/>
        <v>4.7615992489767542E-2</v>
      </c>
      <c r="BA42">
        <f t="shared" si="33"/>
        <v>-1</v>
      </c>
      <c r="BB42" t="s">
        <v>252</v>
      </c>
      <c r="BC42">
        <v>0</v>
      </c>
      <c r="BD42">
        <f t="shared" si="34"/>
        <v>1.4383999999999999</v>
      </c>
      <c r="BE42">
        <f t="shared" si="35"/>
        <v>-0.58872839479763639</v>
      </c>
      <c r="BF42" t="e">
        <f t="shared" si="36"/>
        <v>#DIV/0!</v>
      </c>
      <c r="BG42">
        <f t="shared" si="37"/>
        <v>-0.58872839479763639</v>
      </c>
      <c r="BH42" t="e">
        <f t="shared" si="38"/>
        <v>#DIV/0!</v>
      </c>
      <c r="BI42">
        <f t="shared" si="39"/>
        <v>99.998670967741901</v>
      </c>
      <c r="BJ42">
        <f t="shared" si="40"/>
        <v>84.298510910324623</v>
      </c>
      <c r="BK42">
        <f t="shared" si="41"/>
        <v>0.84299631279617782</v>
      </c>
      <c r="BL42">
        <f t="shared" si="42"/>
        <v>0.19599262559235592</v>
      </c>
      <c r="BM42">
        <v>0.81022031015138296</v>
      </c>
      <c r="BN42">
        <v>0.5</v>
      </c>
      <c r="BO42" t="s">
        <v>253</v>
      </c>
      <c r="BP42">
        <v>1675244211.2032299</v>
      </c>
      <c r="BQ42">
        <v>400.10751612903198</v>
      </c>
      <c r="BR42">
        <v>400.77683870967701</v>
      </c>
      <c r="BS42">
        <v>16.158070967741899</v>
      </c>
      <c r="BT42">
        <v>15.713112903225801</v>
      </c>
      <c r="BU42">
        <v>500.02687096774201</v>
      </c>
      <c r="BV42">
        <v>96.535958064516194</v>
      </c>
      <c r="BW42">
        <v>0.200015258064516</v>
      </c>
      <c r="BX42">
        <v>28.5022129032258</v>
      </c>
      <c r="BY42">
        <v>28.009703225806501</v>
      </c>
      <c r="BZ42">
        <v>999.9</v>
      </c>
      <c r="CA42">
        <v>9986.1290322580608</v>
      </c>
      <c r="CB42">
        <v>0</v>
      </c>
      <c r="CC42">
        <v>382.78625806451601</v>
      </c>
      <c r="CD42">
        <v>99.998670967741901</v>
      </c>
      <c r="CE42">
        <v>0.90012112903225805</v>
      </c>
      <c r="CF42">
        <v>9.9878638709677406E-2</v>
      </c>
      <c r="CG42">
        <v>0</v>
      </c>
      <c r="CH42">
        <v>2.2952161290322599</v>
      </c>
      <c r="CI42">
        <v>0</v>
      </c>
      <c r="CJ42">
        <v>45.831170967741897</v>
      </c>
      <c r="CK42">
        <v>914.365064516129</v>
      </c>
      <c r="CL42">
        <v>38.537999999999997</v>
      </c>
      <c r="CM42">
        <v>43.061999999999998</v>
      </c>
      <c r="CN42">
        <v>40.75</v>
      </c>
      <c r="CO42">
        <v>41.358741935483799</v>
      </c>
      <c r="CP42">
        <v>39.088419354838699</v>
      </c>
      <c r="CQ42">
        <v>90.009677419354901</v>
      </c>
      <c r="CR42">
        <v>9.9874193548387105</v>
      </c>
      <c r="CS42">
        <v>0</v>
      </c>
      <c r="CT42">
        <v>59.200000047683702</v>
      </c>
      <c r="CU42">
        <v>2.28522692307692</v>
      </c>
      <c r="CV42">
        <v>5.6160675770083601E-2</v>
      </c>
      <c r="CW42">
        <v>-1.75134016573732</v>
      </c>
      <c r="CX42">
        <v>45.8501038461538</v>
      </c>
      <c r="CY42">
        <v>15</v>
      </c>
      <c r="CZ42">
        <v>1675242571.0999999</v>
      </c>
      <c r="DA42" t="s">
        <v>254</v>
      </c>
      <c r="DB42">
        <v>1</v>
      </c>
      <c r="DC42">
        <v>-3.9409999999999998</v>
      </c>
      <c r="DD42">
        <v>0.39400000000000002</v>
      </c>
      <c r="DE42">
        <v>401</v>
      </c>
      <c r="DF42">
        <v>15</v>
      </c>
      <c r="DG42">
        <v>1.95</v>
      </c>
      <c r="DH42">
        <v>0.51</v>
      </c>
      <c r="DI42">
        <v>-0.56032230185185194</v>
      </c>
      <c r="DJ42">
        <v>0.58323148606221897</v>
      </c>
      <c r="DK42">
        <v>0.512753396549677</v>
      </c>
      <c r="DL42">
        <v>0</v>
      </c>
      <c r="DM42">
        <v>2.2305844444444398</v>
      </c>
      <c r="DN42">
        <v>0.396927823691471</v>
      </c>
      <c r="DO42">
        <v>0.22493852587916399</v>
      </c>
      <c r="DP42">
        <v>1</v>
      </c>
      <c r="DQ42">
        <v>0.44655140740740701</v>
      </c>
      <c r="DR42">
        <v>-2.6565669585198699E-2</v>
      </c>
      <c r="DS42">
        <v>6.3911799655883396E-3</v>
      </c>
      <c r="DT42">
        <v>1</v>
      </c>
      <c r="DU42">
        <v>2</v>
      </c>
      <c r="DV42">
        <v>3</v>
      </c>
      <c r="DW42" t="s">
        <v>263</v>
      </c>
      <c r="DX42">
        <v>100</v>
      </c>
      <c r="DY42">
        <v>100</v>
      </c>
      <c r="DZ42">
        <v>-3.9409999999999998</v>
      </c>
      <c r="EA42">
        <v>0.39400000000000002</v>
      </c>
      <c r="EB42">
        <v>2</v>
      </c>
      <c r="EC42">
        <v>514.99099999999999</v>
      </c>
      <c r="ED42">
        <v>445.25900000000001</v>
      </c>
      <c r="EE42">
        <v>27.802700000000002</v>
      </c>
      <c r="EF42">
        <v>30.534600000000001</v>
      </c>
      <c r="EG42">
        <v>30.000399999999999</v>
      </c>
      <c r="EH42">
        <v>30.638400000000001</v>
      </c>
      <c r="EI42">
        <v>30.651599999999998</v>
      </c>
      <c r="EJ42">
        <v>19.898199999999999</v>
      </c>
      <c r="EK42">
        <v>33.794400000000003</v>
      </c>
      <c r="EL42">
        <v>27.398800000000001</v>
      </c>
      <c r="EM42">
        <v>27.8065</v>
      </c>
      <c r="EN42">
        <v>400.29700000000003</v>
      </c>
      <c r="EO42">
        <v>15.7987</v>
      </c>
      <c r="EP42">
        <v>100.16200000000001</v>
      </c>
      <c r="EQ42">
        <v>90.506900000000002</v>
      </c>
    </row>
    <row r="43" spans="1:147" x14ac:dyDescent="0.3">
      <c r="A43">
        <v>27</v>
      </c>
      <c r="B43">
        <v>1675244279.2</v>
      </c>
      <c r="C43">
        <v>1619.60000014305</v>
      </c>
      <c r="D43" t="s">
        <v>333</v>
      </c>
      <c r="E43" t="s">
        <v>334</v>
      </c>
      <c r="F43">
        <v>1675244271.2</v>
      </c>
      <c r="G43">
        <f t="shared" si="0"/>
        <v>2.328165755066182E-3</v>
      </c>
      <c r="H43">
        <f t="shared" si="1"/>
        <v>2.4029092737225644</v>
      </c>
      <c r="I43">
        <f t="shared" si="2"/>
        <v>400.02706451612897</v>
      </c>
      <c r="J43">
        <f t="shared" si="3"/>
        <v>346.815671812478</v>
      </c>
      <c r="K43">
        <f t="shared" si="4"/>
        <v>33.547275022296958</v>
      </c>
      <c r="L43">
        <f t="shared" si="5"/>
        <v>38.694381599170505</v>
      </c>
      <c r="M43">
        <f t="shared" si="6"/>
        <v>9.977056590947761E-2</v>
      </c>
      <c r="N43">
        <f t="shared" si="7"/>
        <v>3.3882274117404219</v>
      </c>
      <c r="O43">
        <f t="shared" si="8"/>
        <v>9.8166728621743318E-2</v>
      </c>
      <c r="P43">
        <f t="shared" si="9"/>
        <v>6.1496156161838879E-2</v>
      </c>
      <c r="Q43">
        <f t="shared" si="10"/>
        <v>16.522412091222602</v>
      </c>
      <c r="R43">
        <f t="shared" si="11"/>
        <v>28.037053698976301</v>
      </c>
      <c r="S43">
        <f t="shared" si="12"/>
        <v>28.008167741935502</v>
      </c>
      <c r="T43">
        <f t="shared" si="13"/>
        <v>3.7966469727534422</v>
      </c>
      <c r="U43">
        <f t="shared" si="14"/>
        <v>40.13390858399179</v>
      </c>
      <c r="V43">
        <f t="shared" si="15"/>
        <v>1.5661627133694673</v>
      </c>
      <c r="W43">
        <f t="shared" si="16"/>
        <v>3.902342853280337</v>
      </c>
      <c r="X43">
        <f t="shared" si="17"/>
        <v>2.2304842593839749</v>
      </c>
      <c r="Y43">
        <f t="shared" si="18"/>
        <v>-102.67210979841863</v>
      </c>
      <c r="Z43">
        <f t="shared" si="19"/>
        <v>86.195426280756109</v>
      </c>
      <c r="AA43">
        <f t="shared" si="20"/>
        <v>5.5587714038742737</v>
      </c>
      <c r="AB43">
        <f t="shared" si="21"/>
        <v>5.604499977434358</v>
      </c>
      <c r="AC43">
        <v>-4.0027987806163602E-2</v>
      </c>
      <c r="AD43">
        <v>4.4934922956745102E-2</v>
      </c>
      <c r="AE43">
        <v>3.3780968753549501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50791.458469358149</v>
      </c>
      <c r="AK43">
        <v>0</v>
      </c>
      <c r="AL43">
        <v>0</v>
      </c>
      <c r="AM43">
        <v>0</v>
      </c>
      <c r="AN43">
        <f t="shared" si="25"/>
        <v>0</v>
      </c>
      <c r="AO43" t="e">
        <f t="shared" si="26"/>
        <v>#DIV/0!</v>
      </c>
      <c r="AP43">
        <v>-1</v>
      </c>
      <c r="AQ43" t="s">
        <v>335</v>
      </c>
      <c r="AR43">
        <v>2.2171692307692301</v>
      </c>
      <c r="AS43">
        <v>1.8797999999999999</v>
      </c>
      <c r="AT43">
        <f t="shared" si="27"/>
        <v>-0.17947081113375374</v>
      </c>
      <c r="AU43">
        <v>0.5</v>
      </c>
      <c r="AV43">
        <f t="shared" si="28"/>
        <v>84.298795063674149</v>
      </c>
      <c r="AW43">
        <f t="shared" si="29"/>
        <v>2.4029092737225644</v>
      </c>
      <c r="AX43">
        <f t="shared" si="30"/>
        <v>-7.5645865638378371</v>
      </c>
      <c r="AY43">
        <f t="shared" si="31"/>
        <v>1</v>
      </c>
      <c r="AZ43">
        <f t="shared" si="32"/>
        <v>4.0367235037608959E-2</v>
      </c>
      <c r="BA43">
        <f t="shared" si="33"/>
        <v>-1</v>
      </c>
      <c r="BB43" t="s">
        <v>252</v>
      </c>
      <c r="BC43">
        <v>0</v>
      </c>
      <c r="BD43">
        <f t="shared" si="34"/>
        <v>1.8797999999999999</v>
      </c>
      <c r="BE43">
        <f t="shared" si="35"/>
        <v>-0.17947081113375371</v>
      </c>
      <c r="BF43" t="e">
        <f t="shared" si="36"/>
        <v>#DIV/0!</v>
      </c>
      <c r="BG43">
        <f t="shared" si="37"/>
        <v>-0.17947081113375371</v>
      </c>
      <c r="BH43" t="e">
        <f t="shared" si="38"/>
        <v>#DIV/0!</v>
      </c>
      <c r="BI43">
        <f t="shared" si="39"/>
        <v>99.998677419354806</v>
      </c>
      <c r="BJ43">
        <f t="shared" si="40"/>
        <v>84.298795063674149</v>
      </c>
      <c r="BK43">
        <f t="shared" si="41"/>
        <v>0.84299909997967692</v>
      </c>
      <c r="BL43">
        <f t="shared" si="42"/>
        <v>0.19599819995935391</v>
      </c>
      <c r="BM43">
        <v>0.81022031015138296</v>
      </c>
      <c r="BN43">
        <v>0.5</v>
      </c>
      <c r="BO43" t="s">
        <v>253</v>
      </c>
      <c r="BP43">
        <v>1675244271.2</v>
      </c>
      <c r="BQ43">
        <v>400.02706451612897</v>
      </c>
      <c r="BR43">
        <v>400.56735483871</v>
      </c>
      <c r="BS43">
        <v>16.191174193548399</v>
      </c>
      <c r="BT43">
        <v>15.820019354838699</v>
      </c>
      <c r="BU43">
        <v>500.00299999999999</v>
      </c>
      <c r="BV43">
        <v>96.529438709677393</v>
      </c>
      <c r="BW43">
        <v>0.199970451612903</v>
      </c>
      <c r="BX43">
        <v>28.4800419354839</v>
      </c>
      <c r="BY43">
        <v>28.008167741935502</v>
      </c>
      <c r="BZ43">
        <v>999.9</v>
      </c>
      <c r="CA43">
        <v>10000</v>
      </c>
      <c r="CB43">
        <v>0</v>
      </c>
      <c r="CC43">
        <v>379.863032258065</v>
      </c>
      <c r="CD43">
        <v>99.998677419354806</v>
      </c>
      <c r="CE43">
        <v>0.90001209677419403</v>
      </c>
      <c r="CF43">
        <v>9.9987806451612898E-2</v>
      </c>
      <c r="CG43">
        <v>0</v>
      </c>
      <c r="CH43">
        <v>2.2016290322580598</v>
      </c>
      <c r="CI43">
        <v>0</v>
      </c>
      <c r="CJ43">
        <v>44.974419354838702</v>
      </c>
      <c r="CK43">
        <v>914.32974193548398</v>
      </c>
      <c r="CL43">
        <v>38.399000000000001</v>
      </c>
      <c r="CM43">
        <v>42.973580645161299</v>
      </c>
      <c r="CN43">
        <v>40.612806451612897</v>
      </c>
      <c r="CO43">
        <v>41.25</v>
      </c>
      <c r="CP43">
        <v>38.965451612903202</v>
      </c>
      <c r="CQ43">
        <v>90.000967741935497</v>
      </c>
      <c r="CR43">
        <v>9.99677419354839</v>
      </c>
      <c r="CS43">
        <v>0</v>
      </c>
      <c r="CT43">
        <v>59.599999904632597</v>
      </c>
      <c r="CU43">
        <v>2.2171692307692301</v>
      </c>
      <c r="CV43">
        <v>-0.24083417843531499</v>
      </c>
      <c r="CW43">
        <v>2.48434528378136</v>
      </c>
      <c r="CX43">
        <v>44.9513653846154</v>
      </c>
      <c r="CY43">
        <v>15</v>
      </c>
      <c r="CZ43">
        <v>1675242571.0999999</v>
      </c>
      <c r="DA43" t="s">
        <v>254</v>
      </c>
      <c r="DB43">
        <v>1</v>
      </c>
      <c r="DC43">
        <v>-3.9409999999999998</v>
      </c>
      <c r="DD43">
        <v>0.39400000000000002</v>
      </c>
      <c r="DE43">
        <v>401</v>
      </c>
      <c r="DF43">
        <v>15</v>
      </c>
      <c r="DG43">
        <v>1.95</v>
      </c>
      <c r="DH43">
        <v>0.51</v>
      </c>
      <c r="DI43">
        <v>-0.534475185185185</v>
      </c>
      <c r="DJ43">
        <v>-3.2227732418510499E-2</v>
      </c>
      <c r="DK43">
        <v>0.11326338105235099</v>
      </c>
      <c r="DL43">
        <v>1</v>
      </c>
      <c r="DM43">
        <v>2.22529111111111</v>
      </c>
      <c r="DN43">
        <v>-9.4191696790442106E-2</v>
      </c>
      <c r="DO43">
        <v>0.15467628249163501</v>
      </c>
      <c r="DP43">
        <v>1</v>
      </c>
      <c r="DQ43">
        <v>0.373289462962963</v>
      </c>
      <c r="DR43">
        <v>-2.9525173241852502E-2</v>
      </c>
      <c r="DS43">
        <v>1.11786278504564E-2</v>
      </c>
      <c r="DT43">
        <v>1</v>
      </c>
      <c r="DU43">
        <v>3</v>
      </c>
      <c r="DV43">
        <v>3</v>
      </c>
      <c r="DW43" t="s">
        <v>259</v>
      </c>
      <c r="DX43">
        <v>100</v>
      </c>
      <c r="DY43">
        <v>100</v>
      </c>
      <c r="DZ43">
        <v>-3.9409999999999998</v>
      </c>
      <c r="EA43">
        <v>0.39400000000000002</v>
      </c>
      <c r="EB43">
        <v>2</v>
      </c>
      <c r="EC43">
        <v>515.26400000000001</v>
      </c>
      <c r="ED43">
        <v>444.096</v>
      </c>
      <c r="EE43">
        <v>27.4741</v>
      </c>
      <c r="EF43">
        <v>30.578700000000001</v>
      </c>
      <c r="EG43">
        <v>30.000299999999999</v>
      </c>
      <c r="EH43">
        <v>30.688600000000001</v>
      </c>
      <c r="EI43">
        <v>30.7042</v>
      </c>
      <c r="EJ43">
        <v>19.912600000000001</v>
      </c>
      <c r="EK43">
        <v>33.248199999999997</v>
      </c>
      <c r="EL43">
        <v>26.2728</v>
      </c>
      <c r="EM43">
        <v>27.6355</v>
      </c>
      <c r="EN43">
        <v>400.47500000000002</v>
      </c>
      <c r="EO43">
        <v>15.7982</v>
      </c>
      <c r="EP43">
        <v>100.16200000000001</v>
      </c>
      <c r="EQ43">
        <v>90.504800000000003</v>
      </c>
    </row>
    <row r="44" spans="1:147" x14ac:dyDescent="0.3">
      <c r="A44">
        <v>28</v>
      </c>
      <c r="B44">
        <v>1675244339.2</v>
      </c>
      <c r="C44">
        <v>1679.60000014305</v>
      </c>
      <c r="D44" t="s">
        <v>336</v>
      </c>
      <c r="E44" t="s">
        <v>337</v>
      </c>
      <c r="F44">
        <v>1675244331.2</v>
      </c>
      <c r="G44">
        <f t="shared" si="0"/>
        <v>2.2908919022901399E-3</v>
      </c>
      <c r="H44">
        <f t="shared" si="1"/>
        <v>1.9838672559511863</v>
      </c>
      <c r="I44">
        <f t="shared" si="2"/>
        <v>400.04751612903198</v>
      </c>
      <c r="J44">
        <f t="shared" si="3"/>
        <v>353.07458488291206</v>
      </c>
      <c r="K44">
        <f t="shared" si="4"/>
        <v>34.151080373239004</v>
      </c>
      <c r="L44">
        <f t="shared" si="5"/>
        <v>38.694529318692993</v>
      </c>
      <c r="M44">
        <f t="shared" si="6"/>
        <v>9.8296878370143378E-2</v>
      </c>
      <c r="N44">
        <f t="shared" si="7"/>
        <v>3.3848380545475165</v>
      </c>
      <c r="O44">
        <f t="shared" si="8"/>
        <v>9.6738139695418668E-2</v>
      </c>
      <c r="P44">
        <f t="shared" si="9"/>
        <v>6.0599324797477122E-2</v>
      </c>
      <c r="Q44">
        <f t="shared" si="10"/>
        <v>16.522546498202381</v>
      </c>
      <c r="R44">
        <f t="shared" si="11"/>
        <v>27.986369798948452</v>
      </c>
      <c r="S44">
        <f t="shared" si="12"/>
        <v>27.963787096774201</v>
      </c>
      <c r="T44">
        <f t="shared" si="13"/>
        <v>3.7868358132266851</v>
      </c>
      <c r="U44">
        <f t="shared" si="14"/>
        <v>40.101379642307357</v>
      </c>
      <c r="V44">
        <f t="shared" si="15"/>
        <v>1.5595640671368398</v>
      </c>
      <c r="W44">
        <f t="shared" si="16"/>
        <v>3.8890533967850924</v>
      </c>
      <c r="X44">
        <f t="shared" si="17"/>
        <v>2.227271746089845</v>
      </c>
      <c r="Y44">
        <f t="shared" si="18"/>
        <v>-101.02833289099517</v>
      </c>
      <c r="Z44">
        <f t="shared" si="19"/>
        <v>83.49380308674985</v>
      </c>
      <c r="AA44">
        <f t="shared" si="20"/>
        <v>5.3871679805309558</v>
      </c>
      <c r="AB44">
        <f t="shared" si="21"/>
        <v>4.3751846744880112</v>
      </c>
      <c r="AC44">
        <v>-3.9977638960108003E-2</v>
      </c>
      <c r="AD44">
        <v>4.4878401966246498E-2</v>
      </c>
      <c r="AE44">
        <v>3.3747202607665301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50739.9531826733</v>
      </c>
      <c r="AK44">
        <v>0</v>
      </c>
      <c r="AL44">
        <v>0</v>
      </c>
      <c r="AM44">
        <v>0</v>
      </c>
      <c r="AN44">
        <f t="shared" si="25"/>
        <v>0</v>
      </c>
      <c r="AO44" t="e">
        <f t="shared" si="26"/>
        <v>#DIV/0!</v>
      </c>
      <c r="AP44">
        <v>-1</v>
      </c>
      <c r="AQ44" t="s">
        <v>338</v>
      </c>
      <c r="AR44">
        <v>2.2328000000000001</v>
      </c>
      <c r="AS44">
        <v>1.9279999999999999</v>
      </c>
      <c r="AT44">
        <f t="shared" si="27"/>
        <v>-0.15809128630705405</v>
      </c>
      <c r="AU44">
        <v>0.5</v>
      </c>
      <c r="AV44">
        <f t="shared" si="28"/>
        <v>84.299297679166756</v>
      </c>
      <c r="AW44">
        <f t="shared" si="29"/>
        <v>1.9838672559511863</v>
      </c>
      <c r="AX44">
        <f t="shared" si="30"/>
        <v>-6.6634922024403638</v>
      </c>
      <c r="AY44">
        <f t="shared" si="31"/>
        <v>1</v>
      </c>
      <c r="AZ44">
        <f t="shared" si="32"/>
        <v>3.5396110502692861E-2</v>
      </c>
      <c r="BA44">
        <f t="shared" si="33"/>
        <v>-1</v>
      </c>
      <c r="BB44" t="s">
        <v>252</v>
      </c>
      <c r="BC44">
        <v>0</v>
      </c>
      <c r="BD44">
        <f t="shared" si="34"/>
        <v>1.9279999999999999</v>
      </c>
      <c r="BE44">
        <f t="shared" si="35"/>
        <v>-0.15809128630705405</v>
      </c>
      <c r="BF44" t="e">
        <f t="shared" si="36"/>
        <v>#DIV/0!</v>
      </c>
      <c r="BG44">
        <f t="shared" si="37"/>
        <v>-0.15809128630705405</v>
      </c>
      <c r="BH44" t="e">
        <f t="shared" si="38"/>
        <v>#DIV/0!</v>
      </c>
      <c r="BI44">
        <f t="shared" si="39"/>
        <v>99.999248387096799</v>
      </c>
      <c r="BJ44">
        <f t="shared" si="40"/>
        <v>84.299297679166756</v>
      </c>
      <c r="BK44">
        <f t="shared" si="41"/>
        <v>0.84299931288327712</v>
      </c>
      <c r="BL44">
        <f t="shared" si="42"/>
        <v>0.1959986257665545</v>
      </c>
      <c r="BM44">
        <v>0.81022031015138296</v>
      </c>
      <c r="BN44">
        <v>0.5</v>
      </c>
      <c r="BO44" t="s">
        <v>253</v>
      </c>
      <c r="BP44">
        <v>1675244331.2</v>
      </c>
      <c r="BQ44">
        <v>400.04751612903198</v>
      </c>
      <c r="BR44">
        <v>400.51748387096802</v>
      </c>
      <c r="BS44">
        <v>16.123719354838698</v>
      </c>
      <c r="BT44">
        <v>15.758490322580601</v>
      </c>
      <c r="BU44">
        <v>500.01487096774201</v>
      </c>
      <c r="BV44">
        <v>96.524783870967696</v>
      </c>
      <c r="BW44">
        <v>0.200049451612903</v>
      </c>
      <c r="BX44">
        <v>28.4213290322581</v>
      </c>
      <c r="BY44">
        <v>27.963787096774201</v>
      </c>
      <c r="BZ44">
        <v>999.9</v>
      </c>
      <c r="CA44">
        <v>9987.9032258064508</v>
      </c>
      <c r="CB44">
        <v>0</v>
      </c>
      <c r="CC44">
        <v>380.22154838709702</v>
      </c>
      <c r="CD44">
        <v>99.999248387096799</v>
      </c>
      <c r="CE44">
        <v>0.90000258064516103</v>
      </c>
      <c r="CF44">
        <v>9.9997306451612894E-2</v>
      </c>
      <c r="CG44">
        <v>0</v>
      </c>
      <c r="CH44">
        <v>2.2453580645161302</v>
      </c>
      <c r="CI44">
        <v>0</v>
      </c>
      <c r="CJ44">
        <v>44.576616129032303</v>
      </c>
      <c r="CK44">
        <v>914.33203225806403</v>
      </c>
      <c r="CL44">
        <v>38.253999999999998</v>
      </c>
      <c r="CM44">
        <v>42.860774193548401</v>
      </c>
      <c r="CN44">
        <v>40.473580645161299</v>
      </c>
      <c r="CO44">
        <v>41.149000000000001</v>
      </c>
      <c r="CP44">
        <v>38.856709677419303</v>
      </c>
      <c r="CQ44">
        <v>89.999677419354796</v>
      </c>
      <c r="CR44">
        <v>9.9974193548387102</v>
      </c>
      <c r="CS44">
        <v>0</v>
      </c>
      <c r="CT44">
        <v>59.299999952316298</v>
      </c>
      <c r="CU44">
        <v>2.2328000000000001</v>
      </c>
      <c r="CV44">
        <v>-0.46490940631826999</v>
      </c>
      <c r="CW44">
        <v>-0.86327179161805201</v>
      </c>
      <c r="CX44">
        <v>44.562603846153799</v>
      </c>
      <c r="CY44">
        <v>15</v>
      </c>
      <c r="CZ44">
        <v>1675242571.0999999</v>
      </c>
      <c r="DA44" t="s">
        <v>254</v>
      </c>
      <c r="DB44">
        <v>1</v>
      </c>
      <c r="DC44">
        <v>-3.9409999999999998</v>
      </c>
      <c r="DD44">
        <v>0.39400000000000002</v>
      </c>
      <c r="DE44">
        <v>401</v>
      </c>
      <c r="DF44">
        <v>15</v>
      </c>
      <c r="DG44">
        <v>1.95</v>
      </c>
      <c r="DH44">
        <v>0.51</v>
      </c>
      <c r="DI44">
        <v>-0.49515051851851799</v>
      </c>
      <c r="DJ44">
        <v>0.30475783647798899</v>
      </c>
      <c r="DK44">
        <v>0.136214921851427</v>
      </c>
      <c r="DL44">
        <v>1</v>
      </c>
      <c r="DM44">
        <v>2.2751399999999999</v>
      </c>
      <c r="DN44">
        <v>-0.326210734277256</v>
      </c>
      <c r="DO44">
        <v>0.17314474535614499</v>
      </c>
      <c r="DP44">
        <v>1</v>
      </c>
      <c r="DQ44">
        <v>0.36874472222222199</v>
      </c>
      <c r="DR44">
        <v>-1.6282277873070499E-2</v>
      </c>
      <c r="DS44">
        <v>7.9997532726228202E-3</v>
      </c>
      <c r="DT44">
        <v>1</v>
      </c>
      <c r="DU44">
        <v>3</v>
      </c>
      <c r="DV44">
        <v>3</v>
      </c>
      <c r="DW44" t="s">
        <v>259</v>
      </c>
      <c r="DX44">
        <v>100</v>
      </c>
      <c r="DY44">
        <v>100</v>
      </c>
      <c r="DZ44">
        <v>-3.9409999999999998</v>
      </c>
      <c r="EA44">
        <v>0.39400000000000002</v>
      </c>
      <c r="EB44">
        <v>2</v>
      </c>
      <c r="EC44">
        <v>515.49599999999998</v>
      </c>
      <c r="ED44">
        <v>443.524</v>
      </c>
      <c r="EE44">
        <v>27.494700000000002</v>
      </c>
      <c r="EF44">
        <v>30.613299999999999</v>
      </c>
      <c r="EG44">
        <v>30.0001</v>
      </c>
      <c r="EH44">
        <v>30.733599999999999</v>
      </c>
      <c r="EI44">
        <v>30.749099999999999</v>
      </c>
      <c r="EJ44">
        <v>19.9161</v>
      </c>
      <c r="EK44">
        <v>33.248199999999997</v>
      </c>
      <c r="EL44">
        <v>25.144500000000001</v>
      </c>
      <c r="EM44">
        <v>27.508400000000002</v>
      </c>
      <c r="EN44">
        <v>400.517</v>
      </c>
      <c r="EO44">
        <v>15.7705</v>
      </c>
      <c r="EP44">
        <v>100.164</v>
      </c>
      <c r="EQ44">
        <v>90.505499999999998</v>
      </c>
    </row>
    <row r="45" spans="1:147" x14ac:dyDescent="0.3">
      <c r="A45">
        <v>29</v>
      </c>
      <c r="B45">
        <v>1675244399.2</v>
      </c>
      <c r="C45">
        <v>1739.60000014305</v>
      </c>
      <c r="D45" t="s">
        <v>339</v>
      </c>
      <c r="E45" t="s">
        <v>340</v>
      </c>
      <c r="F45">
        <v>1675244391.2</v>
      </c>
      <c r="G45">
        <f t="shared" si="0"/>
        <v>1.8849605850064866E-3</v>
      </c>
      <c r="H45">
        <f t="shared" si="1"/>
        <v>2.8213919911407088</v>
      </c>
      <c r="I45">
        <f t="shared" si="2"/>
        <v>399.982483870968</v>
      </c>
      <c r="J45">
        <f t="shared" si="3"/>
        <v>329.40900338397267</v>
      </c>
      <c r="K45">
        <f t="shared" si="4"/>
        <v>31.824696761560027</v>
      </c>
      <c r="L45">
        <f t="shared" si="5"/>
        <v>38.642906321207349</v>
      </c>
      <c r="M45">
        <f t="shared" si="6"/>
        <v>8.0448590033369349E-2</v>
      </c>
      <c r="N45">
        <f t="shared" si="7"/>
        <v>3.3851541870538755</v>
      </c>
      <c r="O45">
        <f t="shared" si="8"/>
        <v>7.9401361968844467E-2</v>
      </c>
      <c r="P45">
        <f t="shared" si="9"/>
        <v>4.9718804700934364E-2</v>
      </c>
      <c r="Q45">
        <f t="shared" si="10"/>
        <v>16.522630105817303</v>
      </c>
      <c r="R45">
        <f t="shared" si="11"/>
        <v>28.051374452500134</v>
      </c>
      <c r="S45">
        <f t="shared" si="12"/>
        <v>27.9519612903226</v>
      </c>
      <c r="T45">
        <f t="shared" si="13"/>
        <v>3.7842252361411637</v>
      </c>
      <c r="U45">
        <f t="shared" si="14"/>
        <v>40.023155364702511</v>
      </c>
      <c r="V45">
        <f t="shared" si="15"/>
        <v>1.554066664971594</v>
      </c>
      <c r="W45">
        <f t="shared" si="16"/>
        <v>3.8829189023466322</v>
      </c>
      <c r="X45">
        <f t="shared" si="17"/>
        <v>2.2301585711695697</v>
      </c>
      <c r="Y45">
        <f t="shared" si="18"/>
        <v>-83.126761798786063</v>
      </c>
      <c r="Z45">
        <f t="shared" si="19"/>
        <v>80.702868687993615</v>
      </c>
      <c r="AA45">
        <f t="shared" si="20"/>
        <v>5.2055946072802604</v>
      </c>
      <c r="AB45">
        <f t="shared" si="21"/>
        <v>19.304331602305112</v>
      </c>
      <c r="AC45">
        <v>-3.9982334220558899E-2</v>
      </c>
      <c r="AD45">
        <v>4.4883672807429997E-2</v>
      </c>
      <c r="AE45">
        <v>3.3750352049666699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50747.816549871619</v>
      </c>
      <c r="AK45">
        <v>0</v>
      </c>
      <c r="AL45">
        <v>0</v>
      </c>
      <c r="AM45">
        <v>0</v>
      </c>
      <c r="AN45">
        <f t="shared" si="25"/>
        <v>0</v>
      </c>
      <c r="AO45" t="e">
        <f t="shared" si="26"/>
        <v>#DIV/0!</v>
      </c>
      <c r="AP45">
        <v>-1</v>
      </c>
      <c r="AQ45" t="s">
        <v>341</v>
      </c>
      <c r="AR45">
        <v>2.2304115384615399</v>
      </c>
      <c r="AS45">
        <v>1.89</v>
      </c>
      <c r="AT45">
        <f t="shared" si="27"/>
        <v>-0.18011192511192586</v>
      </c>
      <c r="AU45">
        <v>0.5</v>
      </c>
      <c r="AV45">
        <f t="shared" si="28"/>
        <v>84.299208115900853</v>
      </c>
      <c r="AW45">
        <f t="shared" si="29"/>
        <v>2.8213919911407088</v>
      </c>
      <c r="AX45">
        <f t="shared" si="30"/>
        <v>-7.5916463295828933</v>
      </c>
      <c r="AY45">
        <f t="shared" si="31"/>
        <v>1</v>
      </c>
      <c r="AZ45">
        <f t="shared" si="32"/>
        <v>4.5331291675798108E-2</v>
      </c>
      <c r="BA45">
        <f t="shared" si="33"/>
        <v>-1</v>
      </c>
      <c r="BB45" t="s">
        <v>252</v>
      </c>
      <c r="BC45">
        <v>0</v>
      </c>
      <c r="BD45">
        <f t="shared" si="34"/>
        <v>1.89</v>
      </c>
      <c r="BE45">
        <f t="shared" si="35"/>
        <v>-0.18011192511192595</v>
      </c>
      <c r="BF45" t="e">
        <f t="shared" si="36"/>
        <v>#DIV/0!</v>
      </c>
      <c r="BG45">
        <f t="shared" si="37"/>
        <v>-0.18011192511192595</v>
      </c>
      <c r="BH45" t="e">
        <f t="shared" si="38"/>
        <v>#DIV/0!</v>
      </c>
      <c r="BI45">
        <f t="shared" si="39"/>
        <v>99.999070967741901</v>
      </c>
      <c r="BJ45">
        <f t="shared" si="40"/>
        <v>84.299208115900853</v>
      </c>
      <c r="BK45">
        <f t="shared" si="41"/>
        <v>0.8429999129001351</v>
      </c>
      <c r="BL45">
        <f t="shared" si="42"/>
        <v>0.19599982580027034</v>
      </c>
      <c r="BM45">
        <v>0.81022031015138296</v>
      </c>
      <c r="BN45">
        <v>0.5</v>
      </c>
      <c r="BO45" t="s">
        <v>253</v>
      </c>
      <c r="BP45">
        <v>1675244391.2</v>
      </c>
      <c r="BQ45">
        <v>399.982483870968</v>
      </c>
      <c r="BR45">
        <v>400.56183870967698</v>
      </c>
      <c r="BS45">
        <v>16.0857322580645</v>
      </c>
      <c r="BT45">
        <v>15.7852032258065</v>
      </c>
      <c r="BU45">
        <v>500.00716129032298</v>
      </c>
      <c r="BV45">
        <v>96.411567741935499</v>
      </c>
      <c r="BW45">
        <v>0.19992870967741899</v>
      </c>
      <c r="BX45">
        <v>28.394167741935501</v>
      </c>
      <c r="BY45">
        <v>27.9519612903226</v>
      </c>
      <c r="BZ45">
        <v>999.9</v>
      </c>
      <c r="CA45">
        <v>10000.8064516129</v>
      </c>
      <c r="CB45">
        <v>0</v>
      </c>
      <c r="CC45">
        <v>387.10364516128999</v>
      </c>
      <c r="CD45">
        <v>99.999070967741901</v>
      </c>
      <c r="CE45">
        <v>0.89998196774193595</v>
      </c>
      <c r="CF45">
        <v>0.100017935483871</v>
      </c>
      <c r="CG45">
        <v>0</v>
      </c>
      <c r="CH45">
        <v>2.2512548387096798</v>
      </c>
      <c r="CI45">
        <v>0</v>
      </c>
      <c r="CJ45">
        <v>43.882435483870999</v>
      </c>
      <c r="CK45">
        <v>914.32483870967701</v>
      </c>
      <c r="CL45">
        <v>38.125</v>
      </c>
      <c r="CM45">
        <v>42.75</v>
      </c>
      <c r="CN45">
        <v>40.326225806451603</v>
      </c>
      <c r="CO45">
        <v>41.03</v>
      </c>
      <c r="CP45">
        <v>38.717483870967698</v>
      </c>
      <c r="CQ45">
        <v>89.997096774193494</v>
      </c>
      <c r="CR45">
        <v>9.9993548387096798</v>
      </c>
      <c r="CS45">
        <v>0</v>
      </c>
      <c r="CT45">
        <v>59.399999856948902</v>
      </c>
      <c r="CU45">
        <v>2.2304115384615399</v>
      </c>
      <c r="CV45">
        <v>-0.38713503879741201</v>
      </c>
      <c r="CW45">
        <v>-6.3186336151774103E-2</v>
      </c>
      <c r="CX45">
        <v>43.890476923076903</v>
      </c>
      <c r="CY45">
        <v>15</v>
      </c>
      <c r="CZ45">
        <v>1675242571.0999999</v>
      </c>
      <c r="DA45" t="s">
        <v>254</v>
      </c>
      <c r="DB45">
        <v>1</v>
      </c>
      <c r="DC45">
        <v>-3.9409999999999998</v>
      </c>
      <c r="DD45">
        <v>0.39400000000000002</v>
      </c>
      <c r="DE45">
        <v>401</v>
      </c>
      <c r="DF45">
        <v>15</v>
      </c>
      <c r="DG45">
        <v>1.95</v>
      </c>
      <c r="DH45">
        <v>0.51</v>
      </c>
      <c r="DI45">
        <v>-0.419465222537037</v>
      </c>
      <c r="DJ45">
        <v>-1.1516299362881299</v>
      </c>
      <c r="DK45">
        <v>0.27984213767364302</v>
      </c>
      <c r="DL45">
        <v>0</v>
      </c>
      <c r="DM45">
        <v>2.25125111111111</v>
      </c>
      <c r="DN45">
        <v>-0.19840201555482501</v>
      </c>
      <c r="DO45">
        <v>0.185880624323154</v>
      </c>
      <c r="DP45">
        <v>1</v>
      </c>
      <c r="DQ45">
        <v>0.31336168518518498</v>
      </c>
      <c r="DR45">
        <v>-0.148121536878214</v>
      </c>
      <c r="DS45">
        <v>2.2139938053899799E-2</v>
      </c>
      <c r="DT45">
        <v>0</v>
      </c>
      <c r="DU45">
        <v>1</v>
      </c>
      <c r="DV45">
        <v>3</v>
      </c>
      <c r="DW45" t="s">
        <v>255</v>
      </c>
      <c r="DX45">
        <v>100</v>
      </c>
      <c r="DY45">
        <v>100</v>
      </c>
      <c r="DZ45">
        <v>-3.9409999999999998</v>
      </c>
      <c r="EA45">
        <v>0.39400000000000002</v>
      </c>
      <c r="EB45">
        <v>2</v>
      </c>
      <c r="EC45">
        <v>515.62300000000005</v>
      </c>
      <c r="ED45">
        <v>442.35399999999998</v>
      </c>
      <c r="EE45">
        <v>27.754799999999999</v>
      </c>
      <c r="EF45">
        <v>30.634499999999999</v>
      </c>
      <c r="EG45">
        <v>30.0001</v>
      </c>
      <c r="EH45">
        <v>30.765499999999999</v>
      </c>
      <c r="EI45">
        <v>30.7834</v>
      </c>
      <c r="EJ45">
        <v>19.922599999999999</v>
      </c>
      <c r="EK45">
        <v>32.686999999999998</v>
      </c>
      <c r="EL45">
        <v>24.023299999999999</v>
      </c>
      <c r="EM45">
        <v>27.771999999999998</v>
      </c>
      <c r="EN45">
        <v>400.52300000000002</v>
      </c>
      <c r="EO45">
        <v>15.8278</v>
      </c>
      <c r="EP45">
        <v>100.167</v>
      </c>
      <c r="EQ45">
        <v>90.507499999999993</v>
      </c>
    </row>
    <row r="46" spans="1:147" x14ac:dyDescent="0.3">
      <c r="A46">
        <v>30</v>
      </c>
      <c r="B46">
        <v>1675244459.2</v>
      </c>
      <c r="C46">
        <v>1799.60000014305</v>
      </c>
      <c r="D46" t="s">
        <v>342</v>
      </c>
      <c r="E46" t="s">
        <v>343</v>
      </c>
      <c r="F46">
        <v>1675244451.2</v>
      </c>
      <c r="G46">
        <f t="shared" si="0"/>
        <v>1.7721978999866884E-3</v>
      </c>
      <c r="H46">
        <f t="shared" si="1"/>
        <v>2.1802099262360399</v>
      </c>
      <c r="I46">
        <f t="shared" si="2"/>
        <v>400.019838709677</v>
      </c>
      <c r="J46">
        <f t="shared" si="3"/>
        <v>339.30510398433154</v>
      </c>
      <c r="K46">
        <f t="shared" si="4"/>
        <v>32.780445522654311</v>
      </c>
      <c r="L46">
        <f t="shared" si="5"/>
        <v>38.646128150813368</v>
      </c>
      <c r="M46">
        <f t="shared" si="6"/>
        <v>7.5510915360147007E-2</v>
      </c>
      <c r="N46">
        <f t="shared" si="7"/>
        <v>3.3845631121617128</v>
      </c>
      <c r="O46">
        <f t="shared" si="8"/>
        <v>7.458733836503352E-2</v>
      </c>
      <c r="P46">
        <f t="shared" si="9"/>
        <v>4.6699124923912011E-2</v>
      </c>
      <c r="Q46">
        <f t="shared" si="10"/>
        <v>16.523875675378861</v>
      </c>
      <c r="R46">
        <f t="shared" si="11"/>
        <v>28.091667417380588</v>
      </c>
      <c r="S46">
        <f t="shared" si="12"/>
        <v>27.966100000000001</v>
      </c>
      <c r="T46">
        <f t="shared" si="13"/>
        <v>3.787346576205743</v>
      </c>
      <c r="U46">
        <f t="shared" si="14"/>
        <v>40.021851939386131</v>
      </c>
      <c r="V46">
        <f t="shared" si="15"/>
        <v>1.5553481739515502</v>
      </c>
      <c r="W46">
        <f t="shared" si="16"/>
        <v>3.8862473838221057</v>
      </c>
      <c r="X46">
        <f t="shared" si="17"/>
        <v>2.2319984022541925</v>
      </c>
      <c r="Y46">
        <f t="shared" si="18"/>
        <v>-78.153927389412956</v>
      </c>
      <c r="Z46">
        <f t="shared" si="19"/>
        <v>80.798847072312313</v>
      </c>
      <c r="AA46">
        <f t="shared" si="20"/>
        <v>5.213445541534325</v>
      </c>
      <c r="AB46">
        <f t="shared" si="21"/>
        <v>24.382240899812544</v>
      </c>
      <c r="AC46">
        <v>-3.9973555610806101E-2</v>
      </c>
      <c r="AD46">
        <v>4.4873818048934103E-2</v>
      </c>
      <c r="AE46">
        <v>3.3744463518206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50734.627458737465</v>
      </c>
      <c r="AK46">
        <v>0</v>
      </c>
      <c r="AL46">
        <v>0</v>
      </c>
      <c r="AM46">
        <v>0</v>
      </c>
      <c r="AN46">
        <f t="shared" si="25"/>
        <v>0</v>
      </c>
      <c r="AO46" t="e">
        <f t="shared" si="26"/>
        <v>#DIV/0!</v>
      </c>
      <c r="AP46">
        <v>-1</v>
      </c>
      <c r="AQ46" t="s">
        <v>344</v>
      </c>
      <c r="AR46">
        <v>2.2329615384615402</v>
      </c>
      <c r="AS46">
        <v>1.43248</v>
      </c>
      <c r="AT46">
        <f t="shared" si="27"/>
        <v>-0.55880817774875768</v>
      </c>
      <c r="AU46">
        <v>0.5</v>
      </c>
      <c r="AV46">
        <f t="shared" si="28"/>
        <v>84.30289077251075</v>
      </c>
      <c r="AW46">
        <f t="shared" si="29"/>
        <v>2.1802099262360399</v>
      </c>
      <c r="AX46">
        <f t="shared" si="30"/>
        <v>-23.554572385769646</v>
      </c>
      <c r="AY46">
        <f t="shared" si="31"/>
        <v>1</v>
      </c>
      <c r="AZ46">
        <f t="shared" si="32"/>
        <v>3.7723616558034259E-2</v>
      </c>
      <c r="BA46">
        <f t="shared" si="33"/>
        <v>-1</v>
      </c>
      <c r="BB46" t="s">
        <v>252</v>
      </c>
      <c r="BC46">
        <v>0</v>
      </c>
      <c r="BD46">
        <f t="shared" si="34"/>
        <v>1.43248</v>
      </c>
      <c r="BE46">
        <f t="shared" si="35"/>
        <v>-0.55880817774875757</v>
      </c>
      <c r="BF46" t="e">
        <f t="shared" si="36"/>
        <v>#DIV/0!</v>
      </c>
      <c r="BG46">
        <f t="shared" si="37"/>
        <v>-0.55880817774875757</v>
      </c>
      <c r="BH46" t="e">
        <f t="shared" si="38"/>
        <v>#DIV/0!</v>
      </c>
      <c r="BI46">
        <f t="shared" si="39"/>
        <v>100.003070967742</v>
      </c>
      <c r="BJ46">
        <f t="shared" si="40"/>
        <v>84.30289077251075</v>
      </c>
      <c r="BK46">
        <f t="shared" si="41"/>
        <v>0.84300301937431843</v>
      </c>
      <c r="BL46">
        <f t="shared" si="42"/>
        <v>0.19600603874863706</v>
      </c>
      <c r="BM46">
        <v>0.81022031015138296</v>
      </c>
      <c r="BN46">
        <v>0.5</v>
      </c>
      <c r="BO46" t="s">
        <v>253</v>
      </c>
      <c r="BP46">
        <v>1675244451.2</v>
      </c>
      <c r="BQ46">
        <v>400.019838709677</v>
      </c>
      <c r="BR46">
        <v>400.488</v>
      </c>
      <c r="BS46">
        <v>16.0991580645161</v>
      </c>
      <c r="BT46">
        <v>15.8166096774194</v>
      </c>
      <c r="BU46">
        <v>500.004419354839</v>
      </c>
      <c r="BV46">
        <v>96.410612903225797</v>
      </c>
      <c r="BW46">
        <v>0.19991590322580599</v>
      </c>
      <c r="BX46">
        <v>28.408909677419398</v>
      </c>
      <c r="BY46">
        <v>27.966100000000001</v>
      </c>
      <c r="BZ46">
        <v>999.9</v>
      </c>
      <c r="CA46">
        <v>9998.7096774193506</v>
      </c>
      <c r="CB46">
        <v>0</v>
      </c>
      <c r="CC46">
        <v>387.20929032257999</v>
      </c>
      <c r="CD46">
        <v>100.003070967742</v>
      </c>
      <c r="CE46">
        <v>0.89987300000000003</v>
      </c>
      <c r="CF46">
        <v>0.10012699999999999</v>
      </c>
      <c r="CG46">
        <v>0</v>
      </c>
      <c r="CH46">
        <v>2.24029677419355</v>
      </c>
      <c r="CI46">
        <v>0</v>
      </c>
      <c r="CJ46">
        <v>43.588045161290303</v>
      </c>
      <c r="CK46">
        <v>914.32600000000002</v>
      </c>
      <c r="CL46">
        <v>38</v>
      </c>
      <c r="CM46">
        <v>42.625</v>
      </c>
      <c r="CN46">
        <v>40.191064516129003</v>
      </c>
      <c r="CO46">
        <v>40.896999999999998</v>
      </c>
      <c r="CP46">
        <v>38.608741935483899</v>
      </c>
      <c r="CQ46">
        <v>89.989354838709602</v>
      </c>
      <c r="CR46">
        <v>10.01</v>
      </c>
      <c r="CS46">
        <v>0</v>
      </c>
      <c r="CT46">
        <v>59.399999856948902</v>
      </c>
      <c r="CU46">
        <v>2.2329615384615402</v>
      </c>
      <c r="CV46">
        <v>0.69543932491597504</v>
      </c>
      <c r="CW46">
        <v>0.64274189073646404</v>
      </c>
      <c r="CX46">
        <v>43.603184615384599</v>
      </c>
      <c r="CY46">
        <v>15</v>
      </c>
      <c r="CZ46">
        <v>1675242571.0999999</v>
      </c>
      <c r="DA46" t="s">
        <v>254</v>
      </c>
      <c r="DB46">
        <v>1</v>
      </c>
      <c r="DC46">
        <v>-3.9409999999999998</v>
      </c>
      <c r="DD46">
        <v>0.39400000000000002</v>
      </c>
      <c r="DE46">
        <v>401</v>
      </c>
      <c r="DF46">
        <v>15</v>
      </c>
      <c r="DG46">
        <v>1.95</v>
      </c>
      <c r="DH46">
        <v>0.51</v>
      </c>
      <c r="DI46">
        <v>-0.44092190555555599</v>
      </c>
      <c r="DJ46">
        <v>-0.35779804368212098</v>
      </c>
      <c r="DK46">
        <v>0.18693623743101101</v>
      </c>
      <c r="DL46">
        <v>1</v>
      </c>
      <c r="DM46">
        <v>2.2383044444444402</v>
      </c>
      <c r="DN46">
        <v>6.2531129476566999E-2</v>
      </c>
      <c r="DO46">
        <v>0.168561399239506</v>
      </c>
      <c r="DP46">
        <v>1</v>
      </c>
      <c r="DQ46">
        <v>0.29369496296296299</v>
      </c>
      <c r="DR46">
        <v>-6.9263222412808495E-2</v>
      </c>
      <c r="DS46">
        <v>1.6514195453612299E-2</v>
      </c>
      <c r="DT46">
        <v>1</v>
      </c>
      <c r="DU46">
        <v>3</v>
      </c>
      <c r="DV46">
        <v>3</v>
      </c>
      <c r="DW46" t="s">
        <v>259</v>
      </c>
      <c r="DX46">
        <v>100</v>
      </c>
      <c r="DY46">
        <v>100</v>
      </c>
      <c r="DZ46">
        <v>-3.9409999999999998</v>
      </c>
      <c r="EA46">
        <v>0.39400000000000002</v>
      </c>
      <c r="EB46">
        <v>2</v>
      </c>
      <c r="EC46">
        <v>515.53700000000003</v>
      </c>
      <c r="ED46">
        <v>441.88400000000001</v>
      </c>
      <c r="EE46">
        <v>27.8979</v>
      </c>
      <c r="EF46">
        <v>30.642499999999998</v>
      </c>
      <c r="EG46">
        <v>30.0001</v>
      </c>
      <c r="EH46">
        <v>30.7867</v>
      </c>
      <c r="EI46">
        <v>30.807200000000002</v>
      </c>
      <c r="EJ46">
        <v>19.930599999999998</v>
      </c>
      <c r="EK46">
        <v>32.400199999999998</v>
      </c>
      <c r="EL46">
        <v>22.893599999999999</v>
      </c>
      <c r="EM46">
        <v>27.906300000000002</v>
      </c>
      <c r="EN46">
        <v>400.38600000000002</v>
      </c>
      <c r="EO46">
        <v>15.875999999999999</v>
      </c>
      <c r="EP46">
        <v>100.172</v>
      </c>
      <c r="EQ46">
        <v>90.511300000000006</v>
      </c>
    </row>
    <row r="47" spans="1:147" x14ac:dyDescent="0.3">
      <c r="A47">
        <v>31</v>
      </c>
      <c r="B47">
        <v>1675244519.2</v>
      </c>
      <c r="C47">
        <v>1859.60000014305</v>
      </c>
      <c r="D47" t="s">
        <v>345</v>
      </c>
      <c r="E47" t="s">
        <v>346</v>
      </c>
      <c r="F47">
        <v>1675244511.2</v>
      </c>
      <c r="G47">
        <f t="shared" si="0"/>
        <v>1.7035490747424019E-3</v>
      </c>
      <c r="H47">
        <f t="shared" si="1"/>
        <v>2.1452519784109012</v>
      </c>
      <c r="I47">
        <f t="shared" si="2"/>
        <v>400.02119354838698</v>
      </c>
      <c r="J47">
        <f t="shared" si="3"/>
        <v>338.16578585962634</v>
      </c>
      <c r="K47">
        <f t="shared" si="4"/>
        <v>32.669758036325675</v>
      </c>
      <c r="L47">
        <f t="shared" si="5"/>
        <v>38.645528758645078</v>
      </c>
      <c r="M47">
        <f t="shared" si="6"/>
        <v>7.2486088249378508E-2</v>
      </c>
      <c r="N47">
        <f t="shared" si="7"/>
        <v>3.3814253216762808</v>
      </c>
      <c r="O47">
        <f t="shared" si="8"/>
        <v>7.1633792648372815E-2</v>
      </c>
      <c r="P47">
        <f t="shared" si="9"/>
        <v>4.4846860685935734E-2</v>
      </c>
      <c r="Q47">
        <f t="shared" si="10"/>
        <v>16.523452912210892</v>
      </c>
      <c r="R47">
        <f t="shared" si="11"/>
        <v>28.116752318939817</v>
      </c>
      <c r="S47">
        <f t="shared" si="12"/>
        <v>27.981364516128998</v>
      </c>
      <c r="T47">
        <f t="shared" si="13"/>
        <v>3.79071897696253</v>
      </c>
      <c r="U47">
        <f t="shared" si="14"/>
        <v>40.036956402793642</v>
      </c>
      <c r="V47">
        <f t="shared" si="15"/>
        <v>1.5568183995072065</v>
      </c>
      <c r="W47">
        <f t="shared" si="16"/>
        <v>3.8884534174994805</v>
      </c>
      <c r="X47">
        <f t="shared" si="17"/>
        <v>2.2339005774553238</v>
      </c>
      <c r="Y47">
        <f t="shared" si="18"/>
        <v>-75.126514196139922</v>
      </c>
      <c r="Z47">
        <f t="shared" si="19"/>
        <v>79.721292657098701</v>
      </c>
      <c r="AA47">
        <f t="shared" si="20"/>
        <v>5.1493327220920087</v>
      </c>
      <c r="AB47">
        <f t="shared" si="21"/>
        <v>26.267564095261676</v>
      </c>
      <c r="AC47">
        <v>-3.9926963952292102E-2</v>
      </c>
      <c r="AD47">
        <v>4.4821514830598597E-2</v>
      </c>
      <c r="AE47">
        <v>3.3713203530468601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50676.215198035643</v>
      </c>
      <c r="AK47">
        <v>0</v>
      </c>
      <c r="AL47">
        <v>0</v>
      </c>
      <c r="AM47">
        <v>0</v>
      </c>
      <c r="AN47">
        <f t="shared" si="25"/>
        <v>0</v>
      </c>
      <c r="AO47" t="e">
        <f t="shared" si="26"/>
        <v>#DIV/0!</v>
      </c>
      <c r="AP47">
        <v>-1</v>
      </c>
      <c r="AQ47" t="s">
        <v>347</v>
      </c>
      <c r="AR47">
        <v>2.2348307692307698</v>
      </c>
      <c r="AS47">
        <v>1.5147999999999999</v>
      </c>
      <c r="AT47">
        <f t="shared" si="27"/>
        <v>-0.47533058438788611</v>
      </c>
      <c r="AU47">
        <v>0.5</v>
      </c>
      <c r="AV47">
        <f t="shared" si="28"/>
        <v>84.30071721831446</v>
      </c>
      <c r="AW47">
        <f t="shared" si="29"/>
        <v>2.1452519784109012</v>
      </c>
      <c r="AX47">
        <f t="shared" si="30"/>
        <v>-20.035354589849671</v>
      </c>
      <c r="AY47">
        <f t="shared" si="31"/>
        <v>1</v>
      </c>
      <c r="AZ47">
        <f t="shared" si="32"/>
        <v>3.7309907699428095E-2</v>
      </c>
      <c r="BA47">
        <f t="shared" si="33"/>
        <v>-1</v>
      </c>
      <c r="BB47" t="s">
        <v>252</v>
      </c>
      <c r="BC47">
        <v>0</v>
      </c>
      <c r="BD47">
        <f t="shared" si="34"/>
        <v>1.5147999999999999</v>
      </c>
      <c r="BE47">
        <f t="shared" si="35"/>
        <v>-0.47533058438788617</v>
      </c>
      <c r="BF47" t="e">
        <f t="shared" si="36"/>
        <v>#DIV/0!</v>
      </c>
      <c r="BG47">
        <f t="shared" si="37"/>
        <v>-0.47533058438788617</v>
      </c>
      <c r="BH47" t="e">
        <f t="shared" si="38"/>
        <v>#DIV/0!</v>
      </c>
      <c r="BI47">
        <f t="shared" si="39"/>
        <v>100.000490322581</v>
      </c>
      <c r="BJ47">
        <f t="shared" si="40"/>
        <v>84.30071721831446</v>
      </c>
      <c r="BK47">
        <f t="shared" si="41"/>
        <v>0.84300303874888705</v>
      </c>
      <c r="BL47">
        <f t="shared" si="42"/>
        <v>0.19600607749777418</v>
      </c>
      <c r="BM47">
        <v>0.81022031015138296</v>
      </c>
      <c r="BN47">
        <v>0.5</v>
      </c>
      <c r="BO47" t="s">
        <v>253</v>
      </c>
      <c r="BP47">
        <v>1675244511.2</v>
      </c>
      <c r="BQ47">
        <v>400.02119354838698</v>
      </c>
      <c r="BR47">
        <v>400.47922580645201</v>
      </c>
      <c r="BS47">
        <v>16.1146806451613</v>
      </c>
      <c r="BT47">
        <v>15.843090322580601</v>
      </c>
      <c r="BU47">
        <v>500.02067741935502</v>
      </c>
      <c r="BV47">
        <v>96.408658064516104</v>
      </c>
      <c r="BW47">
        <v>0.20004512903225799</v>
      </c>
      <c r="BX47">
        <v>28.418674193548402</v>
      </c>
      <c r="BY47">
        <v>27.981364516128998</v>
      </c>
      <c r="BZ47">
        <v>999.9</v>
      </c>
      <c r="CA47">
        <v>9987.2580645161306</v>
      </c>
      <c r="CB47">
        <v>0</v>
      </c>
      <c r="CC47">
        <v>387.22993548387097</v>
      </c>
      <c r="CD47">
        <v>100.000490322581</v>
      </c>
      <c r="CE47">
        <v>0.89987300000000003</v>
      </c>
      <c r="CF47">
        <v>0.10012699999999999</v>
      </c>
      <c r="CG47">
        <v>0</v>
      </c>
      <c r="CH47">
        <v>2.2705129032258098</v>
      </c>
      <c r="CI47">
        <v>0</v>
      </c>
      <c r="CJ47">
        <v>43.100354838709698</v>
      </c>
      <c r="CK47">
        <v>914.30280645161304</v>
      </c>
      <c r="CL47">
        <v>37.893000000000001</v>
      </c>
      <c r="CM47">
        <v>42.5</v>
      </c>
      <c r="CN47">
        <v>40.088419354838699</v>
      </c>
      <c r="CO47">
        <v>40.811999999999998</v>
      </c>
      <c r="CP47">
        <v>38.5</v>
      </c>
      <c r="CQ47">
        <v>89.988709677419294</v>
      </c>
      <c r="CR47">
        <v>10.01</v>
      </c>
      <c r="CS47">
        <v>0</v>
      </c>
      <c r="CT47">
        <v>59.099999904632597</v>
      </c>
      <c r="CU47">
        <v>2.2348307692307698</v>
      </c>
      <c r="CV47">
        <v>-5.10837577404031E-2</v>
      </c>
      <c r="CW47">
        <v>3.9026529751516699</v>
      </c>
      <c r="CX47">
        <v>43.143815384615401</v>
      </c>
      <c r="CY47">
        <v>15</v>
      </c>
      <c r="CZ47">
        <v>1675242571.0999999</v>
      </c>
      <c r="DA47" t="s">
        <v>254</v>
      </c>
      <c r="DB47">
        <v>1</v>
      </c>
      <c r="DC47">
        <v>-3.9409999999999998</v>
      </c>
      <c r="DD47">
        <v>0.39400000000000002</v>
      </c>
      <c r="DE47">
        <v>401</v>
      </c>
      <c r="DF47">
        <v>15</v>
      </c>
      <c r="DG47">
        <v>1.95</v>
      </c>
      <c r="DH47">
        <v>0.51</v>
      </c>
      <c r="DI47">
        <v>-0.47714516666666701</v>
      </c>
      <c r="DJ47">
        <v>0.12665635220126101</v>
      </c>
      <c r="DK47">
        <v>0.106220129986906</v>
      </c>
      <c r="DL47">
        <v>1</v>
      </c>
      <c r="DM47">
        <v>2.2413555555555602</v>
      </c>
      <c r="DN47">
        <v>0.12983801652892299</v>
      </c>
      <c r="DO47">
        <v>0.16516495263901201</v>
      </c>
      <c r="DP47">
        <v>1</v>
      </c>
      <c r="DQ47">
        <v>0.27426418518518503</v>
      </c>
      <c r="DR47">
        <v>-1.3269873070325899E-2</v>
      </c>
      <c r="DS47">
        <v>6.8101203912621202E-3</v>
      </c>
      <c r="DT47">
        <v>1</v>
      </c>
      <c r="DU47">
        <v>3</v>
      </c>
      <c r="DV47">
        <v>3</v>
      </c>
      <c r="DW47" t="s">
        <v>259</v>
      </c>
      <c r="DX47">
        <v>100</v>
      </c>
      <c r="DY47">
        <v>100</v>
      </c>
      <c r="DZ47">
        <v>-3.9409999999999998</v>
      </c>
      <c r="EA47">
        <v>0.39400000000000002</v>
      </c>
      <c r="EB47">
        <v>2</v>
      </c>
      <c r="EC47">
        <v>515.51499999999999</v>
      </c>
      <c r="ED47">
        <v>440.98599999999999</v>
      </c>
      <c r="EE47">
        <v>27.8871</v>
      </c>
      <c r="EF47">
        <v>30.642499999999998</v>
      </c>
      <c r="EG47">
        <v>30.0002</v>
      </c>
      <c r="EH47">
        <v>30.8</v>
      </c>
      <c r="EI47">
        <v>30.825800000000001</v>
      </c>
      <c r="EJ47">
        <v>19.934899999999999</v>
      </c>
      <c r="EK47">
        <v>32.125500000000002</v>
      </c>
      <c r="EL47">
        <v>21.766300000000001</v>
      </c>
      <c r="EM47">
        <v>27.888500000000001</v>
      </c>
      <c r="EN47">
        <v>400.50099999999998</v>
      </c>
      <c r="EO47">
        <v>15.8728</v>
      </c>
      <c r="EP47">
        <v>100.176</v>
      </c>
      <c r="EQ47">
        <v>90.516900000000007</v>
      </c>
    </row>
    <row r="48" spans="1:147" x14ac:dyDescent="0.3">
      <c r="A48">
        <v>32</v>
      </c>
      <c r="B48">
        <v>1675244579.2</v>
      </c>
      <c r="C48">
        <v>1919.60000014305</v>
      </c>
      <c r="D48" t="s">
        <v>348</v>
      </c>
      <c r="E48" t="s">
        <v>349</v>
      </c>
      <c r="F48">
        <v>1675244571.20645</v>
      </c>
      <c r="G48">
        <f t="shared" si="0"/>
        <v>1.4329523442279768E-3</v>
      </c>
      <c r="H48">
        <f t="shared" si="1"/>
        <v>2.2909447828292451</v>
      </c>
      <c r="I48">
        <f t="shared" si="2"/>
        <v>400.02541935483902</v>
      </c>
      <c r="J48">
        <f t="shared" si="3"/>
        <v>325.66614666694176</v>
      </c>
      <c r="K48">
        <f t="shared" si="4"/>
        <v>31.462599128268344</v>
      </c>
      <c r="L48">
        <f t="shared" si="5"/>
        <v>38.646446795559179</v>
      </c>
      <c r="M48">
        <f t="shared" si="6"/>
        <v>6.1000533961252844E-2</v>
      </c>
      <c r="N48">
        <f t="shared" si="7"/>
        <v>3.3840251512384252</v>
      </c>
      <c r="O48">
        <f t="shared" si="8"/>
        <v>6.0396179535482555E-2</v>
      </c>
      <c r="P48">
        <f t="shared" si="9"/>
        <v>3.7801411936690968E-2</v>
      </c>
      <c r="Q48">
        <f t="shared" si="10"/>
        <v>16.524698566064327</v>
      </c>
      <c r="R48">
        <f t="shared" si="11"/>
        <v>28.169559553272837</v>
      </c>
      <c r="S48">
        <f t="shared" si="12"/>
        <v>27.974725806451598</v>
      </c>
      <c r="T48">
        <f t="shared" si="13"/>
        <v>3.7892519601560228</v>
      </c>
      <c r="U48">
        <f t="shared" si="14"/>
        <v>40.153830337698032</v>
      </c>
      <c r="V48">
        <f t="shared" si="15"/>
        <v>1.5605599782105837</v>
      </c>
      <c r="W48">
        <f t="shared" si="16"/>
        <v>3.8864535838451935</v>
      </c>
      <c r="X48">
        <f t="shared" si="17"/>
        <v>2.2286919819454392</v>
      </c>
      <c r="Y48">
        <f t="shared" si="18"/>
        <v>-63.193198380453779</v>
      </c>
      <c r="Z48">
        <f t="shared" si="19"/>
        <v>79.378865761484121</v>
      </c>
      <c r="AA48">
        <f t="shared" si="20"/>
        <v>5.1228804875806881</v>
      </c>
      <c r="AB48">
        <f t="shared" si="21"/>
        <v>37.83324643467536</v>
      </c>
      <c r="AC48">
        <v>-3.9965566398206698E-2</v>
      </c>
      <c r="AD48">
        <v>4.4864849457897801E-2</v>
      </c>
      <c r="AE48">
        <v>3.3739104128577799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50724.734709586592</v>
      </c>
      <c r="AK48">
        <v>0</v>
      </c>
      <c r="AL48">
        <v>0</v>
      </c>
      <c r="AM48">
        <v>0</v>
      </c>
      <c r="AN48">
        <f t="shared" si="25"/>
        <v>0</v>
      </c>
      <c r="AO48" t="e">
        <f t="shared" si="26"/>
        <v>#DIV/0!</v>
      </c>
      <c r="AP48">
        <v>-1</v>
      </c>
      <c r="AQ48" t="s">
        <v>350</v>
      </c>
      <c r="AR48">
        <v>2.31957307692308</v>
      </c>
      <c r="AS48">
        <v>1.4348000000000001</v>
      </c>
      <c r="AT48">
        <f t="shared" si="27"/>
        <v>-0.61665254873367714</v>
      </c>
      <c r="AU48">
        <v>0.5</v>
      </c>
      <c r="AV48">
        <f t="shared" si="28"/>
        <v>84.307230725834657</v>
      </c>
      <c r="AW48">
        <f t="shared" si="29"/>
        <v>2.2909447828292451</v>
      </c>
      <c r="AX48">
        <f t="shared" si="30"/>
        <v>-25.99413435188206</v>
      </c>
      <c r="AY48">
        <f t="shared" si="31"/>
        <v>1</v>
      </c>
      <c r="AZ48">
        <f t="shared" si="32"/>
        <v>3.9035142709542059E-2</v>
      </c>
      <c r="BA48">
        <f t="shared" si="33"/>
        <v>-1</v>
      </c>
      <c r="BB48" t="s">
        <v>252</v>
      </c>
      <c r="BC48">
        <v>0</v>
      </c>
      <c r="BD48">
        <f t="shared" si="34"/>
        <v>1.4348000000000001</v>
      </c>
      <c r="BE48">
        <f t="shared" si="35"/>
        <v>-0.61665254873367714</v>
      </c>
      <c r="BF48" t="e">
        <f t="shared" si="36"/>
        <v>#DIV/0!</v>
      </c>
      <c r="BG48">
        <f t="shared" si="37"/>
        <v>-0.61665254873367714</v>
      </c>
      <c r="BH48" t="e">
        <f t="shared" si="38"/>
        <v>#DIV/0!</v>
      </c>
      <c r="BI48">
        <f t="shared" si="39"/>
        <v>100.008238709677</v>
      </c>
      <c r="BJ48">
        <f t="shared" si="40"/>
        <v>84.307230725834657</v>
      </c>
      <c r="BK48">
        <f t="shared" si="41"/>
        <v>0.8430028547005789</v>
      </c>
      <c r="BL48">
        <f t="shared" si="42"/>
        <v>0.196005709401158</v>
      </c>
      <c r="BM48">
        <v>0.81022031015138296</v>
      </c>
      <c r="BN48">
        <v>0.5</v>
      </c>
      <c r="BO48" t="s">
        <v>253</v>
      </c>
      <c r="BP48">
        <v>1675244571.20645</v>
      </c>
      <c r="BQ48">
        <v>400.02541935483902</v>
      </c>
      <c r="BR48">
        <v>400.48954838709699</v>
      </c>
      <c r="BS48">
        <v>16.1531967741935</v>
      </c>
      <c r="BT48">
        <v>15.924741935483899</v>
      </c>
      <c r="BU48">
        <v>499.99077419354802</v>
      </c>
      <c r="BV48">
        <v>96.410006451612901</v>
      </c>
      <c r="BW48">
        <v>0.199971129032258</v>
      </c>
      <c r="BX48">
        <v>28.409822580645201</v>
      </c>
      <c r="BY48">
        <v>27.974725806451598</v>
      </c>
      <c r="BZ48">
        <v>999.9</v>
      </c>
      <c r="CA48">
        <v>9996.77419354839</v>
      </c>
      <c r="CB48">
        <v>0</v>
      </c>
      <c r="CC48">
        <v>387.23161290322599</v>
      </c>
      <c r="CD48">
        <v>100.008238709677</v>
      </c>
      <c r="CE48">
        <v>0.89987300000000003</v>
      </c>
      <c r="CF48">
        <v>0.10012699999999999</v>
      </c>
      <c r="CG48">
        <v>0</v>
      </c>
      <c r="CH48">
        <v>2.3307129032258098</v>
      </c>
      <c r="CI48">
        <v>0</v>
      </c>
      <c r="CJ48">
        <v>42.892219354838701</v>
      </c>
      <c r="CK48">
        <v>914.37406451612901</v>
      </c>
      <c r="CL48">
        <v>37.804000000000002</v>
      </c>
      <c r="CM48">
        <v>42.399000000000001</v>
      </c>
      <c r="CN48">
        <v>39.991870967741903</v>
      </c>
      <c r="CO48">
        <v>40.691064516129003</v>
      </c>
      <c r="CP48">
        <v>38.412999999999997</v>
      </c>
      <c r="CQ48">
        <v>89.994838709677396</v>
      </c>
      <c r="CR48">
        <v>10.01</v>
      </c>
      <c r="CS48">
        <v>0</v>
      </c>
      <c r="CT48">
        <v>59.599999904632597</v>
      </c>
      <c r="CU48">
        <v>2.31957307692308</v>
      </c>
      <c r="CV48">
        <v>6.2923078795353304E-2</v>
      </c>
      <c r="CW48">
        <v>-0.50839316878257401</v>
      </c>
      <c r="CX48">
        <v>42.899949999999997</v>
      </c>
      <c r="CY48">
        <v>15</v>
      </c>
      <c r="CZ48">
        <v>1675242571.0999999</v>
      </c>
      <c r="DA48" t="s">
        <v>254</v>
      </c>
      <c r="DB48">
        <v>1</v>
      </c>
      <c r="DC48">
        <v>-3.9409999999999998</v>
      </c>
      <c r="DD48">
        <v>0.39400000000000002</v>
      </c>
      <c r="DE48">
        <v>401</v>
      </c>
      <c r="DF48">
        <v>15</v>
      </c>
      <c r="DG48">
        <v>1.95</v>
      </c>
      <c r="DH48">
        <v>0.51</v>
      </c>
      <c r="DI48">
        <v>-0.46621188888888898</v>
      </c>
      <c r="DJ48">
        <v>3.70100218554631E-2</v>
      </c>
      <c r="DK48">
        <v>9.7410993353983802E-2</v>
      </c>
      <c r="DL48">
        <v>1</v>
      </c>
      <c r="DM48">
        <v>2.31873555555556</v>
      </c>
      <c r="DN48">
        <v>-0.15009241715180199</v>
      </c>
      <c r="DO48">
        <v>0.15410747210315501</v>
      </c>
      <c r="DP48">
        <v>1</v>
      </c>
      <c r="DQ48">
        <v>0.22268414814814799</v>
      </c>
      <c r="DR48">
        <v>3.19870676043323E-2</v>
      </c>
      <c r="DS48">
        <v>1.7005561121354599E-2</v>
      </c>
      <c r="DT48">
        <v>1</v>
      </c>
      <c r="DU48">
        <v>3</v>
      </c>
      <c r="DV48">
        <v>3</v>
      </c>
      <c r="DW48" t="s">
        <v>259</v>
      </c>
      <c r="DX48">
        <v>100</v>
      </c>
      <c r="DY48">
        <v>100</v>
      </c>
      <c r="DZ48">
        <v>-3.9409999999999998</v>
      </c>
      <c r="EA48">
        <v>0.39400000000000002</v>
      </c>
      <c r="EB48">
        <v>2</v>
      </c>
      <c r="EC48">
        <v>515.34400000000005</v>
      </c>
      <c r="ED48">
        <v>440.43700000000001</v>
      </c>
      <c r="EE48">
        <v>28.020900000000001</v>
      </c>
      <c r="EF48">
        <v>30.639900000000001</v>
      </c>
      <c r="EG48">
        <v>30.0002</v>
      </c>
      <c r="EH48">
        <v>30.810600000000001</v>
      </c>
      <c r="EI48">
        <v>30.838999999999999</v>
      </c>
      <c r="EJ48">
        <v>19.9377</v>
      </c>
      <c r="EK48">
        <v>31.5623</v>
      </c>
      <c r="EL48">
        <v>20.640999999999998</v>
      </c>
      <c r="EM48">
        <v>28.028700000000001</v>
      </c>
      <c r="EN48">
        <v>400.36799999999999</v>
      </c>
      <c r="EO48">
        <v>15.909800000000001</v>
      </c>
      <c r="EP48">
        <v>100.18300000000001</v>
      </c>
      <c r="EQ48">
        <v>90.520899999999997</v>
      </c>
    </row>
    <row r="49" spans="1:147" x14ac:dyDescent="0.3">
      <c r="A49">
        <v>33</v>
      </c>
      <c r="B49">
        <v>1675244639.2</v>
      </c>
      <c r="C49">
        <v>1979.60000014305</v>
      </c>
      <c r="D49" t="s">
        <v>351</v>
      </c>
      <c r="E49" t="s">
        <v>352</v>
      </c>
      <c r="F49">
        <v>1675244631.2032299</v>
      </c>
      <c r="G49">
        <f t="shared" ref="G49:G80" si="43">BU49*AH49*(BS49-BT49)/(100*BM49*(1000-AH49*BS49))</f>
        <v>1.6048690884054467E-3</v>
      </c>
      <c r="H49">
        <f t="shared" ref="H49:H80" si="44">BU49*AH49*(BR49-BQ49*(1000-AH49*BT49)/(1000-AH49*BS49))/(100*BM49)</f>
        <v>2.0741871719968175</v>
      </c>
      <c r="I49">
        <f t="shared" ref="I49:I80" si="45">BQ49 - IF(AH49&gt;1, H49*BM49*100/(AJ49*CA49), 0)</f>
        <v>400.02435483871</v>
      </c>
      <c r="J49">
        <f t="shared" ref="J49:J80" si="46">((P49-G49/2)*I49-H49)/(P49+G49/2)</f>
        <v>336.87019263802864</v>
      </c>
      <c r="K49">
        <f t="shared" ref="K49:K80" si="47">J49*(BV49+BW49)/1000</f>
        <v>32.546030434638553</v>
      </c>
      <c r="L49">
        <f t="shared" ref="L49:L80" si="48">(BQ49 - IF(AH49&gt;1, H49*BM49*100/(AJ49*CA49), 0))*(BV49+BW49)/1000</f>
        <v>38.647541728830276</v>
      </c>
      <c r="M49">
        <f t="shared" ref="M49:M80" si="49">2/((1/O49-1/N49)+SIGN(O49)*SQRT((1/O49-1/N49)*(1/O49-1/N49) + 4*BN49/((BN49+1)*(BN49+1))*(2*1/O49*1/N49-1/N49*1/N49)))</f>
        <v>6.8176641724826348E-2</v>
      </c>
      <c r="N49">
        <f t="shared" ref="N49:N80" si="50">AE49+AD49*BM49+AC49*BM49*BM49</f>
        <v>3.3838041270859009</v>
      </c>
      <c r="O49">
        <f t="shared" ref="O49:O80" si="51">G49*(1000-(1000*0.61365*EXP(17.502*S49/(240.97+S49))/(BV49+BW49)+BS49)/2)/(1000*0.61365*EXP(17.502*S49/(240.97+S49))/(BV49+BW49)-BS49)</f>
        <v>6.7422630241146281E-2</v>
      </c>
      <c r="P49">
        <f t="shared" ref="P49:P80" si="52">1/((BN49+1)/(M49/1.6)+1/(N49/1.37)) + BN49/((BN49+1)/(M49/1.6) + BN49/(N49/1.37))</f>
        <v>4.2206193850799406E-2</v>
      </c>
      <c r="Q49">
        <f t="shared" ref="Q49:Q80" si="53">(BJ49*BL49)</f>
        <v>16.523984888084051</v>
      </c>
      <c r="R49">
        <f t="shared" ref="R49:R80" si="54">(BX49+(Q49+2*0.95*0.0000000567*(((BX49+$B$7)+273)^4-(BX49+273)^4)-44100*G49)/(1.84*29.3*N49+8*0.95*0.0000000567*(BX49+273)^3))</f>
        <v>28.156837081030925</v>
      </c>
      <c r="S49">
        <f t="shared" ref="S49:S80" si="55">($C$7*BY49+$D$7*BZ49+$E$7*R49)</f>
        <v>27.998438709677401</v>
      </c>
      <c r="T49">
        <f t="shared" ref="T49:T80" si="56">0.61365*EXP(17.502*S49/(240.97+S49))</f>
        <v>3.7944942950437497</v>
      </c>
      <c r="U49">
        <f t="shared" ref="U49:U80" si="57">(V49/W49*100)</f>
        <v>40.039859690729067</v>
      </c>
      <c r="V49">
        <f t="shared" ref="V49:V80" si="58">BS49*(BV49+BW49)/1000</f>
        <v>1.5585130901803923</v>
      </c>
      <c r="W49">
        <f t="shared" ref="W49:W80" si="59">0.61365*EXP(17.502*BX49/(240.97+BX49))</f>
        <v>3.8924039749850934</v>
      </c>
      <c r="X49">
        <f t="shared" ref="X49:X80" si="60">(T49-BS49*(BV49+BW49)/1000)</f>
        <v>2.2359812048633572</v>
      </c>
      <c r="Y49">
        <f t="shared" ref="Y49:Y80" si="61">(-G49*44100)</f>
        <v>-70.774726798680192</v>
      </c>
      <c r="Z49">
        <f t="shared" ref="Z49:Z80" si="62">2*29.3*N49*0.92*(BX49-S49)</f>
        <v>79.850347001992077</v>
      </c>
      <c r="AA49">
        <f t="shared" ref="AA49:AA80" si="63">2*0.95*0.0000000567*(((BX49+$B$7)+273)^4-(S49+273)^4)</f>
        <v>5.1549295600909311</v>
      </c>
      <c r="AB49">
        <f t="shared" ref="AB49:AB80" si="64">Q49+AA49+Y49+Z49</f>
        <v>30.754534651486864</v>
      </c>
      <c r="AC49">
        <v>-3.9962284139357297E-2</v>
      </c>
      <c r="AD49">
        <v>4.4861164834797698E-2</v>
      </c>
      <c r="AE49">
        <v>3.37369021940009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50716.372774150994</v>
      </c>
      <c r="AK49">
        <v>0</v>
      </c>
      <c r="AL49">
        <v>0</v>
      </c>
      <c r="AM49">
        <v>0</v>
      </c>
      <c r="AN49">
        <f t="shared" ref="AN49:AN80" si="68">AM49-AL49</f>
        <v>0</v>
      </c>
      <c r="AO49" t="e">
        <f t="shared" ref="AO49:AO80" si="69">AN49/AM49</f>
        <v>#DIV/0!</v>
      </c>
      <c r="AP49">
        <v>-1</v>
      </c>
      <c r="AQ49" t="s">
        <v>353</v>
      </c>
      <c r="AR49">
        <v>2.3090615384615401</v>
      </c>
      <c r="AS49">
        <v>1.92</v>
      </c>
      <c r="AT49">
        <f t="shared" ref="AT49:AT80" si="70">1-AR49/AS49</f>
        <v>-0.20263621794871889</v>
      </c>
      <c r="AU49">
        <v>0.5</v>
      </c>
      <c r="AV49">
        <f t="shared" ref="AV49:AV80" si="71">BJ49</f>
        <v>84.303489627730812</v>
      </c>
      <c r="AW49">
        <f t="shared" ref="AW49:AW80" si="72">H49</f>
        <v>2.0741871719968175</v>
      </c>
      <c r="AX49">
        <f t="shared" ref="AX49:AX80" si="73">AT49*AU49*AV49</f>
        <v>-8.5414701490212117</v>
      </c>
      <c r="AY49">
        <f t="shared" ref="AY49:AY80" si="74">BD49/AS49</f>
        <v>1</v>
      </c>
      <c r="AZ49">
        <f t="shared" ref="AZ49:AZ80" si="75">(AW49-AP49)/AV49</f>
        <v>3.6465716728594277E-2</v>
      </c>
      <c r="BA49">
        <f t="shared" ref="BA49:BA80" si="76">(AM49-AS49)/AS49</f>
        <v>-1</v>
      </c>
      <c r="BB49" t="s">
        <v>252</v>
      </c>
      <c r="BC49">
        <v>0</v>
      </c>
      <c r="BD49">
        <f t="shared" ref="BD49:BD80" si="77">AS49-BC49</f>
        <v>1.92</v>
      </c>
      <c r="BE49">
        <f t="shared" ref="BE49:BE80" si="78">(AS49-AR49)/(AS49-BC49)</f>
        <v>-0.20263621794871883</v>
      </c>
      <c r="BF49" t="e">
        <f t="shared" ref="BF49:BF80" si="79">(AM49-AS49)/(AM49-BC49)</f>
        <v>#DIV/0!</v>
      </c>
      <c r="BG49">
        <f t="shared" ref="BG49:BG80" si="80">(AS49-AR49)/(AS49-AL49)</f>
        <v>-0.20263621794871883</v>
      </c>
      <c r="BH49" t="e">
        <f t="shared" ref="BH49:BH80" si="81">(AM49-AS49)/(AM49-AL49)</f>
        <v>#DIV/0!</v>
      </c>
      <c r="BI49">
        <f t="shared" ref="BI49:BI80" si="82">$B$11*CB49+$C$11*CC49+$F$11*CD49</f>
        <v>100.003787096774</v>
      </c>
      <c r="BJ49">
        <f t="shared" ref="BJ49:BJ80" si="83">BI49*BK49</f>
        <v>84.303489627730812</v>
      </c>
      <c r="BK49">
        <f t="shared" ref="BK49:BK80" si="84">($B$11*$D$9+$C$11*$D$9+$F$11*((CQ49+CI49)/MAX(CQ49+CI49+CR49, 0.1)*$I$9+CR49/MAX(CQ49+CI49+CR49, 0.1)*$J$9))/($B$11+$C$11+$F$11)</f>
        <v>0.8430029709389909</v>
      </c>
      <c r="BL49">
        <f t="shared" ref="BL49:BL80" si="85">($B$11*$K$9+$C$11*$K$9+$F$11*((CQ49+CI49)/MAX(CQ49+CI49+CR49, 0.1)*$P$9+CR49/MAX(CQ49+CI49+CR49, 0.1)*$Q$9))/($B$11+$C$11+$F$11)</f>
        <v>0.19600594187798184</v>
      </c>
      <c r="BM49">
        <v>0.81022031015138296</v>
      </c>
      <c r="BN49">
        <v>0.5</v>
      </c>
      <c r="BO49" t="s">
        <v>253</v>
      </c>
      <c r="BP49">
        <v>1675244631.2032299</v>
      </c>
      <c r="BQ49">
        <v>400.02435483871</v>
      </c>
      <c r="BR49">
        <v>400.46448387096802</v>
      </c>
      <c r="BS49">
        <v>16.131509677419398</v>
      </c>
      <c r="BT49">
        <v>15.8756516129032</v>
      </c>
      <c r="BU49">
        <v>500.01229032258101</v>
      </c>
      <c r="BV49">
        <v>96.412977419354803</v>
      </c>
      <c r="BW49">
        <v>0.199994419354839</v>
      </c>
      <c r="BX49">
        <v>28.4361483870968</v>
      </c>
      <c r="BY49">
        <v>27.998438709677401</v>
      </c>
      <c r="BZ49">
        <v>999.9</v>
      </c>
      <c r="CA49">
        <v>9995.6451612903202</v>
      </c>
      <c r="CB49">
        <v>0</v>
      </c>
      <c r="CC49">
        <v>387.335806451613</v>
      </c>
      <c r="CD49">
        <v>100.003787096774</v>
      </c>
      <c r="CE49">
        <v>0.89987300000000003</v>
      </c>
      <c r="CF49">
        <v>0.10012699999999999</v>
      </c>
      <c r="CG49">
        <v>0</v>
      </c>
      <c r="CH49">
        <v>2.2890838709677399</v>
      </c>
      <c r="CI49">
        <v>0</v>
      </c>
      <c r="CJ49">
        <v>42.582912903225797</v>
      </c>
      <c r="CK49">
        <v>914.33222580645202</v>
      </c>
      <c r="CL49">
        <v>37.7093548387097</v>
      </c>
      <c r="CM49">
        <v>42.311999999999998</v>
      </c>
      <c r="CN49">
        <v>39.884999999999998</v>
      </c>
      <c r="CO49">
        <v>40.625</v>
      </c>
      <c r="CP49">
        <v>38.326225806451603</v>
      </c>
      <c r="CQ49">
        <v>89.990967741935407</v>
      </c>
      <c r="CR49">
        <v>10.01</v>
      </c>
      <c r="CS49">
        <v>0</v>
      </c>
      <c r="CT49">
        <v>59.399999856948902</v>
      </c>
      <c r="CU49">
        <v>2.3090615384615401</v>
      </c>
      <c r="CV49">
        <v>-0.49939829235341698</v>
      </c>
      <c r="CW49">
        <v>1.5295487238427099</v>
      </c>
      <c r="CX49">
        <v>42.575357692307698</v>
      </c>
      <c r="CY49">
        <v>15</v>
      </c>
      <c r="CZ49">
        <v>1675242571.0999999</v>
      </c>
      <c r="DA49" t="s">
        <v>254</v>
      </c>
      <c r="DB49">
        <v>1</v>
      </c>
      <c r="DC49">
        <v>-3.9409999999999998</v>
      </c>
      <c r="DD49">
        <v>0.39400000000000002</v>
      </c>
      <c r="DE49">
        <v>401</v>
      </c>
      <c r="DF49">
        <v>15</v>
      </c>
      <c r="DG49">
        <v>1.95</v>
      </c>
      <c r="DH49">
        <v>0.51</v>
      </c>
      <c r="DI49">
        <v>-0.45592807407407399</v>
      </c>
      <c r="DJ49">
        <v>0.10334630387287499</v>
      </c>
      <c r="DK49">
        <v>8.7707018319801905E-2</v>
      </c>
      <c r="DL49">
        <v>1</v>
      </c>
      <c r="DM49">
        <v>2.32396222222222</v>
      </c>
      <c r="DN49">
        <v>-0.26609371249944502</v>
      </c>
      <c r="DO49">
        <v>0.16312719139628301</v>
      </c>
      <c r="DP49">
        <v>1</v>
      </c>
      <c r="DQ49">
        <v>0.252468444444444</v>
      </c>
      <c r="DR49">
        <v>1.7686292563088901E-2</v>
      </c>
      <c r="DS49">
        <v>6.27137533402737E-3</v>
      </c>
      <c r="DT49">
        <v>1</v>
      </c>
      <c r="DU49">
        <v>3</v>
      </c>
      <c r="DV49">
        <v>3</v>
      </c>
      <c r="DW49" t="s">
        <v>259</v>
      </c>
      <c r="DX49">
        <v>100</v>
      </c>
      <c r="DY49">
        <v>100</v>
      </c>
      <c r="DZ49">
        <v>-3.9409999999999998</v>
      </c>
      <c r="EA49">
        <v>0.39400000000000002</v>
      </c>
      <c r="EB49">
        <v>2</v>
      </c>
      <c r="EC49">
        <v>515.89700000000005</v>
      </c>
      <c r="ED49">
        <v>439.72</v>
      </c>
      <c r="EE49">
        <v>27.997900000000001</v>
      </c>
      <c r="EF49">
        <v>30.6372</v>
      </c>
      <c r="EG49">
        <v>30</v>
      </c>
      <c r="EH49">
        <v>30.815899999999999</v>
      </c>
      <c r="EI49">
        <v>30.847000000000001</v>
      </c>
      <c r="EJ49">
        <v>19.9452</v>
      </c>
      <c r="EK49">
        <v>31.5623</v>
      </c>
      <c r="EL49">
        <v>19.893799999999999</v>
      </c>
      <c r="EM49">
        <v>27.997699999999998</v>
      </c>
      <c r="EN49">
        <v>400.48599999999999</v>
      </c>
      <c r="EO49">
        <v>15.9048</v>
      </c>
      <c r="EP49">
        <v>100.188</v>
      </c>
      <c r="EQ49">
        <v>90.525800000000004</v>
      </c>
    </row>
    <row r="50" spans="1:147" x14ac:dyDescent="0.3">
      <c r="A50">
        <v>34</v>
      </c>
      <c r="B50">
        <v>1675244699.2</v>
      </c>
      <c r="C50">
        <v>2039.60000014305</v>
      </c>
      <c r="D50" t="s">
        <v>354</v>
      </c>
      <c r="E50" t="s">
        <v>355</v>
      </c>
      <c r="F50">
        <v>1675244691.2451601</v>
      </c>
      <c r="G50">
        <f t="shared" si="43"/>
        <v>1.6144404252241879E-3</v>
      </c>
      <c r="H50">
        <f t="shared" si="44"/>
        <v>2.1430208598109211</v>
      </c>
      <c r="I50">
        <f t="shared" si="45"/>
        <v>400.00616129032301</v>
      </c>
      <c r="J50">
        <f t="shared" si="46"/>
        <v>335.42857052259012</v>
      </c>
      <c r="K50">
        <f t="shared" si="47"/>
        <v>32.407908709997272</v>
      </c>
      <c r="L50">
        <f t="shared" si="48"/>
        <v>38.647164546349188</v>
      </c>
      <c r="M50">
        <f t="shared" si="49"/>
        <v>6.845684940922768E-2</v>
      </c>
      <c r="N50">
        <f t="shared" si="50"/>
        <v>3.3849432099989762</v>
      </c>
      <c r="O50">
        <f t="shared" si="51"/>
        <v>6.7696917201773288E-2</v>
      </c>
      <c r="P50">
        <f t="shared" si="52"/>
        <v>4.2378147091772254E-2</v>
      </c>
      <c r="Q50">
        <f t="shared" si="53"/>
        <v>16.523593734169452</v>
      </c>
      <c r="R50">
        <f t="shared" si="54"/>
        <v>28.158193386672394</v>
      </c>
      <c r="S50">
        <f t="shared" si="55"/>
        <v>28.006706451612899</v>
      </c>
      <c r="T50">
        <f t="shared" si="56"/>
        <v>3.7963235748631923</v>
      </c>
      <c r="U50">
        <f t="shared" si="57"/>
        <v>39.968086335931304</v>
      </c>
      <c r="V50">
        <f t="shared" si="58"/>
        <v>1.5560305582877847</v>
      </c>
      <c r="W50">
        <f t="shared" si="59"/>
        <v>3.8931825387119261</v>
      </c>
      <c r="X50">
        <f t="shared" si="60"/>
        <v>2.2402930165754076</v>
      </c>
      <c r="Y50">
        <f t="shared" si="61"/>
        <v>-71.19682275238668</v>
      </c>
      <c r="Z50">
        <f t="shared" si="62"/>
        <v>78.996569982372222</v>
      </c>
      <c r="AA50">
        <f t="shared" si="63"/>
        <v>5.0983930130474562</v>
      </c>
      <c r="AB50">
        <f t="shared" si="64"/>
        <v>29.42173397720245</v>
      </c>
      <c r="AC50">
        <v>-3.9979200728835401E-2</v>
      </c>
      <c r="AD50">
        <v>4.4880155188461501E-2</v>
      </c>
      <c r="AE50">
        <v>3.3748250209556798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50736.460584470595</v>
      </c>
      <c r="AK50">
        <v>0</v>
      </c>
      <c r="AL50">
        <v>0</v>
      </c>
      <c r="AM50">
        <v>0</v>
      </c>
      <c r="AN50">
        <f t="shared" si="68"/>
        <v>0</v>
      </c>
      <c r="AO50" t="e">
        <f t="shared" si="69"/>
        <v>#DIV/0!</v>
      </c>
      <c r="AP50">
        <v>-1</v>
      </c>
      <c r="AQ50" t="s">
        <v>356</v>
      </c>
      <c r="AR50">
        <v>2.3237807692307699</v>
      </c>
      <c r="AS50">
        <v>1.6592</v>
      </c>
      <c r="AT50">
        <f t="shared" si="70"/>
        <v>-0.40054289370224794</v>
      </c>
      <c r="AU50">
        <v>0.5</v>
      </c>
      <c r="AV50">
        <f t="shared" si="71"/>
        <v>84.302209883173617</v>
      </c>
      <c r="AW50">
        <f t="shared" si="72"/>
        <v>2.1430208598109211</v>
      </c>
      <c r="AX50">
        <f t="shared" si="73"/>
        <v>-16.883325546050301</v>
      </c>
      <c r="AY50">
        <f t="shared" si="74"/>
        <v>1</v>
      </c>
      <c r="AZ50">
        <f t="shared" si="75"/>
        <v>3.7282781366781884E-2</v>
      </c>
      <c r="BA50">
        <f t="shared" si="76"/>
        <v>-1</v>
      </c>
      <c r="BB50" t="s">
        <v>252</v>
      </c>
      <c r="BC50">
        <v>0</v>
      </c>
      <c r="BD50">
        <f t="shared" si="77"/>
        <v>1.6592</v>
      </c>
      <c r="BE50">
        <f t="shared" si="78"/>
        <v>-0.40054289370224799</v>
      </c>
      <c r="BF50" t="e">
        <f t="shared" si="79"/>
        <v>#DIV/0!</v>
      </c>
      <c r="BG50">
        <f t="shared" si="80"/>
        <v>-0.40054289370224799</v>
      </c>
      <c r="BH50" t="e">
        <f t="shared" si="81"/>
        <v>#DIV/0!</v>
      </c>
      <c r="BI50">
        <f t="shared" si="82"/>
        <v>100.002367741936</v>
      </c>
      <c r="BJ50">
        <f t="shared" si="83"/>
        <v>84.302209883173617</v>
      </c>
      <c r="BK50">
        <f t="shared" si="84"/>
        <v>0.84300213871657648</v>
      </c>
      <c r="BL50">
        <f t="shared" si="85"/>
        <v>0.19600427743315299</v>
      </c>
      <c r="BM50">
        <v>0.81022031015138296</v>
      </c>
      <c r="BN50">
        <v>0.5</v>
      </c>
      <c r="BO50" t="s">
        <v>253</v>
      </c>
      <c r="BP50">
        <v>1675244691.2451601</v>
      </c>
      <c r="BQ50">
        <v>400.00616129032301</v>
      </c>
      <c r="BR50">
        <v>400.45806451612901</v>
      </c>
      <c r="BS50">
        <v>16.105238709677401</v>
      </c>
      <c r="BT50">
        <v>15.8478451612903</v>
      </c>
      <c r="BU50">
        <v>500.00706451612899</v>
      </c>
      <c r="BV50">
        <v>96.416451612903202</v>
      </c>
      <c r="BW50">
        <v>0.19997154838709699</v>
      </c>
      <c r="BX50">
        <v>28.439590322580599</v>
      </c>
      <c r="BY50">
        <v>28.006706451612899</v>
      </c>
      <c r="BZ50">
        <v>999.9</v>
      </c>
      <c r="CA50">
        <v>9999.5161290322594</v>
      </c>
      <c r="CB50">
        <v>0</v>
      </c>
      <c r="CC50">
        <v>387.26109677419299</v>
      </c>
      <c r="CD50">
        <v>100.002367741936</v>
      </c>
      <c r="CE50">
        <v>0.89990303225806401</v>
      </c>
      <c r="CF50">
        <v>0.10009693870967699</v>
      </c>
      <c r="CG50">
        <v>0</v>
      </c>
      <c r="CH50">
        <v>2.3142064516129</v>
      </c>
      <c r="CI50">
        <v>0</v>
      </c>
      <c r="CJ50">
        <v>42.224293548387102</v>
      </c>
      <c r="CK50">
        <v>914.32951612903298</v>
      </c>
      <c r="CL50">
        <v>37.625</v>
      </c>
      <c r="CM50">
        <v>42.241870967741903</v>
      </c>
      <c r="CN50">
        <v>39.811999999999998</v>
      </c>
      <c r="CO50">
        <v>40.561999999999998</v>
      </c>
      <c r="CP50">
        <v>38.2398387096774</v>
      </c>
      <c r="CQ50">
        <v>89.992580645161297</v>
      </c>
      <c r="CR50">
        <v>10.007096774193499</v>
      </c>
      <c r="CS50">
        <v>0</v>
      </c>
      <c r="CT50">
        <v>59.399999856948902</v>
      </c>
      <c r="CU50">
        <v>2.3237807692307699</v>
      </c>
      <c r="CV50">
        <v>0.32662906249302298</v>
      </c>
      <c r="CW50">
        <v>1.34180171575436</v>
      </c>
      <c r="CX50">
        <v>42.224688461538499</v>
      </c>
      <c r="CY50">
        <v>15</v>
      </c>
      <c r="CZ50">
        <v>1675242571.0999999</v>
      </c>
      <c r="DA50" t="s">
        <v>254</v>
      </c>
      <c r="DB50">
        <v>1</v>
      </c>
      <c r="DC50">
        <v>-3.9409999999999998</v>
      </c>
      <c r="DD50">
        <v>0.39400000000000002</v>
      </c>
      <c r="DE50">
        <v>401</v>
      </c>
      <c r="DF50">
        <v>15</v>
      </c>
      <c r="DG50">
        <v>1.95</v>
      </c>
      <c r="DH50">
        <v>0.51</v>
      </c>
      <c r="DI50">
        <v>-0.45796372222222198</v>
      </c>
      <c r="DJ50">
        <v>3.2212968350459899E-2</v>
      </c>
      <c r="DK50">
        <v>0.110220270789471</v>
      </c>
      <c r="DL50">
        <v>1</v>
      </c>
      <c r="DM50">
        <v>2.3151622222222201</v>
      </c>
      <c r="DN50">
        <v>0.20974227867247</v>
      </c>
      <c r="DO50">
        <v>0.14518044601864499</v>
      </c>
      <c r="DP50">
        <v>1</v>
      </c>
      <c r="DQ50">
        <v>0.25610237037036998</v>
      </c>
      <c r="DR50">
        <v>2.0515962192183799E-2</v>
      </c>
      <c r="DS50">
        <v>6.2202048891355499E-3</v>
      </c>
      <c r="DT50">
        <v>1</v>
      </c>
      <c r="DU50">
        <v>3</v>
      </c>
      <c r="DV50">
        <v>3</v>
      </c>
      <c r="DW50" t="s">
        <v>259</v>
      </c>
      <c r="DX50">
        <v>100</v>
      </c>
      <c r="DY50">
        <v>100</v>
      </c>
      <c r="DZ50">
        <v>-3.9409999999999998</v>
      </c>
      <c r="EA50">
        <v>0.39400000000000002</v>
      </c>
      <c r="EB50">
        <v>2</v>
      </c>
      <c r="EC50">
        <v>515.81200000000001</v>
      </c>
      <c r="ED50">
        <v>439.52100000000002</v>
      </c>
      <c r="EE50">
        <v>27.947299999999998</v>
      </c>
      <c r="EF50">
        <v>30.6372</v>
      </c>
      <c r="EG50">
        <v>30.0001</v>
      </c>
      <c r="EH50">
        <v>30.821300000000001</v>
      </c>
      <c r="EI50">
        <v>30.854900000000001</v>
      </c>
      <c r="EJ50">
        <v>19.948599999999999</v>
      </c>
      <c r="EK50">
        <v>31.5623</v>
      </c>
      <c r="EL50">
        <v>18.769500000000001</v>
      </c>
      <c r="EM50">
        <v>27.939800000000002</v>
      </c>
      <c r="EN50">
        <v>400.49400000000003</v>
      </c>
      <c r="EO50">
        <v>15.9178</v>
      </c>
      <c r="EP50">
        <v>100.193</v>
      </c>
      <c r="EQ50">
        <v>90.530500000000004</v>
      </c>
    </row>
    <row r="51" spans="1:147" x14ac:dyDescent="0.3">
      <c r="A51">
        <v>35</v>
      </c>
      <c r="B51">
        <v>1675244759.2</v>
      </c>
      <c r="C51">
        <v>2099.6000001430498</v>
      </c>
      <c r="D51" t="s">
        <v>357</v>
      </c>
      <c r="E51" t="s">
        <v>358</v>
      </c>
      <c r="F51">
        <v>1675244751.2290299</v>
      </c>
      <c r="G51">
        <f t="shared" si="43"/>
        <v>1.5934545303262894E-3</v>
      </c>
      <c r="H51">
        <f t="shared" si="44"/>
        <v>2.0219952371832184</v>
      </c>
      <c r="I51">
        <f t="shared" si="45"/>
        <v>400.00787096774201</v>
      </c>
      <c r="J51">
        <f t="shared" si="46"/>
        <v>337.74982546407279</v>
      </c>
      <c r="K51">
        <f t="shared" si="47"/>
        <v>32.633601844816965</v>
      </c>
      <c r="L51">
        <f t="shared" si="48"/>
        <v>38.649013594657688</v>
      </c>
      <c r="M51">
        <f t="shared" si="49"/>
        <v>6.7707697281835871E-2</v>
      </c>
      <c r="N51">
        <f t="shared" si="50"/>
        <v>3.3859742156323085</v>
      </c>
      <c r="O51">
        <f t="shared" si="51"/>
        <v>6.6964432857453793E-2</v>
      </c>
      <c r="P51">
        <f t="shared" si="52"/>
        <v>4.1918869889042552E-2</v>
      </c>
      <c r="Q51">
        <f t="shared" si="53"/>
        <v>16.524101393491819</v>
      </c>
      <c r="R51">
        <f t="shared" si="54"/>
        <v>28.144151419425516</v>
      </c>
      <c r="S51">
        <f t="shared" si="55"/>
        <v>27.987506451612902</v>
      </c>
      <c r="T51">
        <f t="shared" si="56"/>
        <v>3.7920766582640919</v>
      </c>
      <c r="U51">
        <f t="shared" si="57"/>
        <v>40.025943024784269</v>
      </c>
      <c r="V51">
        <f t="shared" si="58"/>
        <v>1.5565739774456047</v>
      </c>
      <c r="W51">
        <f t="shared" si="59"/>
        <v>3.888912689656721</v>
      </c>
      <c r="X51">
        <f t="shared" si="60"/>
        <v>2.2355026808184872</v>
      </c>
      <c r="Y51">
        <f t="shared" si="61"/>
        <v>-70.271344787389367</v>
      </c>
      <c r="Z51">
        <f t="shared" si="62"/>
        <v>79.078338876784713</v>
      </c>
      <c r="AA51">
        <f t="shared" si="63"/>
        <v>5.1011487668088513</v>
      </c>
      <c r="AB51">
        <f t="shared" si="64"/>
        <v>30.432244249696012</v>
      </c>
      <c r="AC51">
        <v>-3.9994514288195199E-2</v>
      </c>
      <c r="AD51">
        <v>4.4897346000384399E-2</v>
      </c>
      <c r="AE51">
        <v>3.37585215093653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50758.371300042447</v>
      </c>
      <c r="AK51">
        <v>0</v>
      </c>
      <c r="AL51">
        <v>0</v>
      </c>
      <c r="AM51">
        <v>0</v>
      </c>
      <c r="AN51">
        <f t="shared" si="68"/>
        <v>0</v>
      </c>
      <c r="AO51" t="e">
        <f t="shared" si="69"/>
        <v>#DIV/0!</v>
      </c>
      <c r="AP51">
        <v>-1</v>
      </c>
      <c r="AQ51" t="s">
        <v>359</v>
      </c>
      <c r="AR51">
        <v>2.2066846153846198</v>
      </c>
      <c r="AS51">
        <v>1.5076000000000001</v>
      </c>
      <c r="AT51">
        <f t="shared" si="70"/>
        <v>-0.46370696165071612</v>
      </c>
      <c r="AU51">
        <v>0.5</v>
      </c>
      <c r="AV51">
        <f t="shared" si="71"/>
        <v>84.304092357900927</v>
      </c>
      <c r="AW51">
        <f t="shared" si="72"/>
        <v>2.0219952371832184</v>
      </c>
      <c r="AX51">
        <f t="shared" si="73"/>
        <v>-19.546197261001797</v>
      </c>
      <c r="AY51">
        <f t="shared" si="74"/>
        <v>1</v>
      </c>
      <c r="AZ51">
        <f t="shared" si="75"/>
        <v>3.584636466227252E-2</v>
      </c>
      <c r="BA51">
        <f t="shared" si="76"/>
        <v>-1</v>
      </c>
      <c r="BB51" t="s">
        <v>252</v>
      </c>
      <c r="BC51">
        <v>0</v>
      </c>
      <c r="BD51">
        <f t="shared" si="77"/>
        <v>1.5076000000000001</v>
      </c>
      <c r="BE51">
        <f t="shared" si="78"/>
        <v>-0.46370696165071618</v>
      </c>
      <c r="BF51" t="e">
        <f t="shared" si="79"/>
        <v>#DIV/0!</v>
      </c>
      <c r="BG51">
        <f t="shared" si="80"/>
        <v>-0.46370696165071618</v>
      </c>
      <c r="BH51" t="e">
        <f t="shared" si="81"/>
        <v>#DIV/0!</v>
      </c>
      <c r="BI51">
        <f t="shared" si="82"/>
        <v>100.004503225806</v>
      </c>
      <c r="BJ51">
        <f t="shared" si="83"/>
        <v>84.304092357900927</v>
      </c>
      <c r="BK51">
        <f t="shared" si="84"/>
        <v>0.84300296125211271</v>
      </c>
      <c r="BL51">
        <f t="shared" si="85"/>
        <v>0.19600592250422574</v>
      </c>
      <c r="BM51">
        <v>0.81022031015138296</v>
      </c>
      <c r="BN51">
        <v>0.5</v>
      </c>
      <c r="BO51" t="s">
        <v>253</v>
      </c>
      <c r="BP51">
        <v>1675244751.2290299</v>
      </c>
      <c r="BQ51">
        <v>400.00787096774201</v>
      </c>
      <c r="BR51">
        <v>400.438806451613</v>
      </c>
      <c r="BS51">
        <v>16.110161290322601</v>
      </c>
      <c r="BT51">
        <v>15.856112903225799</v>
      </c>
      <c r="BU51">
        <v>500.00325806451599</v>
      </c>
      <c r="BV51">
        <v>96.420722580645105</v>
      </c>
      <c r="BW51">
        <v>0.19991016129032299</v>
      </c>
      <c r="BX51">
        <v>28.420706451612901</v>
      </c>
      <c r="BY51">
        <v>27.987506451612902</v>
      </c>
      <c r="BZ51">
        <v>999.9</v>
      </c>
      <c r="CA51">
        <v>10002.9032258065</v>
      </c>
      <c r="CB51">
        <v>0</v>
      </c>
      <c r="CC51">
        <v>387.36848387096802</v>
      </c>
      <c r="CD51">
        <v>100.004503225806</v>
      </c>
      <c r="CE51">
        <v>0.89987300000000003</v>
      </c>
      <c r="CF51">
        <v>0.10012699999999999</v>
      </c>
      <c r="CG51">
        <v>0</v>
      </c>
      <c r="CH51">
        <v>2.2202548387096801</v>
      </c>
      <c r="CI51">
        <v>0</v>
      </c>
      <c r="CJ51">
        <v>41.8867774193548</v>
      </c>
      <c r="CK51">
        <v>914.34058064516103</v>
      </c>
      <c r="CL51">
        <v>37.543999999999997</v>
      </c>
      <c r="CM51">
        <v>42.183</v>
      </c>
      <c r="CN51">
        <v>39.723580645161299</v>
      </c>
      <c r="CO51">
        <v>40.5</v>
      </c>
      <c r="CP51">
        <v>38.179000000000002</v>
      </c>
      <c r="CQ51">
        <v>89.991290322580596</v>
      </c>
      <c r="CR51">
        <v>10.01</v>
      </c>
      <c r="CS51">
        <v>0</v>
      </c>
      <c r="CT51">
        <v>59.199999809265101</v>
      </c>
      <c r="CU51">
        <v>2.2066846153846198</v>
      </c>
      <c r="CV51">
        <v>-0.75403076821632198</v>
      </c>
      <c r="CW51">
        <v>0.237757265463408</v>
      </c>
      <c r="CX51">
        <v>41.910669230769201</v>
      </c>
      <c r="CY51">
        <v>15</v>
      </c>
      <c r="CZ51">
        <v>1675242571.0999999</v>
      </c>
      <c r="DA51" t="s">
        <v>254</v>
      </c>
      <c r="DB51">
        <v>1</v>
      </c>
      <c r="DC51">
        <v>-3.9409999999999998</v>
      </c>
      <c r="DD51">
        <v>0.39400000000000002</v>
      </c>
      <c r="DE51">
        <v>401</v>
      </c>
      <c r="DF51">
        <v>15</v>
      </c>
      <c r="DG51">
        <v>1.95</v>
      </c>
      <c r="DH51">
        <v>0.51</v>
      </c>
      <c r="DI51">
        <v>-0.43781481481481499</v>
      </c>
      <c r="DJ51">
        <v>-9.6002148475702806E-2</v>
      </c>
      <c r="DK51">
        <v>0.10517052695311201</v>
      </c>
      <c r="DL51">
        <v>1</v>
      </c>
      <c r="DM51">
        <v>2.2711911111111101</v>
      </c>
      <c r="DN51">
        <v>-0.70352932326095996</v>
      </c>
      <c r="DO51">
        <v>0.16529655212136099</v>
      </c>
      <c r="DP51">
        <v>1</v>
      </c>
      <c r="DQ51">
        <v>0.25379981481481501</v>
      </c>
      <c r="DR51">
        <v>1.371883578346E-2</v>
      </c>
      <c r="DS51">
        <v>5.8571413267277401E-3</v>
      </c>
      <c r="DT51">
        <v>1</v>
      </c>
      <c r="DU51">
        <v>3</v>
      </c>
      <c r="DV51">
        <v>3</v>
      </c>
      <c r="DW51" t="s">
        <v>259</v>
      </c>
      <c r="DX51">
        <v>100</v>
      </c>
      <c r="DY51">
        <v>100</v>
      </c>
      <c r="DZ51">
        <v>-3.9409999999999998</v>
      </c>
      <c r="EA51">
        <v>0.39400000000000002</v>
      </c>
      <c r="EB51">
        <v>2</v>
      </c>
      <c r="EC51">
        <v>516.23699999999997</v>
      </c>
      <c r="ED51">
        <v>438.52699999999999</v>
      </c>
      <c r="EE51">
        <v>27.9465</v>
      </c>
      <c r="EF51">
        <v>30.6372</v>
      </c>
      <c r="EG51">
        <v>30.000299999999999</v>
      </c>
      <c r="EH51">
        <v>30.826599999999999</v>
      </c>
      <c r="EI51">
        <v>30.860299999999999</v>
      </c>
      <c r="EJ51">
        <v>19.952300000000001</v>
      </c>
      <c r="EK51">
        <v>31.265999999999998</v>
      </c>
      <c r="EL51">
        <v>17.650600000000001</v>
      </c>
      <c r="EM51">
        <v>27.9498</v>
      </c>
      <c r="EN51">
        <v>400.46100000000001</v>
      </c>
      <c r="EO51">
        <v>15.9138</v>
      </c>
      <c r="EP51">
        <v>100.196</v>
      </c>
      <c r="EQ51">
        <v>90.536199999999994</v>
      </c>
    </row>
    <row r="52" spans="1:147" x14ac:dyDescent="0.3">
      <c r="A52">
        <v>36</v>
      </c>
      <c r="B52">
        <v>1675244819.8</v>
      </c>
      <c r="C52">
        <v>2160.2000000476801</v>
      </c>
      <c r="D52" t="s">
        <v>360</v>
      </c>
      <c r="E52" t="s">
        <v>361</v>
      </c>
      <c r="F52">
        <v>1675244811.7548399</v>
      </c>
      <c r="G52">
        <f t="shared" si="43"/>
        <v>1.647707055225802E-3</v>
      </c>
      <c r="H52">
        <f t="shared" si="44"/>
        <v>2.1514600239851713</v>
      </c>
      <c r="I52">
        <f t="shared" si="45"/>
        <v>400.001225806452</v>
      </c>
      <c r="J52">
        <f t="shared" si="46"/>
        <v>336.44147458969235</v>
      </c>
      <c r="K52">
        <f t="shared" si="47"/>
        <v>32.507379232537559</v>
      </c>
      <c r="L52">
        <f t="shared" si="48"/>
        <v>38.648598709858945</v>
      </c>
      <c r="M52">
        <f t="shared" si="49"/>
        <v>7.0116615785888875E-2</v>
      </c>
      <c r="N52">
        <f t="shared" si="50"/>
        <v>3.3807328922665811</v>
      </c>
      <c r="O52">
        <f t="shared" si="51"/>
        <v>6.9318638086141249E-2</v>
      </c>
      <c r="P52">
        <f t="shared" si="52"/>
        <v>4.3395087107641506E-2</v>
      </c>
      <c r="Q52">
        <f t="shared" si="53"/>
        <v>16.522654315499199</v>
      </c>
      <c r="R52">
        <f t="shared" si="54"/>
        <v>28.145747387053138</v>
      </c>
      <c r="S52">
        <f t="shared" si="55"/>
        <v>28.011077419354802</v>
      </c>
      <c r="T52">
        <f t="shared" si="56"/>
        <v>3.7972909845003442</v>
      </c>
      <c r="U52">
        <f t="shared" si="57"/>
        <v>40.191732793027555</v>
      </c>
      <c r="V52">
        <f t="shared" si="58"/>
        <v>1.5643237318772845</v>
      </c>
      <c r="W52">
        <f t="shared" si="59"/>
        <v>3.8921529955749072</v>
      </c>
      <c r="X52">
        <f t="shared" si="60"/>
        <v>2.2329672526230597</v>
      </c>
      <c r="Y52">
        <f t="shared" si="61"/>
        <v>-72.663881135457871</v>
      </c>
      <c r="Z52">
        <f t="shared" si="62"/>
        <v>77.272063089661771</v>
      </c>
      <c r="AA52">
        <f t="shared" si="63"/>
        <v>4.9933005949300195</v>
      </c>
      <c r="AB52">
        <f t="shared" si="64"/>
        <v>26.124136864633115</v>
      </c>
      <c r="AC52">
        <v>-3.99166847817553E-2</v>
      </c>
      <c r="AD52">
        <v>4.4809975561166303E-2</v>
      </c>
      <c r="AE52">
        <v>3.3706305251546702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50661.213973723054</v>
      </c>
      <c r="AK52">
        <v>0</v>
      </c>
      <c r="AL52">
        <v>0</v>
      </c>
      <c r="AM52">
        <v>0</v>
      </c>
      <c r="AN52">
        <f t="shared" si="68"/>
        <v>0</v>
      </c>
      <c r="AO52" t="e">
        <f t="shared" si="69"/>
        <v>#DIV/0!</v>
      </c>
      <c r="AP52">
        <v>-1</v>
      </c>
      <c r="AQ52" t="s">
        <v>362</v>
      </c>
      <c r="AR52">
        <v>2.2281</v>
      </c>
      <c r="AS52">
        <v>1.6080000000000001</v>
      </c>
      <c r="AT52">
        <f t="shared" si="70"/>
        <v>-0.38563432835820888</v>
      </c>
      <c r="AU52">
        <v>0.5</v>
      </c>
      <c r="AV52">
        <f t="shared" si="71"/>
        <v>84.296509544880834</v>
      </c>
      <c r="AW52">
        <f t="shared" si="72"/>
        <v>2.1514600239851713</v>
      </c>
      <c r="AX52">
        <f t="shared" si="73"/>
        <v>-16.253813920640731</v>
      </c>
      <c r="AY52">
        <f t="shared" si="74"/>
        <v>1</v>
      </c>
      <c r="AZ52">
        <f t="shared" si="75"/>
        <v>3.7385415374847554E-2</v>
      </c>
      <c r="BA52">
        <f t="shared" si="76"/>
        <v>-1</v>
      </c>
      <c r="BB52" t="s">
        <v>252</v>
      </c>
      <c r="BC52">
        <v>0</v>
      </c>
      <c r="BD52">
        <f t="shared" si="77"/>
        <v>1.6080000000000001</v>
      </c>
      <c r="BE52">
        <f t="shared" si="78"/>
        <v>-0.38563432835820888</v>
      </c>
      <c r="BF52" t="e">
        <f t="shared" si="79"/>
        <v>#DIV/0!</v>
      </c>
      <c r="BG52">
        <f t="shared" si="80"/>
        <v>-0.38563432835820888</v>
      </c>
      <c r="BH52" t="e">
        <f t="shared" si="81"/>
        <v>#DIV/0!</v>
      </c>
      <c r="BI52">
        <f t="shared" si="82"/>
        <v>99.995480645161294</v>
      </c>
      <c r="BJ52">
        <f t="shared" si="83"/>
        <v>84.296509544880834</v>
      </c>
      <c r="BK52">
        <f t="shared" si="84"/>
        <v>0.84300319375443566</v>
      </c>
      <c r="BL52">
        <f t="shared" si="85"/>
        <v>0.1960063875088715</v>
      </c>
      <c r="BM52">
        <v>0.81022031015138296</v>
      </c>
      <c r="BN52">
        <v>0.5</v>
      </c>
      <c r="BO52" t="s">
        <v>253</v>
      </c>
      <c r="BP52">
        <v>1675244811.7548399</v>
      </c>
      <c r="BQ52">
        <v>400.001225806452</v>
      </c>
      <c r="BR52">
        <v>400.45664516129</v>
      </c>
      <c r="BS52">
        <v>16.190274193548401</v>
      </c>
      <c r="BT52">
        <v>15.927603225806401</v>
      </c>
      <c r="BU52">
        <v>500.01400000000001</v>
      </c>
      <c r="BV52">
        <v>96.421209677419398</v>
      </c>
      <c r="BW52">
        <v>0.199991</v>
      </c>
      <c r="BX52">
        <v>28.4350387096774</v>
      </c>
      <c r="BY52">
        <v>28.011077419354802</v>
      </c>
      <c r="BZ52">
        <v>999.9</v>
      </c>
      <c r="CA52">
        <v>9983.3870967741896</v>
      </c>
      <c r="CB52">
        <v>0</v>
      </c>
      <c r="CC52">
        <v>387.43080645161302</v>
      </c>
      <c r="CD52">
        <v>99.995480645161294</v>
      </c>
      <c r="CE52">
        <v>0.89987300000000003</v>
      </c>
      <c r="CF52">
        <v>0.10012699999999999</v>
      </c>
      <c r="CG52">
        <v>0</v>
      </c>
      <c r="CH52">
        <v>2.2337258064516101</v>
      </c>
      <c r="CI52">
        <v>0</v>
      </c>
      <c r="CJ52">
        <v>41.633096774193497</v>
      </c>
      <c r="CK52">
        <v>914.25693548387096</v>
      </c>
      <c r="CL52">
        <v>37.475612903225802</v>
      </c>
      <c r="CM52">
        <v>42.092483870967698</v>
      </c>
      <c r="CN52">
        <v>39.652999999999999</v>
      </c>
      <c r="CO52">
        <v>40.436999999999998</v>
      </c>
      <c r="CP52">
        <v>38.125</v>
      </c>
      <c r="CQ52">
        <v>89.983548387096803</v>
      </c>
      <c r="CR52">
        <v>10.01</v>
      </c>
      <c r="CS52">
        <v>0</v>
      </c>
      <c r="CT52">
        <v>59.599999904632597</v>
      </c>
      <c r="CU52">
        <v>2.2281</v>
      </c>
      <c r="CV52">
        <v>0.92162050518998995</v>
      </c>
      <c r="CW52">
        <v>-3.5076683664115902</v>
      </c>
      <c r="CX52">
        <v>41.643957692307701</v>
      </c>
      <c r="CY52">
        <v>15</v>
      </c>
      <c r="CZ52">
        <v>1675242571.0999999</v>
      </c>
      <c r="DA52" t="s">
        <v>254</v>
      </c>
      <c r="DB52">
        <v>1</v>
      </c>
      <c r="DC52">
        <v>-3.9409999999999998</v>
      </c>
      <c r="DD52">
        <v>0.39400000000000002</v>
      </c>
      <c r="DE52">
        <v>401</v>
      </c>
      <c r="DF52">
        <v>15</v>
      </c>
      <c r="DG52">
        <v>1.95</v>
      </c>
      <c r="DH52">
        <v>0.51</v>
      </c>
      <c r="DI52">
        <v>-0.45667635185185201</v>
      </c>
      <c r="DJ52">
        <v>3.6483370413757502E-2</v>
      </c>
      <c r="DK52">
        <v>8.4569335918579402E-2</v>
      </c>
      <c r="DL52">
        <v>1</v>
      </c>
      <c r="DM52">
        <v>2.2197800000000001</v>
      </c>
      <c r="DN52">
        <v>0.16694149671422601</v>
      </c>
      <c r="DO52">
        <v>0.177188219573299</v>
      </c>
      <c r="DP52">
        <v>1</v>
      </c>
      <c r="DQ52">
        <v>0.25496999999999997</v>
      </c>
      <c r="DR52">
        <v>5.8911224130160797E-2</v>
      </c>
      <c r="DS52">
        <v>9.4334510789667696E-3</v>
      </c>
      <c r="DT52">
        <v>1</v>
      </c>
      <c r="DU52">
        <v>3</v>
      </c>
      <c r="DV52">
        <v>3</v>
      </c>
      <c r="DW52" t="s">
        <v>259</v>
      </c>
      <c r="DX52">
        <v>100</v>
      </c>
      <c r="DY52">
        <v>100</v>
      </c>
      <c r="DZ52">
        <v>-3.9409999999999998</v>
      </c>
      <c r="EA52">
        <v>0.39400000000000002</v>
      </c>
      <c r="EB52">
        <v>2</v>
      </c>
      <c r="EC52">
        <v>515.64099999999996</v>
      </c>
      <c r="ED52">
        <v>438.32799999999997</v>
      </c>
      <c r="EE52">
        <v>27.848700000000001</v>
      </c>
      <c r="EF52">
        <v>30.642499999999998</v>
      </c>
      <c r="EG52">
        <v>30.0001</v>
      </c>
      <c r="EH52">
        <v>30.831900000000001</v>
      </c>
      <c r="EI52">
        <v>30.868200000000002</v>
      </c>
      <c r="EJ52">
        <v>19.962599999999998</v>
      </c>
      <c r="EK52">
        <v>30.693200000000001</v>
      </c>
      <c r="EL52">
        <v>16.9024</v>
      </c>
      <c r="EM52">
        <v>27.83</v>
      </c>
      <c r="EN52">
        <v>400.41899999999998</v>
      </c>
      <c r="EO52">
        <v>15.911099999999999</v>
      </c>
      <c r="EP52">
        <v>100.20099999999999</v>
      </c>
      <c r="EQ52">
        <v>90.5381</v>
      </c>
    </row>
    <row r="53" spans="1:147" x14ac:dyDescent="0.3">
      <c r="A53">
        <v>37</v>
      </c>
      <c r="B53">
        <v>1675244880.3</v>
      </c>
      <c r="C53">
        <v>2220.7000000476801</v>
      </c>
      <c r="D53" t="s">
        <v>363</v>
      </c>
      <c r="E53" t="s">
        <v>364</v>
      </c>
      <c r="F53">
        <v>1675244872.2354801</v>
      </c>
      <c r="G53">
        <f t="shared" si="43"/>
        <v>1.6703584097244345E-3</v>
      </c>
      <c r="H53">
        <f t="shared" si="44"/>
        <v>2.0105800514615839</v>
      </c>
      <c r="I53">
        <f t="shared" si="45"/>
        <v>400.025709677419</v>
      </c>
      <c r="J53">
        <f t="shared" si="46"/>
        <v>340.23593329776219</v>
      </c>
      <c r="K53">
        <f t="shared" si="47"/>
        <v>32.873849691236039</v>
      </c>
      <c r="L53">
        <f t="shared" si="48"/>
        <v>38.650782488211661</v>
      </c>
      <c r="M53">
        <f t="shared" si="49"/>
        <v>7.1050371808159526E-2</v>
      </c>
      <c r="N53">
        <f t="shared" si="50"/>
        <v>3.3856285993193489</v>
      </c>
      <c r="O53">
        <f t="shared" si="51"/>
        <v>7.0232302814249858E-2</v>
      </c>
      <c r="P53">
        <f t="shared" si="52"/>
        <v>4.3967904565136315E-2</v>
      </c>
      <c r="Q53">
        <f t="shared" si="53"/>
        <v>16.522827489586557</v>
      </c>
      <c r="R53">
        <f t="shared" si="54"/>
        <v>28.115757609515352</v>
      </c>
      <c r="S53">
        <f t="shared" si="55"/>
        <v>27.9968516129032</v>
      </c>
      <c r="T53">
        <f t="shared" si="56"/>
        <v>3.7941432298304787</v>
      </c>
      <c r="U53">
        <f t="shared" si="57"/>
        <v>40.13555079540761</v>
      </c>
      <c r="V53">
        <f t="shared" si="58"/>
        <v>1.5598475051827851</v>
      </c>
      <c r="W53">
        <f t="shared" si="59"/>
        <v>3.8864484833761543</v>
      </c>
      <c r="X53">
        <f t="shared" si="60"/>
        <v>2.2342957246476933</v>
      </c>
      <c r="Y53">
        <f t="shared" si="61"/>
        <v>-73.66280586884757</v>
      </c>
      <c r="Z53">
        <f t="shared" si="62"/>
        <v>75.373821038970235</v>
      </c>
      <c r="AA53">
        <f t="shared" si="63"/>
        <v>4.8626377597767654</v>
      </c>
      <c r="AB53">
        <f t="shared" si="64"/>
        <v>23.096480419485985</v>
      </c>
      <c r="AC53">
        <v>-3.9989380622942203E-2</v>
      </c>
      <c r="AD53">
        <v>4.4891583011404099E-2</v>
      </c>
      <c r="AE53">
        <v>3.3755078338840501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50753.960405869766</v>
      </c>
      <c r="AK53">
        <v>0</v>
      </c>
      <c r="AL53">
        <v>0</v>
      </c>
      <c r="AM53">
        <v>0</v>
      </c>
      <c r="AN53">
        <f t="shared" si="68"/>
        <v>0</v>
      </c>
      <c r="AO53" t="e">
        <f t="shared" si="69"/>
        <v>#DIV/0!</v>
      </c>
      <c r="AP53">
        <v>-1</v>
      </c>
      <c r="AQ53" t="s">
        <v>365</v>
      </c>
      <c r="AR53">
        <v>2.2946846153846101</v>
      </c>
      <c r="AS53">
        <v>3.5868500000000001</v>
      </c>
      <c r="AT53">
        <f t="shared" si="70"/>
        <v>0.36025074497550491</v>
      </c>
      <c r="AU53">
        <v>0.5</v>
      </c>
      <c r="AV53">
        <f t="shared" si="71"/>
        <v>84.297434723829255</v>
      </c>
      <c r="AW53">
        <f t="shared" si="72"/>
        <v>2.0105800514615839</v>
      </c>
      <c r="AX53">
        <f t="shared" si="73"/>
        <v>15.184106829391743</v>
      </c>
      <c r="AY53">
        <f t="shared" si="74"/>
        <v>1</v>
      </c>
      <c r="AZ53">
        <f t="shared" si="75"/>
        <v>3.5713780156237079E-2</v>
      </c>
      <c r="BA53">
        <f t="shared" si="76"/>
        <v>-1</v>
      </c>
      <c r="BB53" t="s">
        <v>252</v>
      </c>
      <c r="BC53">
        <v>0</v>
      </c>
      <c r="BD53">
        <f t="shared" si="77"/>
        <v>3.5868500000000001</v>
      </c>
      <c r="BE53">
        <f t="shared" si="78"/>
        <v>0.36025074497550497</v>
      </c>
      <c r="BF53" t="e">
        <f t="shared" si="79"/>
        <v>#DIV/0!</v>
      </c>
      <c r="BG53">
        <f t="shared" si="80"/>
        <v>0.36025074497550497</v>
      </c>
      <c r="BH53" t="e">
        <f t="shared" si="81"/>
        <v>#DIV/0!</v>
      </c>
      <c r="BI53">
        <f t="shared" si="82"/>
        <v>99.996583870967697</v>
      </c>
      <c r="BJ53">
        <f t="shared" si="83"/>
        <v>84.297434723829255</v>
      </c>
      <c r="BK53">
        <f t="shared" si="84"/>
        <v>0.84300314531348286</v>
      </c>
      <c r="BL53">
        <f t="shared" si="85"/>
        <v>0.19600629062696581</v>
      </c>
      <c r="BM53">
        <v>0.81022031015138296</v>
      </c>
      <c r="BN53">
        <v>0.5</v>
      </c>
      <c r="BO53" t="s">
        <v>253</v>
      </c>
      <c r="BP53">
        <v>1675244872.2354801</v>
      </c>
      <c r="BQ53">
        <v>400.025709677419</v>
      </c>
      <c r="BR53">
        <v>400.45977419354801</v>
      </c>
      <c r="BS53">
        <v>16.144022580645199</v>
      </c>
      <c r="BT53">
        <v>15.877729032258101</v>
      </c>
      <c r="BU53">
        <v>500.01574193548402</v>
      </c>
      <c r="BV53">
        <v>96.420783870967796</v>
      </c>
      <c r="BW53">
        <v>0.19996212903225799</v>
      </c>
      <c r="BX53">
        <v>28.409800000000001</v>
      </c>
      <c r="BY53">
        <v>27.9968516129032</v>
      </c>
      <c r="BZ53">
        <v>999.9</v>
      </c>
      <c r="CA53">
        <v>10001.6129032258</v>
      </c>
      <c r="CB53">
        <v>0</v>
      </c>
      <c r="CC53">
        <v>387.47783870967697</v>
      </c>
      <c r="CD53">
        <v>99.996583870967697</v>
      </c>
      <c r="CE53">
        <v>0.89988116129032303</v>
      </c>
      <c r="CF53">
        <v>0.10011884516128999</v>
      </c>
      <c r="CG53">
        <v>0</v>
      </c>
      <c r="CH53">
        <v>2.2880290322580601</v>
      </c>
      <c r="CI53">
        <v>0</v>
      </c>
      <c r="CJ53">
        <v>41.087822580645202</v>
      </c>
      <c r="CK53">
        <v>914.26941935483899</v>
      </c>
      <c r="CL53">
        <v>37.424999999999997</v>
      </c>
      <c r="CM53">
        <v>42.048000000000002</v>
      </c>
      <c r="CN53">
        <v>39.578258064516099</v>
      </c>
      <c r="CO53">
        <v>40.390999999999998</v>
      </c>
      <c r="CP53">
        <v>38.061999999999998</v>
      </c>
      <c r="CQ53">
        <v>89.985161290322594</v>
      </c>
      <c r="CR53">
        <v>10.01</v>
      </c>
      <c r="CS53">
        <v>0</v>
      </c>
      <c r="CT53">
        <v>60</v>
      </c>
      <c r="CU53">
        <v>2.2946846153846101</v>
      </c>
      <c r="CV53">
        <v>-0.74600341291776695</v>
      </c>
      <c r="CW53">
        <v>2.3134632429889002</v>
      </c>
      <c r="CX53">
        <v>41.105930769230802</v>
      </c>
      <c r="CY53">
        <v>15</v>
      </c>
      <c r="CZ53">
        <v>1675242571.0999999</v>
      </c>
      <c r="DA53" t="s">
        <v>254</v>
      </c>
      <c r="DB53">
        <v>1</v>
      </c>
      <c r="DC53">
        <v>-3.9409999999999998</v>
      </c>
      <c r="DD53">
        <v>0.39400000000000002</v>
      </c>
      <c r="DE53">
        <v>401</v>
      </c>
      <c r="DF53">
        <v>15</v>
      </c>
      <c r="DG53">
        <v>1.95</v>
      </c>
      <c r="DH53">
        <v>0.51</v>
      </c>
      <c r="DI53">
        <v>-0.451634166666667</v>
      </c>
      <c r="DJ53">
        <v>8.1417471258972599E-2</v>
      </c>
      <c r="DK53">
        <v>0.103777768701299</v>
      </c>
      <c r="DL53">
        <v>1</v>
      </c>
      <c r="DM53">
        <v>2.246</v>
      </c>
      <c r="DN53">
        <v>0.35214629494354299</v>
      </c>
      <c r="DO53">
        <v>0.20707378395151799</v>
      </c>
      <c r="DP53">
        <v>1</v>
      </c>
      <c r="DQ53">
        <v>0.26714325925925902</v>
      </c>
      <c r="DR53">
        <v>1.6946175631996801E-3</v>
      </c>
      <c r="DS53">
        <v>7.9886274424500608E-3</v>
      </c>
      <c r="DT53">
        <v>1</v>
      </c>
      <c r="DU53">
        <v>3</v>
      </c>
      <c r="DV53">
        <v>3</v>
      </c>
      <c r="DW53" t="s">
        <v>259</v>
      </c>
      <c r="DX53">
        <v>100</v>
      </c>
      <c r="DY53">
        <v>100</v>
      </c>
      <c r="DZ53">
        <v>-3.9409999999999998</v>
      </c>
      <c r="EA53">
        <v>0.39400000000000002</v>
      </c>
      <c r="EB53">
        <v>2</v>
      </c>
      <c r="EC53">
        <v>515.96</v>
      </c>
      <c r="ED53">
        <v>437.72300000000001</v>
      </c>
      <c r="EE53">
        <v>27.769300000000001</v>
      </c>
      <c r="EF53">
        <v>30.6479</v>
      </c>
      <c r="EG53">
        <v>30.0002</v>
      </c>
      <c r="EH53">
        <v>30.8399</v>
      </c>
      <c r="EI53">
        <v>30.8735</v>
      </c>
      <c r="EJ53">
        <v>19.967500000000001</v>
      </c>
      <c r="EK53">
        <v>30.693200000000001</v>
      </c>
      <c r="EL53">
        <v>15.786099999999999</v>
      </c>
      <c r="EM53">
        <v>27.764299999999999</v>
      </c>
      <c r="EN53">
        <v>400.53699999999998</v>
      </c>
      <c r="EO53">
        <v>15.9026</v>
      </c>
      <c r="EP53">
        <v>100.20699999999999</v>
      </c>
      <c r="EQ53">
        <v>90.542500000000004</v>
      </c>
    </row>
    <row r="54" spans="1:147" x14ac:dyDescent="0.3">
      <c r="A54">
        <v>38</v>
      </c>
      <c r="B54">
        <v>1675244940.4000001</v>
      </c>
      <c r="C54">
        <v>2280.8000001907299</v>
      </c>
      <c r="D54" t="s">
        <v>366</v>
      </c>
      <c r="E54" t="s">
        <v>367</v>
      </c>
      <c r="F54">
        <v>1675244932.39677</v>
      </c>
      <c r="G54">
        <f t="shared" si="43"/>
        <v>1.5928046903595271E-3</v>
      </c>
      <c r="H54">
        <f t="shared" si="44"/>
        <v>2.2233394757947527</v>
      </c>
      <c r="I54">
        <f t="shared" si="45"/>
        <v>400.03470967741902</v>
      </c>
      <c r="J54">
        <f t="shared" si="46"/>
        <v>333.21596663248403</v>
      </c>
      <c r="K54">
        <f t="shared" si="47"/>
        <v>32.195900698154304</v>
      </c>
      <c r="L54">
        <f t="shared" si="48"/>
        <v>38.652042753984865</v>
      </c>
      <c r="M54">
        <f t="shared" si="49"/>
        <v>6.7862339248326409E-2</v>
      </c>
      <c r="N54">
        <f t="shared" si="50"/>
        <v>3.3858279365703834</v>
      </c>
      <c r="O54">
        <f t="shared" si="51"/>
        <v>6.7115664087197893E-2</v>
      </c>
      <c r="P54">
        <f t="shared" si="52"/>
        <v>4.2013691160348837E-2</v>
      </c>
      <c r="Q54">
        <f t="shared" si="53"/>
        <v>16.521619733694777</v>
      </c>
      <c r="R54">
        <f t="shared" si="54"/>
        <v>28.113079358640498</v>
      </c>
      <c r="S54">
        <f t="shared" si="55"/>
        <v>27.972229032258099</v>
      </c>
      <c r="T54">
        <f t="shared" si="56"/>
        <v>3.7887003531625933</v>
      </c>
      <c r="U54">
        <f t="shared" si="57"/>
        <v>40.163864929359782</v>
      </c>
      <c r="V54">
        <f t="shared" si="58"/>
        <v>1.5591086871582338</v>
      </c>
      <c r="W54">
        <f t="shared" si="59"/>
        <v>3.8818691624931878</v>
      </c>
      <c r="X54">
        <f t="shared" si="60"/>
        <v>2.2295916660043593</v>
      </c>
      <c r="Y54">
        <f t="shared" si="61"/>
        <v>-70.242686844855143</v>
      </c>
      <c r="Z54">
        <f t="shared" si="62"/>
        <v>76.170232847471127</v>
      </c>
      <c r="AA54">
        <f t="shared" si="63"/>
        <v>4.9126291059629539</v>
      </c>
      <c r="AB54">
        <f t="shared" si="64"/>
        <v>27.36179484227371</v>
      </c>
      <c r="AC54">
        <v>-3.9992341483076899E-2</v>
      </c>
      <c r="AD54">
        <v>4.4894906836290903E-2</v>
      </c>
      <c r="AE54">
        <v>3.37570642178187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50761.000361421444</v>
      </c>
      <c r="AK54">
        <v>0</v>
      </c>
      <c r="AL54">
        <v>0</v>
      </c>
      <c r="AM54">
        <v>0</v>
      </c>
      <c r="AN54">
        <f t="shared" si="68"/>
        <v>0</v>
      </c>
      <c r="AO54" t="e">
        <f t="shared" si="69"/>
        <v>#DIV/0!</v>
      </c>
      <c r="AP54">
        <v>-1</v>
      </c>
      <c r="AQ54" t="s">
        <v>368</v>
      </c>
      <c r="AR54">
        <v>2.2721461538461498</v>
      </c>
      <c r="AS54">
        <v>1.3759999999999999</v>
      </c>
      <c r="AT54">
        <f t="shared" si="70"/>
        <v>-0.65126900715563218</v>
      </c>
      <c r="AU54">
        <v>0.5</v>
      </c>
      <c r="AV54">
        <f t="shared" si="71"/>
        <v>84.29107290537182</v>
      </c>
      <c r="AW54">
        <f t="shared" si="72"/>
        <v>2.2233394757947527</v>
      </c>
      <c r="AX54">
        <f t="shared" si="73"/>
        <v>-27.448081681582256</v>
      </c>
      <c r="AY54">
        <f t="shared" si="74"/>
        <v>1</v>
      </c>
      <c r="AZ54">
        <f t="shared" si="75"/>
        <v>3.8240579514433146E-2</v>
      </c>
      <c r="BA54">
        <f t="shared" si="76"/>
        <v>-1</v>
      </c>
      <c r="BB54" t="s">
        <v>252</v>
      </c>
      <c r="BC54">
        <v>0</v>
      </c>
      <c r="BD54">
        <f t="shared" si="77"/>
        <v>1.3759999999999999</v>
      </c>
      <c r="BE54">
        <f t="shared" si="78"/>
        <v>-0.6512690071556323</v>
      </c>
      <c r="BF54" t="e">
        <f t="shared" si="79"/>
        <v>#DIV/0!</v>
      </c>
      <c r="BG54">
        <f t="shared" si="80"/>
        <v>-0.6512690071556323</v>
      </c>
      <c r="BH54" t="e">
        <f t="shared" si="81"/>
        <v>#DIV/0!</v>
      </c>
      <c r="BI54">
        <f t="shared" si="82"/>
        <v>99.989009677419304</v>
      </c>
      <c r="BJ54">
        <f t="shared" si="83"/>
        <v>84.29107290537182</v>
      </c>
      <c r="BK54">
        <f t="shared" si="84"/>
        <v>0.84300337784430945</v>
      </c>
      <c r="BL54">
        <f t="shared" si="85"/>
        <v>0.19600675568861889</v>
      </c>
      <c r="BM54">
        <v>0.81022031015138296</v>
      </c>
      <c r="BN54">
        <v>0.5</v>
      </c>
      <c r="BO54" t="s">
        <v>253</v>
      </c>
      <c r="BP54">
        <v>1675244932.39677</v>
      </c>
      <c r="BQ54">
        <v>400.03470967741902</v>
      </c>
      <c r="BR54">
        <v>400.49822580645201</v>
      </c>
      <c r="BS54">
        <v>16.1362129032258</v>
      </c>
      <c r="BT54">
        <v>15.8822806451613</v>
      </c>
      <c r="BU54">
        <v>500.014677419355</v>
      </c>
      <c r="BV54">
        <v>96.421703225806496</v>
      </c>
      <c r="BW54">
        <v>0.200019387096774</v>
      </c>
      <c r="BX54">
        <v>28.389516129032302</v>
      </c>
      <c r="BY54">
        <v>27.972229032258099</v>
      </c>
      <c r="BZ54">
        <v>999.9</v>
      </c>
      <c r="CA54">
        <v>10002.2580645161</v>
      </c>
      <c r="CB54">
        <v>0</v>
      </c>
      <c r="CC54">
        <v>387.43254838709697</v>
      </c>
      <c r="CD54">
        <v>99.989009677419304</v>
      </c>
      <c r="CE54">
        <v>0.89988116129032303</v>
      </c>
      <c r="CF54">
        <v>0.10011884516128999</v>
      </c>
      <c r="CG54">
        <v>0</v>
      </c>
      <c r="CH54">
        <v>2.2764387096774201</v>
      </c>
      <c r="CI54">
        <v>0</v>
      </c>
      <c r="CJ54">
        <v>41.171164516128997</v>
      </c>
      <c r="CK54">
        <v>914.20029032258105</v>
      </c>
      <c r="CL54">
        <v>37.375</v>
      </c>
      <c r="CM54">
        <v>42</v>
      </c>
      <c r="CN54">
        <v>39.53</v>
      </c>
      <c r="CO54">
        <v>40.375</v>
      </c>
      <c r="CP54">
        <v>38</v>
      </c>
      <c r="CQ54">
        <v>89.977419354838702</v>
      </c>
      <c r="CR54">
        <v>10.01</v>
      </c>
      <c r="CS54">
        <v>0</v>
      </c>
      <c r="CT54">
        <v>59.399999856948902</v>
      </c>
      <c r="CU54">
        <v>2.2721461538461498</v>
      </c>
      <c r="CV54">
        <v>-0.378078626573842</v>
      </c>
      <c r="CW54">
        <v>1.62589743713318</v>
      </c>
      <c r="CX54">
        <v>41.142942307692302</v>
      </c>
      <c r="CY54">
        <v>15</v>
      </c>
      <c r="CZ54">
        <v>1675242571.0999999</v>
      </c>
      <c r="DA54" t="s">
        <v>254</v>
      </c>
      <c r="DB54">
        <v>1</v>
      </c>
      <c r="DC54">
        <v>-3.9409999999999998</v>
      </c>
      <c r="DD54">
        <v>0.39400000000000002</v>
      </c>
      <c r="DE54">
        <v>401</v>
      </c>
      <c r="DF54">
        <v>15</v>
      </c>
      <c r="DG54">
        <v>1.95</v>
      </c>
      <c r="DH54">
        <v>0.51</v>
      </c>
      <c r="DI54">
        <v>-0.48694637037036997</v>
      </c>
      <c r="DJ54">
        <v>0.12879680887952499</v>
      </c>
      <c r="DK54">
        <v>9.7390740067523199E-2</v>
      </c>
      <c r="DL54">
        <v>1</v>
      </c>
      <c r="DM54">
        <v>2.2884111111111101</v>
      </c>
      <c r="DN54">
        <v>-0.10232231628562299</v>
      </c>
      <c r="DO54">
        <v>0.17980825370033901</v>
      </c>
      <c r="DP54">
        <v>1</v>
      </c>
      <c r="DQ54">
        <v>0.25307977777777801</v>
      </c>
      <c r="DR54">
        <v>-7.7304387386633597E-3</v>
      </c>
      <c r="DS54">
        <v>9.7206161301955207E-3</v>
      </c>
      <c r="DT54">
        <v>1</v>
      </c>
      <c r="DU54">
        <v>3</v>
      </c>
      <c r="DV54">
        <v>3</v>
      </c>
      <c r="DW54" t="s">
        <v>259</v>
      </c>
      <c r="DX54">
        <v>100</v>
      </c>
      <c r="DY54">
        <v>100</v>
      </c>
      <c r="DZ54">
        <v>-3.9409999999999998</v>
      </c>
      <c r="EA54">
        <v>0.39400000000000002</v>
      </c>
      <c r="EB54">
        <v>2</v>
      </c>
      <c r="EC54">
        <v>516.15200000000004</v>
      </c>
      <c r="ED54">
        <v>436.75200000000001</v>
      </c>
      <c r="EE54">
        <v>27.779499999999999</v>
      </c>
      <c r="EF54">
        <v>30.655899999999999</v>
      </c>
      <c r="EG54">
        <v>30.0001</v>
      </c>
      <c r="EH54">
        <v>30.847899999999999</v>
      </c>
      <c r="EI54">
        <v>30.881499999999999</v>
      </c>
      <c r="EJ54">
        <v>19.9693</v>
      </c>
      <c r="EK54">
        <v>30.419499999999999</v>
      </c>
      <c r="EL54">
        <v>15.0397</v>
      </c>
      <c r="EM54">
        <v>27.787500000000001</v>
      </c>
      <c r="EN54">
        <v>400.48700000000002</v>
      </c>
      <c r="EO54">
        <v>15.8649</v>
      </c>
      <c r="EP54">
        <v>100.208</v>
      </c>
      <c r="EQ54">
        <v>90.543999999999997</v>
      </c>
    </row>
    <row r="55" spans="1:147" x14ac:dyDescent="0.3">
      <c r="A55">
        <v>39</v>
      </c>
      <c r="B55">
        <v>1675245059.4000001</v>
      </c>
      <c r="C55">
        <v>2399.8000001907299</v>
      </c>
      <c r="D55" t="s">
        <v>369</v>
      </c>
      <c r="E55" t="s">
        <v>370</v>
      </c>
      <c r="F55">
        <v>1675245051.4000001</v>
      </c>
      <c r="G55">
        <f t="shared" si="43"/>
        <v>1.7470897654128974E-3</v>
      </c>
      <c r="H55">
        <f t="shared" si="44"/>
        <v>8.1940314971937447</v>
      </c>
      <c r="I55">
        <f t="shared" si="45"/>
        <v>399.88864516129001</v>
      </c>
      <c r="J55">
        <f t="shared" si="46"/>
        <v>206.15090559818478</v>
      </c>
      <c r="K55">
        <f t="shared" si="47"/>
        <v>19.918025294087663</v>
      </c>
      <c r="L55">
        <f t="shared" si="48"/>
        <v>38.636707057042173</v>
      </c>
      <c r="M55">
        <f t="shared" si="49"/>
        <v>7.2778347096532844E-2</v>
      </c>
      <c r="N55">
        <f t="shared" si="50"/>
        <v>3.3901726849156737</v>
      </c>
      <c r="O55">
        <f t="shared" si="51"/>
        <v>7.1921397384514862E-2</v>
      </c>
      <c r="P55">
        <f t="shared" si="52"/>
        <v>4.5027026046393789E-2</v>
      </c>
      <c r="Q55">
        <f t="shared" si="53"/>
        <v>161.84811585541138</v>
      </c>
      <c r="R55">
        <f t="shared" si="54"/>
        <v>28.417964253923042</v>
      </c>
      <c r="S55">
        <f t="shared" si="55"/>
        <v>28.162987096774199</v>
      </c>
      <c r="T55">
        <f t="shared" si="56"/>
        <v>3.8310464813834386</v>
      </c>
      <c r="U55">
        <f t="shared" si="57"/>
        <v>40.871144690861087</v>
      </c>
      <c r="V55">
        <f t="shared" si="58"/>
        <v>1.549368808956356</v>
      </c>
      <c r="W55">
        <f t="shared" si="59"/>
        <v>3.7908622835875692</v>
      </c>
      <c r="X55">
        <f t="shared" si="60"/>
        <v>2.2816776724270826</v>
      </c>
      <c r="Y55">
        <f t="shared" si="61"/>
        <v>-77.046658654708779</v>
      </c>
      <c r="Z55">
        <f t="shared" si="62"/>
        <v>-33.076832481138169</v>
      </c>
      <c r="AA55">
        <f t="shared" si="63"/>
        <v>-2.1282694294473741</v>
      </c>
      <c r="AB55">
        <f t="shared" si="64"/>
        <v>49.596355290117046</v>
      </c>
      <c r="AC55">
        <v>-4.0056894242743897E-2</v>
      </c>
      <c r="AD55">
        <v>4.4967372964149301E-2</v>
      </c>
      <c r="AE55">
        <v>3.3800348327063601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50908.331166969147</v>
      </c>
      <c r="AK55">
        <v>0</v>
      </c>
      <c r="AL55">
        <v>0</v>
      </c>
      <c r="AM55">
        <v>0</v>
      </c>
      <c r="AN55">
        <f t="shared" si="68"/>
        <v>0</v>
      </c>
      <c r="AO55" t="e">
        <f t="shared" si="69"/>
        <v>#DIV/0!</v>
      </c>
      <c r="AP55">
        <v>-1</v>
      </c>
      <c r="AQ55" t="s">
        <v>371</v>
      </c>
      <c r="AR55">
        <v>2.2576000000000001</v>
      </c>
      <c r="AS55">
        <v>1.2956000000000001</v>
      </c>
      <c r="AT55">
        <f t="shared" si="70"/>
        <v>-0.74251312133374481</v>
      </c>
      <c r="AU55">
        <v>0.5</v>
      </c>
      <c r="AV55">
        <f t="shared" si="71"/>
        <v>841.20906019301492</v>
      </c>
      <c r="AW55">
        <f t="shared" si="72"/>
        <v>8.1940314971937447</v>
      </c>
      <c r="AX55">
        <f t="shared" si="73"/>
        <v>-312.30438248907075</v>
      </c>
      <c r="AY55">
        <f t="shared" si="74"/>
        <v>1</v>
      </c>
      <c r="AZ55">
        <f t="shared" si="75"/>
        <v>1.092954407205764E-2</v>
      </c>
      <c r="BA55">
        <f t="shared" si="76"/>
        <v>-1</v>
      </c>
      <c r="BB55" t="s">
        <v>252</v>
      </c>
      <c r="BC55">
        <v>0</v>
      </c>
      <c r="BD55">
        <f t="shared" si="77"/>
        <v>1.2956000000000001</v>
      </c>
      <c r="BE55">
        <f t="shared" si="78"/>
        <v>-0.74251312133374492</v>
      </c>
      <c r="BF55" t="e">
        <f t="shared" si="79"/>
        <v>#DIV/0!</v>
      </c>
      <c r="BG55">
        <f t="shared" si="80"/>
        <v>-0.74251312133374492</v>
      </c>
      <c r="BH55" t="e">
        <f t="shared" si="81"/>
        <v>#DIV/0!</v>
      </c>
      <c r="BI55">
        <f t="shared" si="82"/>
        <v>1000.01112903226</v>
      </c>
      <c r="BJ55">
        <f t="shared" si="83"/>
        <v>841.20906019301492</v>
      </c>
      <c r="BK55">
        <f t="shared" si="84"/>
        <v>0.84119969845443376</v>
      </c>
      <c r="BL55">
        <f t="shared" si="85"/>
        <v>0.19239939690886762</v>
      </c>
      <c r="BM55">
        <v>0.81022031015138296</v>
      </c>
      <c r="BN55">
        <v>0.5</v>
      </c>
      <c r="BO55" t="s">
        <v>253</v>
      </c>
      <c r="BP55">
        <v>1675245051.4000001</v>
      </c>
      <c r="BQ55">
        <v>399.88864516129001</v>
      </c>
      <c r="BR55">
        <v>401.32967741935499</v>
      </c>
      <c r="BS55">
        <v>16.035916129032302</v>
      </c>
      <c r="BT55">
        <v>15.757345161290299</v>
      </c>
      <c r="BU55">
        <v>499.99048387096798</v>
      </c>
      <c r="BV55">
        <v>96.418751612903193</v>
      </c>
      <c r="BW55">
        <v>0.199913419354839</v>
      </c>
      <c r="BX55">
        <v>27.982012903225801</v>
      </c>
      <c r="BY55">
        <v>28.162987096774199</v>
      </c>
      <c r="BZ55">
        <v>999.9</v>
      </c>
      <c r="CA55">
        <v>10018.7096774194</v>
      </c>
      <c r="CB55">
        <v>0</v>
      </c>
      <c r="CC55">
        <v>387.486548387097</v>
      </c>
      <c r="CD55">
        <v>1000.01112903226</v>
      </c>
      <c r="CE55">
        <v>0.96000645161290299</v>
      </c>
      <c r="CF55">
        <v>3.99936903225806E-2</v>
      </c>
      <c r="CG55">
        <v>0</v>
      </c>
      <c r="CH55">
        <v>2.2500838709677402</v>
      </c>
      <c r="CI55">
        <v>0</v>
      </c>
      <c r="CJ55">
        <v>527.58435483871006</v>
      </c>
      <c r="CK55">
        <v>9334.4477419354807</v>
      </c>
      <c r="CL55">
        <v>37.896967741935498</v>
      </c>
      <c r="CM55">
        <v>41.936999999999998</v>
      </c>
      <c r="CN55">
        <v>39.512</v>
      </c>
      <c r="CO55">
        <v>40.320129032258102</v>
      </c>
      <c r="CP55">
        <v>38.156999999999996</v>
      </c>
      <c r="CQ55">
        <v>960.01903225806495</v>
      </c>
      <c r="CR55">
        <v>39.990322580645199</v>
      </c>
      <c r="CS55">
        <v>0</v>
      </c>
      <c r="CT55">
        <v>118.59999990463299</v>
      </c>
      <c r="CU55">
        <v>2.2576000000000001</v>
      </c>
      <c r="CV55">
        <v>-0.136348721487936</v>
      </c>
      <c r="CW55">
        <v>-37.429709398294399</v>
      </c>
      <c r="CX55">
        <v>527.13380769230798</v>
      </c>
      <c r="CY55">
        <v>15</v>
      </c>
      <c r="CZ55">
        <v>1675242571.0999999</v>
      </c>
      <c r="DA55" t="s">
        <v>254</v>
      </c>
      <c r="DB55">
        <v>1</v>
      </c>
      <c r="DC55">
        <v>-3.9409999999999998</v>
      </c>
      <c r="DD55">
        <v>0.39400000000000002</v>
      </c>
      <c r="DE55">
        <v>401</v>
      </c>
      <c r="DF55">
        <v>15</v>
      </c>
      <c r="DG55">
        <v>1.95</v>
      </c>
      <c r="DH55">
        <v>0.51</v>
      </c>
      <c r="DI55">
        <v>-1.3986437037037001</v>
      </c>
      <c r="DJ55">
        <v>-0.36360013722127399</v>
      </c>
      <c r="DK55">
        <v>0.102255154706549</v>
      </c>
      <c r="DL55">
        <v>1</v>
      </c>
      <c r="DM55">
        <v>2.2435533333333302</v>
      </c>
      <c r="DN55">
        <v>2.72796582320094E-2</v>
      </c>
      <c r="DO55">
        <v>0.150335044483979</v>
      </c>
      <c r="DP55">
        <v>1</v>
      </c>
      <c r="DQ55">
        <v>0.23394162962963</v>
      </c>
      <c r="DR55">
        <v>0.448469507146949</v>
      </c>
      <c r="DS55">
        <v>6.5402479750047801E-2</v>
      </c>
      <c r="DT55">
        <v>0</v>
      </c>
      <c r="DU55">
        <v>2</v>
      </c>
      <c r="DV55">
        <v>3</v>
      </c>
      <c r="DW55" t="s">
        <v>263</v>
      </c>
      <c r="DX55">
        <v>100</v>
      </c>
      <c r="DY55">
        <v>100</v>
      </c>
      <c r="DZ55">
        <v>-3.9409999999999998</v>
      </c>
      <c r="EA55">
        <v>0.39400000000000002</v>
      </c>
      <c r="EB55">
        <v>2</v>
      </c>
      <c r="EC55">
        <v>515.68399999999997</v>
      </c>
      <c r="ED55">
        <v>434.85300000000001</v>
      </c>
      <c r="EE55">
        <v>22.7285</v>
      </c>
      <c r="EF55">
        <v>30.6905</v>
      </c>
      <c r="EG55">
        <v>29.9983</v>
      </c>
      <c r="EH55">
        <v>30.869199999999999</v>
      </c>
      <c r="EI55">
        <v>30.902699999999999</v>
      </c>
      <c r="EJ55">
        <v>20.014700000000001</v>
      </c>
      <c r="EK55">
        <v>33.185699999999997</v>
      </c>
      <c r="EL55">
        <v>12.7958</v>
      </c>
      <c r="EM55">
        <v>22.8447</v>
      </c>
      <c r="EN55">
        <v>401.351</v>
      </c>
      <c r="EO55">
        <v>15.3499</v>
      </c>
      <c r="EP55">
        <v>100.212</v>
      </c>
      <c r="EQ55">
        <v>90.546000000000006</v>
      </c>
    </row>
    <row r="56" spans="1:147" x14ac:dyDescent="0.3">
      <c r="A56">
        <v>40</v>
      </c>
      <c r="B56">
        <v>1675245119.4000001</v>
      </c>
      <c r="C56">
        <v>2459.8000001907299</v>
      </c>
      <c r="D56" t="s">
        <v>372</v>
      </c>
      <c r="E56" t="s">
        <v>373</v>
      </c>
      <c r="F56">
        <v>1675245111.4000001</v>
      </c>
      <c r="G56">
        <f t="shared" si="43"/>
        <v>2.6314444665469015E-3</v>
      </c>
      <c r="H56">
        <f t="shared" si="44"/>
        <v>8.5270103811040663</v>
      </c>
      <c r="I56">
        <f t="shared" si="45"/>
        <v>399.95412903225798</v>
      </c>
      <c r="J56">
        <f t="shared" si="46"/>
        <v>264.66187846786403</v>
      </c>
      <c r="K56">
        <f t="shared" si="47"/>
        <v>25.572444695053431</v>
      </c>
      <c r="L56">
        <f t="shared" si="48"/>
        <v>38.644798051176714</v>
      </c>
      <c r="M56">
        <f t="shared" si="49"/>
        <v>0.1129467294324213</v>
      </c>
      <c r="N56">
        <f t="shared" si="50"/>
        <v>3.3846923535178273</v>
      </c>
      <c r="O56">
        <f t="shared" si="51"/>
        <v>0.11089389261905266</v>
      </c>
      <c r="P56">
        <f t="shared" si="52"/>
        <v>6.9490014391376184E-2</v>
      </c>
      <c r="Q56">
        <f t="shared" si="53"/>
        <v>161.84571774607176</v>
      </c>
      <c r="R56">
        <f t="shared" si="54"/>
        <v>27.655351520421249</v>
      </c>
      <c r="S56">
        <f t="shared" si="55"/>
        <v>27.6386161290323</v>
      </c>
      <c r="T56">
        <f t="shared" si="56"/>
        <v>3.7156230727764865</v>
      </c>
      <c r="U56">
        <f t="shared" si="57"/>
        <v>40.468828208364968</v>
      </c>
      <c r="V56">
        <f t="shared" si="58"/>
        <v>1.4845144402179207</v>
      </c>
      <c r="W56">
        <f t="shared" si="59"/>
        <v>3.6682911414545711</v>
      </c>
      <c r="X56">
        <f t="shared" si="60"/>
        <v>2.2311086325585658</v>
      </c>
      <c r="Y56">
        <f t="shared" si="61"/>
        <v>-116.04670097471836</v>
      </c>
      <c r="Z56">
        <f t="shared" si="62"/>
        <v>-39.98921899641654</v>
      </c>
      <c r="AA56">
        <f t="shared" si="63"/>
        <v>-2.5632698435636536</v>
      </c>
      <c r="AB56">
        <f t="shared" si="64"/>
        <v>3.2465279313731941</v>
      </c>
      <c r="AC56">
        <v>-3.9975475041663197E-2</v>
      </c>
      <c r="AD56">
        <v>4.4875972778222598E-2</v>
      </c>
      <c r="AE56">
        <v>3.3745751073950099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50904.335538993597</v>
      </c>
      <c r="AK56">
        <v>0</v>
      </c>
      <c r="AL56">
        <v>0</v>
      </c>
      <c r="AM56">
        <v>0</v>
      </c>
      <c r="AN56">
        <f t="shared" si="68"/>
        <v>0</v>
      </c>
      <c r="AO56" t="e">
        <f t="shared" si="69"/>
        <v>#DIV/0!</v>
      </c>
      <c r="AP56">
        <v>-1</v>
      </c>
      <c r="AQ56" t="s">
        <v>374</v>
      </c>
      <c r="AR56">
        <v>2.3076038461538499</v>
      </c>
      <c r="AS56">
        <v>1.7072000000000001</v>
      </c>
      <c r="AT56">
        <f t="shared" si="70"/>
        <v>-0.35168922572273309</v>
      </c>
      <c r="AU56">
        <v>0.5</v>
      </c>
      <c r="AV56">
        <f t="shared" si="71"/>
        <v>841.19655538098993</v>
      </c>
      <c r="AW56">
        <f t="shared" si="72"/>
        <v>8.5270103811040663</v>
      </c>
      <c r="AX56">
        <f t="shared" si="73"/>
        <v>-147.91988262128527</v>
      </c>
      <c r="AY56">
        <f t="shared" si="74"/>
        <v>1</v>
      </c>
      <c r="AZ56">
        <f t="shared" si="75"/>
        <v>1.1325546116613789E-2</v>
      </c>
      <c r="BA56">
        <f t="shared" si="76"/>
        <v>-1</v>
      </c>
      <c r="BB56" t="s">
        <v>252</v>
      </c>
      <c r="BC56">
        <v>0</v>
      </c>
      <c r="BD56">
        <f t="shared" si="77"/>
        <v>1.7072000000000001</v>
      </c>
      <c r="BE56">
        <f t="shared" si="78"/>
        <v>-0.35168922572273303</v>
      </c>
      <c r="BF56" t="e">
        <f t="shared" si="79"/>
        <v>#DIV/0!</v>
      </c>
      <c r="BG56">
        <f t="shared" si="80"/>
        <v>-0.35168922572273303</v>
      </c>
      <c r="BH56" t="e">
        <f t="shared" si="81"/>
        <v>#DIV/0!</v>
      </c>
      <c r="BI56">
        <f t="shared" si="82"/>
        <v>999.99625806451604</v>
      </c>
      <c r="BJ56">
        <f t="shared" si="83"/>
        <v>841.19655538098993</v>
      </c>
      <c r="BK56">
        <f t="shared" si="84"/>
        <v>0.841199703096008</v>
      </c>
      <c r="BL56">
        <f t="shared" si="85"/>
        <v>0.19239940619201598</v>
      </c>
      <c r="BM56">
        <v>0.81022031015138296</v>
      </c>
      <c r="BN56">
        <v>0.5</v>
      </c>
      <c r="BO56" t="s">
        <v>253</v>
      </c>
      <c r="BP56">
        <v>1675245111.4000001</v>
      </c>
      <c r="BQ56">
        <v>399.95412903225798</v>
      </c>
      <c r="BR56">
        <v>401.50638709677401</v>
      </c>
      <c r="BS56">
        <v>15.363974193548399</v>
      </c>
      <c r="BT56">
        <v>14.9441258064516</v>
      </c>
      <c r="BU56">
        <v>500.01216129032298</v>
      </c>
      <c r="BV56">
        <v>96.423019354838701</v>
      </c>
      <c r="BW56">
        <v>0.20005625806451599</v>
      </c>
      <c r="BX56">
        <v>27.419467741935499</v>
      </c>
      <c r="BY56">
        <v>27.6386161290323</v>
      </c>
      <c r="BZ56">
        <v>999.9</v>
      </c>
      <c r="CA56">
        <v>9997.9032258064508</v>
      </c>
      <c r="CB56">
        <v>0</v>
      </c>
      <c r="CC56">
        <v>387.44509677419302</v>
      </c>
      <c r="CD56">
        <v>999.99625806451604</v>
      </c>
      <c r="CE56">
        <v>0.96001064516128998</v>
      </c>
      <c r="CF56">
        <v>3.9989741935483901E-2</v>
      </c>
      <c r="CG56">
        <v>0</v>
      </c>
      <c r="CH56">
        <v>2.3046161290322602</v>
      </c>
      <c r="CI56">
        <v>0</v>
      </c>
      <c r="CJ56">
        <v>502.99683870967698</v>
      </c>
      <c r="CK56">
        <v>9334.3219354838693</v>
      </c>
      <c r="CL56">
        <v>38.360774193548401</v>
      </c>
      <c r="CM56">
        <v>41.983741935483899</v>
      </c>
      <c r="CN56">
        <v>39.735774193548401</v>
      </c>
      <c r="CO56">
        <v>40.378999999999998</v>
      </c>
      <c r="CP56">
        <v>38.495935483871001</v>
      </c>
      <c r="CQ56">
        <v>960.00741935483904</v>
      </c>
      <c r="CR56">
        <v>39.99</v>
      </c>
      <c r="CS56">
        <v>0</v>
      </c>
      <c r="CT56">
        <v>59.400000095367403</v>
      </c>
      <c r="CU56">
        <v>2.3076038461538499</v>
      </c>
      <c r="CV56">
        <v>0.45678290094711199</v>
      </c>
      <c r="CW56">
        <v>-4.4629743683632404</v>
      </c>
      <c r="CX56">
        <v>502.92599999999999</v>
      </c>
      <c r="CY56">
        <v>15</v>
      </c>
      <c r="CZ56">
        <v>1675242571.0999999</v>
      </c>
      <c r="DA56" t="s">
        <v>254</v>
      </c>
      <c r="DB56">
        <v>1</v>
      </c>
      <c r="DC56">
        <v>-3.9409999999999998</v>
      </c>
      <c r="DD56">
        <v>0.39400000000000002</v>
      </c>
      <c r="DE56">
        <v>401</v>
      </c>
      <c r="DF56">
        <v>15</v>
      </c>
      <c r="DG56">
        <v>1.95</v>
      </c>
      <c r="DH56">
        <v>0.51</v>
      </c>
      <c r="DI56">
        <v>-1.5460642592592599</v>
      </c>
      <c r="DJ56">
        <v>2.60172898799307E-2</v>
      </c>
      <c r="DK56">
        <v>9.4150706191207897E-2</v>
      </c>
      <c r="DL56">
        <v>1</v>
      </c>
      <c r="DM56">
        <v>2.3029288888888901</v>
      </c>
      <c r="DN56">
        <v>-7.4839863900764594E-2</v>
      </c>
      <c r="DO56">
        <v>0.20220268118040199</v>
      </c>
      <c r="DP56">
        <v>1</v>
      </c>
      <c r="DQ56">
        <v>0.42081764814814798</v>
      </c>
      <c r="DR56">
        <v>2.8435160663235599E-2</v>
      </c>
      <c r="DS56">
        <v>1.87018169875405E-2</v>
      </c>
      <c r="DT56">
        <v>1</v>
      </c>
      <c r="DU56">
        <v>3</v>
      </c>
      <c r="DV56">
        <v>3</v>
      </c>
      <c r="DW56" t="s">
        <v>259</v>
      </c>
      <c r="DX56">
        <v>100</v>
      </c>
      <c r="DY56">
        <v>100</v>
      </c>
      <c r="DZ56">
        <v>-3.9409999999999998</v>
      </c>
      <c r="EA56">
        <v>0.39400000000000002</v>
      </c>
      <c r="EB56">
        <v>2</v>
      </c>
      <c r="EC56">
        <v>516.51300000000003</v>
      </c>
      <c r="ED56">
        <v>433.709</v>
      </c>
      <c r="EE56">
        <v>24.307200000000002</v>
      </c>
      <c r="EF56">
        <v>30.738600000000002</v>
      </c>
      <c r="EG56">
        <v>29.9999</v>
      </c>
      <c r="EH56">
        <v>30.8932</v>
      </c>
      <c r="EI56">
        <v>30.921399999999998</v>
      </c>
      <c r="EJ56">
        <v>20.028099999999998</v>
      </c>
      <c r="EK56">
        <v>34.916400000000003</v>
      </c>
      <c r="EL56">
        <v>11.297599999999999</v>
      </c>
      <c r="EM56">
        <v>24.402699999999999</v>
      </c>
      <c r="EN56">
        <v>401.71899999999999</v>
      </c>
      <c r="EO56">
        <v>14.846500000000001</v>
      </c>
      <c r="EP56">
        <v>100.214</v>
      </c>
      <c r="EQ56">
        <v>90.552999999999997</v>
      </c>
    </row>
    <row r="57" spans="1:147" x14ac:dyDescent="0.3">
      <c r="A57">
        <v>41</v>
      </c>
      <c r="B57">
        <v>1675245179.4000001</v>
      </c>
      <c r="C57">
        <v>2519.8000001907299</v>
      </c>
      <c r="D57" t="s">
        <v>375</v>
      </c>
      <c r="E57" t="s">
        <v>376</v>
      </c>
      <c r="F57">
        <v>1675245171.4000001</v>
      </c>
      <c r="G57">
        <f t="shared" si="43"/>
        <v>2.7408612483230334E-3</v>
      </c>
      <c r="H57">
        <f t="shared" si="44"/>
        <v>9.9649304435748842</v>
      </c>
      <c r="I57">
        <f t="shared" si="45"/>
        <v>399.969290322581</v>
      </c>
      <c r="J57">
        <f t="shared" si="46"/>
        <v>247.75730764916528</v>
      </c>
      <c r="K57">
        <f t="shared" si="47"/>
        <v>23.939021289357324</v>
      </c>
      <c r="L57">
        <f t="shared" si="48"/>
        <v>38.6461793880963</v>
      </c>
      <c r="M57">
        <f t="shared" si="49"/>
        <v>0.11593373488642782</v>
      </c>
      <c r="N57">
        <f t="shared" si="50"/>
        <v>3.3872084202184669</v>
      </c>
      <c r="O57">
        <f t="shared" si="51"/>
        <v>0.11377357659509955</v>
      </c>
      <c r="P57">
        <f t="shared" si="52"/>
        <v>7.1299214548729228E-2</v>
      </c>
      <c r="Q57">
        <f t="shared" si="53"/>
        <v>161.84403524142067</v>
      </c>
      <c r="R57">
        <f t="shared" si="54"/>
        <v>27.722770353618905</v>
      </c>
      <c r="S57">
        <f t="shared" si="55"/>
        <v>27.725619354838699</v>
      </c>
      <c r="T57">
        <f t="shared" si="56"/>
        <v>3.7345613985157118</v>
      </c>
      <c r="U57">
        <f t="shared" si="57"/>
        <v>39.844839057949443</v>
      </c>
      <c r="V57">
        <f t="shared" si="58"/>
        <v>1.4695540093956367</v>
      </c>
      <c r="W57">
        <f t="shared" si="59"/>
        <v>3.6881916055887443</v>
      </c>
      <c r="X57">
        <f t="shared" si="60"/>
        <v>2.265007389120075</v>
      </c>
      <c r="Y57">
        <f t="shared" si="61"/>
        <v>-120.87198105104578</v>
      </c>
      <c r="Z57">
        <f t="shared" si="62"/>
        <v>-39.026365514263006</v>
      </c>
      <c r="AA57">
        <f t="shared" si="63"/>
        <v>-2.5019331415289887</v>
      </c>
      <c r="AB57">
        <f t="shared" si="64"/>
        <v>-0.5562444654170946</v>
      </c>
      <c r="AC57">
        <v>-4.0012848508361398E-2</v>
      </c>
      <c r="AD57">
        <v>4.4917927768686701E-2</v>
      </c>
      <c r="AE57">
        <v>3.3770817153822601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50934.303475921006</v>
      </c>
      <c r="AK57">
        <v>0</v>
      </c>
      <c r="AL57">
        <v>0</v>
      </c>
      <c r="AM57">
        <v>0</v>
      </c>
      <c r="AN57">
        <f t="shared" si="68"/>
        <v>0</v>
      </c>
      <c r="AO57" t="e">
        <f t="shared" si="69"/>
        <v>#DIV/0!</v>
      </c>
      <c r="AP57">
        <v>-1</v>
      </c>
      <c r="AQ57" t="s">
        <v>377</v>
      </c>
      <c r="AR57">
        <v>2.2692000000000001</v>
      </c>
      <c r="AS57">
        <v>1.6239699999999999</v>
      </c>
      <c r="AT57">
        <f t="shared" si="70"/>
        <v>-0.39731645289013984</v>
      </c>
      <c r="AU57">
        <v>0.5</v>
      </c>
      <c r="AV57">
        <f t="shared" si="71"/>
        <v>841.18745175535867</v>
      </c>
      <c r="AW57">
        <f t="shared" si="72"/>
        <v>9.9649304435748842</v>
      </c>
      <c r="AX57">
        <f t="shared" si="73"/>
        <v>-167.10880727356738</v>
      </c>
      <c r="AY57">
        <f t="shared" si="74"/>
        <v>1</v>
      </c>
      <c r="AZ57">
        <f t="shared" si="75"/>
        <v>1.3035061829195949E-2</v>
      </c>
      <c r="BA57">
        <f t="shared" si="76"/>
        <v>-1</v>
      </c>
      <c r="BB57" t="s">
        <v>252</v>
      </c>
      <c r="BC57">
        <v>0</v>
      </c>
      <c r="BD57">
        <f t="shared" si="77"/>
        <v>1.6239699999999999</v>
      </c>
      <c r="BE57">
        <f t="shared" si="78"/>
        <v>-0.39731645289013973</v>
      </c>
      <c r="BF57" t="e">
        <f t="shared" si="79"/>
        <v>#DIV/0!</v>
      </c>
      <c r="BG57">
        <f t="shared" si="80"/>
        <v>-0.39731645289013973</v>
      </c>
      <c r="BH57" t="e">
        <f t="shared" si="81"/>
        <v>#DIV/0!</v>
      </c>
      <c r="BI57">
        <f t="shared" si="82"/>
        <v>999.98538709677405</v>
      </c>
      <c r="BJ57">
        <f t="shared" si="83"/>
        <v>841.18745175535867</v>
      </c>
      <c r="BK57">
        <f t="shared" si="84"/>
        <v>0.84119974412581322</v>
      </c>
      <c r="BL57">
        <f t="shared" si="85"/>
        <v>0.19239948825162639</v>
      </c>
      <c r="BM57">
        <v>0.81022031015138296</v>
      </c>
      <c r="BN57">
        <v>0.5</v>
      </c>
      <c r="BO57" t="s">
        <v>253</v>
      </c>
      <c r="BP57">
        <v>1675245171.4000001</v>
      </c>
      <c r="BQ57">
        <v>399.969290322581</v>
      </c>
      <c r="BR57">
        <v>401.76164516129001</v>
      </c>
      <c r="BS57">
        <v>15.2091741935484</v>
      </c>
      <c r="BT57">
        <v>14.771800000000001</v>
      </c>
      <c r="BU57">
        <v>500.01267741935499</v>
      </c>
      <c r="BV57">
        <v>96.422945161290301</v>
      </c>
      <c r="BW57">
        <v>0.19992145161290301</v>
      </c>
      <c r="BX57">
        <v>27.511906451612901</v>
      </c>
      <c r="BY57">
        <v>27.725619354838699</v>
      </c>
      <c r="BZ57">
        <v>999.9</v>
      </c>
      <c r="CA57">
        <v>10007.2580645161</v>
      </c>
      <c r="CB57">
        <v>0</v>
      </c>
      <c r="CC57">
        <v>387.55080645161303</v>
      </c>
      <c r="CD57">
        <v>999.98538709677405</v>
      </c>
      <c r="CE57">
        <v>0.96001225806451596</v>
      </c>
      <c r="CF57">
        <v>3.9988096774193502E-2</v>
      </c>
      <c r="CG57">
        <v>0</v>
      </c>
      <c r="CH57">
        <v>2.27764193548387</v>
      </c>
      <c r="CI57">
        <v>0</v>
      </c>
      <c r="CJ57">
        <v>505.243258064516</v>
      </c>
      <c r="CK57">
        <v>9334.2232258064505</v>
      </c>
      <c r="CL57">
        <v>38.735774193548401</v>
      </c>
      <c r="CM57">
        <v>42.082322580645098</v>
      </c>
      <c r="CN57">
        <v>40.0059677419355</v>
      </c>
      <c r="CO57">
        <v>40.493903225806498</v>
      </c>
      <c r="CP57">
        <v>38.781999999999996</v>
      </c>
      <c r="CQ57">
        <v>959.996451612903</v>
      </c>
      <c r="CR57">
        <v>39.990967741935499</v>
      </c>
      <c r="CS57">
        <v>0</v>
      </c>
      <c r="CT57">
        <v>59.200000047683702</v>
      </c>
      <c r="CU57">
        <v>2.2692000000000001</v>
      </c>
      <c r="CV57">
        <v>-0.19961026123725401</v>
      </c>
      <c r="CW57">
        <v>5.6935384947197001</v>
      </c>
      <c r="CX57">
        <v>505.31215384615399</v>
      </c>
      <c r="CY57">
        <v>15</v>
      </c>
      <c r="CZ57">
        <v>1675242571.0999999</v>
      </c>
      <c r="DA57" t="s">
        <v>254</v>
      </c>
      <c r="DB57">
        <v>1</v>
      </c>
      <c r="DC57">
        <v>-3.9409999999999998</v>
      </c>
      <c r="DD57">
        <v>0.39400000000000002</v>
      </c>
      <c r="DE57">
        <v>401</v>
      </c>
      <c r="DF57">
        <v>15</v>
      </c>
      <c r="DG57">
        <v>1.95</v>
      </c>
      <c r="DH57">
        <v>0.51</v>
      </c>
      <c r="DI57">
        <v>-1.78986814814815</v>
      </c>
      <c r="DJ57">
        <v>0.14924249285305199</v>
      </c>
      <c r="DK57">
        <v>0.134862328815751</v>
      </c>
      <c r="DL57">
        <v>1</v>
      </c>
      <c r="DM57">
        <v>2.2965844444444401</v>
      </c>
      <c r="DN57">
        <v>-6.4543250688730694E-2</v>
      </c>
      <c r="DO57">
        <v>0.22364076845150599</v>
      </c>
      <c r="DP57">
        <v>1</v>
      </c>
      <c r="DQ57">
        <v>0.43568764814814798</v>
      </c>
      <c r="DR57">
        <v>1.36396340766153E-2</v>
      </c>
      <c r="DS57">
        <v>7.2641441063915103E-3</v>
      </c>
      <c r="DT57">
        <v>1</v>
      </c>
      <c r="DU57">
        <v>3</v>
      </c>
      <c r="DV57">
        <v>3</v>
      </c>
      <c r="DW57" t="s">
        <v>259</v>
      </c>
      <c r="DX57">
        <v>100</v>
      </c>
      <c r="DY57">
        <v>100</v>
      </c>
      <c r="DZ57">
        <v>-3.9409999999999998</v>
      </c>
      <c r="EA57">
        <v>0.39400000000000002</v>
      </c>
      <c r="EB57">
        <v>2</v>
      </c>
      <c r="EC57">
        <v>516.43600000000004</v>
      </c>
      <c r="ED57">
        <v>433.35399999999998</v>
      </c>
      <c r="EE57">
        <v>26.613</v>
      </c>
      <c r="EF57">
        <v>30.762599999999999</v>
      </c>
      <c r="EG57">
        <v>30.0001</v>
      </c>
      <c r="EH57">
        <v>30.9161</v>
      </c>
      <c r="EI57">
        <v>30.942699999999999</v>
      </c>
      <c r="EJ57">
        <v>20.0352</v>
      </c>
      <c r="EK57">
        <v>34.6462</v>
      </c>
      <c r="EL57">
        <v>9.7844599999999993</v>
      </c>
      <c r="EM57">
        <v>26.698</v>
      </c>
      <c r="EN57">
        <v>401.79300000000001</v>
      </c>
      <c r="EO57">
        <v>14.8695</v>
      </c>
      <c r="EP57">
        <v>100.212</v>
      </c>
      <c r="EQ57">
        <v>90.555199999999999</v>
      </c>
    </row>
    <row r="58" spans="1:147" x14ac:dyDescent="0.3">
      <c r="A58">
        <v>42</v>
      </c>
      <c r="B58">
        <v>1675245239.4000001</v>
      </c>
      <c r="C58">
        <v>2579.8000001907299</v>
      </c>
      <c r="D58" t="s">
        <v>378</v>
      </c>
      <c r="E58" t="s">
        <v>379</v>
      </c>
      <c r="F58">
        <v>1675245231.4000001</v>
      </c>
      <c r="G58">
        <f t="shared" si="43"/>
        <v>2.8283557098699777E-3</v>
      </c>
      <c r="H58">
        <f t="shared" si="44"/>
        <v>10.777659610816153</v>
      </c>
      <c r="I58">
        <f t="shared" si="45"/>
        <v>399.97112903225798</v>
      </c>
      <c r="J58">
        <f t="shared" si="46"/>
        <v>238.46429511994347</v>
      </c>
      <c r="K58">
        <f t="shared" si="47"/>
        <v>23.041331997337114</v>
      </c>
      <c r="L58">
        <f t="shared" si="48"/>
        <v>38.646739834768944</v>
      </c>
      <c r="M58">
        <f t="shared" si="49"/>
        <v>0.11762629527632594</v>
      </c>
      <c r="N58">
        <f t="shared" si="50"/>
        <v>3.3839757388996965</v>
      </c>
      <c r="O58">
        <f t="shared" si="51"/>
        <v>0.1154011740746918</v>
      </c>
      <c r="P58">
        <f t="shared" si="52"/>
        <v>7.2322146168748644E-2</v>
      </c>
      <c r="Q58">
        <f t="shared" si="53"/>
        <v>161.84517926412425</v>
      </c>
      <c r="R58">
        <f t="shared" si="54"/>
        <v>28.035819253853248</v>
      </c>
      <c r="S58">
        <f t="shared" si="55"/>
        <v>28.003551612903198</v>
      </c>
      <c r="T58">
        <f t="shared" si="56"/>
        <v>3.7956254600454158</v>
      </c>
      <c r="U58">
        <f t="shared" si="57"/>
        <v>39.681890668892635</v>
      </c>
      <c r="V58">
        <f t="shared" si="58"/>
        <v>1.4922823324869079</v>
      </c>
      <c r="W58">
        <f t="shared" si="59"/>
        <v>3.7606129832335222</v>
      </c>
      <c r="X58">
        <f t="shared" si="60"/>
        <v>2.3033431275585077</v>
      </c>
      <c r="Y58">
        <f t="shared" si="61"/>
        <v>-124.73048680526603</v>
      </c>
      <c r="Z58">
        <f t="shared" si="62"/>
        <v>-28.98510387273917</v>
      </c>
      <c r="AA58">
        <f t="shared" si="63"/>
        <v>-1.8656485083356422</v>
      </c>
      <c r="AB58">
        <f t="shared" si="64"/>
        <v>6.2639400777834062</v>
      </c>
      <c r="AC58">
        <v>-3.9964832606058202E-2</v>
      </c>
      <c r="AD58">
        <v>4.4864025711927401E-2</v>
      </c>
      <c r="AE58">
        <v>3.3738611862318102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50819.424362604514</v>
      </c>
      <c r="AK58">
        <v>0</v>
      </c>
      <c r="AL58">
        <v>0</v>
      </c>
      <c r="AM58">
        <v>0</v>
      </c>
      <c r="AN58">
        <f t="shared" si="68"/>
        <v>0</v>
      </c>
      <c r="AO58" t="e">
        <f t="shared" si="69"/>
        <v>#DIV/0!</v>
      </c>
      <c r="AP58">
        <v>-1</v>
      </c>
      <c r="AQ58" t="s">
        <v>380</v>
      </c>
      <c r="AR58">
        <v>2.3245153846153799</v>
      </c>
      <c r="AS58">
        <v>1.6</v>
      </c>
      <c r="AT58">
        <f t="shared" si="70"/>
        <v>-0.45282211538461237</v>
      </c>
      <c r="AU58">
        <v>0.5</v>
      </c>
      <c r="AV58">
        <f t="shared" si="71"/>
        <v>841.1913736644741</v>
      </c>
      <c r="AW58">
        <f t="shared" si="72"/>
        <v>10.777659610816153</v>
      </c>
      <c r="AX58">
        <f t="shared" si="73"/>
        <v>-190.45502863301752</v>
      </c>
      <c r="AY58">
        <f t="shared" si="74"/>
        <v>1</v>
      </c>
      <c r="AZ58">
        <f t="shared" si="75"/>
        <v>1.4001165465486463E-2</v>
      </c>
      <c r="BA58">
        <f t="shared" si="76"/>
        <v>-1</v>
      </c>
      <c r="BB58" t="s">
        <v>252</v>
      </c>
      <c r="BC58">
        <v>0</v>
      </c>
      <c r="BD58">
        <f t="shared" si="77"/>
        <v>1.6</v>
      </c>
      <c r="BE58">
        <f t="shared" si="78"/>
        <v>-0.45282211538461237</v>
      </c>
      <c r="BF58" t="e">
        <f t="shared" si="79"/>
        <v>#DIV/0!</v>
      </c>
      <c r="BG58">
        <f t="shared" si="80"/>
        <v>-0.45282211538461237</v>
      </c>
      <c r="BH58" t="e">
        <f t="shared" si="81"/>
        <v>#DIV/0!</v>
      </c>
      <c r="BI58">
        <f t="shared" si="82"/>
        <v>999.98977419354799</v>
      </c>
      <c r="BJ58">
        <f t="shared" si="83"/>
        <v>841.1913736644741</v>
      </c>
      <c r="BK58">
        <f t="shared" si="84"/>
        <v>0.84119997561261217</v>
      </c>
      <c r="BL58">
        <f t="shared" si="85"/>
        <v>0.1923999512252243</v>
      </c>
      <c r="BM58">
        <v>0.81022031015138296</v>
      </c>
      <c r="BN58">
        <v>0.5</v>
      </c>
      <c r="BO58" t="s">
        <v>253</v>
      </c>
      <c r="BP58">
        <v>1675245231.4000001</v>
      </c>
      <c r="BQ58">
        <v>399.97112903225798</v>
      </c>
      <c r="BR58">
        <v>401.90083870967698</v>
      </c>
      <c r="BS58">
        <v>15.444248387096801</v>
      </c>
      <c r="BT58">
        <v>14.993022580645199</v>
      </c>
      <c r="BU58">
        <v>500.01558064516098</v>
      </c>
      <c r="BV58">
        <v>96.423793548387096</v>
      </c>
      <c r="BW58">
        <v>0.20003009677419401</v>
      </c>
      <c r="BX58">
        <v>27.8446741935484</v>
      </c>
      <c r="BY58">
        <v>28.003551612903198</v>
      </c>
      <c r="BZ58">
        <v>999.9</v>
      </c>
      <c r="CA58">
        <v>9995.1612903225796</v>
      </c>
      <c r="CB58">
        <v>0</v>
      </c>
      <c r="CC58">
        <v>387.52138709677399</v>
      </c>
      <c r="CD58">
        <v>999.98977419354799</v>
      </c>
      <c r="CE58">
        <v>0.959999548387097</v>
      </c>
      <c r="CF58">
        <v>4.0000735483871001E-2</v>
      </c>
      <c r="CG58">
        <v>0</v>
      </c>
      <c r="CH58">
        <v>2.3136483870967699</v>
      </c>
      <c r="CI58">
        <v>0</v>
      </c>
      <c r="CJ58">
        <v>515.97838709677399</v>
      </c>
      <c r="CK58">
        <v>9334.2187096774196</v>
      </c>
      <c r="CL58">
        <v>39.024000000000001</v>
      </c>
      <c r="CM58">
        <v>42.245935483871001</v>
      </c>
      <c r="CN58">
        <v>40.281999999999996</v>
      </c>
      <c r="CO58">
        <v>40.616870967741903</v>
      </c>
      <c r="CP58">
        <v>39.043999999999997</v>
      </c>
      <c r="CQ58">
        <v>959.989354838709</v>
      </c>
      <c r="CR58">
        <v>39.998709677419399</v>
      </c>
      <c r="CS58">
        <v>0</v>
      </c>
      <c r="CT58">
        <v>59.600000143051098</v>
      </c>
      <c r="CU58">
        <v>2.3245153846153799</v>
      </c>
      <c r="CV58">
        <v>0.10330940127146999</v>
      </c>
      <c r="CW58">
        <v>15.386495722670301</v>
      </c>
      <c r="CX58">
        <v>516.16357692307702</v>
      </c>
      <c r="CY58">
        <v>15</v>
      </c>
      <c r="CZ58">
        <v>1675242571.0999999</v>
      </c>
      <c r="DA58" t="s">
        <v>254</v>
      </c>
      <c r="DB58">
        <v>1</v>
      </c>
      <c r="DC58">
        <v>-3.9409999999999998</v>
      </c>
      <c r="DD58">
        <v>0.39400000000000002</v>
      </c>
      <c r="DE58">
        <v>401</v>
      </c>
      <c r="DF58">
        <v>15</v>
      </c>
      <c r="DG58">
        <v>1.95</v>
      </c>
      <c r="DH58">
        <v>0.51</v>
      </c>
      <c r="DI58">
        <v>-1.92399148148148</v>
      </c>
      <c r="DJ58">
        <v>-7.64581360777533E-2</v>
      </c>
      <c r="DK58">
        <v>9.5753066238640702E-2</v>
      </c>
      <c r="DL58">
        <v>1</v>
      </c>
      <c r="DM58">
        <v>2.2934533333333298</v>
      </c>
      <c r="DN58">
        <v>0.111806988717278</v>
      </c>
      <c r="DO58">
        <v>0.17079696796684299</v>
      </c>
      <c r="DP58">
        <v>1</v>
      </c>
      <c r="DQ58">
        <v>0.44046037037037</v>
      </c>
      <c r="DR58">
        <v>0.10450128759291299</v>
      </c>
      <c r="DS58">
        <v>1.4220446363906901E-2</v>
      </c>
      <c r="DT58">
        <v>0</v>
      </c>
      <c r="DU58">
        <v>2</v>
      </c>
      <c r="DV58">
        <v>3</v>
      </c>
      <c r="DW58" t="s">
        <v>263</v>
      </c>
      <c r="DX58">
        <v>100</v>
      </c>
      <c r="DY58">
        <v>100</v>
      </c>
      <c r="DZ58">
        <v>-3.9409999999999998</v>
      </c>
      <c r="EA58">
        <v>0.39400000000000002</v>
      </c>
      <c r="EB58">
        <v>2</v>
      </c>
      <c r="EC58">
        <v>516.44899999999996</v>
      </c>
      <c r="ED58">
        <v>432.851</v>
      </c>
      <c r="EE58">
        <v>26.9453</v>
      </c>
      <c r="EF58">
        <v>30.768000000000001</v>
      </c>
      <c r="EG58">
        <v>30.001300000000001</v>
      </c>
      <c r="EH58">
        <v>30.933299999999999</v>
      </c>
      <c r="EI58">
        <v>30.961300000000001</v>
      </c>
      <c r="EJ58">
        <v>20.047799999999999</v>
      </c>
      <c r="EK58">
        <v>33.214700000000001</v>
      </c>
      <c r="EL58">
        <v>8.6629400000000008</v>
      </c>
      <c r="EM58">
        <v>26.890999999999998</v>
      </c>
      <c r="EN58">
        <v>401.959</v>
      </c>
      <c r="EO58">
        <v>15.1303</v>
      </c>
      <c r="EP58">
        <v>100.21</v>
      </c>
      <c r="EQ58">
        <v>90.559100000000001</v>
      </c>
    </row>
    <row r="59" spans="1:147" x14ac:dyDescent="0.3">
      <c r="A59">
        <v>43</v>
      </c>
      <c r="B59">
        <v>1675245299.4000001</v>
      </c>
      <c r="C59">
        <v>2639.8000001907299</v>
      </c>
      <c r="D59" t="s">
        <v>381</v>
      </c>
      <c r="E59" t="s">
        <v>382</v>
      </c>
      <c r="F59">
        <v>1675245291.4000001</v>
      </c>
      <c r="G59">
        <f t="shared" si="43"/>
        <v>2.8501778551334308E-3</v>
      </c>
      <c r="H59">
        <f t="shared" si="44"/>
        <v>11.901031229623863</v>
      </c>
      <c r="I59">
        <f t="shared" si="45"/>
        <v>399.95067741935497</v>
      </c>
      <c r="J59">
        <f t="shared" si="46"/>
        <v>224.73163892489973</v>
      </c>
      <c r="K59">
        <f t="shared" si="47"/>
        <v>21.714382640107164</v>
      </c>
      <c r="L59">
        <f t="shared" si="48"/>
        <v>38.644678996695113</v>
      </c>
      <c r="M59">
        <f t="shared" si="49"/>
        <v>0.11874802186781155</v>
      </c>
      <c r="N59">
        <f t="shared" si="50"/>
        <v>3.3867950357749765</v>
      </c>
      <c r="O59">
        <f t="shared" si="51"/>
        <v>0.11648254864135502</v>
      </c>
      <c r="P59">
        <f t="shared" si="52"/>
        <v>7.3001536772486969E-2</v>
      </c>
      <c r="Q59">
        <f t="shared" si="53"/>
        <v>161.84580500490452</v>
      </c>
      <c r="R59">
        <f t="shared" si="54"/>
        <v>28.159654528419566</v>
      </c>
      <c r="S59">
        <f t="shared" si="55"/>
        <v>28.0912419354839</v>
      </c>
      <c r="T59">
        <f t="shared" si="56"/>
        <v>3.8150716759723089</v>
      </c>
      <c r="U59">
        <f t="shared" si="57"/>
        <v>40.011502517990088</v>
      </c>
      <c r="V59">
        <f t="shared" si="58"/>
        <v>1.5160391186295297</v>
      </c>
      <c r="W59">
        <f t="shared" si="59"/>
        <v>3.789008218193965</v>
      </c>
      <c r="X59">
        <f t="shared" si="60"/>
        <v>2.2990325573427794</v>
      </c>
      <c r="Y59">
        <f t="shared" si="61"/>
        <v>-125.6928434113843</v>
      </c>
      <c r="Z59">
        <f t="shared" si="62"/>
        <v>-21.475987909310707</v>
      </c>
      <c r="AA59">
        <f t="shared" si="63"/>
        <v>-1.3826597594037704</v>
      </c>
      <c r="AB59">
        <f t="shared" si="64"/>
        <v>13.294313924805746</v>
      </c>
      <c r="AC59">
        <v>-4.0006707336877202E-2</v>
      </c>
      <c r="AD59">
        <v>4.4911033765699597E-2</v>
      </c>
      <c r="AE59">
        <v>3.3766698851852999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50848.697296400765</v>
      </c>
      <c r="AK59">
        <v>0</v>
      </c>
      <c r="AL59">
        <v>0</v>
      </c>
      <c r="AM59">
        <v>0</v>
      </c>
      <c r="AN59">
        <f t="shared" si="68"/>
        <v>0</v>
      </c>
      <c r="AO59" t="e">
        <f t="shared" si="69"/>
        <v>#DIV/0!</v>
      </c>
      <c r="AP59">
        <v>-1</v>
      </c>
      <c r="AQ59" t="s">
        <v>383</v>
      </c>
      <c r="AR59">
        <v>2.3783384615384602</v>
      </c>
      <c r="AS59">
        <v>1.4896</v>
      </c>
      <c r="AT59">
        <f t="shared" si="70"/>
        <v>-0.59662893497479863</v>
      </c>
      <c r="AU59">
        <v>0.5</v>
      </c>
      <c r="AV59">
        <f t="shared" si="71"/>
        <v>841.19725939353782</v>
      </c>
      <c r="AW59">
        <f t="shared" si="72"/>
        <v>11.901031229623863</v>
      </c>
      <c r="AX59">
        <f t="shared" si="73"/>
        <v>-250.94131248784294</v>
      </c>
      <c r="AY59">
        <f t="shared" si="74"/>
        <v>1</v>
      </c>
      <c r="AZ59">
        <f t="shared" si="75"/>
        <v>1.5336511246987273E-2</v>
      </c>
      <c r="BA59">
        <f t="shared" si="76"/>
        <v>-1</v>
      </c>
      <c r="BB59" t="s">
        <v>252</v>
      </c>
      <c r="BC59">
        <v>0</v>
      </c>
      <c r="BD59">
        <f t="shared" si="77"/>
        <v>1.4896</v>
      </c>
      <c r="BE59">
        <f t="shared" si="78"/>
        <v>-0.59662893497479874</v>
      </c>
      <c r="BF59" t="e">
        <f t="shared" si="79"/>
        <v>#DIV/0!</v>
      </c>
      <c r="BG59">
        <f t="shared" si="80"/>
        <v>-0.59662893497479874</v>
      </c>
      <c r="BH59" t="e">
        <f t="shared" si="81"/>
        <v>#DIV/0!</v>
      </c>
      <c r="BI59">
        <f t="shared" si="82"/>
        <v>999.99712903225804</v>
      </c>
      <c r="BJ59">
        <f t="shared" si="83"/>
        <v>841.19725939353782</v>
      </c>
      <c r="BK59">
        <f t="shared" si="84"/>
        <v>0.84119967445066768</v>
      </c>
      <c r="BL59">
        <f t="shared" si="85"/>
        <v>0.19239934890133553</v>
      </c>
      <c r="BM59">
        <v>0.81022031015138296</v>
      </c>
      <c r="BN59">
        <v>0.5</v>
      </c>
      <c r="BO59" t="s">
        <v>253</v>
      </c>
      <c r="BP59">
        <v>1675245291.4000001</v>
      </c>
      <c r="BQ59">
        <v>399.95067741935497</v>
      </c>
      <c r="BR59">
        <v>402.063806451613</v>
      </c>
      <c r="BS59">
        <v>15.6901516129032</v>
      </c>
      <c r="BT59">
        <v>15.2355612903226</v>
      </c>
      <c r="BU59">
        <v>500.01925806451601</v>
      </c>
      <c r="BV59">
        <v>96.423687096774202</v>
      </c>
      <c r="BW59">
        <v>0.19992470967741899</v>
      </c>
      <c r="BX59">
        <v>27.973622580645198</v>
      </c>
      <c r="BY59">
        <v>28.0912419354839</v>
      </c>
      <c r="BZ59">
        <v>999.9</v>
      </c>
      <c r="CA59">
        <v>10005.6451612903</v>
      </c>
      <c r="CB59">
        <v>0</v>
      </c>
      <c r="CC59">
        <v>387.48829032258101</v>
      </c>
      <c r="CD59">
        <v>999.99712903225804</v>
      </c>
      <c r="CE59">
        <v>0.96001122580645204</v>
      </c>
      <c r="CF59">
        <v>3.9989003225806501E-2</v>
      </c>
      <c r="CG59">
        <v>0</v>
      </c>
      <c r="CH59">
        <v>2.3848451612903201</v>
      </c>
      <c r="CI59">
        <v>0</v>
      </c>
      <c r="CJ59">
        <v>530.63877419354799</v>
      </c>
      <c r="CK59">
        <v>9334.3296774193495</v>
      </c>
      <c r="CL59">
        <v>39.308</v>
      </c>
      <c r="CM59">
        <v>42.408999999999999</v>
      </c>
      <c r="CN59">
        <v>40.526000000000003</v>
      </c>
      <c r="CO59">
        <v>40.75</v>
      </c>
      <c r="CP59">
        <v>39.276000000000003</v>
      </c>
      <c r="CQ59">
        <v>960.00806451612902</v>
      </c>
      <c r="CR59">
        <v>39.989032258064498</v>
      </c>
      <c r="CS59">
        <v>0</v>
      </c>
      <c r="CT59">
        <v>59.400000095367403</v>
      </c>
      <c r="CU59">
        <v>2.3783384615384602</v>
      </c>
      <c r="CV59">
        <v>-0.65966495913898304</v>
      </c>
      <c r="CW59">
        <v>16.723555548159201</v>
      </c>
      <c r="CX59">
        <v>530.81446153846196</v>
      </c>
      <c r="CY59">
        <v>15</v>
      </c>
      <c r="CZ59">
        <v>1675242571.0999999</v>
      </c>
      <c r="DA59" t="s">
        <v>254</v>
      </c>
      <c r="DB59">
        <v>1</v>
      </c>
      <c r="DC59">
        <v>-3.9409999999999998</v>
      </c>
      <c r="DD59">
        <v>0.39400000000000002</v>
      </c>
      <c r="DE59">
        <v>401</v>
      </c>
      <c r="DF59">
        <v>15</v>
      </c>
      <c r="DG59">
        <v>1.95</v>
      </c>
      <c r="DH59">
        <v>0.51</v>
      </c>
      <c r="DI59">
        <v>-2.0606855555555601</v>
      </c>
      <c r="DJ59">
        <v>-0.36303295597486501</v>
      </c>
      <c r="DK59">
        <v>0.12420356119524199</v>
      </c>
      <c r="DL59">
        <v>1</v>
      </c>
      <c r="DM59">
        <v>2.3541644444444398</v>
      </c>
      <c r="DN59">
        <v>0.26485259576340803</v>
      </c>
      <c r="DO59">
        <v>0.17024995761860201</v>
      </c>
      <c r="DP59">
        <v>1</v>
      </c>
      <c r="DQ59">
        <v>0.44731218518518501</v>
      </c>
      <c r="DR59">
        <v>5.88735323041761E-2</v>
      </c>
      <c r="DS59">
        <v>9.0523126471638606E-3</v>
      </c>
      <c r="DT59">
        <v>1</v>
      </c>
      <c r="DU59">
        <v>3</v>
      </c>
      <c r="DV59">
        <v>3</v>
      </c>
      <c r="DW59" t="s">
        <v>259</v>
      </c>
      <c r="DX59">
        <v>100</v>
      </c>
      <c r="DY59">
        <v>100</v>
      </c>
      <c r="DZ59">
        <v>-3.9409999999999998</v>
      </c>
      <c r="EA59">
        <v>0.39400000000000002</v>
      </c>
      <c r="EB59">
        <v>2</v>
      </c>
      <c r="EC59">
        <v>515.40700000000004</v>
      </c>
      <c r="ED59">
        <v>433.48</v>
      </c>
      <c r="EE59">
        <v>25.950099999999999</v>
      </c>
      <c r="EF59">
        <v>30.770700000000001</v>
      </c>
      <c r="EG59">
        <v>30.0002</v>
      </c>
      <c r="EH59">
        <v>30.9466</v>
      </c>
      <c r="EI59">
        <v>30.9773</v>
      </c>
      <c r="EJ59">
        <v>20.061399999999999</v>
      </c>
      <c r="EK59">
        <v>32.065800000000003</v>
      </c>
      <c r="EL59">
        <v>7.1644100000000002</v>
      </c>
      <c r="EM59">
        <v>25.906500000000001</v>
      </c>
      <c r="EN59">
        <v>401.98700000000002</v>
      </c>
      <c r="EO59">
        <v>15.2606</v>
      </c>
      <c r="EP59">
        <v>100.211</v>
      </c>
      <c r="EQ59">
        <v>90.558700000000002</v>
      </c>
    </row>
    <row r="60" spans="1:147" x14ac:dyDescent="0.3">
      <c r="A60">
        <v>44</v>
      </c>
      <c r="B60">
        <v>1675245359.4000001</v>
      </c>
      <c r="C60">
        <v>2699.8000001907299</v>
      </c>
      <c r="D60" t="s">
        <v>384</v>
      </c>
      <c r="E60" t="s">
        <v>385</v>
      </c>
      <c r="F60">
        <v>1675245351.4000001</v>
      </c>
      <c r="G60">
        <f t="shared" si="43"/>
        <v>3.1005580682504008E-3</v>
      </c>
      <c r="H60">
        <f t="shared" si="44"/>
        <v>12.360744120501293</v>
      </c>
      <c r="I60">
        <f t="shared" si="45"/>
        <v>399.98612903225802</v>
      </c>
      <c r="J60">
        <f t="shared" si="46"/>
        <v>233.6476251478791</v>
      </c>
      <c r="K60">
        <f t="shared" si="47"/>
        <v>22.57560075531471</v>
      </c>
      <c r="L60">
        <f t="shared" si="48"/>
        <v>38.647630811487495</v>
      </c>
      <c r="M60">
        <f t="shared" si="49"/>
        <v>0.13069667887642206</v>
      </c>
      <c r="N60">
        <f t="shared" si="50"/>
        <v>3.3896684111601503</v>
      </c>
      <c r="O60">
        <f t="shared" si="51"/>
        <v>0.12796029050367486</v>
      </c>
      <c r="P60">
        <f t="shared" si="52"/>
        <v>8.021626342266186E-2</v>
      </c>
      <c r="Q60">
        <f t="shared" si="53"/>
        <v>161.8460157151045</v>
      </c>
      <c r="R60">
        <f t="shared" si="54"/>
        <v>28.017809521341757</v>
      </c>
      <c r="S60">
        <f t="shared" si="55"/>
        <v>27.994535483871001</v>
      </c>
      <c r="T60">
        <f t="shared" si="56"/>
        <v>3.7936309538067747</v>
      </c>
      <c r="U60">
        <f t="shared" si="57"/>
        <v>40.228947297663325</v>
      </c>
      <c r="V60">
        <f t="shared" si="58"/>
        <v>1.516745830537189</v>
      </c>
      <c r="W60">
        <f t="shared" si="59"/>
        <v>3.77028466421066</v>
      </c>
      <c r="X60">
        <f t="shared" si="60"/>
        <v>2.2768851232695857</v>
      </c>
      <c r="Y60">
        <f t="shared" si="61"/>
        <v>-136.73461080984268</v>
      </c>
      <c r="Z60">
        <f t="shared" si="62"/>
        <v>-19.342547343838284</v>
      </c>
      <c r="AA60">
        <f t="shared" si="63"/>
        <v>-1.2431238720419757</v>
      </c>
      <c r="AB60">
        <f t="shared" si="64"/>
        <v>4.5257336893815747</v>
      </c>
      <c r="AC60">
        <v>-4.0049400157341902E-2</v>
      </c>
      <c r="AD60">
        <v>4.4958960196767699E-2</v>
      </c>
      <c r="AE60">
        <v>3.3795324556013799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50915.067462396852</v>
      </c>
      <c r="AK60">
        <v>0</v>
      </c>
      <c r="AL60">
        <v>0</v>
      </c>
      <c r="AM60">
        <v>0</v>
      </c>
      <c r="AN60">
        <f t="shared" si="68"/>
        <v>0</v>
      </c>
      <c r="AO60" t="e">
        <f t="shared" si="69"/>
        <v>#DIV/0!</v>
      </c>
      <c r="AP60">
        <v>-1</v>
      </c>
      <c r="AQ60" t="s">
        <v>386</v>
      </c>
      <c r="AR60">
        <v>2.39671923076923</v>
      </c>
      <c r="AS60">
        <v>3.6262599999999998</v>
      </c>
      <c r="AT60">
        <f t="shared" si="70"/>
        <v>0.3390658058800996</v>
      </c>
      <c r="AU60">
        <v>0.5</v>
      </c>
      <c r="AV60">
        <f t="shared" si="71"/>
        <v>841.19276949740004</v>
      </c>
      <c r="AW60">
        <f t="shared" si="72"/>
        <v>12.360744120501293</v>
      </c>
      <c r="AX60">
        <f t="shared" si="73"/>
        <v>142.6098521450744</v>
      </c>
      <c r="AY60">
        <f t="shared" si="74"/>
        <v>1</v>
      </c>
      <c r="AZ60">
        <f t="shared" si="75"/>
        <v>1.5883094345287983E-2</v>
      </c>
      <c r="BA60">
        <f t="shared" si="76"/>
        <v>-1</v>
      </c>
      <c r="BB60" t="s">
        <v>252</v>
      </c>
      <c r="BC60">
        <v>0</v>
      </c>
      <c r="BD60">
        <f t="shared" si="77"/>
        <v>3.6262599999999998</v>
      </c>
      <c r="BE60">
        <f t="shared" si="78"/>
        <v>0.3390658058800996</v>
      </c>
      <c r="BF60" t="e">
        <f t="shared" si="79"/>
        <v>#DIV/0!</v>
      </c>
      <c r="BG60">
        <f t="shared" si="80"/>
        <v>0.3390658058800996</v>
      </c>
      <c r="BH60" t="e">
        <f t="shared" si="81"/>
        <v>#DIV/0!</v>
      </c>
      <c r="BI60">
        <f t="shared" si="82"/>
        <v>999.99103225806402</v>
      </c>
      <c r="BJ60">
        <f t="shared" si="83"/>
        <v>841.19276949740004</v>
      </c>
      <c r="BK60">
        <f t="shared" si="84"/>
        <v>0.84120031316472499</v>
      </c>
      <c r="BL60">
        <f t="shared" si="85"/>
        <v>0.19240062632945007</v>
      </c>
      <c r="BM60">
        <v>0.81022031015138296</v>
      </c>
      <c r="BN60">
        <v>0.5</v>
      </c>
      <c r="BO60" t="s">
        <v>253</v>
      </c>
      <c r="BP60">
        <v>1675245351.4000001</v>
      </c>
      <c r="BQ60">
        <v>399.98612903225802</v>
      </c>
      <c r="BR60">
        <v>402.19</v>
      </c>
      <c r="BS60">
        <v>15.6976580645161</v>
      </c>
      <c r="BT60">
        <v>15.203135483871</v>
      </c>
      <c r="BU60">
        <v>500.01770967741902</v>
      </c>
      <c r="BV60">
        <v>96.422445161290298</v>
      </c>
      <c r="BW60">
        <v>0.19998248387096801</v>
      </c>
      <c r="BX60">
        <v>27.888690322580601</v>
      </c>
      <c r="BY60">
        <v>27.994535483871001</v>
      </c>
      <c r="BZ60">
        <v>999.9</v>
      </c>
      <c r="CA60">
        <v>10016.4516129032</v>
      </c>
      <c r="CB60">
        <v>0</v>
      </c>
      <c r="CC60">
        <v>387.41199999999998</v>
      </c>
      <c r="CD60">
        <v>999.99103225806402</v>
      </c>
      <c r="CE60">
        <v>0.95998700000000003</v>
      </c>
      <c r="CF60">
        <v>4.0013300000000002E-2</v>
      </c>
      <c r="CG60">
        <v>0</v>
      </c>
      <c r="CH60">
        <v>2.41100322580645</v>
      </c>
      <c r="CI60">
        <v>0</v>
      </c>
      <c r="CJ60">
        <v>548.05058064516095</v>
      </c>
      <c r="CK60">
        <v>9334.1993548387109</v>
      </c>
      <c r="CL60">
        <v>39.533999999999999</v>
      </c>
      <c r="CM60">
        <v>42.576225806451603</v>
      </c>
      <c r="CN60">
        <v>40.765999999999998</v>
      </c>
      <c r="CO60">
        <v>40.912999999999997</v>
      </c>
      <c r="CP60">
        <v>39.5</v>
      </c>
      <c r="CQ60">
        <v>959.97903225806499</v>
      </c>
      <c r="CR60">
        <v>40.01</v>
      </c>
      <c r="CS60">
        <v>0</v>
      </c>
      <c r="CT60">
        <v>59.400000095367403</v>
      </c>
      <c r="CU60">
        <v>2.39671923076923</v>
      </c>
      <c r="CV60">
        <v>0.911497435382018</v>
      </c>
      <c r="CW60">
        <v>15.717641021670801</v>
      </c>
      <c r="CX60">
        <v>548.16980769230804</v>
      </c>
      <c r="CY60">
        <v>15</v>
      </c>
      <c r="CZ60">
        <v>1675242571.0999999</v>
      </c>
      <c r="DA60" t="s">
        <v>254</v>
      </c>
      <c r="DB60">
        <v>1</v>
      </c>
      <c r="DC60">
        <v>-3.9409999999999998</v>
      </c>
      <c r="DD60">
        <v>0.39400000000000002</v>
      </c>
      <c r="DE60">
        <v>401</v>
      </c>
      <c r="DF60">
        <v>15</v>
      </c>
      <c r="DG60">
        <v>1.95</v>
      </c>
      <c r="DH60">
        <v>0.51</v>
      </c>
      <c r="DI60">
        <v>-2.1894242592592601</v>
      </c>
      <c r="DJ60">
        <v>-4.9458250428816901E-2</v>
      </c>
      <c r="DK60">
        <v>0.121664146467077</v>
      </c>
      <c r="DL60">
        <v>1</v>
      </c>
      <c r="DM60">
        <v>2.3750488888888901</v>
      </c>
      <c r="DN60">
        <v>0.37181707988976198</v>
      </c>
      <c r="DO60">
        <v>0.196564473587022</v>
      </c>
      <c r="DP60">
        <v>1</v>
      </c>
      <c r="DQ60">
        <v>0.49040851851851902</v>
      </c>
      <c r="DR60">
        <v>4.0277991995425901E-2</v>
      </c>
      <c r="DS60">
        <v>7.35152279448314E-3</v>
      </c>
      <c r="DT60">
        <v>1</v>
      </c>
      <c r="DU60">
        <v>3</v>
      </c>
      <c r="DV60">
        <v>3</v>
      </c>
      <c r="DW60" t="s">
        <v>259</v>
      </c>
      <c r="DX60">
        <v>100</v>
      </c>
      <c r="DY60">
        <v>100</v>
      </c>
      <c r="DZ60">
        <v>-3.9409999999999998</v>
      </c>
      <c r="EA60">
        <v>0.39400000000000002</v>
      </c>
      <c r="EB60">
        <v>2</v>
      </c>
      <c r="EC60">
        <v>516.27800000000002</v>
      </c>
      <c r="ED60">
        <v>432.42700000000002</v>
      </c>
      <c r="EE60">
        <v>25.7197</v>
      </c>
      <c r="EF60">
        <v>30.781400000000001</v>
      </c>
      <c r="EG60">
        <v>30.0001</v>
      </c>
      <c r="EH60">
        <v>30.96</v>
      </c>
      <c r="EI60">
        <v>30.990600000000001</v>
      </c>
      <c r="EJ60">
        <v>20.071400000000001</v>
      </c>
      <c r="EK60">
        <v>32.065800000000003</v>
      </c>
      <c r="EL60">
        <v>6.0453700000000001</v>
      </c>
      <c r="EM60">
        <v>25.718599999999999</v>
      </c>
      <c r="EN60">
        <v>402.11900000000003</v>
      </c>
      <c r="EO60">
        <v>15.183</v>
      </c>
      <c r="EP60">
        <v>100.212</v>
      </c>
      <c r="EQ60">
        <v>90.561899999999994</v>
      </c>
    </row>
    <row r="61" spans="1:147" x14ac:dyDescent="0.3">
      <c r="A61">
        <v>45</v>
      </c>
      <c r="B61">
        <v>1675245419.4000001</v>
      </c>
      <c r="C61">
        <v>2759.8000001907299</v>
      </c>
      <c r="D61" t="s">
        <v>387</v>
      </c>
      <c r="E61" t="s">
        <v>388</v>
      </c>
      <c r="F61">
        <v>1675245411.4000001</v>
      </c>
      <c r="G61">
        <f t="shared" si="43"/>
        <v>3.5363918592600167E-3</v>
      </c>
      <c r="H61">
        <f t="shared" si="44"/>
        <v>12.829002680014366</v>
      </c>
      <c r="I61">
        <f t="shared" si="45"/>
        <v>399.97922580645201</v>
      </c>
      <c r="J61">
        <f t="shared" si="46"/>
        <v>247.57942793425605</v>
      </c>
      <c r="K61">
        <f t="shared" si="47"/>
        <v>23.92255795565136</v>
      </c>
      <c r="L61">
        <f t="shared" si="48"/>
        <v>38.64830890938282</v>
      </c>
      <c r="M61">
        <f t="shared" si="49"/>
        <v>0.14979196141844486</v>
      </c>
      <c r="N61">
        <f t="shared" si="50"/>
        <v>3.3852033001024258</v>
      </c>
      <c r="O61">
        <f t="shared" si="51"/>
        <v>0.1462047715547003</v>
      </c>
      <c r="P61">
        <f t="shared" si="52"/>
        <v>9.1693121978246472E-2</v>
      </c>
      <c r="Q61">
        <f t="shared" si="53"/>
        <v>161.84579369759444</v>
      </c>
      <c r="R61">
        <f t="shared" si="54"/>
        <v>27.911373057549241</v>
      </c>
      <c r="S61">
        <f t="shared" si="55"/>
        <v>27.9649741935484</v>
      </c>
      <c r="T61">
        <f t="shared" si="56"/>
        <v>3.7870979546402497</v>
      </c>
      <c r="U61">
        <f t="shared" si="57"/>
        <v>40.174859941012627</v>
      </c>
      <c r="V61">
        <f t="shared" si="58"/>
        <v>1.5140310710886264</v>
      </c>
      <c r="W61">
        <f t="shared" si="59"/>
        <v>3.7686032342405835</v>
      </c>
      <c r="X61">
        <f t="shared" si="60"/>
        <v>2.273066883551623</v>
      </c>
      <c r="Y61">
        <f t="shared" si="61"/>
        <v>-155.95488099336674</v>
      </c>
      <c r="Z61">
        <f t="shared" si="62"/>
        <v>-15.317306914970752</v>
      </c>
      <c r="AA61">
        <f t="shared" si="63"/>
        <v>-0.98554183763228187</v>
      </c>
      <c r="AB61">
        <f t="shared" si="64"/>
        <v>-10.411936048375319</v>
      </c>
      <c r="AC61">
        <v>-3.9983063673243398E-2</v>
      </c>
      <c r="AD61">
        <v>4.4884491681971998E-2</v>
      </c>
      <c r="AE61">
        <v>3.37508413340072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50835.557447198502</v>
      </c>
      <c r="AK61">
        <v>0</v>
      </c>
      <c r="AL61">
        <v>0</v>
      </c>
      <c r="AM61">
        <v>0</v>
      </c>
      <c r="AN61">
        <f t="shared" si="68"/>
        <v>0</v>
      </c>
      <c r="AO61" t="e">
        <f t="shared" si="69"/>
        <v>#DIV/0!</v>
      </c>
      <c r="AP61">
        <v>-1</v>
      </c>
      <c r="AQ61" t="s">
        <v>389</v>
      </c>
      <c r="AR61">
        <v>2.32961538461538</v>
      </c>
      <c r="AS61">
        <v>1.6</v>
      </c>
      <c r="AT61">
        <f t="shared" si="70"/>
        <v>-0.45600961538461249</v>
      </c>
      <c r="AU61">
        <v>0.5</v>
      </c>
      <c r="AV61">
        <f t="shared" si="71"/>
        <v>841.1915309421023</v>
      </c>
      <c r="AW61">
        <f t="shared" si="72"/>
        <v>12.829002680014366</v>
      </c>
      <c r="AX61">
        <f t="shared" si="73"/>
        <v>-191.7957132448507</v>
      </c>
      <c r="AY61">
        <f t="shared" si="74"/>
        <v>1</v>
      </c>
      <c r="AZ61">
        <f t="shared" si="75"/>
        <v>1.643977877966319E-2</v>
      </c>
      <c r="BA61">
        <f t="shared" si="76"/>
        <v>-1</v>
      </c>
      <c r="BB61" t="s">
        <v>252</v>
      </c>
      <c r="BC61">
        <v>0</v>
      </c>
      <c r="BD61">
        <f t="shared" si="77"/>
        <v>1.6</v>
      </c>
      <c r="BE61">
        <f t="shared" si="78"/>
        <v>-0.45600961538461243</v>
      </c>
      <c r="BF61" t="e">
        <f t="shared" si="79"/>
        <v>#DIV/0!</v>
      </c>
      <c r="BG61">
        <f t="shared" si="80"/>
        <v>-0.45600961538461243</v>
      </c>
      <c r="BH61" t="e">
        <f t="shared" si="81"/>
        <v>#DIV/0!</v>
      </c>
      <c r="BI61">
        <f t="shared" si="82"/>
        <v>999.98954838709699</v>
      </c>
      <c r="BJ61">
        <f t="shared" si="83"/>
        <v>841.1915309421023</v>
      </c>
      <c r="BK61">
        <f t="shared" si="84"/>
        <v>0.84120032284225055</v>
      </c>
      <c r="BL61">
        <f t="shared" si="85"/>
        <v>0.19240064568450108</v>
      </c>
      <c r="BM61">
        <v>0.81022031015138296</v>
      </c>
      <c r="BN61">
        <v>0.5</v>
      </c>
      <c r="BO61" t="s">
        <v>253</v>
      </c>
      <c r="BP61">
        <v>1675245411.4000001</v>
      </c>
      <c r="BQ61">
        <v>399.97922580645201</v>
      </c>
      <c r="BR61">
        <v>402.28716129032301</v>
      </c>
      <c r="BS61">
        <v>15.6690161290323</v>
      </c>
      <c r="BT61">
        <v>15.1049774193548</v>
      </c>
      <c r="BU61">
        <v>500.02964516128998</v>
      </c>
      <c r="BV61">
        <v>96.425767741935502</v>
      </c>
      <c r="BW61">
        <v>0.20002283870967699</v>
      </c>
      <c r="BX61">
        <v>27.881045161290299</v>
      </c>
      <c r="BY61">
        <v>27.9649741935484</v>
      </c>
      <c r="BZ61">
        <v>999.9</v>
      </c>
      <c r="CA61">
        <v>9999.5161290322594</v>
      </c>
      <c r="CB61">
        <v>0</v>
      </c>
      <c r="CC61">
        <v>387.420419354839</v>
      </c>
      <c r="CD61">
        <v>999.98954838709699</v>
      </c>
      <c r="CE61">
        <v>0.95998861290322601</v>
      </c>
      <c r="CF61">
        <v>4.00116548387097E-2</v>
      </c>
      <c r="CG61">
        <v>0</v>
      </c>
      <c r="CH61">
        <v>2.3032161290322599</v>
      </c>
      <c r="CI61">
        <v>0</v>
      </c>
      <c r="CJ61">
        <v>563.05945161290299</v>
      </c>
      <c r="CK61">
        <v>9334.19258064516</v>
      </c>
      <c r="CL61">
        <v>39.753999999999998</v>
      </c>
      <c r="CM61">
        <v>42.75</v>
      </c>
      <c r="CN61">
        <v>40.967483870967698</v>
      </c>
      <c r="CO61">
        <v>41.061999999999998</v>
      </c>
      <c r="CP61">
        <v>39.686999999999998</v>
      </c>
      <c r="CQ61">
        <v>959.97870967741903</v>
      </c>
      <c r="CR61">
        <v>40.010322580645202</v>
      </c>
      <c r="CS61">
        <v>0</v>
      </c>
      <c r="CT61">
        <v>59.200000047683702</v>
      </c>
      <c r="CU61">
        <v>2.32961538461538</v>
      </c>
      <c r="CV61">
        <v>-0.22398631298640501</v>
      </c>
      <c r="CW61">
        <v>13.9209914441854</v>
      </c>
      <c r="CX61">
        <v>563.11873076923098</v>
      </c>
      <c r="CY61">
        <v>15</v>
      </c>
      <c r="CZ61">
        <v>1675242571.0999999</v>
      </c>
      <c r="DA61" t="s">
        <v>254</v>
      </c>
      <c r="DB61">
        <v>1</v>
      </c>
      <c r="DC61">
        <v>-3.9409999999999998</v>
      </c>
      <c r="DD61">
        <v>0.39400000000000002</v>
      </c>
      <c r="DE61">
        <v>401</v>
      </c>
      <c r="DF61">
        <v>15</v>
      </c>
      <c r="DG61">
        <v>1.95</v>
      </c>
      <c r="DH61">
        <v>0.51</v>
      </c>
      <c r="DI61">
        <v>-2.3149883333333299</v>
      </c>
      <c r="DJ61">
        <v>2.29726243567735E-2</v>
      </c>
      <c r="DK61">
        <v>7.3139264313084706E-2</v>
      </c>
      <c r="DL61">
        <v>1</v>
      </c>
      <c r="DM61">
        <v>2.34279777777778</v>
      </c>
      <c r="DN61">
        <v>-0.16519449035806899</v>
      </c>
      <c r="DO61">
        <v>0.220208669209597</v>
      </c>
      <c r="DP61">
        <v>1</v>
      </c>
      <c r="DQ61">
        <v>0.56434103703703697</v>
      </c>
      <c r="DR61">
        <v>1.54010931961119E-2</v>
      </c>
      <c r="DS61">
        <v>1.27139211700068E-2</v>
      </c>
      <c r="DT61">
        <v>1</v>
      </c>
      <c r="DU61">
        <v>3</v>
      </c>
      <c r="DV61">
        <v>3</v>
      </c>
      <c r="DW61" t="s">
        <v>259</v>
      </c>
      <c r="DX61">
        <v>100</v>
      </c>
      <c r="DY61">
        <v>100</v>
      </c>
      <c r="DZ61">
        <v>-3.9409999999999998</v>
      </c>
      <c r="EA61">
        <v>0.39400000000000002</v>
      </c>
      <c r="EB61">
        <v>2</v>
      </c>
      <c r="EC61">
        <v>516.36400000000003</v>
      </c>
      <c r="ED61">
        <v>432.26900000000001</v>
      </c>
      <c r="EE61">
        <v>25.810400000000001</v>
      </c>
      <c r="EF61">
        <v>30.792100000000001</v>
      </c>
      <c r="EG61">
        <v>30</v>
      </c>
      <c r="EH61">
        <v>30.970700000000001</v>
      </c>
      <c r="EI61">
        <v>31.003900000000002</v>
      </c>
      <c r="EJ61">
        <v>20.082100000000001</v>
      </c>
      <c r="EK61">
        <v>33.211199999999998</v>
      </c>
      <c r="EL61">
        <v>4.92319</v>
      </c>
      <c r="EM61">
        <v>25.834700000000002</v>
      </c>
      <c r="EN61">
        <v>402.35700000000003</v>
      </c>
      <c r="EO61">
        <v>15.0595</v>
      </c>
      <c r="EP61">
        <v>100.21299999999999</v>
      </c>
      <c r="EQ61">
        <v>90.563800000000001</v>
      </c>
    </row>
    <row r="62" spans="1:147" x14ac:dyDescent="0.3">
      <c r="A62">
        <v>46</v>
      </c>
      <c r="B62">
        <v>1675245479.4000001</v>
      </c>
      <c r="C62">
        <v>2819.8000001907299</v>
      </c>
      <c r="D62" t="s">
        <v>390</v>
      </c>
      <c r="E62" t="s">
        <v>391</v>
      </c>
      <c r="F62">
        <v>1675245471.4000001</v>
      </c>
      <c r="G62">
        <f t="shared" si="43"/>
        <v>3.780631445052916E-3</v>
      </c>
      <c r="H62">
        <f t="shared" si="44"/>
        <v>13.345594462108215</v>
      </c>
      <c r="I62">
        <f t="shared" si="45"/>
        <v>399.976258064516</v>
      </c>
      <c r="J62">
        <f t="shared" si="46"/>
        <v>251.32651332557919</v>
      </c>
      <c r="K62">
        <f t="shared" si="47"/>
        <v>24.284318509192758</v>
      </c>
      <c r="L62">
        <f t="shared" si="48"/>
        <v>38.647537493869386</v>
      </c>
      <c r="M62">
        <f t="shared" si="49"/>
        <v>0.16043206311972719</v>
      </c>
      <c r="N62">
        <f t="shared" si="50"/>
        <v>3.3819560102134893</v>
      </c>
      <c r="O62">
        <f t="shared" si="51"/>
        <v>0.15632085032373125</v>
      </c>
      <c r="P62">
        <f t="shared" si="52"/>
        <v>9.8061132608011678E-2</v>
      </c>
      <c r="Q62">
        <f t="shared" si="53"/>
        <v>161.84851887029467</v>
      </c>
      <c r="R62">
        <f t="shared" si="54"/>
        <v>27.871554975009129</v>
      </c>
      <c r="S62">
        <f t="shared" si="55"/>
        <v>27.967554838709699</v>
      </c>
      <c r="T62">
        <f t="shared" si="56"/>
        <v>3.7876678818988765</v>
      </c>
      <c r="U62">
        <f t="shared" si="57"/>
        <v>40.161696856142825</v>
      </c>
      <c r="V62">
        <f t="shared" si="58"/>
        <v>1.5149169272174425</v>
      </c>
      <c r="W62">
        <f t="shared" si="59"/>
        <v>3.7720441261329136</v>
      </c>
      <c r="X62">
        <f t="shared" si="60"/>
        <v>2.2727509546814337</v>
      </c>
      <c r="Y62">
        <f t="shared" si="61"/>
        <v>-166.72584672683359</v>
      </c>
      <c r="Z62">
        <f t="shared" si="62"/>
        <v>-12.92117453197914</v>
      </c>
      <c r="AA62">
        <f t="shared" si="63"/>
        <v>-0.83224441685762751</v>
      </c>
      <c r="AB62">
        <f t="shared" si="64"/>
        <v>-18.630746805375701</v>
      </c>
      <c r="AC62">
        <v>-3.9934842655292097E-2</v>
      </c>
      <c r="AD62">
        <v>4.4830359364928497E-2</v>
      </c>
      <c r="AE62">
        <v>3.3718490475920699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50774.077514429584</v>
      </c>
      <c r="AK62">
        <v>0</v>
      </c>
      <c r="AL62">
        <v>0</v>
      </c>
      <c r="AM62">
        <v>0</v>
      </c>
      <c r="AN62">
        <f t="shared" si="68"/>
        <v>0</v>
      </c>
      <c r="AO62" t="e">
        <f t="shared" si="69"/>
        <v>#DIV/0!</v>
      </c>
      <c r="AP62">
        <v>-1</v>
      </c>
      <c r="AQ62" t="s">
        <v>392</v>
      </c>
      <c r="AR62">
        <v>2.3236692307692302</v>
      </c>
      <c r="AS62">
        <v>1.476</v>
      </c>
      <c r="AT62">
        <f t="shared" si="70"/>
        <v>-0.57430164686262208</v>
      </c>
      <c r="AU62">
        <v>0.5</v>
      </c>
      <c r="AV62">
        <f t="shared" si="71"/>
        <v>841.2055494963605</v>
      </c>
      <c r="AW62">
        <f t="shared" si="72"/>
        <v>13.345594462108215</v>
      </c>
      <c r="AX62">
        <f t="shared" si="73"/>
        <v>-241.55286621286839</v>
      </c>
      <c r="AY62">
        <f t="shared" si="74"/>
        <v>1</v>
      </c>
      <c r="AZ62">
        <f t="shared" si="75"/>
        <v>1.7053613674680449E-2</v>
      </c>
      <c r="BA62">
        <f t="shared" si="76"/>
        <v>-1</v>
      </c>
      <c r="BB62" t="s">
        <v>252</v>
      </c>
      <c r="BC62">
        <v>0</v>
      </c>
      <c r="BD62">
        <f t="shared" si="77"/>
        <v>1.476</v>
      </c>
      <c r="BE62">
        <f t="shared" si="78"/>
        <v>-0.57430164686262208</v>
      </c>
      <c r="BF62" t="e">
        <f t="shared" si="79"/>
        <v>#DIV/0!</v>
      </c>
      <c r="BG62">
        <f t="shared" si="80"/>
        <v>-0.57430164686262208</v>
      </c>
      <c r="BH62" t="e">
        <f t="shared" si="81"/>
        <v>#DIV/0!</v>
      </c>
      <c r="BI62">
        <f t="shared" si="82"/>
        <v>1000.00619354839</v>
      </c>
      <c r="BJ62">
        <f t="shared" si="83"/>
        <v>841.2055494963605</v>
      </c>
      <c r="BK62">
        <f t="shared" si="84"/>
        <v>0.8412003394813522</v>
      </c>
      <c r="BL62">
        <f t="shared" si="85"/>
        <v>0.19240067896270446</v>
      </c>
      <c r="BM62">
        <v>0.81022031015138296</v>
      </c>
      <c r="BN62">
        <v>0.5</v>
      </c>
      <c r="BO62" t="s">
        <v>253</v>
      </c>
      <c r="BP62">
        <v>1675245471.4000001</v>
      </c>
      <c r="BQ62">
        <v>399.976258064516</v>
      </c>
      <c r="BR62">
        <v>402.38377419354799</v>
      </c>
      <c r="BS62">
        <v>15.678380645161299</v>
      </c>
      <c r="BT62">
        <v>15.075380645161299</v>
      </c>
      <c r="BU62">
        <v>500.01977419354802</v>
      </c>
      <c r="BV62">
        <v>96.424567741935505</v>
      </c>
      <c r="BW62">
        <v>0.20001112903225801</v>
      </c>
      <c r="BX62">
        <v>27.896687096774201</v>
      </c>
      <c r="BY62">
        <v>27.967554838709699</v>
      </c>
      <c r="BZ62">
        <v>999.9</v>
      </c>
      <c r="CA62">
        <v>9987.5806451612898</v>
      </c>
      <c r="CB62">
        <v>0</v>
      </c>
      <c r="CC62">
        <v>387.32364516129002</v>
      </c>
      <c r="CD62">
        <v>1000.00619354839</v>
      </c>
      <c r="CE62">
        <v>0.95999022580645199</v>
      </c>
      <c r="CF62">
        <v>4.0010009677419398E-2</v>
      </c>
      <c r="CG62">
        <v>0</v>
      </c>
      <c r="CH62">
        <v>2.3199612903225799</v>
      </c>
      <c r="CI62">
        <v>0</v>
      </c>
      <c r="CJ62">
        <v>574.19125806451598</v>
      </c>
      <c r="CK62">
        <v>9334.3506451612902</v>
      </c>
      <c r="CL62">
        <v>39.953258064516099</v>
      </c>
      <c r="CM62">
        <v>42.918999999999997</v>
      </c>
      <c r="CN62">
        <v>41.185000000000002</v>
      </c>
      <c r="CO62">
        <v>41.203258064516099</v>
      </c>
      <c r="CP62">
        <v>39.875</v>
      </c>
      <c r="CQ62">
        <v>959.99580645161302</v>
      </c>
      <c r="CR62">
        <v>40.011612903225803</v>
      </c>
      <c r="CS62">
        <v>0</v>
      </c>
      <c r="CT62">
        <v>59.5</v>
      </c>
      <c r="CU62">
        <v>2.3236692307692302</v>
      </c>
      <c r="CV62">
        <v>0.28483417930250898</v>
      </c>
      <c r="CW62">
        <v>6.99931623175243</v>
      </c>
      <c r="CX62">
        <v>574.26953846153799</v>
      </c>
      <c r="CY62">
        <v>15</v>
      </c>
      <c r="CZ62">
        <v>1675242571.0999999</v>
      </c>
      <c r="DA62" t="s">
        <v>254</v>
      </c>
      <c r="DB62">
        <v>1</v>
      </c>
      <c r="DC62">
        <v>-3.9409999999999998</v>
      </c>
      <c r="DD62">
        <v>0.39400000000000002</v>
      </c>
      <c r="DE62">
        <v>401</v>
      </c>
      <c r="DF62">
        <v>15</v>
      </c>
      <c r="DG62">
        <v>1.95</v>
      </c>
      <c r="DH62">
        <v>0.51</v>
      </c>
      <c r="DI62">
        <v>-2.4042296296296302</v>
      </c>
      <c r="DJ62">
        <v>-6.8124413950834295E-2</v>
      </c>
      <c r="DK62">
        <v>0.103818329930184</v>
      </c>
      <c r="DL62">
        <v>1</v>
      </c>
      <c r="DM62">
        <v>2.3228844444444401</v>
      </c>
      <c r="DN62">
        <v>-0.35431569722864598</v>
      </c>
      <c r="DO62">
        <v>0.196084850064179</v>
      </c>
      <c r="DP62">
        <v>1</v>
      </c>
      <c r="DQ62">
        <v>0.59421507407407403</v>
      </c>
      <c r="DR62">
        <v>9.4518357918808402E-2</v>
      </c>
      <c r="DS62">
        <v>1.6026518605865198E-2</v>
      </c>
      <c r="DT62">
        <v>1</v>
      </c>
      <c r="DU62">
        <v>3</v>
      </c>
      <c r="DV62">
        <v>3</v>
      </c>
      <c r="DW62" t="s">
        <v>259</v>
      </c>
      <c r="DX62">
        <v>100</v>
      </c>
      <c r="DY62">
        <v>100</v>
      </c>
      <c r="DZ62">
        <v>-3.9409999999999998</v>
      </c>
      <c r="EA62">
        <v>0.39400000000000002</v>
      </c>
      <c r="EB62">
        <v>2</v>
      </c>
      <c r="EC62">
        <v>516.08699999999999</v>
      </c>
      <c r="ED62">
        <v>431.72899999999998</v>
      </c>
      <c r="EE62">
        <v>25.914000000000001</v>
      </c>
      <c r="EF62">
        <v>30.802800000000001</v>
      </c>
      <c r="EG62">
        <v>30.0001</v>
      </c>
      <c r="EH62">
        <v>30.984100000000002</v>
      </c>
      <c r="EI62">
        <v>31.017299999999999</v>
      </c>
      <c r="EJ62">
        <v>20.091999999999999</v>
      </c>
      <c r="EK62">
        <v>33.490299999999998</v>
      </c>
      <c r="EL62">
        <v>3.4103599999999998</v>
      </c>
      <c r="EM62">
        <v>25.930700000000002</v>
      </c>
      <c r="EN62">
        <v>402.46800000000002</v>
      </c>
      <c r="EO62">
        <v>15.0265</v>
      </c>
      <c r="EP62">
        <v>100.214</v>
      </c>
      <c r="EQ62">
        <v>90.565899999999999</v>
      </c>
    </row>
    <row r="63" spans="1:147" x14ac:dyDescent="0.3">
      <c r="A63">
        <v>47</v>
      </c>
      <c r="B63">
        <v>1675245539.4000001</v>
      </c>
      <c r="C63">
        <v>2879.8000001907299</v>
      </c>
      <c r="D63" t="s">
        <v>393</v>
      </c>
      <c r="E63" t="s">
        <v>394</v>
      </c>
      <c r="F63">
        <v>1675245531.40323</v>
      </c>
      <c r="G63">
        <f t="shared" si="43"/>
        <v>3.9642109150048073E-3</v>
      </c>
      <c r="H63">
        <f t="shared" si="44"/>
        <v>13.616937512638348</v>
      </c>
      <c r="I63">
        <f t="shared" si="45"/>
        <v>399.99519354838702</v>
      </c>
      <c r="J63">
        <f t="shared" si="46"/>
        <v>254.52008946179566</v>
      </c>
      <c r="K63">
        <f t="shared" si="47"/>
        <v>24.592572873099758</v>
      </c>
      <c r="L63">
        <f t="shared" si="48"/>
        <v>38.648858591199357</v>
      </c>
      <c r="M63">
        <f t="shared" si="49"/>
        <v>0.16789705862860954</v>
      </c>
      <c r="N63">
        <f t="shared" si="50"/>
        <v>3.3847432503904433</v>
      </c>
      <c r="O63">
        <f t="shared" si="51"/>
        <v>0.16340372174829587</v>
      </c>
      <c r="P63">
        <f t="shared" si="52"/>
        <v>0.10252101842961481</v>
      </c>
      <c r="Q63">
        <f t="shared" si="53"/>
        <v>161.84824853325392</v>
      </c>
      <c r="R63">
        <f t="shared" si="54"/>
        <v>27.859451088095021</v>
      </c>
      <c r="S63">
        <f t="shared" si="55"/>
        <v>27.989906451612899</v>
      </c>
      <c r="T63">
        <f t="shared" si="56"/>
        <v>3.7926072960554684</v>
      </c>
      <c r="U63">
        <f t="shared" si="57"/>
        <v>40.038065531323994</v>
      </c>
      <c r="V63">
        <f t="shared" si="58"/>
        <v>1.5128601127722872</v>
      </c>
      <c r="W63">
        <f t="shared" si="59"/>
        <v>3.7785544648471916</v>
      </c>
      <c r="X63">
        <f t="shared" si="60"/>
        <v>2.279747183283181</v>
      </c>
      <c r="Y63">
        <f t="shared" si="61"/>
        <v>-174.82170135171199</v>
      </c>
      <c r="Z63">
        <f t="shared" si="62"/>
        <v>-11.616214001034869</v>
      </c>
      <c r="AA63">
        <f t="shared" si="63"/>
        <v>-0.74777010338624827</v>
      </c>
      <c r="AB63">
        <f t="shared" si="64"/>
        <v>-25.337436922879185</v>
      </c>
      <c r="AC63">
        <v>-3.9976230946018501E-2</v>
      </c>
      <c r="AD63">
        <v>4.4876821347082298E-2</v>
      </c>
      <c r="AE63">
        <v>3.3746258129585698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50819.536582460103</v>
      </c>
      <c r="AK63">
        <v>0</v>
      </c>
      <c r="AL63">
        <v>0</v>
      </c>
      <c r="AM63">
        <v>0</v>
      </c>
      <c r="AN63">
        <f t="shared" si="68"/>
        <v>0</v>
      </c>
      <c r="AO63" t="e">
        <f t="shared" si="69"/>
        <v>#DIV/0!</v>
      </c>
      <c r="AP63">
        <v>-1</v>
      </c>
      <c r="AQ63" t="s">
        <v>395</v>
      </c>
      <c r="AR63">
        <v>2.28567307692308</v>
      </c>
      <c r="AS63">
        <v>1.4763999999999999</v>
      </c>
      <c r="AT63">
        <f t="shared" si="70"/>
        <v>-0.54813944522018421</v>
      </c>
      <c r="AU63">
        <v>0.5</v>
      </c>
      <c r="AV63">
        <f t="shared" si="71"/>
        <v>841.2042121157366</v>
      </c>
      <c r="AW63">
        <f t="shared" si="72"/>
        <v>13.616937512638348</v>
      </c>
      <c r="AX63">
        <f t="shared" si="73"/>
        <v>-230.548605073001</v>
      </c>
      <c r="AY63">
        <f t="shared" si="74"/>
        <v>1</v>
      </c>
      <c r="AZ63">
        <f t="shared" si="75"/>
        <v>1.7376205803671468E-2</v>
      </c>
      <c r="BA63">
        <f t="shared" si="76"/>
        <v>-1</v>
      </c>
      <c r="BB63" t="s">
        <v>252</v>
      </c>
      <c r="BC63">
        <v>0</v>
      </c>
      <c r="BD63">
        <f t="shared" si="77"/>
        <v>1.4763999999999999</v>
      </c>
      <c r="BE63">
        <f t="shared" si="78"/>
        <v>-0.54813944522018432</v>
      </c>
      <c r="BF63" t="e">
        <f t="shared" si="79"/>
        <v>#DIV/0!</v>
      </c>
      <c r="BG63">
        <f t="shared" si="80"/>
        <v>-0.54813944522018432</v>
      </c>
      <c r="BH63" t="e">
        <f t="shared" si="81"/>
        <v>#DIV/0!</v>
      </c>
      <c r="BI63">
        <f t="shared" si="82"/>
        <v>1000.0046129032301</v>
      </c>
      <c r="BJ63">
        <f t="shared" si="83"/>
        <v>841.2042121157366</v>
      </c>
      <c r="BK63">
        <f t="shared" si="84"/>
        <v>0.84120033174000919</v>
      </c>
      <c r="BL63">
        <f t="shared" si="85"/>
        <v>0.1924006634800185</v>
      </c>
      <c r="BM63">
        <v>0.81022031015138296</v>
      </c>
      <c r="BN63">
        <v>0.5</v>
      </c>
      <c r="BO63" t="s">
        <v>253</v>
      </c>
      <c r="BP63">
        <v>1675245531.40323</v>
      </c>
      <c r="BQ63">
        <v>399.99519354838702</v>
      </c>
      <c r="BR63">
        <v>402.45854838709698</v>
      </c>
      <c r="BS63">
        <v>15.657299999999999</v>
      </c>
      <c r="BT63">
        <v>15.0250161290323</v>
      </c>
      <c r="BU63">
        <v>500.02774193548402</v>
      </c>
      <c r="BV63">
        <v>96.423287096774203</v>
      </c>
      <c r="BW63">
        <v>0.200020419354839</v>
      </c>
      <c r="BX63">
        <v>27.926248387096798</v>
      </c>
      <c r="BY63">
        <v>27.989906451612899</v>
      </c>
      <c r="BZ63">
        <v>999.9</v>
      </c>
      <c r="CA63">
        <v>9998.0645161290304</v>
      </c>
      <c r="CB63">
        <v>0</v>
      </c>
      <c r="CC63">
        <v>387.462161290322</v>
      </c>
      <c r="CD63">
        <v>1000.0046129032301</v>
      </c>
      <c r="CE63">
        <v>0.95999216129032305</v>
      </c>
      <c r="CF63">
        <v>4.0008035483871003E-2</v>
      </c>
      <c r="CG63">
        <v>0</v>
      </c>
      <c r="CH63">
        <v>2.2933774193548402</v>
      </c>
      <c r="CI63">
        <v>0</v>
      </c>
      <c r="CJ63">
        <v>581.37764516129005</v>
      </c>
      <c r="CK63">
        <v>9334.3487096774206</v>
      </c>
      <c r="CL63">
        <v>40.125</v>
      </c>
      <c r="CM63">
        <v>43.066064516129003</v>
      </c>
      <c r="CN63">
        <v>41.362806451612897</v>
      </c>
      <c r="CO63">
        <v>41.348580645161299</v>
      </c>
      <c r="CP63">
        <v>40.048000000000002</v>
      </c>
      <c r="CQ63">
        <v>959.99451612903204</v>
      </c>
      <c r="CR63">
        <v>40.011290322580599</v>
      </c>
      <c r="CS63">
        <v>0</v>
      </c>
      <c r="CT63">
        <v>59.400000095367403</v>
      </c>
      <c r="CU63">
        <v>2.28567307692308</v>
      </c>
      <c r="CV63">
        <v>-0.35848547268912501</v>
      </c>
      <c r="CW63">
        <v>5.7800341787759697</v>
      </c>
      <c r="CX63">
        <v>581.416846153846</v>
      </c>
      <c r="CY63">
        <v>15</v>
      </c>
      <c r="CZ63">
        <v>1675242571.0999999</v>
      </c>
      <c r="DA63" t="s">
        <v>254</v>
      </c>
      <c r="DB63">
        <v>1</v>
      </c>
      <c r="DC63">
        <v>-3.9409999999999998</v>
      </c>
      <c r="DD63">
        <v>0.39400000000000002</v>
      </c>
      <c r="DE63">
        <v>401</v>
      </c>
      <c r="DF63">
        <v>15</v>
      </c>
      <c r="DG63">
        <v>1.95</v>
      </c>
      <c r="DH63">
        <v>0.51</v>
      </c>
      <c r="DI63">
        <v>-2.4588701851851802</v>
      </c>
      <c r="DJ63">
        <v>-0.102960434403368</v>
      </c>
      <c r="DK63">
        <v>9.4817762078216503E-2</v>
      </c>
      <c r="DL63">
        <v>1</v>
      </c>
      <c r="DM63">
        <v>2.2747577777777801</v>
      </c>
      <c r="DN63">
        <v>-0.16282992195790699</v>
      </c>
      <c r="DO63">
        <v>0.176352634720436</v>
      </c>
      <c r="DP63">
        <v>1</v>
      </c>
      <c r="DQ63">
        <v>0.630719740740741</v>
      </c>
      <c r="DR63">
        <v>1.6261039011269698E-2</v>
      </c>
      <c r="DS63">
        <v>3.2073691953073999E-3</v>
      </c>
      <c r="DT63">
        <v>1</v>
      </c>
      <c r="DU63">
        <v>3</v>
      </c>
      <c r="DV63">
        <v>3</v>
      </c>
      <c r="DW63" t="s">
        <v>259</v>
      </c>
      <c r="DX63">
        <v>100</v>
      </c>
      <c r="DY63">
        <v>100</v>
      </c>
      <c r="DZ63">
        <v>-3.9409999999999998</v>
      </c>
      <c r="EA63">
        <v>0.39400000000000002</v>
      </c>
      <c r="EB63">
        <v>2</v>
      </c>
      <c r="EC63">
        <v>516.45000000000005</v>
      </c>
      <c r="ED63">
        <v>430.93400000000003</v>
      </c>
      <c r="EE63">
        <v>25.944600000000001</v>
      </c>
      <c r="EF63">
        <v>30.813600000000001</v>
      </c>
      <c r="EG63">
        <v>30.000299999999999</v>
      </c>
      <c r="EH63">
        <v>30.997499999999999</v>
      </c>
      <c r="EI63">
        <v>31.0307</v>
      </c>
      <c r="EJ63">
        <v>20.097000000000001</v>
      </c>
      <c r="EK63">
        <v>33.490299999999998</v>
      </c>
      <c r="EL63">
        <v>2.2916799999999999</v>
      </c>
      <c r="EM63">
        <v>25.950800000000001</v>
      </c>
      <c r="EN63">
        <v>402.404</v>
      </c>
      <c r="EO63">
        <v>15.0223</v>
      </c>
      <c r="EP63">
        <v>100.218</v>
      </c>
      <c r="EQ63">
        <v>90.570499999999996</v>
      </c>
    </row>
    <row r="64" spans="1:147" x14ac:dyDescent="0.3">
      <c r="A64">
        <v>48</v>
      </c>
      <c r="B64">
        <v>1675245599.4000001</v>
      </c>
      <c r="C64">
        <v>2939.8000001907299</v>
      </c>
      <c r="D64" t="s">
        <v>396</v>
      </c>
      <c r="E64" t="s">
        <v>397</v>
      </c>
      <c r="F64">
        <v>1675245591.40645</v>
      </c>
      <c r="G64">
        <f t="shared" si="43"/>
        <v>4.0927513400127241E-3</v>
      </c>
      <c r="H64">
        <f t="shared" si="44"/>
        <v>14.034562309381563</v>
      </c>
      <c r="I64">
        <f t="shared" si="45"/>
        <v>399.989483870968</v>
      </c>
      <c r="J64">
        <f t="shared" si="46"/>
        <v>254.7989571099337</v>
      </c>
      <c r="K64">
        <f t="shared" si="47"/>
        <v>24.620459075241211</v>
      </c>
      <c r="L64">
        <f t="shared" si="48"/>
        <v>38.649784245086636</v>
      </c>
      <c r="M64">
        <f t="shared" si="49"/>
        <v>0.17355492422401814</v>
      </c>
      <c r="N64">
        <f t="shared" si="50"/>
        <v>3.3821523748761124</v>
      </c>
      <c r="O64">
        <f t="shared" si="51"/>
        <v>0.16875474144927405</v>
      </c>
      <c r="P64">
        <f t="shared" si="52"/>
        <v>0.10589193239384562</v>
      </c>
      <c r="Q64">
        <f t="shared" si="53"/>
        <v>161.84914788663713</v>
      </c>
      <c r="R64">
        <f t="shared" si="54"/>
        <v>27.854043484932379</v>
      </c>
      <c r="S64">
        <f t="shared" si="55"/>
        <v>28.0006548387097</v>
      </c>
      <c r="T64">
        <f t="shared" si="56"/>
        <v>3.7949845493719465</v>
      </c>
      <c r="U64">
        <f t="shared" si="57"/>
        <v>40.063419023212262</v>
      </c>
      <c r="V64">
        <f t="shared" si="58"/>
        <v>1.5159246004823428</v>
      </c>
      <c r="W64">
        <f t="shared" si="59"/>
        <v>3.7838123591100263</v>
      </c>
      <c r="X64">
        <f t="shared" si="60"/>
        <v>2.2790599488896035</v>
      </c>
      <c r="Y64">
        <f t="shared" si="61"/>
        <v>-180.49033409456112</v>
      </c>
      <c r="Z64">
        <f t="shared" si="62"/>
        <v>-9.2198630217155095</v>
      </c>
      <c r="AA64">
        <f t="shared" si="63"/>
        <v>-0.59406695053944769</v>
      </c>
      <c r="AB64">
        <f t="shared" si="64"/>
        <v>-28.455116180178962</v>
      </c>
      <c r="AC64">
        <v>-3.9937758051961599E-2</v>
      </c>
      <c r="AD64">
        <v>4.4833632153092703E-2</v>
      </c>
      <c r="AE64">
        <v>3.3720446744076602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50768.673954396683</v>
      </c>
      <c r="AK64">
        <v>0</v>
      </c>
      <c r="AL64">
        <v>0</v>
      </c>
      <c r="AM64">
        <v>0</v>
      </c>
      <c r="AN64">
        <f t="shared" si="68"/>
        <v>0</v>
      </c>
      <c r="AO64" t="e">
        <f t="shared" si="69"/>
        <v>#DIV/0!</v>
      </c>
      <c r="AP64">
        <v>-1</v>
      </c>
      <c r="AQ64" t="s">
        <v>398</v>
      </c>
      <c r="AR64">
        <v>2.28712692307692</v>
      </c>
      <c r="AS64">
        <v>1.5247999999999999</v>
      </c>
      <c r="AT64">
        <f t="shared" si="70"/>
        <v>-0.49995207442085521</v>
      </c>
      <c r="AU64">
        <v>0.5</v>
      </c>
      <c r="AV64">
        <f t="shared" si="71"/>
        <v>841.20936716115398</v>
      </c>
      <c r="AW64">
        <f t="shared" si="72"/>
        <v>14.034562309381563</v>
      </c>
      <c r="AX64">
        <f t="shared" si="73"/>
        <v>-210.28218406723687</v>
      </c>
      <c r="AY64">
        <f t="shared" si="74"/>
        <v>1</v>
      </c>
      <c r="AZ64">
        <f t="shared" si="75"/>
        <v>1.7872556935640174E-2</v>
      </c>
      <c r="BA64">
        <f t="shared" si="76"/>
        <v>-1</v>
      </c>
      <c r="BB64" t="s">
        <v>252</v>
      </c>
      <c r="BC64">
        <v>0</v>
      </c>
      <c r="BD64">
        <f t="shared" si="77"/>
        <v>1.5247999999999999</v>
      </c>
      <c r="BE64">
        <f t="shared" si="78"/>
        <v>-0.49995207442085526</v>
      </c>
      <c r="BF64" t="e">
        <f t="shared" si="79"/>
        <v>#DIV/0!</v>
      </c>
      <c r="BG64">
        <f t="shared" si="80"/>
        <v>-0.49995207442085526</v>
      </c>
      <c r="BH64" t="e">
        <f t="shared" si="81"/>
        <v>#DIV/0!</v>
      </c>
      <c r="BI64">
        <f t="shared" si="82"/>
        <v>1000.0108064516101</v>
      </c>
      <c r="BJ64">
        <f t="shared" si="83"/>
        <v>841.20936716115398</v>
      </c>
      <c r="BK64">
        <f t="shared" si="84"/>
        <v>0.84120027677106868</v>
      </c>
      <c r="BL64">
        <f t="shared" si="85"/>
        <v>0.19240055354213739</v>
      </c>
      <c r="BM64">
        <v>0.81022031015138296</v>
      </c>
      <c r="BN64">
        <v>0.5</v>
      </c>
      <c r="BO64" t="s">
        <v>253</v>
      </c>
      <c r="BP64">
        <v>1675245591.40645</v>
      </c>
      <c r="BQ64">
        <v>399.989483870968</v>
      </c>
      <c r="BR64">
        <v>402.52887096774202</v>
      </c>
      <c r="BS64">
        <v>15.6884161290323</v>
      </c>
      <c r="BT64">
        <v>15.0356419354839</v>
      </c>
      <c r="BU64">
        <v>500.02083870967698</v>
      </c>
      <c r="BV64">
        <v>96.426935483871006</v>
      </c>
      <c r="BW64">
        <v>0.20006548387096801</v>
      </c>
      <c r="BX64">
        <v>27.9500903225806</v>
      </c>
      <c r="BY64">
        <v>28.0006548387097</v>
      </c>
      <c r="BZ64">
        <v>999.9</v>
      </c>
      <c r="CA64">
        <v>9988.0645161290304</v>
      </c>
      <c r="CB64">
        <v>0</v>
      </c>
      <c r="CC64">
        <v>387.35993548387103</v>
      </c>
      <c r="CD64">
        <v>1000.0108064516101</v>
      </c>
      <c r="CE64">
        <v>0.95999441935483898</v>
      </c>
      <c r="CF64">
        <v>4.0005732258064503E-2</v>
      </c>
      <c r="CG64">
        <v>0</v>
      </c>
      <c r="CH64">
        <v>2.2891193548387099</v>
      </c>
      <c r="CI64">
        <v>0</v>
      </c>
      <c r="CJ64">
        <v>585.01851612903204</v>
      </c>
      <c r="CK64">
        <v>9334.4077419354908</v>
      </c>
      <c r="CL64">
        <v>40.311999999999998</v>
      </c>
      <c r="CM64">
        <v>43.227645161290297</v>
      </c>
      <c r="CN64">
        <v>41.531999999999996</v>
      </c>
      <c r="CO64">
        <v>41.481709677419303</v>
      </c>
      <c r="CP64">
        <v>40.186999999999998</v>
      </c>
      <c r="CQ64">
        <v>960.00161290322603</v>
      </c>
      <c r="CR64">
        <v>40.009677419354801</v>
      </c>
      <c r="CS64">
        <v>0</v>
      </c>
      <c r="CT64">
        <v>59.200000047683702</v>
      </c>
      <c r="CU64">
        <v>2.28712692307692</v>
      </c>
      <c r="CV64">
        <v>1.0307384612355599</v>
      </c>
      <c r="CW64">
        <v>3.8753846136742101</v>
      </c>
      <c r="CX64">
        <v>585.05165384615395</v>
      </c>
      <c r="CY64">
        <v>15</v>
      </c>
      <c r="CZ64">
        <v>1675242571.0999999</v>
      </c>
      <c r="DA64" t="s">
        <v>254</v>
      </c>
      <c r="DB64">
        <v>1</v>
      </c>
      <c r="DC64">
        <v>-3.9409999999999998</v>
      </c>
      <c r="DD64">
        <v>0.39400000000000002</v>
      </c>
      <c r="DE64">
        <v>401</v>
      </c>
      <c r="DF64">
        <v>15</v>
      </c>
      <c r="DG64">
        <v>1.95</v>
      </c>
      <c r="DH64">
        <v>0.51</v>
      </c>
      <c r="DI64">
        <v>-2.5305040740740701</v>
      </c>
      <c r="DJ64">
        <v>1.5608658927231E-2</v>
      </c>
      <c r="DK64">
        <v>0.11340817673372799</v>
      </c>
      <c r="DL64">
        <v>1</v>
      </c>
      <c r="DM64">
        <v>2.31266666666667</v>
      </c>
      <c r="DN64">
        <v>0.189677597235511</v>
      </c>
      <c r="DO64">
        <v>0.19032020853755299</v>
      </c>
      <c r="DP64">
        <v>1</v>
      </c>
      <c r="DQ64">
        <v>0.65063542592592605</v>
      </c>
      <c r="DR64">
        <v>1.8505158972771999E-2</v>
      </c>
      <c r="DS64">
        <v>3.4249256850648301E-3</v>
      </c>
      <c r="DT64">
        <v>1</v>
      </c>
      <c r="DU64">
        <v>3</v>
      </c>
      <c r="DV64">
        <v>3</v>
      </c>
      <c r="DW64" t="s">
        <v>259</v>
      </c>
      <c r="DX64">
        <v>100</v>
      </c>
      <c r="DY64">
        <v>100</v>
      </c>
      <c r="DZ64">
        <v>-3.9409999999999998</v>
      </c>
      <c r="EA64">
        <v>0.39400000000000002</v>
      </c>
      <c r="EB64">
        <v>2</v>
      </c>
      <c r="EC64">
        <v>516.29999999999995</v>
      </c>
      <c r="ED64">
        <v>430.649</v>
      </c>
      <c r="EE64">
        <v>25.878699999999998</v>
      </c>
      <c r="EF64">
        <v>30.824300000000001</v>
      </c>
      <c r="EG64">
        <v>30</v>
      </c>
      <c r="EH64">
        <v>31.010899999999999</v>
      </c>
      <c r="EI64">
        <v>31.044</v>
      </c>
      <c r="EJ64">
        <v>20.104299999999999</v>
      </c>
      <c r="EK64">
        <v>33.490299999999998</v>
      </c>
      <c r="EL64">
        <v>0.78170399999999995</v>
      </c>
      <c r="EM64">
        <v>25.8855</v>
      </c>
      <c r="EN64">
        <v>402.46199999999999</v>
      </c>
      <c r="EO64">
        <v>15.041499999999999</v>
      </c>
      <c r="EP64">
        <v>100.218</v>
      </c>
      <c r="EQ64">
        <v>90.571100000000001</v>
      </c>
    </row>
    <row r="65" spans="1:147" x14ac:dyDescent="0.3">
      <c r="A65">
        <v>49</v>
      </c>
      <c r="B65">
        <v>1675245659.4000001</v>
      </c>
      <c r="C65">
        <v>2999.8000001907299</v>
      </c>
      <c r="D65" t="s">
        <v>399</v>
      </c>
      <c r="E65" t="s">
        <v>400</v>
      </c>
      <c r="F65">
        <v>1675245651.4000001</v>
      </c>
      <c r="G65">
        <f t="shared" si="43"/>
        <v>4.1613014545435045E-3</v>
      </c>
      <c r="H65">
        <f t="shared" si="44"/>
        <v>13.802234036084187</v>
      </c>
      <c r="I65">
        <f t="shared" si="45"/>
        <v>400.02612903225798</v>
      </c>
      <c r="J65">
        <f t="shared" si="46"/>
        <v>259.50297072374326</v>
      </c>
      <c r="K65">
        <f t="shared" si="47"/>
        <v>25.074346201035002</v>
      </c>
      <c r="L65">
        <f t="shared" si="48"/>
        <v>38.652326872560941</v>
      </c>
      <c r="M65">
        <f t="shared" si="49"/>
        <v>0.17706600626626481</v>
      </c>
      <c r="N65">
        <f t="shared" si="50"/>
        <v>3.3864724161927948</v>
      </c>
      <c r="O65">
        <f t="shared" si="51"/>
        <v>0.17207882508101416</v>
      </c>
      <c r="P65">
        <f t="shared" si="52"/>
        <v>0.10798564393089735</v>
      </c>
      <c r="Q65">
        <f t="shared" si="53"/>
        <v>161.84555261098077</v>
      </c>
      <c r="R65">
        <f t="shared" si="54"/>
        <v>27.843560511046569</v>
      </c>
      <c r="S65">
        <f t="shared" si="55"/>
        <v>27.989935483871001</v>
      </c>
      <c r="T65">
        <f t="shared" si="56"/>
        <v>3.7926137154575708</v>
      </c>
      <c r="U65">
        <f t="shared" si="57"/>
        <v>40.165480606083676</v>
      </c>
      <c r="V65">
        <f t="shared" si="58"/>
        <v>1.5202276298775375</v>
      </c>
      <c r="W65">
        <f t="shared" si="59"/>
        <v>3.7849108411945052</v>
      </c>
      <c r="X65">
        <f t="shared" si="60"/>
        <v>2.2723860855800333</v>
      </c>
      <c r="Y65">
        <f t="shared" si="61"/>
        <v>-183.51339414536855</v>
      </c>
      <c r="Z65">
        <f t="shared" si="62"/>
        <v>-6.3658559782203623</v>
      </c>
      <c r="AA65">
        <f t="shared" si="63"/>
        <v>-0.40963865334693056</v>
      </c>
      <c r="AB65">
        <f t="shared" si="64"/>
        <v>-28.443336165955056</v>
      </c>
      <c r="AC65">
        <v>-4.0001914769102601E-2</v>
      </c>
      <c r="AD65">
        <v>4.4905653688520598E-2</v>
      </c>
      <c r="AE65">
        <v>3.3763484785364901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50846.009341966448</v>
      </c>
      <c r="AK65">
        <v>0</v>
      </c>
      <c r="AL65">
        <v>0</v>
      </c>
      <c r="AM65">
        <v>0</v>
      </c>
      <c r="AN65">
        <f t="shared" si="68"/>
        <v>0</v>
      </c>
      <c r="AO65" t="e">
        <f t="shared" si="69"/>
        <v>#DIV/0!</v>
      </c>
      <c r="AP65">
        <v>-1</v>
      </c>
      <c r="AQ65" t="s">
        <v>401</v>
      </c>
      <c r="AR65">
        <v>2.2758692307692301</v>
      </c>
      <c r="AS65">
        <v>1.7076</v>
      </c>
      <c r="AT65">
        <f t="shared" si="70"/>
        <v>-0.33278825882480101</v>
      </c>
      <c r="AU65">
        <v>0.5</v>
      </c>
      <c r="AV65">
        <f t="shared" si="71"/>
        <v>841.19300949677836</v>
      </c>
      <c r="AW65">
        <f t="shared" si="72"/>
        <v>13.802234036084187</v>
      </c>
      <c r="AX65">
        <f t="shared" si="73"/>
        <v>-139.96957848301358</v>
      </c>
      <c r="AY65">
        <f t="shared" si="74"/>
        <v>1</v>
      </c>
      <c r="AZ65">
        <f t="shared" si="75"/>
        <v>1.7596715461222431E-2</v>
      </c>
      <c r="BA65">
        <f t="shared" si="76"/>
        <v>-1</v>
      </c>
      <c r="BB65" t="s">
        <v>252</v>
      </c>
      <c r="BC65">
        <v>0</v>
      </c>
      <c r="BD65">
        <f t="shared" si="77"/>
        <v>1.7076</v>
      </c>
      <c r="BE65">
        <f t="shared" si="78"/>
        <v>-0.33278825882480095</v>
      </c>
      <c r="BF65" t="e">
        <f t="shared" si="79"/>
        <v>#DIV/0!</v>
      </c>
      <c r="BG65">
        <f t="shared" si="80"/>
        <v>-0.33278825882480095</v>
      </c>
      <c r="BH65" t="e">
        <f t="shared" si="81"/>
        <v>#DIV/0!</v>
      </c>
      <c r="BI65">
        <f t="shared" si="82"/>
        <v>999.99167741935503</v>
      </c>
      <c r="BJ65">
        <f t="shared" si="83"/>
        <v>841.19300949677836</v>
      </c>
      <c r="BK65">
        <f t="shared" si="84"/>
        <v>0.84120001045170389</v>
      </c>
      <c r="BL65">
        <f t="shared" si="85"/>
        <v>0.19240002090340791</v>
      </c>
      <c r="BM65">
        <v>0.81022031015138296</v>
      </c>
      <c r="BN65">
        <v>0.5</v>
      </c>
      <c r="BO65" t="s">
        <v>253</v>
      </c>
      <c r="BP65">
        <v>1675245651.4000001</v>
      </c>
      <c r="BQ65">
        <v>400.02612903225798</v>
      </c>
      <c r="BR65">
        <v>402.53238709677402</v>
      </c>
      <c r="BS65">
        <v>15.733354838709699</v>
      </c>
      <c r="BT65">
        <v>15.069664516129</v>
      </c>
      <c r="BU65">
        <v>500.01103225806497</v>
      </c>
      <c r="BV65">
        <v>96.4245709677419</v>
      </c>
      <c r="BW65">
        <v>0.19993445161290299</v>
      </c>
      <c r="BX65">
        <v>27.955067741935501</v>
      </c>
      <c r="BY65">
        <v>27.989935483871001</v>
      </c>
      <c r="BZ65">
        <v>999.9</v>
      </c>
      <c r="CA65">
        <v>10004.3548387097</v>
      </c>
      <c r="CB65">
        <v>0</v>
      </c>
      <c r="CC65">
        <v>387.36164516129003</v>
      </c>
      <c r="CD65">
        <v>999.99167741935503</v>
      </c>
      <c r="CE65">
        <v>0.95999603225806496</v>
      </c>
      <c r="CF65">
        <v>4.00040870967742E-2</v>
      </c>
      <c r="CG65">
        <v>0</v>
      </c>
      <c r="CH65">
        <v>2.2714903225806502</v>
      </c>
      <c r="CI65">
        <v>0</v>
      </c>
      <c r="CJ65">
        <v>586.29680645161295</v>
      </c>
      <c r="CK65">
        <v>9334.2316129032297</v>
      </c>
      <c r="CL65">
        <v>40.436999999999998</v>
      </c>
      <c r="CM65">
        <v>43.370935483871001</v>
      </c>
      <c r="CN65">
        <v>41.683</v>
      </c>
      <c r="CO65">
        <v>41.592483870967698</v>
      </c>
      <c r="CP65">
        <v>40.311999999999998</v>
      </c>
      <c r="CQ65">
        <v>959.99129032257997</v>
      </c>
      <c r="CR65">
        <v>40</v>
      </c>
      <c r="CS65">
        <v>0</v>
      </c>
      <c r="CT65">
        <v>59.5</v>
      </c>
      <c r="CU65">
        <v>2.2758692307692301</v>
      </c>
      <c r="CV65">
        <v>-0.55670426709665599</v>
      </c>
      <c r="CW65">
        <v>2.4882051131212899</v>
      </c>
      <c r="CX65">
        <v>586.351615384615</v>
      </c>
      <c r="CY65">
        <v>15</v>
      </c>
      <c r="CZ65">
        <v>1675242571.0999999</v>
      </c>
      <c r="DA65" t="s">
        <v>254</v>
      </c>
      <c r="DB65">
        <v>1</v>
      </c>
      <c r="DC65">
        <v>-3.9409999999999998</v>
      </c>
      <c r="DD65">
        <v>0.39400000000000002</v>
      </c>
      <c r="DE65">
        <v>401</v>
      </c>
      <c r="DF65">
        <v>15</v>
      </c>
      <c r="DG65">
        <v>1.95</v>
      </c>
      <c r="DH65">
        <v>0.51</v>
      </c>
      <c r="DI65">
        <v>-2.5549211111111099</v>
      </c>
      <c r="DJ65">
        <v>0.42468866781016501</v>
      </c>
      <c r="DK65">
        <v>0.12376922449501999</v>
      </c>
      <c r="DL65">
        <v>1</v>
      </c>
      <c r="DM65">
        <v>2.3115777777777802</v>
      </c>
      <c r="DN65">
        <v>-0.41979406287659998</v>
      </c>
      <c r="DO65">
        <v>0.21319350822812899</v>
      </c>
      <c r="DP65">
        <v>1</v>
      </c>
      <c r="DQ65">
        <v>0.66236725925925899</v>
      </c>
      <c r="DR65">
        <v>1.5900468839336799E-2</v>
      </c>
      <c r="DS65">
        <v>3.51758641571802E-3</v>
      </c>
      <c r="DT65">
        <v>1</v>
      </c>
      <c r="DU65">
        <v>3</v>
      </c>
      <c r="DV65">
        <v>3</v>
      </c>
      <c r="DW65" t="s">
        <v>259</v>
      </c>
      <c r="DX65">
        <v>100</v>
      </c>
      <c r="DY65">
        <v>100</v>
      </c>
      <c r="DZ65">
        <v>-3.9409999999999998</v>
      </c>
      <c r="EA65">
        <v>0.39400000000000002</v>
      </c>
      <c r="EB65">
        <v>2</v>
      </c>
      <c r="EC65">
        <v>516.13</v>
      </c>
      <c r="ED65">
        <v>430.36399999999998</v>
      </c>
      <c r="EE65">
        <v>25.868500000000001</v>
      </c>
      <c r="EF65">
        <v>30.835000000000001</v>
      </c>
      <c r="EG65">
        <v>30</v>
      </c>
      <c r="EH65">
        <v>31.021699999999999</v>
      </c>
      <c r="EI65">
        <v>31.057400000000001</v>
      </c>
      <c r="EJ65">
        <v>20.108899999999998</v>
      </c>
      <c r="EK65">
        <v>33.490299999999998</v>
      </c>
      <c r="EL65">
        <v>0</v>
      </c>
      <c r="EM65">
        <v>25.871500000000001</v>
      </c>
      <c r="EN65">
        <v>402.60199999999998</v>
      </c>
      <c r="EO65">
        <v>15.041499999999999</v>
      </c>
      <c r="EP65">
        <v>100.218</v>
      </c>
      <c r="EQ65">
        <v>90.573599999999999</v>
      </c>
    </row>
    <row r="66" spans="1:147" x14ac:dyDescent="0.3">
      <c r="A66">
        <v>50</v>
      </c>
      <c r="B66">
        <v>1675245719.4000001</v>
      </c>
      <c r="C66">
        <v>3059.8000001907299</v>
      </c>
      <c r="D66" t="s">
        <v>402</v>
      </c>
      <c r="E66" t="s">
        <v>403</v>
      </c>
      <c r="F66">
        <v>1675245711.43871</v>
      </c>
      <c r="G66">
        <f t="shared" si="43"/>
        <v>4.2789427729793706E-3</v>
      </c>
      <c r="H66">
        <f t="shared" si="44"/>
        <v>14.020317714068693</v>
      </c>
      <c r="I66">
        <f t="shared" si="45"/>
        <v>400.01499999999999</v>
      </c>
      <c r="J66">
        <f t="shared" si="46"/>
        <v>260.84670644097929</v>
      </c>
      <c r="K66">
        <f t="shared" si="47"/>
        <v>25.203208660634253</v>
      </c>
      <c r="L66">
        <f t="shared" si="48"/>
        <v>38.649755827623402</v>
      </c>
      <c r="M66">
        <f t="shared" si="49"/>
        <v>0.18197475198466051</v>
      </c>
      <c r="N66">
        <f t="shared" si="50"/>
        <v>3.3843276093081558</v>
      </c>
      <c r="O66">
        <f t="shared" si="51"/>
        <v>0.17670841506105536</v>
      </c>
      <c r="P66">
        <f t="shared" si="52"/>
        <v>0.11090322393642296</v>
      </c>
      <c r="Q66">
        <f t="shared" si="53"/>
        <v>161.84706345607879</v>
      </c>
      <c r="R66">
        <f t="shared" si="54"/>
        <v>27.824430135800704</v>
      </c>
      <c r="S66">
        <f t="shared" si="55"/>
        <v>27.999612903225799</v>
      </c>
      <c r="T66">
        <f t="shared" si="56"/>
        <v>3.7947540444571586</v>
      </c>
      <c r="U66">
        <f t="shared" si="57"/>
        <v>40.127083778170878</v>
      </c>
      <c r="V66">
        <f t="shared" si="58"/>
        <v>1.5194513137240091</v>
      </c>
      <c r="W66">
        <f t="shared" si="59"/>
        <v>3.7865979051051553</v>
      </c>
      <c r="X66">
        <f t="shared" si="60"/>
        <v>2.2753027307331495</v>
      </c>
      <c r="Y66">
        <f t="shared" si="61"/>
        <v>-188.70137628839024</v>
      </c>
      <c r="Z66">
        <f t="shared" si="62"/>
        <v>-6.7332101730075493</v>
      </c>
      <c r="AA66">
        <f t="shared" si="63"/>
        <v>-0.43358966713598918</v>
      </c>
      <c r="AB66">
        <f t="shared" si="64"/>
        <v>-34.021112672454976</v>
      </c>
      <c r="AC66">
        <v>-3.9970058112978303E-2</v>
      </c>
      <c r="AD66">
        <v>4.48698918012247E-2</v>
      </c>
      <c r="AE66">
        <v>3.3742117341359199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50805.801233779363</v>
      </c>
      <c r="AK66">
        <v>0</v>
      </c>
      <c r="AL66">
        <v>0</v>
      </c>
      <c r="AM66">
        <v>0</v>
      </c>
      <c r="AN66">
        <f t="shared" si="68"/>
        <v>0</v>
      </c>
      <c r="AO66" t="e">
        <f t="shared" si="69"/>
        <v>#DIV/0!</v>
      </c>
      <c r="AP66">
        <v>-1</v>
      </c>
      <c r="AQ66" t="s">
        <v>404</v>
      </c>
      <c r="AR66">
        <v>2.2973076923076898</v>
      </c>
      <c r="AS66">
        <v>2.2375699999999998</v>
      </c>
      <c r="AT66">
        <f t="shared" si="70"/>
        <v>-2.669757473852874E-2</v>
      </c>
      <c r="AU66">
        <v>0.5</v>
      </c>
      <c r="AV66">
        <f t="shared" si="71"/>
        <v>841.20095012903437</v>
      </c>
      <c r="AW66">
        <f t="shared" si="72"/>
        <v>14.020317714068693</v>
      </c>
      <c r="AX66">
        <f t="shared" si="73"/>
        <v>-11.229012618095641</v>
      </c>
      <c r="AY66">
        <f t="shared" si="74"/>
        <v>1</v>
      </c>
      <c r="AZ66">
        <f t="shared" si="75"/>
        <v>1.7855802126429697E-2</v>
      </c>
      <c r="BA66">
        <f t="shared" si="76"/>
        <v>-1</v>
      </c>
      <c r="BB66" t="s">
        <v>252</v>
      </c>
      <c r="BC66">
        <v>0</v>
      </c>
      <c r="BD66">
        <f t="shared" si="77"/>
        <v>2.2375699999999998</v>
      </c>
      <c r="BE66">
        <f t="shared" si="78"/>
        <v>-2.6697574738528851E-2</v>
      </c>
      <c r="BF66" t="e">
        <f t="shared" si="79"/>
        <v>#DIV/0!</v>
      </c>
      <c r="BG66">
        <f t="shared" si="80"/>
        <v>-2.6697574738528851E-2</v>
      </c>
      <c r="BH66" t="e">
        <f t="shared" si="81"/>
        <v>#DIV/0!</v>
      </c>
      <c r="BI66">
        <f t="shared" si="82"/>
        <v>1000.00112903226</v>
      </c>
      <c r="BJ66">
        <f t="shared" si="83"/>
        <v>841.20095012903437</v>
      </c>
      <c r="BK66">
        <f t="shared" si="84"/>
        <v>0.84120000038709686</v>
      </c>
      <c r="BL66">
        <f t="shared" si="85"/>
        <v>0.19240000077419381</v>
      </c>
      <c r="BM66">
        <v>0.81022031015138296</v>
      </c>
      <c r="BN66">
        <v>0.5</v>
      </c>
      <c r="BO66" t="s">
        <v>253</v>
      </c>
      <c r="BP66">
        <v>1675245711.43871</v>
      </c>
      <c r="BQ66">
        <v>400.01499999999999</v>
      </c>
      <c r="BR66">
        <v>402.56422580645199</v>
      </c>
      <c r="BS66">
        <v>15.725929032258099</v>
      </c>
      <c r="BT66">
        <v>15.043467741935499</v>
      </c>
      <c r="BU66">
        <v>500.00877419354799</v>
      </c>
      <c r="BV66">
        <v>96.420841935483907</v>
      </c>
      <c r="BW66">
        <v>0.19992435483870999</v>
      </c>
      <c r="BX66">
        <v>27.962709677419401</v>
      </c>
      <c r="BY66">
        <v>27.999612903225799</v>
      </c>
      <c r="BZ66">
        <v>999.9</v>
      </c>
      <c r="CA66">
        <v>9996.77419354839</v>
      </c>
      <c r="CB66">
        <v>0</v>
      </c>
      <c r="CC66">
        <v>387.38919354838703</v>
      </c>
      <c r="CD66">
        <v>1000.00112903226</v>
      </c>
      <c r="CE66">
        <v>0.95999829032258099</v>
      </c>
      <c r="CF66">
        <v>4.00017838709677E-2</v>
      </c>
      <c r="CG66">
        <v>0</v>
      </c>
      <c r="CH66">
        <v>2.3064645161290298</v>
      </c>
      <c r="CI66">
        <v>0</v>
      </c>
      <c r="CJ66">
        <v>586.81135483871003</v>
      </c>
      <c r="CK66">
        <v>9334.3309677419293</v>
      </c>
      <c r="CL66">
        <v>40.566064516129003</v>
      </c>
      <c r="CM66">
        <v>43.5</v>
      </c>
      <c r="CN66">
        <v>41.811999999999998</v>
      </c>
      <c r="CO66">
        <v>41.689032258064501</v>
      </c>
      <c r="CP66">
        <v>40.436999999999998</v>
      </c>
      <c r="CQ66">
        <v>959.99967741935495</v>
      </c>
      <c r="CR66">
        <v>40</v>
      </c>
      <c r="CS66">
        <v>0</v>
      </c>
      <c r="CT66">
        <v>59.400000095367403</v>
      </c>
      <c r="CU66">
        <v>2.2973076923076898</v>
      </c>
      <c r="CV66">
        <v>-0.82374017272099898</v>
      </c>
      <c r="CW66">
        <v>1.1965469910089499</v>
      </c>
      <c r="CX66">
        <v>586.82273076923104</v>
      </c>
      <c r="CY66">
        <v>15</v>
      </c>
      <c r="CZ66">
        <v>1675242571.0999999</v>
      </c>
      <c r="DA66" t="s">
        <v>254</v>
      </c>
      <c r="DB66">
        <v>1</v>
      </c>
      <c r="DC66">
        <v>-3.9409999999999998</v>
      </c>
      <c r="DD66">
        <v>0.39400000000000002</v>
      </c>
      <c r="DE66">
        <v>401</v>
      </c>
      <c r="DF66">
        <v>15</v>
      </c>
      <c r="DG66">
        <v>1.95</v>
      </c>
      <c r="DH66">
        <v>0.51</v>
      </c>
      <c r="DI66">
        <v>-2.5695588888888898</v>
      </c>
      <c r="DJ66">
        <v>0.21551119020606899</v>
      </c>
      <c r="DK66">
        <v>0.120049081207502</v>
      </c>
      <c r="DL66">
        <v>1</v>
      </c>
      <c r="DM66">
        <v>2.25247333333333</v>
      </c>
      <c r="DN66">
        <v>0.25557106230738602</v>
      </c>
      <c r="DO66">
        <v>0.15476953676712699</v>
      </c>
      <c r="DP66">
        <v>1</v>
      </c>
      <c r="DQ66">
        <v>0.68616212962962997</v>
      </c>
      <c r="DR66">
        <v>-3.54764717271683E-2</v>
      </c>
      <c r="DS66">
        <v>5.8607867852751199E-3</v>
      </c>
      <c r="DT66">
        <v>1</v>
      </c>
      <c r="DU66">
        <v>3</v>
      </c>
      <c r="DV66">
        <v>3</v>
      </c>
      <c r="DW66" t="s">
        <v>259</v>
      </c>
      <c r="DX66">
        <v>100</v>
      </c>
      <c r="DY66">
        <v>100</v>
      </c>
      <c r="DZ66">
        <v>-3.9409999999999998</v>
      </c>
      <c r="EA66">
        <v>0.39400000000000002</v>
      </c>
      <c r="EB66">
        <v>2</v>
      </c>
      <c r="EC66">
        <v>515.85299999999995</v>
      </c>
      <c r="ED66">
        <v>430.18700000000001</v>
      </c>
      <c r="EE66">
        <v>25.809699999999999</v>
      </c>
      <c r="EF66">
        <v>30.845800000000001</v>
      </c>
      <c r="EG66">
        <v>29.9999</v>
      </c>
      <c r="EH66">
        <v>31.035</v>
      </c>
      <c r="EI66">
        <v>31.068100000000001</v>
      </c>
      <c r="EJ66">
        <v>20.105499999999999</v>
      </c>
      <c r="EK66">
        <v>33.777299999999997</v>
      </c>
      <c r="EL66">
        <v>0</v>
      </c>
      <c r="EM66">
        <v>25.804099999999998</v>
      </c>
      <c r="EN66">
        <v>402.52100000000002</v>
      </c>
      <c r="EO66">
        <v>15.0151</v>
      </c>
      <c r="EP66">
        <v>100.218</v>
      </c>
      <c r="EQ66">
        <v>90.575800000000001</v>
      </c>
    </row>
    <row r="67" spans="1:147" x14ac:dyDescent="0.3">
      <c r="A67">
        <v>51</v>
      </c>
      <c r="B67">
        <v>1675245779.4000001</v>
      </c>
      <c r="C67">
        <v>3119.8000001907299</v>
      </c>
      <c r="D67" t="s">
        <v>405</v>
      </c>
      <c r="E67" t="s">
        <v>406</v>
      </c>
      <c r="F67">
        <v>1675245771.43871</v>
      </c>
      <c r="G67">
        <f t="shared" si="43"/>
        <v>4.4438163101050785E-3</v>
      </c>
      <c r="H67">
        <f t="shared" si="44"/>
        <v>14.168082071507454</v>
      </c>
      <c r="I67">
        <f t="shared" si="45"/>
        <v>400.00432258064501</v>
      </c>
      <c r="J67">
        <f t="shared" si="46"/>
        <v>264.31291801338227</v>
      </c>
      <c r="K67">
        <f t="shared" si="47"/>
        <v>25.538131923771203</v>
      </c>
      <c r="L67">
        <f t="shared" si="48"/>
        <v>38.648747238400347</v>
      </c>
      <c r="M67">
        <f t="shared" si="49"/>
        <v>0.18936031754677446</v>
      </c>
      <c r="N67">
        <f t="shared" si="50"/>
        <v>3.3887998524696878</v>
      </c>
      <c r="O67">
        <f t="shared" si="51"/>
        <v>0.18367230528862447</v>
      </c>
      <c r="P67">
        <f t="shared" si="52"/>
        <v>0.11529200405741592</v>
      </c>
      <c r="Q67">
        <f t="shared" si="53"/>
        <v>161.84396811065841</v>
      </c>
      <c r="R67">
        <f t="shared" si="54"/>
        <v>27.790773337146586</v>
      </c>
      <c r="S67">
        <f t="shared" si="55"/>
        <v>28.0009709677419</v>
      </c>
      <c r="T67">
        <f t="shared" si="56"/>
        <v>3.7950544882629873</v>
      </c>
      <c r="U67">
        <f t="shared" si="57"/>
        <v>40.178138465682309</v>
      </c>
      <c r="V67">
        <f t="shared" si="58"/>
        <v>1.5217022392331514</v>
      </c>
      <c r="W67">
        <f t="shared" si="59"/>
        <v>3.7873886081927259</v>
      </c>
      <c r="X67">
        <f t="shared" si="60"/>
        <v>2.2733522490298359</v>
      </c>
      <c r="Y67">
        <f t="shared" si="61"/>
        <v>-195.97229927563396</v>
      </c>
      <c r="Z67">
        <f t="shared" si="62"/>
        <v>-6.336049053794591</v>
      </c>
      <c r="AA67">
        <f t="shared" si="63"/>
        <v>-0.4074857731268427</v>
      </c>
      <c r="AB67">
        <f t="shared" si="64"/>
        <v>-40.871865991896975</v>
      </c>
      <c r="AC67">
        <v>-4.0036493465545199E-2</v>
      </c>
      <c r="AD67">
        <v>4.49444713045377E-2</v>
      </c>
      <c r="AE67">
        <v>3.3786671634181298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50886.177593806591</v>
      </c>
      <c r="AK67">
        <v>0</v>
      </c>
      <c r="AL67">
        <v>0</v>
      </c>
      <c r="AM67">
        <v>0</v>
      </c>
      <c r="AN67">
        <f t="shared" si="68"/>
        <v>0</v>
      </c>
      <c r="AO67" t="e">
        <f t="shared" si="69"/>
        <v>#DIV/0!</v>
      </c>
      <c r="AP67">
        <v>-1</v>
      </c>
      <c r="AQ67" t="s">
        <v>407</v>
      </c>
      <c r="AR67">
        <v>2.3228153846153798</v>
      </c>
      <c r="AS67">
        <v>2.1747999999999998</v>
      </c>
      <c r="AT67">
        <f t="shared" si="70"/>
        <v>-6.8059308725114898E-2</v>
      </c>
      <c r="AU67">
        <v>0.5</v>
      </c>
      <c r="AV67">
        <f t="shared" si="71"/>
        <v>841.18459126450682</v>
      </c>
      <c r="AW67">
        <f t="shared" si="72"/>
        <v>14.168082071507454</v>
      </c>
      <c r="AX67">
        <f t="shared" si="73"/>
        <v>-28.625220895840329</v>
      </c>
      <c r="AY67">
        <f t="shared" si="74"/>
        <v>1</v>
      </c>
      <c r="AZ67">
        <f t="shared" si="75"/>
        <v>1.8031811601192202E-2</v>
      </c>
      <c r="BA67">
        <f t="shared" si="76"/>
        <v>-1</v>
      </c>
      <c r="BB67" t="s">
        <v>252</v>
      </c>
      <c r="BC67">
        <v>0</v>
      </c>
      <c r="BD67">
        <f t="shared" si="77"/>
        <v>2.1747999999999998</v>
      </c>
      <c r="BE67">
        <f t="shared" si="78"/>
        <v>-6.8059308725114953E-2</v>
      </c>
      <c r="BF67" t="e">
        <f t="shared" si="79"/>
        <v>#DIV/0!</v>
      </c>
      <c r="BG67">
        <f t="shared" si="80"/>
        <v>-6.8059308725114953E-2</v>
      </c>
      <c r="BH67" t="e">
        <f t="shared" si="81"/>
        <v>#DIV/0!</v>
      </c>
      <c r="BI67">
        <f t="shared" si="82"/>
        <v>999.98164516128998</v>
      </c>
      <c r="BJ67">
        <f t="shared" si="83"/>
        <v>841.18459126450682</v>
      </c>
      <c r="BK67">
        <f t="shared" si="84"/>
        <v>0.84120003135540522</v>
      </c>
      <c r="BL67">
        <f t="shared" si="85"/>
        <v>0.19240006271081025</v>
      </c>
      <c r="BM67">
        <v>0.81022031015138296</v>
      </c>
      <c r="BN67">
        <v>0.5</v>
      </c>
      <c r="BO67" t="s">
        <v>253</v>
      </c>
      <c r="BP67">
        <v>1675245771.43871</v>
      </c>
      <c r="BQ67">
        <v>400.00432258064501</v>
      </c>
      <c r="BR67">
        <v>402.588129032258</v>
      </c>
      <c r="BS67">
        <v>15.7492161290323</v>
      </c>
      <c r="BT67">
        <v>15.0404870967742</v>
      </c>
      <c r="BU67">
        <v>500.017</v>
      </c>
      <c r="BV67">
        <v>96.420870967741905</v>
      </c>
      <c r="BW67">
        <v>0.19995299999999999</v>
      </c>
      <c r="BX67">
        <v>27.966290322580601</v>
      </c>
      <c r="BY67">
        <v>28.0009709677419</v>
      </c>
      <c r="BZ67">
        <v>999.9</v>
      </c>
      <c r="CA67">
        <v>10013.3870967742</v>
      </c>
      <c r="CB67">
        <v>0</v>
      </c>
      <c r="CC67">
        <v>387.44299999999998</v>
      </c>
      <c r="CD67">
        <v>999.98164516128998</v>
      </c>
      <c r="CE67">
        <v>0.95999861290322597</v>
      </c>
      <c r="CF67">
        <v>4.0001454838709698E-2</v>
      </c>
      <c r="CG67">
        <v>0</v>
      </c>
      <c r="CH67">
        <v>2.3375161290322599</v>
      </c>
      <c r="CI67">
        <v>0</v>
      </c>
      <c r="CJ67">
        <v>586.57045161290296</v>
      </c>
      <c r="CK67">
        <v>9334.14580645161</v>
      </c>
      <c r="CL67">
        <v>40.717483870967698</v>
      </c>
      <c r="CM67">
        <v>43.588419354838699</v>
      </c>
      <c r="CN67">
        <v>41.947161290322597</v>
      </c>
      <c r="CO67">
        <v>41.811999999999998</v>
      </c>
      <c r="CP67">
        <v>40.561999999999998</v>
      </c>
      <c r="CQ67">
        <v>959.98161290322605</v>
      </c>
      <c r="CR67">
        <v>40.000322580645197</v>
      </c>
      <c r="CS67">
        <v>0</v>
      </c>
      <c r="CT67">
        <v>59.400000095367403</v>
      </c>
      <c r="CU67">
        <v>2.3228153846153798</v>
      </c>
      <c r="CV67">
        <v>0.57459143344501895</v>
      </c>
      <c r="CW67">
        <v>0.49623934140274101</v>
      </c>
      <c r="CX67">
        <v>586.56711538461502</v>
      </c>
      <c r="CY67">
        <v>15</v>
      </c>
      <c r="CZ67">
        <v>1675242571.0999999</v>
      </c>
      <c r="DA67" t="s">
        <v>254</v>
      </c>
      <c r="DB67">
        <v>1</v>
      </c>
      <c r="DC67">
        <v>-3.9409999999999998</v>
      </c>
      <c r="DD67">
        <v>0.39400000000000002</v>
      </c>
      <c r="DE67">
        <v>401</v>
      </c>
      <c r="DF67">
        <v>15</v>
      </c>
      <c r="DG67">
        <v>1.95</v>
      </c>
      <c r="DH67">
        <v>0.51</v>
      </c>
      <c r="DI67">
        <v>-2.57141666666667</v>
      </c>
      <c r="DJ67">
        <v>1.2240264062823599E-2</v>
      </c>
      <c r="DK67">
        <v>0.119610060861364</v>
      </c>
      <c r="DL67">
        <v>1</v>
      </c>
      <c r="DM67">
        <v>2.32768444444444</v>
      </c>
      <c r="DN67">
        <v>0.20565380883717199</v>
      </c>
      <c r="DO67">
        <v>0.177015979135037</v>
      </c>
      <c r="DP67">
        <v>1</v>
      </c>
      <c r="DQ67">
        <v>0.69815094444444403</v>
      </c>
      <c r="DR67">
        <v>0.14107497032989399</v>
      </c>
      <c r="DS67">
        <v>2.4572498061418101E-2</v>
      </c>
      <c r="DT67">
        <v>0</v>
      </c>
      <c r="DU67">
        <v>2</v>
      </c>
      <c r="DV67">
        <v>3</v>
      </c>
      <c r="DW67" t="s">
        <v>263</v>
      </c>
      <c r="DX67">
        <v>100</v>
      </c>
      <c r="DY67">
        <v>100</v>
      </c>
      <c r="DZ67">
        <v>-3.9409999999999998</v>
      </c>
      <c r="EA67">
        <v>0.39400000000000002</v>
      </c>
      <c r="EB67">
        <v>2</v>
      </c>
      <c r="EC67">
        <v>516.70500000000004</v>
      </c>
      <c r="ED67">
        <v>429.50200000000001</v>
      </c>
      <c r="EE67">
        <v>25.743600000000001</v>
      </c>
      <c r="EF67">
        <v>30.8565</v>
      </c>
      <c r="EG67">
        <v>30.0001</v>
      </c>
      <c r="EH67">
        <v>31.0458</v>
      </c>
      <c r="EI67">
        <v>31.078800000000001</v>
      </c>
      <c r="EJ67">
        <v>20.1066</v>
      </c>
      <c r="EK67">
        <v>34.0473</v>
      </c>
      <c r="EL67">
        <v>0</v>
      </c>
      <c r="EM67">
        <v>25.742000000000001</v>
      </c>
      <c r="EN67">
        <v>402.54899999999998</v>
      </c>
      <c r="EO67">
        <v>15.0024</v>
      </c>
      <c r="EP67">
        <v>100.21899999999999</v>
      </c>
      <c r="EQ67">
        <v>90.576400000000007</v>
      </c>
    </row>
    <row r="68" spans="1:147" x14ac:dyDescent="0.3">
      <c r="A68">
        <v>52</v>
      </c>
      <c r="B68">
        <v>1675245839.5</v>
      </c>
      <c r="C68">
        <v>3179.9000000953702</v>
      </c>
      <c r="D68" t="s">
        <v>408</v>
      </c>
      <c r="E68" t="s">
        <v>409</v>
      </c>
      <c r="F68">
        <v>1675245831.4419401</v>
      </c>
      <c r="G68">
        <f t="shared" si="43"/>
        <v>4.3556383302935254E-3</v>
      </c>
      <c r="H68">
        <f t="shared" si="44"/>
        <v>14.132264744319565</v>
      </c>
      <c r="I68">
        <f t="shared" si="45"/>
        <v>400.00774193548398</v>
      </c>
      <c r="J68">
        <f t="shared" si="46"/>
        <v>261.9767157569413</v>
      </c>
      <c r="K68">
        <f t="shared" si="47"/>
        <v>25.311235109330021</v>
      </c>
      <c r="L68">
        <f t="shared" si="48"/>
        <v>38.647289597579366</v>
      </c>
      <c r="M68">
        <f t="shared" si="49"/>
        <v>0.18521847161008959</v>
      </c>
      <c r="N68">
        <f t="shared" si="50"/>
        <v>3.3833761202822501</v>
      </c>
      <c r="O68">
        <f t="shared" si="51"/>
        <v>0.17976425891262057</v>
      </c>
      <c r="P68">
        <f t="shared" si="52"/>
        <v>0.1128293226130665</v>
      </c>
      <c r="Q68">
        <f t="shared" si="53"/>
        <v>161.84484751240197</v>
      </c>
      <c r="R68">
        <f t="shared" si="54"/>
        <v>27.801796413685913</v>
      </c>
      <c r="S68">
        <f t="shared" si="55"/>
        <v>27.9939322580645</v>
      </c>
      <c r="T68">
        <f t="shared" si="56"/>
        <v>3.7934975436334066</v>
      </c>
      <c r="U68">
        <f t="shared" si="57"/>
        <v>40.070294147366447</v>
      </c>
      <c r="V68">
        <f t="shared" si="58"/>
        <v>1.5168440329059052</v>
      </c>
      <c r="W68">
        <f t="shared" si="59"/>
        <v>3.7854576942395548</v>
      </c>
      <c r="X68">
        <f t="shared" si="60"/>
        <v>2.2766535107275017</v>
      </c>
      <c r="Y68">
        <f t="shared" si="61"/>
        <v>-192.08365036594446</v>
      </c>
      <c r="Z68">
        <f t="shared" si="62"/>
        <v>-6.6371728642405987</v>
      </c>
      <c r="AA68">
        <f t="shared" si="63"/>
        <v>-0.42750236901957173</v>
      </c>
      <c r="AB68">
        <f t="shared" si="64"/>
        <v>-37.30347808680267</v>
      </c>
      <c r="AC68">
        <v>-3.9955928393339703E-2</v>
      </c>
      <c r="AD68">
        <v>4.4854029953098999E-2</v>
      </c>
      <c r="AE68">
        <v>3.3732638211488499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50789.347206979117</v>
      </c>
      <c r="AK68">
        <v>0</v>
      </c>
      <c r="AL68">
        <v>0</v>
      </c>
      <c r="AM68">
        <v>0</v>
      </c>
      <c r="AN68">
        <f t="shared" si="68"/>
        <v>0</v>
      </c>
      <c r="AO68" t="e">
        <f t="shared" si="69"/>
        <v>#DIV/0!</v>
      </c>
      <c r="AP68">
        <v>-1</v>
      </c>
      <c r="AQ68" t="s">
        <v>410</v>
      </c>
      <c r="AR68">
        <v>2.2773500000000002</v>
      </c>
      <c r="AS68">
        <v>2.4530500000000002</v>
      </c>
      <c r="AT68">
        <f t="shared" si="70"/>
        <v>7.162511974888397E-2</v>
      </c>
      <c r="AU68">
        <v>0.5</v>
      </c>
      <c r="AV68">
        <f t="shared" si="71"/>
        <v>841.18929735484619</v>
      </c>
      <c r="AW68">
        <f t="shared" si="72"/>
        <v>14.132264744319565</v>
      </c>
      <c r="AX68">
        <f t="shared" si="73"/>
        <v>30.125142077260211</v>
      </c>
      <c r="AY68">
        <f t="shared" si="74"/>
        <v>1</v>
      </c>
      <c r="AZ68">
        <f t="shared" si="75"/>
        <v>1.798913133096627E-2</v>
      </c>
      <c r="BA68">
        <f t="shared" si="76"/>
        <v>-1</v>
      </c>
      <c r="BB68" t="s">
        <v>252</v>
      </c>
      <c r="BC68">
        <v>0</v>
      </c>
      <c r="BD68">
        <f t="shared" si="77"/>
        <v>2.4530500000000002</v>
      </c>
      <c r="BE68">
        <f t="shared" si="78"/>
        <v>7.1625119748884025E-2</v>
      </c>
      <c r="BF68" t="e">
        <f t="shared" si="79"/>
        <v>#DIV/0!</v>
      </c>
      <c r="BG68">
        <f t="shared" si="80"/>
        <v>7.1625119748884025E-2</v>
      </c>
      <c r="BH68" t="e">
        <f t="shared" si="81"/>
        <v>#DIV/0!</v>
      </c>
      <c r="BI68">
        <f t="shared" si="82"/>
        <v>999.98725806451603</v>
      </c>
      <c r="BJ68">
        <f t="shared" si="83"/>
        <v>841.18929735484619</v>
      </c>
      <c r="BK68">
        <f t="shared" si="84"/>
        <v>0.84120001587117754</v>
      </c>
      <c r="BL68">
        <f t="shared" si="85"/>
        <v>0.19240003174235532</v>
      </c>
      <c r="BM68">
        <v>0.81022031015138296</v>
      </c>
      <c r="BN68">
        <v>0.5</v>
      </c>
      <c r="BO68" t="s">
        <v>253</v>
      </c>
      <c r="BP68">
        <v>1675245831.4419401</v>
      </c>
      <c r="BQ68">
        <v>400.00774193548398</v>
      </c>
      <c r="BR68">
        <v>402.58006451612903</v>
      </c>
      <c r="BS68">
        <v>15.6996612903226</v>
      </c>
      <c r="BT68">
        <v>15.0049516129032</v>
      </c>
      <c r="BU68">
        <v>500.01061290322599</v>
      </c>
      <c r="BV68">
        <v>96.416312903225801</v>
      </c>
      <c r="BW68">
        <v>0.20004109677419399</v>
      </c>
      <c r="BX68">
        <v>27.957545161290302</v>
      </c>
      <c r="BY68">
        <v>27.9939322580645</v>
      </c>
      <c r="BZ68">
        <v>999.9</v>
      </c>
      <c r="CA68">
        <v>9993.7096774193506</v>
      </c>
      <c r="CB68">
        <v>0</v>
      </c>
      <c r="CC68">
        <v>387.46041935483902</v>
      </c>
      <c r="CD68">
        <v>999.98725806451603</v>
      </c>
      <c r="CE68">
        <v>0.95999990322580697</v>
      </c>
      <c r="CF68">
        <v>4.0000138709677398E-2</v>
      </c>
      <c r="CG68">
        <v>0</v>
      </c>
      <c r="CH68">
        <v>2.2796935483871001</v>
      </c>
      <c r="CI68">
        <v>0</v>
      </c>
      <c r="CJ68">
        <v>586.62680645161299</v>
      </c>
      <c r="CK68">
        <v>9334.2048387096802</v>
      </c>
      <c r="CL68">
        <v>40.811999999999998</v>
      </c>
      <c r="CM68">
        <v>43.691064516129003</v>
      </c>
      <c r="CN68">
        <v>42.061999999999998</v>
      </c>
      <c r="CO68">
        <v>41.899000000000001</v>
      </c>
      <c r="CP68">
        <v>40.683</v>
      </c>
      <c r="CQ68">
        <v>959.98677419354794</v>
      </c>
      <c r="CR68">
        <v>40</v>
      </c>
      <c r="CS68">
        <v>0</v>
      </c>
      <c r="CT68">
        <v>59.400000095367403</v>
      </c>
      <c r="CU68">
        <v>2.2773500000000002</v>
      </c>
      <c r="CV68">
        <v>0.76156922960706397</v>
      </c>
      <c r="CW68">
        <v>0.63753846160784799</v>
      </c>
      <c r="CX68">
        <v>586.606615384615</v>
      </c>
      <c r="CY68">
        <v>15</v>
      </c>
      <c r="CZ68">
        <v>1675242571.0999999</v>
      </c>
      <c r="DA68" t="s">
        <v>254</v>
      </c>
      <c r="DB68">
        <v>1</v>
      </c>
      <c r="DC68">
        <v>-3.9409999999999998</v>
      </c>
      <c r="DD68">
        <v>0.39400000000000002</v>
      </c>
      <c r="DE68">
        <v>401</v>
      </c>
      <c r="DF68">
        <v>15</v>
      </c>
      <c r="DG68">
        <v>1.95</v>
      </c>
      <c r="DH68">
        <v>0.51</v>
      </c>
      <c r="DI68">
        <v>-2.5866351851851901</v>
      </c>
      <c r="DJ68">
        <v>3.6105126941603498E-2</v>
      </c>
      <c r="DK68">
        <v>0.12678431720023101</v>
      </c>
      <c r="DL68">
        <v>1</v>
      </c>
      <c r="DM68">
        <v>2.30466666666667</v>
      </c>
      <c r="DN68">
        <v>-0.27227062988447298</v>
      </c>
      <c r="DO68">
        <v>0.16521260646008001</v>
      </c>
      <c r="DP68">
        <v>1</v>
      </c>
      <c r="DQ68">
        <v>0.69492262962963003</v>
      </c>
      <c r="DR68">
        <v>-2.5349693052931297E-4</v>
      </c>
      <c r="DS68">
        <v>2.6288815062564001E-3</v>
      </c>
      <c r="DT68">
        <v>1</v>
      </c>
      <c r="DU68">
        <v>3</v>
      </c>
      <c r="DV68">
        <v>3</v>
      </c>
      <c r="DW68" t="s">
        <v>259</v>
      </c>
      <c r="DX68">
        <v>100</v>
      </c>
      <c r="DY68">
        <v>100</v>
      </c>
      <c r="DZ68">
        <v>-3.9409999999999998</v>
      </c>
      <c r="EA68">
        <v>0.39400000000000002</v>
      </c>
      <c r="EB68">
        <v>2</v>
      </c>
      <c r="EC68">
        <v>516.53499999999997</v>
      </c>
      <c r="ED68">
        <v>429.07100000000003</v>
      </c>
      <c r="EE68">
        <v>25.678699999999999</v>
      </c>
      <c r="EF68">
        <v>30.8672</v>
      </c>
      <c r="EG68">
        <v>30.000399999999999</v>
      </c>
      <c r="EH68">
        <v>31.0566</v>
      </c>
      <c r="EI68">
        <v>31.089500000000001</v>
      </c>
      <c r="EJ68">
        <v>20.1113</v>
      </c>
      <c r="EK68">
        <v>34.0473</v>
      </c>
      <c r="EL68">
        <v>0</v>
      </c>
      <c r="EM68">
        <v>25.674099999999999</v>
      </c>
      <c r="EN68">
        <v>402.483</v>
      </c>
      <c r="EO68">
        <v>15.0024</v>
      </c>
      <c r="EP68">
        <v>100.22199999999999</v>
      </c>
      <c r="EQ68">
        <v>90.579700000000003</v>
      </c>
    </row>
    <row r="69" spans="1:147" x14ac:dyDescent="0.3">
      <c r="A69">
        <v>53</v>
      </c>
      <c r="B69">
        <v>1675245899.9000001</v>
      </c>
      <c r="C69">
        <v>3240.3000001907299</v>
      </c>
      <c r="D69" t="s">
        <v>411</v>
      </c>
      <c r="E69" t="s">
        <v>412</v>
      </c>
      <c r="F69">
        <v>1675245891.93871</v>
      </c>
      <c r="G69">
        <f t="shared" si="43"/>
        <v>4.3189486108702827E-3</v>
      </c>
      <c r="H69">
        <f t="shared" si="44"/>
        <v>14.06459713421313</v>
      </c>
      <c r="I69">
        <f t="shared" si="45"/>
        <v>400.01012903225802</v>
      </c>
      <c r="J69">
        <f t="shared" si="46"/>
        <v>261.92475097286683</v>
      </c>
      <c r="K69">
        <f t="shared" si="47"/>
        <v>25.30647907294831</v>
      </c>
      <c r="L69">
        <f t="shared" si="48"/>
        <v>38.647924343625064</v>
      </c>
      <c r="M69">
        <f t="shared" si="49"/>
        <v>0.18416351841826689</v>
      </c>
      <c r="N69">
        <f t="shared" si="50"/>
        <v>3.3873575573430528</v>
      </c>
      <c r="O69">
        <f t="shared" si="51"/>
        <v>0.1787764257355334</v>
      </c>
      <c r="P69">
        <f t="shared" si="52"/>
        <v>0.11220614895801231</v>
      </c>
      <c r="Q69">
        <f t="shared" si="53"/>
        <v>161.84619479952198</v>
      </c>
      <c r="R69">
        <f t="shared" si="54"/>
        <v>27.797576231041088</v>
      </c>
      <c r="S69">
        <f t="shared" si="55"/>
        <v>27.972206451612902</v>
      </c>
      <c r="T69">
        <f t="shared" si="56"/>
        <v>3.7886953647885244</v>
      </c>
      <c r="U69">
        <f t="shared" si="57"/>
        <v>40.148713076243823</v>
      </c>
      <c r="V69">
        <f t="shared" si="58"/>
        <v>1.5186853384619776</v>
      </c>
      <c r="W69">
        <f t="shared" si="59"/>
        <v>3.782650107807791</v>
      </c>
      <c r="X69">
        <f t="shared" si="60"/>
        <v>2.2700100263265468</v>
      </c>
      <c r="Y69">
        <f t="shared" si="61"/>
        <v>-190.46563373937946</v>
      </c>
      <c r="Z69">
        <f t="shared" si="62"/>
        <v>-5.0008211739943711</v>
      </c>
      <c r="AA69">
        <f t="shared" si="63"/>
        <v>-0.321670619621238</v>
      </c>
      <c r="AB69">
        <f t="shared" si="64"/>
        <v>-33.941930733473086</v>
      </c>
      <c r="AC69">
        <v>-4.0015064141279498E-2</v>
      </c>
      <c r="AD69">
        <v>4.4920415010737499E-2</v>
      </c>
      <c r="AE69">
        <v>3.37723029176045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50863.614009458142</v>
      </c>
      <c r="AK69">
        <v>0</v>
      </c>
      <c r="AL69">
        <v>0</v>
      </c>
      <c r="AM69">
        <v>0</v>
      </c>
      <c r="AN69">
        <f t="shared" si="68"/>
        <v>0</v>
      </c>
      <c r="AO69" t="e">
        <f t="shared" si="69"/>
        <v>#DIV/0!</v>
      </c>
      <c r="AP69">
        <v>-1</v>
      </c>
      <c r="AQ69" t="s">
        <v>413</v>
      </c>
      <c r="AR69">
        <v>2.3293576923076902</v>
      </c>
      <c r="AS69">
        <v>1.3675999999999999</v>
      </c>
      <c r="AT69">
        <f t="shared" si="70"/>
        <v>-0.70324487591963325</v>
      </c>
      <c r="AU69">
        <v>0.5</v>
      </c>
      <c r="AV69">
        <f t="shared" si="71"/>
        <v>841.19622541934723</v>
      </c>
      <c r="AW69">
        <f t="shared" si="72"/>
        <v>14.06459713421313</v>
      </c>
      <c r="AX69">
        <f t="shared" si="73"/>
        <v>-295.78346758454632</v>
      </c>
      <c r="AY69">
        <f t="shared" si="74"/>
        <v>1</v>
      </c>
      <c r="AZ69">
        <f t="shared" si="75"/>
        <v>1.7908541050220755E-2</v>
      </c>
      <c r="BA69">
        <f t="shared" si="76"/>
        <v>-1</v>
      </c>
      <c r="BB69" t="s">
        <v>252</v>
      </c>
      <c r="BC69">
        <v>0</v>
      </c>
      <c r="BD69">
        <f t="shared" si="77"/>
        <v>1.3675999999999999</v>
      </c>
      <c r="BE69">
        <f t="shared" si="78"/>
        <v>-0.70324487591963314</v>
      </c>
      <c r="BF69" t="e">
        <f t="shared" si="79"/>
        <v>#DIV/0!</v>
      </c>
      <c r="BG69">
        <f t="shared" si="80"/>
        <v>-0.70324487591963314</v>
      </c>
      <c r="BH69" t="e">
        <f t="shared" si="81"/>
        <v>#DIV/0!</v>
      </c>
      <c r="BI69">
        <f t="shared" si="82"/>
        <v>999.99548387096797</v>
      </c>
      <c r="BJ69">
        <f t="shared" si="83"/>
        <v>841.19622541934723</v>
      </c>
      <c r="BK69">
        <f t="shared" si="84"/>
        <v>0.8412000243871991</v>
      </c>
      <c r="BL69">
        <f t="shared" si="85"/>
        <v>0.19240004877439809</v>
      </c>
      <c r="BM69">
        <v>0.81022031015138296</v>
      </c>
      <c r="BN69">
        <v>0.5</v>
      </c>
      <c r="BO69" t="s">
        <v>253</v>
      </c>
      <c r="BP69">
        <v>1675245891.93871</v>
      </c>
      <c r="BQ69">
        <v>400.01012903225802</v>
      </c>
      <c r="BR69">
        <v>402.569064516129</v>
      </c>
      <c r="BS69">
        <v>15.7185548387097</v>
      </c>
      <c r="BT69">
        <v>15.029722580645201</v>
      </c>
      <c r="BU69">
        <v>500.01954838709702</v>
      </c>
      <c r="BV69">
        <v>96.417406451612905</v>
      </c>
      <c r="BW69">
        <v>0.19995780645161301</v>
      </c>
      <c r="BX69">
        <v>27.944822580645202</v>
      </c>
      <c r="BY69">
        <v>27.972206451612902</v>
      </c>
      <c r="BZ69">
        <v>999.9</v>
      </c>
      <c r="CA69">
        <v>10008.3870967742</v>
      </c>
      <c r="CB69">
        <v>0</v>
      </c>
      <c r="CC69">
        <v>387.43254838709697</v>
      </c>
      <c r="CD69">
        <v>999.99548387096797</v>
      </c>
      <c r="CE69">
        <v>0.96000119354838698</v>
      </c>
      <c r="CF69">
        <v>3.9998822580645202E-2</v>
      </c>
      <c r="CG69">
        <v>0</v>
      </c>
      <c r="CH69">
        <v>2.34397419354839</v>
      </c>
      <c r="CI69">
        <v>0</v>
      </c>
      <c r="CJ69">
        <v>586.71451612903195</v>
      </c>
      <c r="CK69">
        <v>9334.2890322580697</v>
      </c>
      <c r="CL69">
        <v>40.936999999999998</v>
      </c>
      <c r="CM69">
        <v>43.808</v>
      </c>
      <c r="CN69">
        <v>42.179000000000002</v>
      </c>
      <c r="CO69">
        <v>42</v>
      </c>
      <c r="CP69">
        <v>40.75</v>
      </c>
      <c r="CQ69">
        <v>959.99516129032304</v>
      </c>
      <c r="CR69">
        <v>40.000645161290301</v>
      </c>
      <c r="CS69">
        <v>0</v>
      </c>
      <c r="CT69">
        <v>59.799999952316298</v>
      </c>
      <c r="CU69">
        <v>2.3293576923076902</v>
      </c>
      <c r="CV69">
        <v>-1.0261094090876199</v>
      </c>
      <c r="CW69">
        <v>-1.5899487245635899</v>
      </c>
      <c r="CX69">
        <v>586.74723076923101</v>
      </c>
      <c r="CY69">
        <v>15</v>
      </c>
      <c r="CZ69">
        <v>1675242571.0999999</v>
      </c>
      <c r="DA69" t="s">
        <v>254</v>
      </c>
      <c r="DB69">
        <v>1</v>
      </c>
      <c r="DC69">
        <v>-3.9409999999999998</v>
      </c>
      <c r="DD69">
        <v>0.39400000000000002</v>
      </c>
      <c r="DE69">
        <v>401</v>
      </c>
      <c r="DF69">
        <v>15</v>
      </c>
      <c r="DG69">
        <v>1.95</v>
      </c>
      <c r="DH69">
        <v>0.51</v>
      </c>
      <c r="DI69">
        <v>-2.5662761111111099</v>
      </c>
      <c r="DJ69">
        <v>-2.5231735502542301E-2</v>
      </c>
      <c r="DK69">
        <v>9.6590949722061795E-2</v>
      </c>
      <c r="DL69">
        <v>1</v>
      </c>
      <c r="DM69">
        <v>2.3121177777777802</v>
      </c>
      <c r="DN69">
        <v>-7.8436286752084597E-2</v>
      </c>
      <c r="DO69">
        <v>0.18918518181211699</v>
      </c>
      <c r="DP69">
        <v>1</v>
      </c>
      <c r="DQ69">
        <v>0.69032664814814804</v>
      </c>
      <c r="DR69">
        <v>-1.4743394419336199E-2</v>
      </c>
      <c r="DS69">
        <v>3.0676320048110498E-3</v>
      </c>
      <c r="DT69">
        <v>1</v>
      </c>
      <c r="DU69">
        <v>3</v>
      </c>
      <c r="DV69">
        <v>3</v>
      </c>
      <c r="DW69" t="s">
        <v>259</v>
      </c>
      <c r="DX69">
        <v>100</v>
      </c>
      <c r="DY69">
        <v>100</v>
      </c>
      <c r="DZ69">
        <v>-3.9409999999999998</v>
      </c>
      <c r="EA69">
        <v>0.39400000000000002</v>
      </c>
      <c r="EB69">
        <v>2</v>
      </c>
      <c r="EC69">
        <v>515.72500000000002</v>
      </c>
      <c r="ED69">
        <v>428.76799999999997</v>
      </c>
      <c r="EE69">
        <v>25.7273</v>
      </c>
      <c r="EF69">
        <v>30.875299999999999</v>
      </c>
      <c r="EG69">
        <v>30</v>
      </c>
      <c r="EH69">
        <v>31.067299999999999</v>
      </c>
      <c r="EI69">
        <v>31.100200000000001</v>
      </c>
      <c r="EJ69">
        <v>20.1143</v>
      </c>
      <c r="EK69">
        <v>34.0473</v>
      </c>
      <c r="EL69">
        <v>0</v>
      </c>
      <c r="EM69">
        <v>25.737300000000001</v>
      </c>
      <c r="EN69">
        <v>402.649</v>
      </c>
      <c r="EO69">
        <v>15.0024</v>
      </c>
      <c r="EP69">
        <v>100.224</v>
      </c>
      <c r="EQ69">
        <v>90.580799999999996</v>
      </c>
    </row>
    <row r="70" spans="1:147" x14ac:dyDescent="0.3">
      <c r="A70">
        <v>54</v>
      </c>
      <c r="B70">
        <v>1675245959.9000001</v>
      </c>
      <c r="C70">
        <v>3300.3000001907299</v>
      </c>
      <c r="D70" t="s">
        <v>414</v>
      </c>
      <c r="E70" t="s">
        <v>415</v>
      </c>
      <c r="F70">
        <v>1675245951.97419</v>
      </c>
      <c r="G70">
        <f t="shared" si="43"/>
        <v>4.2965444479046502E-3</v>
      </c>
      <c r="H70">
        <f t="shared" si="44"/>
        <v>14.269402975709349</v>
      </c>
      <c r="I70">
        <f t="shared" si="45"/>
        <v>400.00048387096803</v>
      </c>
      <c r="J70">
        <f t="shared" si="46"/>
        <v>259.50196041176133</v>
      </c>
      <c r="K70">
        <f t="shared" si="47"/>
        <v>25.07256966942381</v>
      </c>
      <c r="L70">
        <f t="shared" si="48"/>
        <v>38.647261021630179</v>
      </c>
      <c r="M70">
        <f t="shared" si="49"/>
        <v>0.18322110608875708</v>
      </c>
      <c r="N70">
        <f t="shared" si="50"/>
        <v>3.3878105336535631</v>
      </c>
      <c r="O70">
        <f t="shared" si="51"/>
        <v>0.17788883788255888</v>
      </c>
      <c r="P70">
        <f t="shared" si="52"/>
        <v>0.11164668049301625</v>
      </c>
      <c r="Q70">
        <f t="shared" si="53"/>
        <v>161.84755526862156</v>
      </c>
      <c r="R70">
        <f t="shared" si="54"/>
        <v>27.817017933088998</v>
      </c>
      <c r="S70">
        <f t="shared" si="55"/>
        <v>27.979622580645199</v>
      </c>
      <c r="T70">
        <f t="shared" si="56"/>
        <v>3.7903339974951589</v>
      </c>
      <c r="U70">
        <f t="shared" si="57"/>
        <v>40.172657159305999</v>
      </c>
      <c r="V70">
        <f t="shared" si="58"/>
        <v>1.5208616945585085</v>
      </c>
      <c r="W70">
        <f t="shared" si="59"/>
        <v>3.7858130432534778</v>
      </c>
      <c r="X70">
        <f t="shared" si="60"/>
        <v>2.2694723029366504</v>
      </c>
      <c r="Y70">
        <f t="shared" si="61"/>
        <v>-189.47761015259508</v>
      </c>
      <c r="Z70">
        <f t="shared" si="62"/>
        <v>-3.7383029201836977</v>
      </c>
      <c r="AA70">
        <f t="shared" si="63"/>
        <v>-0.24045486194735266</v>
      </c>
      <c r="AB70">
        <f t="shared" si="64"/>
        <v>-31.608812666104555</v>
      </c>
      <c r="AC70">
        <v>-4.0021793962621802E-2</v>
      </c>
      <c r="AD70">
        <v>4.4927969824758898E-2</v>
      </c>
      <c r="AE70">
        <v>3.3776815648451999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50869.408875730587</v>
      </c>
      <c r="AK70">
        <v>0</v>
      </c>
      <c r="AL70">
        <v>0</v>
      </c>
      <c r="AM70">
        <v>0</v>
      </c>
      <c r="AN70">
        <f t="shared" si="68"/>
        <v>0</v>
      </c>
      <c r="AO70" t="e">
        <f t="shared" si="69"/>
        <v>#DIV/0!</v>
      </c>
      <c r="AP70">
        <v>-1</v>
      </c>
      <c r="AQ70" t="s">
        <v>416</v>
      </c>
      <c r="AR70">
        <v>2.32772692307692</v>
      </c>
      <c r="AS70">
        <v>1.8715999999999999</v>
      </c>
      <c r="AT70">
        <f t="shared" si="70"/>
        <v>-0.24370961908362898</v>
      </c>
      <c r="AU70">
        <v>0.5</v>
      </c>
      <c r="AV70">
        <f t="shared" si="71"/>
        <v>841.2033066193361</v>
      </c>
      <c r="AW70">
        <f t="shared" si="72"/>
        <v>14.269402975709349</v>
      </c>
      <c r="AX70">
        <f t="shared" si="73"/>
        <v>-102.50466871404377</v>
      </c>
      <c r="AY70">
        <f t="shared" si="74"/>
        <v>1</v>
      </c>
      <c r="AZ70">
        <f t="shared" si="75"/>
        <v>1.8151858005735474E-2</v>
      </c>
      <c r="BA70">
        <f t="shared" si="76"/>
        <v>-1</v>
      </c>
      <c r="BB70" t="s">
        <v>252</v>
      </c>
      <c r="BC70">
        <v>0</v>
      </c>
      <c r="BD70">
        <f t="shared" si="77"/>
        <v>1.8715999999999999</v>
      </c>
      <c r="BE70">
        <f t="shared" si="78"/>
        <v>-0.24370961908362901</v>
      </c>
      <c r="BF70" t="e">
        <f t="shared" si="79"/>
        <v>#DIV/0!</v>
      </c>
      <c r="BG70">
        <f t="shared" si="80"/>
        <v>-0.24370961908362901</v>
      </c>
      <c r="BH70" t="e">
        <f t="shared" si="81"/>
        <v>#DIV/0!</v>
      </c>
      <c r="BI70">
        <f t="shared" si="82"/>
        <v>1000.0039032258099</v>
      </c>
      <c r="BJ70">
        <f t="shared" si="83"/>
        <v>841.2033066193361</v>
      </c>
      <c r="BK70">
        <f t="shared" si="84"/>
        <v>0.84120002322569409</v>
      </c>
      <c r="BL70">
        <f t="shared" si="85"/>
        <v>0.19240004645138814</v>
      </c>
      <c r="BM70">
        <v>0.81022031015138296</v>
      </c>
      <c r="BN70">
        <v>0.5</v>
      </c>
      <c r="BO70" t="s">
        <v>253</v>
      </c>
      <c r="BP70">
        <v>1675245951.97419</v>
      </c>
      <c r="BQ70">
        <v>400.00048387096803</v>
      </c>
      <c r="BR70">
        <v>402.59112903225798</v>
      </c>
      <c r="BS70">
        <v>15.7409709677419</v>
      </c>
      <c r="BT70">
        <v>15.0557322580645</v>
      </c>
      <c r="BU70">
        <v>500.02296774193599</v>
      </c>
      <c r="BV70">
        <v>96.418083870967706</v>
      </c>
      <c r="BW70">
        <v>0.19995180645161301</v>
      </c>
      <c r="BX70">
        <v>27.959154838709701</v>
      </c>
      <c r="BY70">
        <v>27.979622580645199</v>
      </c>
      <c r="BZ70">
        <v>999.9</v>
      </c>
      <c r="CA70">
        <v>10010</v>
      </c>
      <c r="CB70">
        <v>0</v>
      </c>
      <c r="CC70">
        <v>387.33935483870999</v>
      </c>
      <c r="CD70">
        <v>1000.0039032258099</v>
      </c>
      <c r="CE70">
        <v>0.96000216129032301</v>
      </c>
      <c r="CF70">
        <v>3.9997835483871001E-2</v>
      </c>
      <c r="CG70">
        <v>0</v>
      </c>
      <c r="CH70">
        <v>2.3401935483870999</v>
      </c>
      <c r="CI70">
        <v>0</v>
      </c>
      <c r="CJ70">
        <v>586.21764516128997</v>
      </c>
      <c r="CK70">
        <v>9334.3606451612904</v>
      </c>
      <c r="CL70">
        <v>41</v>
      </c>
      <c r="CM70">
        <v>43.884999999999998</v>
      </c>
      <c r="CN70">
        <v>42.26</v>
      </c>
      <c r="CO70">
        <v>42.061999999999998</v>
      </c>
      <c r="CP70">
        <v>40.840451612903202</v>
      </c>
      <c r="CQ70">
        <v>960.00387096774205</v>
      </c>
      <c r="CR70">
        <v>40.000967741935497</v>
      </c>
      <c r="CS70">
        <v>0</v>
      </c>
      <c r="CT70">
        <v>59.200000047683702</v>
      </c>
      <c r="CU70">
        <v>2.32772692307692</v>
      </c>
      <c r="CV70">
        <v>1.1395247904708401</v>
      </c>
      <c r="CW70">
        <v>-0.829435906002987</v>
      </c>
      <c r="CX70">
        <v>586.24419230769195</v>
      </c>
      <c r="CY70">
        <v>15</v>
      </c>
      <c r="CZ70">
        <v>1675242571.0999999</v>
      </c>
      <c r="DA70" t="s">
        <v>254</v>
      </c>
      <c r="DB70">
        <v>1</v>
      </c>
      <c r="DC70">
        <v>-3.9409999999999998</v>
      </c>
      <c r="DD70">
        <v>0.39400000000000002</v>
      </c>
      <c r="DE70">
        <v>401</v>
      </c>
      <c r="DF70">
        <v>15</v>
      </c>
      <c r="DG70">
        <v>1.95</v>
      </c>
      <c r="DH70">
        <v>0.51</v>
      </c>
      <c r="DI70">
        <v>-2.5984042592592602</v>
      </c>
      <c r="DJ70">
        <v>6.60703536396096E-2</v>
      </c>
      <c r="DK70">
        <v>0.10093317994267401</v>
      </c>
      <c r="DL70">
        <v>1</v>
      </c>
      <c r="DM70">
        <v>2.3505888888888902</v>
      </c>
      <c r="DN70">
        <v>0.19867393888781401</v>
      </c>
      <c r="DO70">
        <v>0.216552795946159</v>
      </c>
      <c r="DP70">
        <v>1</v>
      </c>
      <c r="DQ70">
        <v>0.68658724074074096</v>
      </c>
      <c r="DR70">
        <v>-1.1049107484183401E-2</v>
      </c>
      <c r="DS70">
        <v>2.93167821951602E-3</v>
      </c>
      <c r="DT70">
        <v>1</v>
      </c>
      <c r="DU70">
        <v>3</v>
      </c>
      <c r="DV70">
        <v>3</v>
      </c>
      <c r="DW70" t="s">
        <v>259</v>
      </c>
      <c r="DX70">
        <v>100</v>
      </c>
      <c r="DY70">
        <v>100</v>
      </c>
      <c r="DZ70">
        <v>-3.9409999999999998</v>
      </c>
      <c r="EA70">
        <v>0.39400000000000002</v>
      </c>
      <c r="EB70">
        <v>2</v>
      </c>
      <c r="EC70">
        <v>515.91700000000003</v>
      </c>
      <c r="ED70">
        <v>428.464</v>
      </c>
      <c r="EE70">
        <v>25.759799999999998</v>
      </c>
      <c r="EF70">
        <v>30.883400000000002</v>
      </c>
      <c r="EG70">
        <v>30.0001</v>
      </c>
      <c r="EH70">
        <v>31.075399999999998</v>
      </c>
      <c r="EI70">
        <v>31.111000000000001</v>
      </c>
      <c r="EJ70">
        <v>20.1206</v>
      </c>
      <c r="EK70">
        <v>34.0473</v>
      </c>
      <c r="EL70">
        <v>0</v>
      </c>
      <c r="EM70">
        <v>25.766500000000001</v>
      </c>
      <c r="EN70">
        <v>402.649</v>
      </c>
      <c r="EO70">
        <v>14.999599999999999</v>
      </c>
      <c r="EP70">
        <v>100.224</v>
      </c>
      <c r="EQ70">
        <v>90.582400000000007</v>
      </c>
    </row>
    <row r="71" spans="1:147" x14ac:dyDescent="0.3">
      <c r="A71">
        <v>55</v>
      </c>
      <c r="B71">
        <v>1675246020</v>
      </c>
      <c r="C71">
        <v>3360.4000000953702</v>
      </c>
      <c r="D71" t="s">
        <v>417</v>
      </c>
      <c r="E71" t="s">
        <v>418</v>
      </c>
      <c r="F71">
        <v>1675246012</v>
      </c>
      <c r="G71">
        <f t="shared" si="43"/>
        <v>4.3201106768263236E-3</v>
      </c>
      <c r="H71">
        <f t="shared" si="44"/>
        <v>14.296652558628328</v>
      </c>
      <c r="I71">
        <f t="shared" si="45"/>
        <v>399.99054838709702</v>
      </c>
      <c r="J71">
        <f t="shared" si="46"/>
        <v>259.67113220930145</v>
      </c>
      <c r="K71">
        <f t="shared" si="47"/>
        <v>25.088425705193295</v>
      </c>
      <c r="L71">
        <f t="shared" si="48"/>
        <v>38.645547815074949</v>
      </c>
      <c r="M71">
        <f t="shared" si="49"/>
        <v>0.1838920365137359</v>
      </c>
      <c r="N71">
        <f t="shared" si="50"/>
        <v>3.3829365293537244</v>
      </c>
      <c r="O71">
        <f t="shared" si="51"/>
        <v>0.17851376662953297</v>
      </c>
      <c r="P71">
        <f t="shared" si="52"/>
        <v>0.11204121796962688</v>
      </c>
      <c r="Q71">
        <f t="shared" si="53"/>
        <v>161.83870247668449</v>
      </c>
      <c r="R71">
        <f t="shared" si="54"/>
        <v>27.826792279367602</v>
      </c>
      <c r="S71">
        <f t="shared" si="55"/>
        <v>27.990861290322599</v>
      </c>
      <c r="T71">
        <f t="shared" si="56"/>
        <v>3.7928184280288235</v>
      </c>
      <c r="U71">
        <f t="shared" si="57"/>
        <v>40.085940407387213</v>
      </c>
      <c r="V71">
        <f t="shared" si="58"/>
        <v>1.5189389980048698</v>
      </c>
      <c r="W71">
        <f t="shared" si="59"/>
        <v>3.7892063465846819</v>
      </c>
      <c r="X71">
        <f t="shared" si="60"/>
        <v>2.2738794300239538</v>
      </c>
      <c r="Y71">
        <f t="shared" si="61"/>
        <v>-190.51688084804087</v>
      </c>
      <c r="Z71">
        <f t="shared" si="62"/>
        <v>-2.9804564791913739</v>
      </c>
      <c r="AA71">
        <f t="shared" si="63"/>
        <v>-0.1920103779676256</v>
      </c>
      <c r="AB71">
        <f t="shared" si="64"/>
        <v>-31.850645228515376</v>
      </c>
      <c r="AC71">
        <v>-3.9949400973468698E-2</v>
      </c>
      <c r="AD71">
        <v>4.4846702352460403E-2</v>
      </c>
      <c r="AE71">
        <v>3.37282588222104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50778.51964544868</v>
      </c>
      <c r="AK71">
        <v>0</v>
      </c>
      <c r="AL71">
        <v>0</v>
      </c>
      <c r="AM71">
        <v>0</v>
      </c>
      <c r="AN71">
        <f t="shared" si="68"/>
        <v>0</v>
      </c>
      <c r="AO71" t="e">
        <f t="shared" si="69"/>
        <v>#DIV/0!</v>
      </c>
      <c r="AP71">
        <v>-1</v>
      </c>
      <c r="AQ71" t="s">
        <v>419</v>
      </c>
      <c r="AR71">
        <v>2.2464923076923098</v>
      </c>
      <c r="AS71">
        <v>1.4256</v>
      </c>
      <c r="AT71">
        <f t="shared" si="70"/>
        <v>-0.5758223258223274</v>
      </c>
      <c r="AU71">
        <v>0.5</v>
      </c>
      <c r="AV71">
        <f t="shared" si="71"/>
        <v>841.15696923865562</v>
      </c>
      <c r="AW71">
        <f t="shared" si="72"/>
        <v>14.296652558628328</v>
      </c>
      <c r="AX71">
        <f t="shared" si="73"/>
        <v>-242.17848120433129</v>
      </c>
      <c r="AY71">
        <f t="shared" si="74"/>
        <v>1</v>
      </c>
      <c r="AZ71">
        <f t="shared" si="75"/>
        <v>1.8185253309466801E-2</v>
      </c>
      <c r="BA71">
        <f t="shared" si="76"/>
        <v>-1</v>
      </c>
      <c r="BB71" t="s">
        <v>252</v>
      </c>
      <c r="BC71">
        <v>0</v>
      </c>
      <c r="BD71">
        <f t="shared" si="77"/>
        <v>1.4256</v>
      </c>
      <c r="BE71">
        <f t="shared" si="78"/>
        <v>-0.57582232582232729</v>
      </c>
      <c r="BF71" t="e">
        <f t="shared" si="79"/>
        <v>#DIV/0!</v>
      </c>
      <c r="BG71">
        <f t="shared" si="80"/>
        <v>-0.57582232582232729</v>
      </c>
      <c r="BH71" t="e">
        <f t="shared" si="81"/>
        <v>#DIV/0!</v>
      </c>
      <c r="BI71">
        <f t="shared" si="82"/>
        <v>999.94877419354896</v>
      </c>
      <c r="BJ71">
        <f t="shared" si="83"/>
        <v>841.15696923865562</v>
      </c>
      <c r="BK71">
        <f t="shared" si="84"/>
        <v>0.84120006039013573</v>
      </c>
      <c r="BL71">
        <f t="shared" si="85"/>
        <v>0.19240012078027152</v>
      </c>
      <c r="BM71">
        <v>0.81022031015138296</v>
      </c>
      <c r="BN71">
        <v>0.5</v>
      </c>
      <c r="BO71" t="s">
        <v>253</v>
      </c>
      <c r="BP71">
        <v>1675246012</v>
      </c>
      <c r="BQ71">
        <v>399.99054838709702</v>
      </c>
      <c r="BR71">
        <v>402.58716129032302</v>
      </c>
      <c r="BS71">
        <v>15.7213774193548</v>
      </c>
      <c r="BT71">
        <v>15.032358064516099</v>
      </c>
      <c r="BU71">
        <v>500.01683870967702</v>
      </c>
      <c r="BV71">
        <v>96.416122580645194</v>
      </c>
      <c r="BW71">
        <v>0.20002990322580599</v>
      </c>
      <c r="BX71">
        <v>27.974519354838701</v>
      </c>
      <c r="BY71">
        <v>27.990861290322599</v>
      </c>
      <c r="BZ71">
        <v>999.9</v>
      </c>
      <c r="CA71">
        <v>9992.0967741935492</v>
      </c>
      <c r="CB71">
        <v>0</v>
      </c>
      <c r="CC71">
        <v>387.33587096774198</v>
      </c>
      <c r="CD71">
        <v>999.94877419354896</v>
      </c>
      <c r="CE71">
        <v>0.96000151612903295</v>
      </c>
      <c r="CF71">
        <v>3.9998493548387103E-2</v>
      </c>
      <c r="CG71">
        <v>0</v>
      </c>
      <c r="CH71">
        <v>2.2481967741935498</v>
      </c>
      <c r="CI71">
        <v>0</v>
      </c>
      <c r="CJ71">
        <v>585.13603225806503</v>
      </c>
      <c r="CK71">
        <v>9333.8461290322593</v>
      </c>
      <c r="CL71">
        <v>41.125</v>
      </c>
      <c r="CM71">
        <v>43.975612903225802</v>
      </c>
      <c r="CN71">
        <v>42.375</v>
      </c>
      <c r="CO71">
        <v>42.125</v>
      </c>
      <c r="CP71">
        <v>40.936999999999998</v>
      </c>
      <c r="CQ71">
        <v>959.949677419355</v>
      </c>
      <c r="CR71">
        <v>40</v>
      </c>
      <c r="CS71">
        <v>0</v>
      </c>
      <c r="CT71">
        <v>59.599999904632597</v>
      </c>
      <c r="CU71">
        <v>2.2464923076923098</v>
      </c>
      <c r="CV71">
        <v>-0.42655726204359201</v>
      </c>
      <c r="CW71">
        <v>-0.96632477806111805</v>
      </c>
      <c r="CX71">
        <v>585.14288461538501</v>
      </c>
      <c r="CY71">
        <v>15</v>
      </c>
      <c r="CZ71">
        <v>1675242571.0999999</v>
      </c>
      <c r="DA71" t="s">
        <v>254</v>
      </c>
      <c r="DB71">
        <v>1</v>
      </c>
      <c r="DC71">
        <v>-3.9409999999999998</v>
      </c>
      <c r="DD71">
        <v>0.39400000000000002</v>
      </c>
      <c r="DE71">
        <v>401</v>
      </c>
      <c r="DF71">
        <v>15</v>
      </c>
      <c r="DG71">
        <v>1.95</v>
      </c>
      <c r="DH71">
        <v>0.51</v>
      </c>
      <c r="DI71">
        <v>-2.5909499999999999</v>
      </c>
      <c r="DJ71">
        <v>3.3440404440218999E-4</v>
      </c>
      <c r="DK71">
        <v>0.117839830372511</v>
      </c>
      <c r="DL71">
        <v>1</v>
      </c>
      <c r="DM71">
        <v>2.2322199999999999</v>
      </c>
      <c r="DN71">
        <v>-7.1905950900124097E-2</v>
      </c>
      <c r="DO71">
        <v>0.19637945762675299</v>
      </c>
      <c r="DP71">
        <v>1</v>
      </c>
      <c r="DQ71">
        <v>0.690184666666667</v>
      </c>
      <c r="DR71">
        <v>-1.39309780350116E-2</v>
      </c>
      <c r="DS71">
        <v>2.9865634530776802E-3</v>
      </c>
      <c r="DT71">
        <v>1</v>
      </c>
      <c r="DU71">
        <v>3</v>
      </c>
      <c r="DV71">
        <v>3</v>
      </c>
      <c r="DW71" t="s">
        <v>259</v>
      </c>
      <c r="DX71">
        <v>100</v>
      </c>
      <c r="DY71">
        <v>100</v>
      </c>
      <c r="DZ71">
        <v>-3.9409999999999998</v>
      </c>
      <c r="EA71">
        <v>0.39400000000000002</v>
      </c>
      <c r="EB71">
        <v>2</v>
      </c>
      <c r="EC71">
        <v>516.25800000000004</v>
      </c>
      <c r="ED71">
        <v>427.4</v>
      </c>
      <c r="EE71">
        <v>25.789000000000001</v>
      </c>
      <c r="EF71">
        <v>30.891500000000001</v>
      </c>
      <c r="EG71">
        <v>30.0001</v>
      </c>
      <c r="EH71">
        <v>31.086099999999998</v>
      </c>
      <c r="EI71">
        <v>31.121700000000001</v>
      </c>
      <c r="EJ71">
        <v>20.117599999999999</v>
      </c>
      <c r="EK71">
        <v>34.344900000000003</v>
      </c>
      <c r="EL71">
        <v>0</v>
      </c>
      <c r="EM71">
        <v>25.7943</v>
      </c>
      <c r="EN71">
        <v>402.62700000000001</v>
      </c>
      <c r="EO71">
        <v>14.9846</v>
      </c>
      <c r="EP71">
        <v>100.226</v>
      </c>
      <c r="EQ71">
        <v>90.583799999999997</v>
      </c>
    </row>
    <row r="72" spans="1:147" x14ac:dyDescent="0.3">
      <c r="A72">
        <v>56</v>
      </c>
      <c r="B72">
        <v>1675246080</v>
      </c>
      <c r="C72">
        <v>3420.4000000953702</v>
      </c>
      <c r="D72" t="s">
        <v>420</v>
      </c>
      <c r="E72" t="s">
        <v>421</v>
      </c>
      <c r="F72">
        <v>1675246072</v>
      </c>
      <c r="G72">
        <f t="shared" si="43"/>
        <v>4.3808101773976709E-3</v>
      </c>
      <c r="H72">
        <f t="shared" si="44"/>
        <v>14.174363765025529</v>
      </c>
      <c r="I72">
        <f t="shared" si="45"/>
        <v>399.99570967741897</v>
      </c>
      <c r="J72">
        <f t="shared" si="46"/>
        <v>262.20148486159223</v>
      </c>
      <c r="K72">
        <f t="shared" si="47"/>
        <v>25.333033059207484</v>
      </c>
      <c r="L72">
        <f t="shared" si="48"/>
        <v>38.646251534952803</v>
      </c>
      <c r="M72">
        <f t="shared" si="49"/>
        <v>0.18616290927780133</v>
      </c>
      <c r="N72">
        <f t="shared" si="50"/>
        <v>3.3863854476984487</v>
      </c>
      <c r="O72">
        <f t="shared" si="51"/>
        <v>0.18065856260880461</v>
      </c>
      <c r="P72">
        <f t="shared" si="52"/>
        <v>0.11339258877177</v>
      </c>
      <c r="Q72">
        <f t="shared" si="53"/>
        <v>161.8501473525306</v>
      </c>
      <c r="R72">
        <f t="shared" si="54"/>
        <v>27.8080807642074</v>
      </c>
      <c r="S72">
        <f t="shared" si="55"/>
        <v>27.986951612903201</v>
      </c>
      <c r="T72">
        <f t="shared" si="56"/>
        <v>3.7919539931546549</v>
      </c>
      <c r="U72">
        <f t="shared" si="57"/>
        <v>39.952003699684809</v>
      </c>
      <c r="V72">
        <f t="shared" si="58"/>
        <v>1.5134106109143821</v>
      </c>
      <c r="W72">
        <f t="shared" si="59"/>
        <v>3.7880718631549426</v>
      </c>
      <c r="X72">
        <f t="shared" si="60"/>
        <v>2.2785433822402728</v>
      </c>
      <c r="Y72">
        <f t="shared" si="61"/>
        <v>-193.19372882323728</v>
      </c>
      <c r="Z72">
        <f t="shared" si="62"/>
        <v>-3.2072866437060958</v>
      </c>
      <c r="AA72">
        <f t="shared" si="63"/>
        <v>-0.20640374684983837</v>
      </c>
      <c r="AB72">
        <f t="shared" si="64"/>
        <v>-34.757271861262623</v>
      </c>
      <c r="AC72">
        <v>-4.0000622869967299E-2</v>
      </c>
      <c r="AD72">
        <v>4.4904203418564603E-2</v>
      </c>
      <c r="AE72">
        <v>3.3762618370041499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50841.847945938171</v>
      </c>
      <c r="AK72">
        <v>0</v>
      </c>
      <c r="AL72">
        <v>0</v>
      </c>
      <c r="AM72">
        <v>0</v>
      </c>
      <c r="AN72">
        <f t="shared" si="68"/>
        <v>0</v>
      </c>
      <c r="AO72" t="e">
        <f t="shared" si="69"/>
        <v>#DIV/0!</v>
      </c>
      <c r="AP72">
        <v>-1</v>
      </c>
      <c r="AQ72" t="s">
        <v>422</v>
      </c>
      <c r="AR72">
        <v>2.2488961538461498</v>
      </c>
      <c r="AS72">
        <v>1.8191999999999999</v>
      </c>
      <c r="AT72">
        <f t="shared" si="70"/>
        <v>-0.23620061227250977</v>
      </c>
      <c r="AU72">
        <v>0.5</v>
      </c>
      <c r="AV72">
        <f t="shared" si="71"/>
        <v>841.21720548389339</v>
      </c>
      <c r="AW72">
        <f t="shared" si="72"/>
        <v>14.174363765025529</v>
      </c>
      <c r="AX72">
        <f t="shared" si="73"/>
        <v>-99.348009494732636</v>
      </c>
      <c r="AY72">
        <f t="shared" si="74"/>
        <v>1</v>
      </c>
      <c r="AZ72">
        <f t="shared" si="75"/>
        <v>1.8038579888884677E-2</v>
      </c>
      <c r="BA72">
        <f t="shared" si="76"/>
        <v>-1</v>
      </c>
      <c r="BB72" t="s">
        <v>252</v>
      </c>
      <c r="BC72">
        <v>0</v>
      </c>
      <c r="BD72">
        <f t="shared" si="77"/>
        <v>1.8191999999999999</v>
      </c>
      <c r="BE72">
        <f t="shared" si="78"/>
        <v>-0.23620061227250985</v>
      </c>
      <c r="BF72" t="e">
        <f t="shared" si="79"/>
        <v>#DIV/0!</v>
      </c>
      <c r="BG72">
        <f t="shared" si="80"/>
        <v>-0.23620061227250985</v>
      </c>
      <c r="BH72" t="e">
        <f t="shared" si="81"/>
        <v>#DIV/0!</v>
      </c>
      <c r="BI72">
        <f t="shared" si="82"/>
        <v>1000.02048387097</v>
      </c>
      <c r="BJ72">
        <f t="shared" si="83"/>
        <v>841.21720548389339</v>
      </c>
      <c r="BK72">
        <f t="shared" si="84"/>
        <v>0.84119997445215677</v>
      </c>
      <c r="BL72">
        <f t="shared" si="85"/>
        <v>0.19239994890431364</v>
      </c>
      <c r="BM72">
        <v>0.81022031015138296</v>
      </c>
      <c r="BN72">
        <v>0.5</v>
      </c>
      <c r="BO72" t="s">
        <v>253</v>
      </c>
      <c r="BP72">
        <v>1675246072</v>
      </c>
      <c r="BQ72">
        <v>399.99570967741897</v>
      </c>
      <c r="BR72">
        <v>402.57648387096799</v>
      </c>
      <c r="BS72">
        <v>15.6640741935484</v>
      </c>
      <c r="BT72">
        <v>14.9653225806452</v>
      </c>
      <c r="BU72">
        <v>500.00929032258102</v>
      </c>
      <c r="BV72">
        <v>96.416793548387105</v>
      </c>
      <c r="BW72">
        <v>0.199871580645161</v>
      </c>
      <c r="BX72">
        <v>27.9693838709677</v>
      </c>
      <c r="BY72">
        <v>27.986951612903201</v>
      </c>
      <c r="BZ72">
        <v>999.9</v>
      </c>
      <c r="CA72">
        <v>10004.8387096774</v>
      </c>
      <c r="CB72">
        <v>0</v>
      </c>
      <c r="CC72">
        <v>387.37367741935498</v>
      </c>
      <c r="CD72">
        <v>1000.02048387097</v>
      </c>
      <c r="CE72">
        <v>0.96000474193548402</v>
      </c>
      <c r="CF72">
        <v>3.9995203225806499E-2</v>
      </c>
      <c r="CG72">
        <v>0</v>
      </c>
      <c r="CH72">
        <v>2.2629838709677399</v>
      </c>
      <c r="CI72">
        <v>0</v>
      </c>
      <c r="CJ72">
        <v>584.58245161290301</v>
      </c>
      <c r="CK72">
        <v>9334.5306451612905</v>
      </c>
      <c r="CL72">
        <v>41.186999999999998</v>
      </c>
      <c r="CM72">
        <v>44.061999999999998</v>
      </c>
      <c r="CN72">
        <v>42.436999999999998</v>
      </c>
      <c r="CO72">
        <v>42.205290322580602</v>
      </c>
      <c r="CP72">
        <v>41</v>
      </c>
      <c r="CQ72">
        <v>960.02129032258097</v>
      </c>
      <c r="CR72">
        <v>40</v>
      </c>
      <c r="CS72">
        <v>0</v>
      </c>
      <c r="CT72">
        <v>59.400000095367403</v>
      </c>
      <c r="CU72">
        <v>2.2488961538461498</v>
      </c>
      <c r="CV72">
        <v>0.217507679028209</v>
      </c>
      <c r="CW72">
        <v>0.109264957584842</v>
      </c>
      <c r="CX72">
        <v>584.60699999999997</v>
      </c>
      <c r="CY72">
        <v>15</v>
      </c>
      <c r="CZ72">
        <v>1675242571.0999999</v>
      </c>
      <c r="DA72" t="s">
        <v>254</v>
      </c>
      <c r="DB72">
        <v>1</v>
      </c>
      <c r="DC72">
        <v>-3.9409999999999998</v>
      </c>
      <c r="DD72">
        <v>0.39400000000000002</v>
      </c>
      <c r="DE72">
        <v>401</v>
      </c>
      <c r="DF72">
        <v>15</v>
      </c>
      <c r="DG72">
        <v>1.95</v>
      </c>
      <c r="DH72">
        <v>0.51</v>
      </c>
      <c r="DI72">
        <v>-2.5488659259259299</v>
      </c>
      <c r="DJ72">
        <v>-0.299855917667251</v>
      </c>
      <c r="DK72">
        <v>0.115668392902881</v>
      </c>
      <c r="DL72">
        <v>1</v>
      </c>
      <c r="DM72">
        <v>2.2893377777777801</v>
      </c>
      <c r="DN72">
        <v>-2.3068870523432702E-2</v>
      </c>
      <c r="DO72">
        <v>0.190880740299497</v>
      </c>
      <c r="DP72">
        <v>1</v>
      </c>
      <c r="DQ72">
        <v>0.71046703703703695</v>
      </c>
      <c r="DR72">
        <v>-0.112890529445398</v>
      </c>
      <c r="DS72">
        <v>1.5859927388749501E-2</v>
      </c>
      <c r="DT72">
        <v>0</v>
      </c>
      <c r="DU72">
        <v>2</v>
      </c>
      <c r="DV72">
        <v>3</v>
      </c>
      <c r="DW72" t="s">
        <v>263</v>
      </c>
      <c r="DX72">
        <v>100</v>
      </c>
      <c r="DY72">
        <v>100</v>
      </c>
      <c r="DZ72">
        <v>-3.9409999999999998</v>
      </c>
      <c r="EA72">
        <v>0.39400000000000002</v>
      </c>
      <c r="EB72">
        <v>2</v>
      </c>
      <c r="EC72">
        <v>516.45000000000005</v>
      </c>
      <c r="ED72">
        <v>427.459</v>
      </c>
      <c r="EE72">
        <v>25.761299999999999</v>
      </c>
      <c r="EF72">
        <v>30.8995</v>
      </c>
      <c r="EG72">
        <v>30.000399999999999</v>
      </c>
      <c r="EH72">
        <v>31.094200000000001</v>
      </c>
      <c r="EI72">
        <v>31.129799999999999</v>
      </c>
      <c r="EJ72">
        <v>20.118400000000001</v>
      </c>
      <c r="EK72">
        <v>34.622399999999999</v>
      </c>
      <c r="EL72">
        <v>0</v>
      </c>
      <c r="EM72">
        <v>25.759799999999998</v>
      </c>
      <c r="EN72">
        <v>402.56099999999998</v>
      </c>
      <c r="EO72">
        <v>15.032400000000001</v>
      </c>
      <c r="EP72">
        <v>100.226</v>
      </c>
      <c r="EQ72">
        <v>90.586600000000004</v>
      </c>
    </row>
    <row r="73" spans="1:147" x14ac:dyDescent="0.3">
      <c r="A73">
        <v>57</v>
      </c>
      <c r="B73">
        <v>1675246140</v>
      </c>
      <c r="C73">
        <v>3480.4000000953702</v>
      </c>
      <c r="D73" t="s">
        <v>423</v>
      </c>
      <c r="E73" t="s">
        <v>424</v>
      </c>
      <c r="F73">
        <v>1675246132</v>
      </c>
      <c r="G73">
        <f t="shared" si="43"/>
        <v>4.1858116576814451E-3</v>
      </c>
      <c r="H73">
        <f t="shared" si="44"/>
        <v>14.008853248609631</v>
      </c>
      <c r="I73">
        <f t="shared" si="45"/>
        <v>400.01216129032201</v>
      </c>
      <c r="J73">
        <f t="shared" si="46"/>
        <v>257.93262413574672</v>
      </c>
      <c r="K73">
        <f t="shared" si="47"/>
        <v>24.921661315931338</v>
      </c>
      <c r="L73">
        <f t="shared" si="48"/>
        <v>38.64950251769843</v>
      </c>
      <c r="M73">
        <f t="shared" si="49"/>
        <v>0.17758332363306781</v>
      </c>
      <c r="N73">
        <f t="shared" si="50"/>
        <v>3.3826753569460393</v>
      </c>
      <c r="O73">
        <f t="shared" si="51"/>
        <v>0.17256194418524601</v>
      </c>
      <c r="P73">
        <f t="shared" si="52"/>
        <v>0.10829053946272481</v>
      </c>
      <c r="Q73">
        <f t="shared" si="53"/>
        <v>161.84568601948317</v>
      </c>
      <c r="R73">
        <f t="shared" si="54"/>
        <v>27.860770369611927</v>
      </c>
      <c r="S73">
        <f t="shared" si="55"/>
        <v>27.999358064516102</v>
      </c>
      <c r="T73">
        <f t="shared" si="56"/>
        <v>3.7946976689532597</v>
      </c>
      <c r="U73">
        <f t="shared" si="57"/>
        <v>39.984057442359507</v>
      </c>
      <c r="V73">
        <f t="shared" si="58"/>
        <v>1.5153825315190237</v>
      </c>
      <c r="W73">
        <f t="shared" si="59"/>
        <v>3.7899668729307407</v>
      </c>
      <c r="X73">
        <f t="shared" si="60"/>
        <v>2.279315137434236</v>
      </c>
      <c r="Y73">
        <f t="shared" si="61"/>
        <v>-184.59429410375174</v>
      </c>
      <c r="Z73">
        <f t="shared" si="62"/>
        <v>-3.9020611082659511</v>
      </c>
      <c r="AA73">
        <f t="shared" si="63"/>
        <v>-0.25141741354214464</v>
      </c>
      <c r="AB73">
        <f t="shared" si="64"/>
        <v>-26.902086606076676</v>
      </c>
      <c r="AC73">
        <v>-3.9945523029610103E-2</v>
      </c>
      <c r="AD73">
        <v>4.4842349020752598E-2</v>
      </c>
      <c r="AE73">
        <v>3.3725656912679201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50773.309836201988</v>
      </c>
      <c r="AK73">
        <v>0</v>
      </c>
      <c r="AL73">
        <v>0</v>
      </c>
      <c r="AM73">
        <v>0</v>
      </c>
      <c r="AN73">
        <f t="shared" si="68"/>
        <v>0</v>
      </c>
      <c r="AO73" t="e">
        <f t="shared" si="69"/>
        <v>#DIV/0!</v>
      </c>
      <c r="AP73">
        <v>-1</v>
      </c>
      <c r="AQ73" t="s">
        <v>425</v>
      </c>
      <c r="AR73">
        <v>2.3794499999999998</v>
      </c>
      <c r="AS73">
        <v>1.9064000000000001</v>
      </c>
      <c r="AT73">
        <f t="shared" si="70"/>
        <v>-0.2481378514477548</v>
      </c>
      <c r="AU73">
        <v>0.5</v>
      </c>
      <c r="AV73">
        <f t="shared" si="71"/>
        <v>841.19619754820985</v>
      </c>
      <c r="AW73">
        <f t="shared" si="72"/>
        <v>14.008853248609631</v>
      </c>
      <c r="AX73">
        <f t="shared" si="73"/>
        <v>-104.36630855281695</v>
      </c>
      <c r="AY73">
        <f t="shared" si="74"/>
        <v>1</v>
      </c>
      <c r="AZ73">
        <f t="shared" si="75"/>
        <v>1.7842274242745204E-2</v>
      </c>
      <c r="BA73">
        <f t="shared" si="76"/>
        <v>-1</v>
      </c>
      <c r="BB73" t="s">
        <v>252</v>
      </c>
      <c r="BC73">
        <v>0</v>
      </c>
      <c r="BD73">
        <f t="shared" si="77"/>
        <v>1.9064000000000001</v>
      </c>
      <c r="BE73">
        <f t="shared" si="78"/>
        <v>-0.2481378514477548</v>
      </c>
      <c r="BF73" t="e">
        <f t="shared" si="79"/>
        <v>#DIV/0!</v>
      </c>
      <c r="BG73">
        <f t="shared" si="80"/>
        <v>-0.2481378514477548</v>
      </c>
      <c r="BH73" t="e">
        <f t="shared" si="81"/>
        <v>#DIV/0!</v>
      </c>
      <c r="BI73">
        <f t="shared" si="82"/>
        <v>999.99580645161302</v>
      </c>
      <c r="BJ73">
        <f t="shared" si="83"/>
        <v>841.19619754820985</v>
      </c>
      <c r="BK73">
        <f t="shared" si="84"/>
        <v>0.84119972515996044</v>
      </c>
      <c r="BL73">
        <f t="shared" si="85"/>
        <v>0.19239945031992089</v>
      </c>
      <c r="BM73">
        <v>0.81022031015138296</v>
      </c>
      <c r="BN73">
        <v>0.5</v>
      </c>
      <c r="BO73" t="s">
        <v>253</v>
      </c>
      <c r="BP73">
        <v>1675246132</v>
      </c>
      <c r="BQ73">
        <v>400.01216129032201</v>
      </c>
      <c r="BR73">
        <v>402.55345161290302</v>
      </c>
      <c r="BS73">
        <v>15.683809677419401</v>
      </c>
      <c r="BT73">
        <v>15.0161838709677</v>
      </c>
      <c r="BU73">
        <v>500.01648387096799</v>
      </c>
      <c r="BV73">
        <v>96.420770967741902</v>
      </c>
      <c r="BW73">
        <v>0.200047741935484</v>
      </c>
      <c r="BX73">
        <v>27.9779612903226</v>
      </c>
      <c r="BY73">
        <v>27.999358064516102</v>
      </c>
      <c r="BZ73">
        <v>999.9</v>
      </c>
      <c r="CA73">
        <v>9990.6451612903202</v>
      </c>
      <c r="CB73">
        <v>0</v>
      </c>
      <c r="CC73">
        <v>387.47958064516098</v>
      </c>
      <c r="CD73">
        <v>999.99580645161302</v>
      </c>
      <c r="CE73">
        <v>0.96000474193548402</v>
      </c>
      <c r="CF73">
        <v>3.9995203225806499E-2</v>
      </c>
      <c r="CG73">
        <v>0</v>
      </c>
      <c r="CH73">
        <v>2.39830967741936</v>
      </c>
      <c r="CI73">
        <v>0</v>
      </c>
      <c r="CJ73">
        <v>583.85641935483898</v>
      </c>
      <c r="CK73">
        <v>9334.2990322580608</v>
      </c>
      <c r="CL73">
        <v>41.25</v>
      </c>
      <c r="CM73">
        <v>44.125</v>
      </c>
      <c r="CN73">
        <v>42.531999999999996</v>
      </c>
      <c r="CO73">
        <v>42.286000000000001</v>
      </c>
      <c r="CP73">
        <v>41.061999999999998</v>
      </c>
      <c r="CQ73">
        <v>960.00451612903203</v>
      </c>
      <c r="CR73">
        <v>39.990645161290303</v>
      </c>
      <c r="CS73">
        <v>0</v>
      </c>
      <c r="CT73">
        <v>59.200000047683702</v>
      </c>
      <c r="CU73">
        <v>2.3794499999999998</v>
      </c>
      <c r="CV73">
        <v>-1.29727521898017</v>
      </c>
      <c r="CW73">
        <v>0.917333322864328</v>
      </c>
      <c r="CX73">
        <v>583.85084615384596</v>
      </c>
      <c r="CY73">
        <v>15</v>
      </c>
      <c r="CZ73">
        <v>1675242571.0999999</v>
      </c>
      <c r="DA73" t="s">
        <v>254</v>
      </c>
      <c r="DB73">
        <v>1</v>
      </c>
      <c r="DC73">
        <v>-3.9409999999999998</v>
      </c>
      <c r="DD73">
        <v>0.39400000000000002</v>
      </c>
      <c r="DE73">
        <v>401</v>
      </c>
      <c r="DF73">
        <v>15</v>
      </c>
      <c r="DG73">
        <v>1.95</v>
      </c>
      <c r="DH73">
        <v>0.51</v>
      </c>
      <c r="DI73">
        <v>-2.5542670370370399</v>
      </c>
      <c r="DJ73">
        <v>0.16100930817609399</v>
      </c>
      <c r="DK73">
        <v>9.9641962092982497E-2</v>
      </c>
      <c r="DL73">
        <v>1</v>
      </c>
      <c r="DM73">
        <v>2.35482666666667</v>
      </c>
      <c r="DN73">
        <v>7.8386776859539195E-2</v>
      </c>
      <c r="DO73">
        <v>0.18513472019646199</v>
      </c>
      <c r="DP73">
        <v>1</v>
      </c>
      <c r="DQ73">
        <v>0.67218788888888903</v>
      </c>
      <c r="DR73">
        <v>-5.49192910234403E-2</v>
      </c>
      <c r="DS73">
        <v>9.7113570506614597E-3</v>
      </c>
      <c r="DT73">
        <v>1</v>
      </c>
      <c r="DU73">
        <v>3</v>
      </c>
      <c r="DV73">
        <v>3</v>
      </c>
      <c r="DW73" t="s">
        <v>259</v>
      </c>
      <c r="DX73">
        <v>100</v>
      </c>
      <c r="DY73">
        <v>100</v>
      </c>
      <c r="DZ73">
        <v>-3.9409999999999998</v>
      </c>
      <c r="EA73">
        <v>0.39400000000000002</v>
      </c>
      <c r="EB73">
        <v>2</v>
      </c>
      <c r="EC73">
        <v>516.66399999999999</v>
      </c>
      <c r="ED73">
        <v>426.88299999999998</v>
      </c>
      <c r="EE73">
        <v>25.717099999999999</v>
      </c>
      <c r="EF73">
        <v>30.907599999999999</v>
      </c>
      <c r="EG73">
        <v>30</v>
      </c>
      <c r="EH73">
        <v>31.105</v>
      </c>
      <c r="EI73">
        <v>31.137799999999999</v>
      </c>
      <c r="EJ73">
        <v>20.124500000000001</v>
      </c>
      <c r="EK73">
        <v>34.068399999999997</v>
      </c>
      <c r="EL73">
        <v>0</v>
      </c>
      <c r="EM73">
        <v>25.7133</v>
      </c>
      <c r="EN73">
        <v>402.666</v>
      </c>
      <c r="EO73">
        <v>15.0608</v>
      </c>
      <c r="EP73">
        <v>100.227</v>
      </c>
      <c r="EQ73">
        <v>90.587900000000005</v>
      </c>
    </row>
    <row r="74" spans="1:147" x14ac:dyDescent="0.3">
      <c r="A74">
        <v>58</v>
      </c>
      <c r="B74">
        <v>1675246259.5</v>
      </c>
      <c r="C74">
        <v>3599.9000000953702</v>
      </c>
      <c r="D74" t="s">
        <v>426</v>
      </c>
      <c r="E74" t="s">
        <v>427</v>
      </c>
      <c r="F74">
        <v>1675246251.5</v>
      </c>
      <c r="G74">
        <f t="shared" si="43"/>
        <v>4.1833158014598325E-3</v>
      </c>
      <c r="H74">
        <f t="shared" si="44"/>
        <v>-0.79148131006762268</v>
      </c>
      <c r="I74">
        <f t="shared" si="45"/>
        <v>400.11280645161298</v>
      </c>
      <c r="J74">
        <f t="shared" si="46"/>
        <v>392.39428275724669</v>
      </c>
      <c r="K74">
        <f t="shared" si="47"/>
        <v>37.913965640492009</v>
      </c>
      <c r="L74">
        <f t="shared" si="48"/>
        <v>38.659745727009138</v>
      </c>
      <c r="M74">
        <f t="shared" si="49"/>
        <v>0.18418846968143907</v>
      </c>
      <c r="N74">
        <f t="shared" si="50"/>
        <v>3.3861423843075658</v>
      </c>
      <c r="O74">
        <f t="shared" si="51"/>
        <v>0.17879806732589909</v>
      </c>
      <c r="P74">
        <f t="shared" si="52"/>
        <v>0.11221995795553136</v>
      </c>
      <c r="Q74">
        <f t="shared" si="53"/>
        <v>0</v>
      </c>
      <c r="R74">
        <f t="shared" si="54"/>
        <v>27.286866830847938</v>
      </c>
      <c r="S74">
        <f t="shared" si="55"/>
        <v>27.6311161290323</v>
      </c>
      <c r="T74">
        <f t="shared" si="56"/>
        <v>3.7139944495566599</v>
      </c>
      <c r="U74">
        <f t="shared" si="57"/>
        <v>39.364302720514523</v>
      </c>
      <c r="V74">
        <f t="shared" si="58"/>
        <v>1.5145042816765237</v>
      </c>
      <c r="W74">
        <f t="shared" si="59"/>
        <v>3.8474053317531443</v>
      </c>
      <c r="X74">
        <f t="shared" si="60"/>
        <v>2.1994901678801364</v>
      </c>
      <c r="Y74">
        <f t="shared" si="61"/>
        <v>-184.48422684437861</v>
      </c>
      <c r="Z74">
        <f t="shared" si="62"/>
        <v>110.45794889923545</v>
      </c>
      <c r="AA74">
        <f t="shared" si="63"/>
        <v>7.1058440258992919</v>
      </c>
      <c r="AB74">
        <f t="shared" si="64"/>
        <v>-66.920433919243862</v>
      </c>
      <c r="AC74">
        <v>-3.9997012286076397E-2</v>
      </c>
      <c r="AD74">
        <v>4.49001502218426E-2</v>
      </c>
      <c r="AE74">
        <v>3.37601968740268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50792.534483281699</v>
      </c>
      <c r="AK74" t="s">
        <v>428</v>
      </c>
      <c r="AL74">
        <v>2.26559615384615</v>
      </c>
      <c r="AM74">
        <v>1.4792000000000001</v>
      </c>
      <c r="AN74">
        <f t="shared" si="68"/>
        <v>-0.78639615384614991</v>
      </c>
      <c r="AO74">
        <f t="shared" si="69"/>
        <v>-0.53163612347630462</v>
      </c>
      <c r="AP74">
        <v>-0.32063711625972702</v>
      </c>
      <c r="AQ74" t="s">
        <v>252</v>
      </c>
      <c r="AR74">
        <v>0</v>
      </c>
      <c r="AS74">
        <v>0</v>
      </c>
      <c r="AT74" t="e">
        <f t="shared" si="70"/>
        <v>#DIV/0!</v>
      </c>
      <c r="AU74">
        <v>0.5</v>
      </c>
      <c r="AV74">
        <f t="shared" si="71"/>
        <v>0</v>
      </c>
      <c r="AW74">
        <f t="shared" si="72"/>
        <v>-0.79148131006762268</v>
      </c>
      <c r="AX74" t="e">
        <f t="shared" si="73"/>
        <v>#DIV/0!</v>
      </c>
      <c r="AY74" t="e">
        <f t="shared" si="74"/>
        <v>#DIV/0!</v>
      </c>
      <c r="AZ74" t="e">
        <f t="shared" si="75"/>
        <v>#DIV/0!</v>
      </c>
      <c r="BA74" t="e">
        <f t="shared" si="76"/>
        <v>#DIV/0!</v>
      </c>
      <c r="BB74" t="s">
        <v>252</v>
      </c>
      <c r="BC74">
        <v>0</v>
      </c>
      <c r="BD74">
        <f t="shared" si="77"/>
        <v>0</v>
      </c>
      <c r="BE74" t="e">
        <f t="shared" si="78"/>
        <v>#DIV/0!</v>
      </c>
      <c r="BF74">
        <f t="shared" si="79"/>
        <v>1</v>
      </c>
      <c r="BG74">
        <f t="shared" si="80"/>
        <v>0</v>
      </c>
      <c r="BH74">
        <f t="shared" si="81"/>
        <v>-1.8809858018321257</v>
      </c>
      <c r="BI74">
        <f t="shared" si="82"/>
        <v>0</v>
      </c>
      <c r="BJ74">
        <f t="shared" si="83"/>
        <v>0</v>
      </c>
      <c r="BK74">
        <f t="shared" si="84"/>
        <v>0</v>
      </c>
      <c r="BL74">
        <f t="shared" si="85"/>
        <v>0</v>
      </c>
      <c r="BM74">
        <v>0.81022031015138296</v>
      </c>
      <c r="BN74">
        <v>0.5</v>
      </c>
      <c r="BO74" t="s">
        <v>253</v>
      </c>
      <c r="BP74">
        <v>1675246251.5</v>
      </c>
      <c r="BQ74">
        <v>400.11280645161298</v>
      </c>
      <c r="BR74">
        <v>400.25577419354801</v>
      </c>
      <c r="BS74">
        <v>15.674509677419399</v>
      </c>
      <c r="BT74">
        <v>15.007283870967701</v>
      </c>
      <c r="BU74">
        <v>500.02264516128997</v>
      </c>
      <c r="BV74">
        <v>96.422080645161302</v>
      </c>
      <c r="BW74">
        <v>0.20003467741935499</v>
      </c>
      <c r="BX74">
        <v>28.236187096774199</v>
      </c>
      <c r="BY74">
        <v>27.6311161290323</v>
      </c>
      <c r="BZ74">
        <v>999.9</v>
      </c>
      <c r="CA74">
        <v>10003.3870967742</v>
      </c>
      <c r="CB74">
        <v>0</v>
      </c>
      <c r="CC74">
        <v>387.54219354838699</v>
      </c>
      <c r="CD74">
        <v>0</v>
      </c>
      <c r="CE74">
        <v>0</v>
      </c>
      <c r="CF74">
        <v>0</v>
      </c>
      <c r="CG74">
        <v>0</v>
      </c>
      <c r="CH74">
        <v>2.26256451612903</v>
      </c>
      <c r="CI74">
        <v>0</v>
      </c>
      <c r="CJ74">
        <v>1.43495161290323</v>
      </c>
      <c r="CK74">
        <v>0.29380967741935499</v>
      </c>
      <c r="CL74">
        <v>40.530032258064502</v>
      </c>
      <c r="CM74">
        <v>44.25</v>
      </c>
      <c r="CN74">
        <v>42.527999999999999</v>
      </c>
      <c r="CO74">
        <v>42.336387096774203</v>
      </c>
      <c r="CP74">
        <v>40.798193548387097</v>
      </c>
      <c r="CQ74">
        <v>0</v>
      </c>
      <c r="CR74">
        <v>0</v>
      </c>
      <c r="CS74">
        <v>0</v>
      </c>
      <c r="CT74">
        <v>119</v>
      </c>
      <c r="CU74">
        <v>2.26559615384615</v>
      </c>
      <c r="CV74">
        <v>0.58404444114422904</v>
      </c>
      <c r="CW74">
        <v>0.52677264461950302</v>
      </c>
      <c r="CX74">
        <v>1.4702653846153799</v>
      </c>
      <c r="CY74">
        <v>15</v>
      </c>
      <c r="CZ74">
        <v>1675242571.0999999</v>
      </c>
      <c r="DA74" t="s">
        <v>254</v>
      </c>
      <c r="DB74">
        <v>1</v>
      </c>
      <c r="DC74">
        <v>-3.9409999999999998</v>
      </c>
      <c r="DD74">
        <v>0.39400000000000002</v>
      </c>
      <c r="DE74">
        <v>401</v>
      </c>
      <c r="DF74">
        <v>15</v>
      </c>
      <c r="DG74">
        <v>1.95</v>
      </c>
      <c r="DH74">
        <v>0.51</v>
      </c>
      <c r="DI74">
        <v>-0.11768594518518501</v>
      </c>
      <c r="DJ74">
        <v>-0.18029522067467299</v>
      </c>
      <c r="DK74">
        <v>0.11870526144292801</v>
      </c>
      <c r="DL74">
        <v>1</v>
      </c>
      <c r="DM74">
        <v>2.2515399999999999</v>
      </c>
      <c r="DN74">
        <v>0.19509825829769001</v>
      </c>
      <c r="DO74">
        <v>0.20879759513302201</v>
      </c>
      <c r="DP74">
        <v>1</v>
      </c>
      <c r="DQ74">
        <v>0.68902311111111103</v>
      </c>
      <c r="DR74">
        <v>-0.26101111949685502</v>
      </c>
      <c r="DS74">
        <v>3.9993969896707698E-2</v>
      </c>
      <c r="DT74">
        <v>0</v>
      </c>
      <c r="DU74">
        <v>2</v>
      </c>
      <c r="DV74">
        <v>3</v>
      </c>
      <c r="DW74" t="s">
        <v>263</v>
      </c>
      <c r="DX74">
        <v>100</v>
      </c>
      <c r="DY74">
        <v>100</v>
      </c>
      <c r="DZ74">
        <v>-3.9409999999999998</v>
      </c>
      <c r="EA74">
        <v>0.39400000000000002</v>
      </c>
      <c r="EB74">
        <v>2</v>
      </c>
      <c r="EC74">
        <v>516.79200000000003</v>
      </c>
      <c r="ED74">
        <v>426.25900000000001</v>
      </c>
      <c r="EE74">
        <v>30.299900000000001</v>
      </c>
      <c r="EF74">
        <v>30.918500000000002</v>
      </c>
      <c r="EG74">
        <v>29.9999</v>
      </c>
      <c r="EH74">
        <v>31.121099999999998</v>
      </c>
      <c r="EI74">
        <v>31.156600000000001</v>
      </c>
      <c r="EJ74">
        <v>20.039000000000001</v>
      </c>
      <c r="EK74">
        <v>32.8551</v>
      </c>
      <c r="EL74">
        <v>0</v>
      </c>
      <c r="EM74">
        <v>30.3933</v>
      </c>
      <c r="EN74">
        <v>400.3</v>
      </c>
      <c r="EO74">
        <v>15.344200000000001</v>
      </c>
      <c r="EP74">
        <v>100.229</v>
      </c>
      <c r="EQ74">
        <v>90.589799999999997</v>
      </c>
    </row>
    <row r="75" spans="1:147" x14ac:dyDescent="0.3">
      <c r="A75">
        <v>59</v>
      </c>
      <c r="B75">
        <v>1675246319.5</v>
      </c>
      <c r="C75">
        <v>3659.9000000953702</v>
      </c>
      <c r="D75" t="s">
        <v>429</v>
      </c>
      <c r="E75" t="s">
        <v>430</v>
      </c>
      <c r="F75">
        <v>1675246311.5</v>
      </c>
      <c r="G75">
        <f t="shared" si="43"/>
        <v>3.2539389732048891E-3</v>
      </c>
      <c r="H75">
        <f t="shared" si="44"/>
        <v>-0.65093204273771244</v>
      </c>
      <c r="I75">
        <f t="shared" si="45"/>
        <v>400.04012903225799</v>
      </c>
      <c r="J75">
        <f t="shared" si="46"/>
        <v>392.47397752220775</v>
      </c>
      <c r="K75">
        <f t="shared" si="47"/>
        <v>37.923187893366141</v>
      </c>
      <c r="L75">
        <f t="shared" si="48"/>
        <v>38.65427479792168</v>
      </c>
      <c r="M75">
        <f t="shared" si="49"/>
        <v>0.13761961416749485</v>
      </c>
      <c r="N75">
        <f t="shared" si="50"/>
        <v>3.3881204880300086</v>
      </c>
      <c r="O75">
        <f t="shared" si="51"/>
        <v>0.13458792762241059</v>
      </c>
      <c r="P75">
        <f t="shared" si="52"/>
        <v>8.4384277195654459E-2</v>
      </c>
      <c r="Q75">
        <f t="shared" si="53"/>
        <v>0</v>
      </c>
      <c r="R75">
        <f t="shared" si="54"/>
        <v>28.13790577552432</v>
      </c>
      <c r="S75">
        <f t="shared" si="55"/>
        <v>28.2311032258065</v>
      </c>
      <c r="T75">
        <f t="shared" si="56"/>
        <v>3.8462672145092109</v>
      </c>
      <c r="U75">
        <f t="shared" si="57"/>
        <v>39.461822558743144</v>
      </c>
      <c r="V75">
        <f t="shared" si="58"/>
        <v>1.5756791364429636</v>
      </c>
      <c r="W75">
        <f t="shared" si="59"/>
        <v>3.9929203322968592</v>
      </c>
      <c r="X75">
        <f t="shared" si="60"/>
        <v>2.2705880780662473</v>
      </c>
      <c r="Y75">
        <f t="shared" si="61"/>
        <v>-143.49870871833562</v>
      </c>
      <c r="Z75">
        <f t="shared" si="62"/>
        <v>117.72989974576755</v>
      </c>
      <c r="AA75">
        <f t="shared" si="63"/>
        <v>7.6160919869269401</v>
      </c>
      <c r="AB75">
        <f t="shared" si="64"/>
        <v>-18.152716985641135</v>
      </c>
      <c r="AC75">
        <v>-4.00263991371567E-2</v>
      </c>
      <c r="AD75">
        <v>4.4933139536609802E-2</v>
      </c>
      <c r="AE75">
        <v>3.3779903537149401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50720.740612215319</v>
      </c>
      <c r="AK75" t="s">
        <v>431</v>
      </c>
      <c r="AL75">
        <v>2.26184230769231</v>
      </c>
      <c r="AM75">
        <v>1.56</v>
      </c>
      <c r="AN75">
        <f t="shared" si="68"/>
        <v>-0.70184230769230993</v>
      </c>
      <c r="AO75">
        <f t="shared" si="69"/>
        <v>-0.44989891518737812</v>
      </c>
      <c r="AP75">
        <v>-0.26369918077664301</v>
      </c>
      <c r="AQ75" t="s">
        <v>252</v>
      </c>
      <c r="AR75">
        <v>0</v>
      </c>
      <c r="AS75">
        <v>0</v>
      </c>
      <c r="AT75" t="e">
        <f t="shared" si="70"/>
        <v>#DIV/0!</v>
      </c>
      <c r="AU75">
        <v>0.5</v>
      </c>
      <c r="AV75">
        <f t="shared" si="71"/>
        <v>0</v>
      </c>
      <c r="AW75">
        <f t="shared" si="72"/>
        <v>-0.65093204273771244</v>
      </c>
      <c r="AX75" t="e">
        <f t="shared" si="73"/>
        <v>#DIV/0!</v>
      </c>
      <c r="AY75" t="e">
        <f t="shared" si="74"/>
        <v>#DIV/0!</v>
      </c>
      <c r="AZ75" t="e">
        <f t="shared" si="75"/>
        <v>#DIV/0!</v>
      </c>
      <c r="BA75" t="e">
        <f t="shared" si="76"/>
        <v>#DIV/0!</v>
      </c>
      <c r="BB75" t="s">
        <v>252</v>
      </c>
      <c r="BC75">
        <v>0</v>
      </c>
      <c r="BD75">
        <f t="shared" si="77"/>
        <v>0</v>
      </c>
      <c r="BE75" t="e">
        <f t="shared" si="78"/>
        <v>#DIV/0!</v>
      </c>
      <c r="BF75">
        <f t="shared" si="79"/>
        <v>1</v>
      </c>
      <c r="BG75">
        <f t="shared" si="80"/>
        <v>0</v>
      </c>
      <c r="BH75">
        <f t="shared" si="81"/>
        <v>-2.2227215186404941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v>0.81022031015138296</v>
      </c>
      <c r="BN75">
        <v>0.5</v>
      </c>
      <c r="BO75" t="s">
        <v>253</v>
      </c>
      <c r="BP75">
        <v>1675246311.5</v>
      </c>
      <c r="BQ75">
        <v>400.04012903225799</v>
      </c>
      <c r="BR75">
        <v>400.14558064516098</v>
      </c>
      <c r="BS75">
        <v>16.306990322580599</v>
      </c>
      <c r="BT75">
        <v>15.7883193548387</v>
      </c>
      <c r="BU75">
        <v>500.01170967741899</v>
      </c>
      <c r="BV75">
        <v>96.426070967741893</v>
      </c>
      <c r="BW75">
        <v>0.199922258064516</v>
      </c>
      <c r="BX75">
        <v>28.875632258064499</v>
      </c>
      <c r="BY75">
        <v>28.2311032258065</v>
      </c>
      <c r="BZ75">
        <v>999.9</v>
      </c>
      <c r="CA75">
        <v>10010.322580645199</v>
      </c>
      <c r="CB75">
        <v>0</v>
      </c>
      <c r="CC75">
        <v>387.42732258064501</v>
      </c>
      <c r="CD75">
        <v>0</v>
      </c>
      <c r="CE75">
        <v>0</v>
      </c>
      <c r="CF75">
        <v>0</v>
      </c>
      <c r="CG75">
        <v>0</v>
      </c>
      <c r="CH75">
        <v>2.26237741935484</v>
      </c>
      <c r="CI75">
        <v>0</v>
      </c>
      <c r="CJ75">
        <v>-9.7961290322580705E-2</v>
      </c>
      <c r="CK75">
        <v>0.114035483870968</v>
      </c>
      <c r="CL75">
        <v>40.048193548387097</v>
      </c>
      <c r="CM75">
        <v>44.186999999999998</v>
      </c>
      <c r="CN75">
        <v>42.251903225806402</v>
      </c>
      <c r="CO75">
        <v>42.286000000000001</v>
      </c>
      <c r="CP75">
        <v>40.4431935483871</v>
      </c>
      <c r="CQ75">
        <v>0</v>
      </c>
      <c r="CR75">
        <v>0</v>
      </c>
      <c r="CS75">
        <v>0</v>
      </c>
      <c r="CT75">
        <v>59.400000095367403</v>
      </c>
      <c r="CU75">
        <v>2.26184230769231</v>
      </c>
      <c r="CV75">
        <v>0.19966153329158101</v>
      </c>
      <c r="CW75">
        <v>-2.6353435849997502</v>
      </c>
      <c r="CX75">
        <v>-0.132192307692308</v>
      </c>
      <c r="CY75">
        <v>15</v>
      </c>
      <c r="CZ75">
        <v>1675242571.0999999</v>
      </c>
      <c r="DA75" t="s">
        <v>254</v>
      </c>
      <c r="DB75">
        <v>1</v>
      </c>
      <c r="DC75">
        <v>-3.9409999999999998</v>
      </c>
      <c r="DD75">
        <v>0.39400000000000002</v>
      </c>
      <c r="DE75">
        <v>401</v>
      </c>
      <c r="DF75">
        <v>15</v>
      </c>
      <c r="DG75">
        <v>1.95</v>
      </c>
      <c r="DH75">
        <v>0.51</v>
      </c>
      <c r="DI75">
        <v>-0.117770787962963</v>
      </c>
      <c r="DJ75">
        <v>0.15066987512862701</v>
      </c>
      <c r="DK75">
        <v>0.119121869991859</v>
      </c>
      <c r="DL75">
        <v>1</v>
      </c>
      <c r="DM75">
        <v>2.2586111111111098</v>
      </c>
      <c r="DN75">
        <v>2.16080622192849E-2</v>
      </c>
      <c r="DO75">
        <v>0.16776313092799999</v>
      </c>
      <c r="DP75">
        <v>1</v>
      </c>
      <c r="DQ75">
        <v>0.53050742592592603</v>
      </c>
      <c r="DR75">
        <v>-6.1135135506012801E-2</v>
      </c>
      <c r="DS75">
        <v>1.89181546488707E-2</v>
      </c>
      <c r="DT75">
        <v>1</v>
      </c>
      <c r="DU75">
        <v>3</v>
      </c>
      <c r="DV75">
        <v>3</v>
      </c>
      <c r="DW75" t="s">
        <v>259</v>
      </c>
      <c r="DX75">
        <v>100</v>
      </c>
      <c r="DY75">
        <v>100</v>
      </c>
      <c r="DZ75">
        <v>-3.9409999999999998</v>
      </c>
      <c r="EA75">
        <v>0.39400000000000002</v>
      </c>
      <c r="EB75">
        <v>2</v>
      </c>
      <c r="EC75">
        <v>516.96299999999997</v>
      </c>
      <c r="ED75">
        <v>426.57</v>
      </c>
      <c r="EE75">
        <v>30.304099999999998</v>
      </c>
      <c r="EF75">
        <v>30.913</v>
      </c>
      <c r="EG75">
        <v>30.0002</v>
      </c>
      <c r="EH75">
        <v>31.1265</v>
      </c>
      <c r="EI75">
        <v>31.1647</v>
      </c>
      <c r="EJ75">
        <v>20.047699999999999</v>
      </c>
      <c r="EK75">
        <v>29.9512</v>
      </c>
      <c r="EL75">
        <v>0</v>
      </c>
      <c r="EM75">
        <v>30.3</v>
      </c>
      <c r="EN75">
        <v>400.08499999999998</v>
      </c>
      <c r="EO75">
        <v>15.9285</v>
      </c>
      <c r="EP75">
        <v>100.229</v>
      </c>
      <c r="EQ75">
        <v>90.585700000000003</v>
      </c>
    </row>
    <row r="76" spans="1:147" x14ac:dyDescent="0.3">
      <c r="A76">
        <v>60</v>
      </c>
      <c r="B76">
        <v>1675246379.5</v>
      </c>
      <c r="C76">
        <v>3719.9000000953702</v>
      </c>
      <c r="D76" t="s">
        <v>432</v>
      </c>
      <c r="E76" t="s">
        <v>433</v>
      </c>
      <c r="F76">
        <v>1675246371.5</v>
      </c>
      <c r="G76">
        <f t="shared" si="43"/>
        <v>3.1669925423000581E-3</v>
      </c>
      <c r="H76">
        <f t="shared" si="44"/>
        <v>-0.8610083018930782</v>
      </c>
      <c r="I76">
        <f t="shared" si="45"/>
        <v>400.04619354838701</v>
      </c>
      <c r="J76">
        <f t="shared" si="46"/>
        <v>395.31807615807776</v>
      </c>
      <c r="K76">
        <f t="shared" si="47"/>
        <v>38.198295661502797</v>
      </c>
      <c r="L76">
        <f t="shared" si="48"/>
        <v>38.655158215708653</v>
      </c>
      <c r="M76">
        <f t="shared" si="49"/>
        <v>0.13743858944567419</v>
      </c>
      <c r="N76">
        <f t="shared" si="50"/>
        <v>3.3810152587178162</v>
      </c>
      <c r="O76">
        <f t="shared" si="51"/>
        <v>0.13440857538660014</v>
      </c>
      <c r="P76">
        <f t="shared" si="52"/>
        <v>8.4272030599266107E-2</v>
      </c>
      <c r="Q76">
        <f t="shared" si="53"/>
        <v>0</v>
      </c>
      <c r="R76">
        <f t="shared" si="54"/>
        <v>28.002511701057813</v>
      </c>
      <c r="S76">
        <f t="shared" si="55"/>
        <v>28.09</v>
      </c>
      <c r="T76">
        <f t="shared" si="56"/>
        <v>3.8147956586087419</v>
      </c>
      <c r="U76">
        <f t="shared" si="57"/>
        <v>40.47599286628158</v>
      </c>
      <c r="V76">
        <f t="shared" si="58"/>
        <v>1.601849676550321</v>
      </c>
      <c r="W76">
        <f t="shared" si="59"/>
        <v>3.9575302867610143</v>
      </c>
      <c r="X76">
        <f t="shared" si="60"/>
        <v>2.2129459820584207</v>
      </c>
      <c r="Y76">
        <f t="shared" si="61"/>
        <v>-139.66437111543257</v>
      </c>
      <c r="Z76">
        <f t="shared" si="62"/>
        <v>115.20101417872013</v>
      </c>
      <c r="AA76">
        <f t="shared" si="63"/>
        <v>7.4572131733205405</v>
      </c>
      <c r="AB76">
        <f t="shared" si="64"/>
        <v>-17.00614376339189</v>
      </c>
      <c r="AC76">
        <v>-3.9920876429522197E-2</v>
      </c>
      <c r="AD76">
        <v>4.4814681052993202E-2</v>
      </c>
      <c r="AE76">
        <v>3.3709118307571702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50618.245127269402</v>
      </c>
      <c r="AK76" t="s">
        <v>434</v>
      </c>
      <c r="AL76">
        <v>2.1993615384615399</v>
      </c>
      <c r="AM76">
        <v>1.5012000000000001</v>
      </c>
      <c r="AN76">
        <f t="shared" si="68"/>
        <v>-0.69816153846153983</v>
      </c>
      <c r="AO76">
        <f t="shared" si="69"/>
        <v>-0.46506897046465479</v>
      </c>
      <c r="AP76">
        <v>-0.34880320670264198</v>
      </c>
      <c r="AQ76" t="s">
        <v>252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-0.8610083018930782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252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-2.150218706272514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0.81022031015138296</v>
      </c>
      <c r="BN76">
        <v>0.5</v>
      </c>
      <c r="BO76" t="s">
        <v>253</v>
      </c>
      <c r="BP76">
        <v>1675246371.5</v>
      </c>
      <c r="BQ76">
        <v>400.04619354838701</v>
      </c>
      <c r="BR76">
        <v>400.11196774193598</v>
      </c>
      <c r="BS76">
        <v>16.577706451612901</v>
      </c>
      <c r="BT76">
        <v>16.073061290322599</v>
      </c>
      <c r="BU76">
        <v>500.03925806451599</v>
      </c>
      <c r="BV76">
        <v>96.426661290322599</v>
      </c>
      <c r="BW76">
        <v>0.200075419354839</v>
      </c>
      <c r="BX76">
        <v>28.7220096774194</v>
      </c>
      <c r="BY76">
        <v>28.09</v>
      </c>
      <c r="BZ76">
        <v>999.9</v>
      </c>
      <c r="CA76">
        <v>9983.8709677419392</v>
      </c>
      <c r="CB76">
        <v>0</v>
      </c>
      <c r="CC76">
        <v>387.47783870967697</v>
      </c>
      <c r="CD76">
        <v>0</v>
      </c>
      <c r="CE76">
        <v>0</v>
      </c>
      <c r="CF76">
        <v>0</v>
      </c>
      <c r="CG76">
        <v>0</v>
      </c>
      <c r="CH76">
        <v>2.1900354838709699</v>
      </c>
      <c r="CI76">
        <v>0</v>
      </c>
      <c r="CJ76">
        <v>-1.73228064516129</v>
      </c>
      <c r="CK76">
        <v>-2.17741935483871E-2</v>
      </c>
      <c r="CL76">
        <v>39.683193548387102</v>
      </c>
      <c r="CM76">
        <v>44.058</v>
      </c>
      <c r="CN76">
        <v>41.967483870967698</v>
      </c>
      <c r="CO76">
        <v>42.186999999999998</v>
      </c>
      <c r="CP76">
        <v>40.158999999999999</v>
      </c>
      <c r="CQ76">
        <v>0</v>
      </c>
      <c r="CR76">
        <v>0</v>
      </c>
      <c r="CS76">
        <v>0</v>
      </c>
      <c r="CT76">
        <v>59.400000095367403</v>
      </c>
      <c r="CU76">
        <v>2.1993615384615399</v>
      </c>
      <c r="CV76">
        <v>0.38284444807370999</v>
      </c>
      <c r="CW76">
        <v>-2.32575384087753</v>
      </c>
      <c r="CX76">
        <v>-1.74939615384615</v>
      </c>
      <c r="CY76">
        <v>15</v>
      </c>
      <c r="CZ76">
        <v>1675242571.0999999</v>
      </c>
      <c r="DA76" t="s">
        <v>254</v>
      </c>
      <c r="DB76">
        <v>1</v>
      </c>
      <c r="DC76">
        <v>-3.9409999999999998</v>
      </c>
      <c r="DD76">
        <v>0.39400000000000002</v>
      </c>
      <c r="DE76">
        <v>401</v>
      </c>
      <c r="DF76">
        <v>15</v>
      </c>
      <c r="DG76">
        <v>1.95</v>
      </c>
      <c r="DH76">
        <v>0.51</v>
      </c>
      <c r="DI76">
        <v>-9.4017255944444406E-2</v>
      </c>
      <c r="DJ76">
        <v>0.29204887959285902</v>
      </c>
      <c r="DK76">
        <v>9.8510864890500094E-2</v>
      </c>
      <c r="DL76">
        <v>1</v>
      </c>
      <c r="DM76">
        <v>2.21000444444444</v>
      </c>
      <c r="DN76">
        <v>-0.146034039673583</v>
      </c>
      <c r="DO76">
        <v>0.18142344201778399</v>
      </c>
      <c r="DP76">
        <v>1</v>
      </c>
      <c r="DQ76">
        <v>0.48610007407407402</v>
      </c>
      <c r="DR76">
        <v>0.218853223556319</v>
      </c>
      <c r="DS76">
        <v>3.4790626704804199E-2</v>
      </c>
      <c r="DT76">
        <v>0</v>
      </c>
      <c r="DU76">
        <v>2</v>
      </c>
      <c r="DV76">
        <v>3</v>
      </c>
      <c r="DW76" t="s">
        <v>263</v>
      </c>
      <c r="DX76">
        <v>100</v>
      </c>
      <c r="DY76">
        <v>100</v>
      </c>
      <c r="DZ76">
        <v>-3.9409999999999998</v>
      </c>
      <c r="EA76">
        <v>0.39400000000000002</v>
      </c>
      <c r="EB76">
        <v>2</v>
      </c>
      <c r="EC76">
        <v>516.13099999999997</v>
      </c>
      <c r="ED76">
        <v>426.50200000000001</v>
      </c>
      <c r="EE76">
        <v>26.6021</v>
      </c>
      <c r="EF76">
        <v>30.929200000000002</v>
      </c>
      <c r="EG76">
        <v>30.0001</v>
      </c>
      <c r="EH76">
        <v>31.134599999999999</v>
      </c>
      <c r="EI76">
        <v>31.172699999999999</v>
      </c>
      <c r="EJ76">
        <v>20.051600000000001</v>
      </c>
      <c r="EK76">
        <v>30.177600000000002</v>
      </c>
      <c r="EL76">
        <v>0</v>
      </c>
      <c r="EM76">
        <v>26.645600000000002</v>
      </c>
      <c r="EN76">
        <v>400.03199999999998</v>
      </c>
      <c r="EO76">
        <v>15.8565</v>
      </c>
      <c r="EP76">
        <v>100.233</v>
      </c>
      <c r="EQ76">
        <v>90.5809</v>
      </c>
    </row>
    <row r="77" spans="1:147" x14ac:dyDescent="0.3">
      <c r="A77">
        <v>61</v>
      </c>
      <c r="B77">
        <v>1675246439.5</v>
      </c>
      <c r="C77">
        <v>3779.9000000953702</v>
      </c>
      <c r="D77" t="s">
        <v>435</v>
      </c>
      <c r="E77" t="s">
        <v>436</v>
      </c>
      <c r="F77">
        <v>1675246431.5</v>
      </c>
      <c r="G77">
        <f t="shared" si="43"/>
        <v>3.1494936603458645E-3</v>
      </c>
      <c r="H77">
        <f t="shared" si="44"/>
        <v>-1.146210485690933</v>
      </c>
      <c r="I77">
        <f t="shared" si="45"/>
        <v>400.02716129032302</v>
      </c>
      <c r="J77">
        <f t="shared" si="46"/>
        <v>398.70354910299159</v>
      </c>
      <c r="K77">
        <f t="shared" si="47"/>
        <v>38.525195989207859</v>
      </c>
      <c r="L77">
        <f t="shared" si="48"/>
        <v>38.653091562360821</v>
      </c>
      <c r="M77">
        <f t="shared" si="49"/>
        <v>0.13749144975261651</v>
      </c>
      <c r="N77">
        <f t="shared" si="50"/>
        <v>3.3851724864831505</v>
      </c>
      <c r="O77">
        <f t="shared" si="51"/>
        <v>0.13446276771161958</v>
      </c>
      <c r="P77">
        <f t="shared" si="52"/>
        <v>8.4305788153616612E-2</v>
      </c>
      <c r="Q77">
        <f t="shared" si="53"/>
        <v>0</v>
      </c>
      <c r="R77">
        <f t="shared" si="54"/>
        <v>27.737411852891558</v>
      </c>
      <c r="S77">
        <f t="shared" si="55"/>
        <v>27.879396774193498</v>
      </c>
      <c r="T77">
        <f t="shared" si="56"/>
        <v>3.7682407838273808</v>
      </c>
      <c r="U77">
        <f t="shared" si="57"/>
        <v>40.232490889038445</v>
      </c>
      <c r="V77">
        <f t="shared" si="58"/>
        <v>1.5674746792201353</v>
      </c>
      <c r="W77">
        <f t="shared" si="59"/>
        <v>3.8960418422593914</v>
      </c>
      <c r="X77">
        <f t="shared" si="60"/>
        <v>2.2007661046072453</v>
      </c>
      <c r="Y77">
        <f t="shared" si="61"/>
        <v>-138.89267042125263</v>
      </c>
      <c r="Z77">
        <f t="shared" si="62"/>
        <v>104.54211128378809</v>
      </c>
      <c r="AA77">
        <f t="shared" si="63"/>
        <v>6.7427812566185468</v>
      </c>
      <c r="AB77">
        <f t="shared" si="64"/>
        <v>-27.607777880846001</v>
      </c>
      <c r="AC77">
        <v>-3.9982606012741402E-2</v>
      </c>
      <c r="AD77">
        <v>4.4883977917965202E-2</v>
      </c>
      <c r="AE77">
        <v>3.3750534356090598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50738.688753465321</v>
      </c>
      <c r="AK77" t="s">
        <v>437</v>
      </c>
      <c r="AL77">
        <v>2.2373692307692301</v>
      </c>
      <c r="AM77">
        <v>1.4728000000000001</v>
      </c>
      <c r="AN77">
        <f t="shared" si="68"/>
        <v>-0.76456923076923</v>
      </c>
      <c r="AO77">
        <f t="shared" si="69"/>
        <v>-0.51912631095140549</v>
      </c>
      <c r="AP77">
        <v>-0.46434150760579002</v>
      </c>
      <c r="AQ77" t="s">
        <v>252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-1.146210485690933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252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-1.9263134595649658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0.81022031015138296</v>
      </c>
      <c r="BN77">
        <v>0.5</v>
      </c>
      <c r="BO77" t="s">
        <v>253</v>
      </c>
      <c r="BP77">
        <v>1675246431.5</v>
      </c>
      <c r="BQ77">
        <v>400.02716129032302</v>
      </c>
      <c r="BR77">
        <v>400.04558064516101</v>
      </c>
      <c r="BS77">
        <v>16.222051612903201</v>
      </c>
      <c r="BT77">
        <v>15.7199903225806</v>
      </c>
      <c r="BU77">
        <v>500.01635483871001</v>
      </c>
      <c r="BV77">
        <v>96.426219354838693</v>
      </c>
      <c r="BW77">
        <v>0.19994832258064499</v>
      </c>
      <c r="BX77">
        <v>28.452225806451601</v>
      </c>
      <c r="BY77">
        <v>27.879396774193498</v>
      </c>
      <c r="BZ77">
        <v>999.9</v>
      </c>
      <c r="CA77">
        <v>9999.3548387096798</v>
      </c>
      <c r="CB77">
        <v>0</v>
      </c>
      <c r="CC77">
        <v>387.38912903225798</v>
      </c>
      <c r="CD77">
        <v>0</v>
      </c>
      <c r="CE77">
        <v>0</v>
      </c>
      <c r="CF77">
        <v>0</v>
      </c>
      <c r="CG77">
        <v>0</v>
      </c>
      <c r="CH77">
        <v>2.2548032258064499</v>
      </c>
      <c r="CI77">
        <v>0</v>
      </c>
      <c r="CJ77">
        <v>-3.4620677419354799</v>
      </c>
      <c r="CK77">
        <v>-0.21174838709677399</v>
      </c>
      <c r="CL77">
        <v>39.368741935483897</v>
      </c>
      <c r="CM77">
        <v>43.893000000000001</v>
      </c>
      <c r="CN77">
        <v>41.693096774193499</v>
      </c>
      <c r="CO77">
        <v>42.058</v>
      </c>
      <c r="CP77">
        <v>39.893000000000001</v>
      </c>
      <c r="CQ77">
        <v>0</v>
      </c>
      <c r="CR77">
        <v>0</v>
      </c>
      <c r="CS77">
        <v>0</v>
      </c>
      <c r="CT77">
        <v>59.400000095367403</v>
      </c>
      <c r="CU77">
        <v>2.2373692307692301</v>
      </c>
      <c r="CV77">
        <v>0.23770256089750599</v>
      </c>
      <c r="CW77">
        <v>0.35493332721168003</v>
      </c>
      <c r="CX77">
        <v>-3.4288846153846202</v>
      </c>
      <c r="CY77">
        <v>15</v>
      </c>
      <c r="CZ77">
        <v>1675242571.0999999</v>
      </c>
      <c r="DA77" t="s">
        <v>254</v>
      </c>
      <c r="DB77">
        <v>1</v>
      </c>
      <c r="DC77">
        <v>-3.9409999999999998</v>
      </c>
      <c r="DD77">
        <v>0.39400000000000002</v>
      </c>
      <c r="DE77">
        <v>401</v>
      </c>
      <c r="DF77">
        <v>15</v>
      </c>
      <c r="DG77">
        <v>1.95</v>
      </c>
      <c r="DH77">
        <v>0.51</v>
      </c>
      <c r="DI77">
        <v>-2.9725819666666702E-2</v>
      </c>
      <c r="DJ77">
        <v>-9.2031906232120791E-3</v>
      </c>
      <c r="DK77">
        <v>7.9986267216427195E-2</v>
      </c>
      <c r="DL77">
        <v>1</v>
      </c>
      <c r="DM77">
        <v>2.2531688888888901</v>
      </c>
      <c r="DN77">
        <v>-4.3722314049541799E-2</v>
      </c>
      <c r="DO77">
        <v>0.150365037044627</v>
      </c>
      <c r="DP77">
        <v>1</v>
      </c>
      <c r="DQ77">
        <v>0.50033831481481505</v>
      </c>
      <c r="DR77">
        <v>-3.5458566037740502E-2</v>
      </c>
      <c r="DS77">
        <v>1.6818226993821499E-2</v>
      </c>
      <c r="DT77">
        <v>1</v>
      </c>
      <c r="DU77">
        <v>3</v>
      </c>
      <c r="DV77">
        <v>3</v>
      </c>
      <c r="DW77" t="s">
        <v>259</v>
      </c>
      <c r="DX77">
        <v>100</v>
      </c>
      <c r="DY77">
        <v>100</v>
      </c>
      <c r="DZ77">
        <v>-3.9409999999999998</v>
      </c>
      <c r="EA77">
        <v>0.39400000000000002</v>
      </c>
      <c r="EB77">
        <v>2</v>
      </c>
      <c r="EC77">
        <v>516.38699999999994</v>
      </c>
      <c r="ED77">
        <v>425.58699999999999</v>
      </c>
      <c r="EE77">
        <v>26.963200000000001</v>
      </c>
      <c r="EF77">
        <v>30.966899999999999</v>
      </c>
      <c r="EG77">
        <v>30</v>
      </c>
      <c r="EH77">
        <v>31.1508</v>
      </c>
      <c r="EI77">
        <v>31.186199999999999</v>
      </c>
      <c r="EJ77">
        <v>20.046600000000002</v>
      </c>
      <c r="EK77">
        <v>31.870899999999999</v>
      </c>
      <c r="EL77">
        <v>0</v>
      </c>
      <c r="EM77">
        <v>26.995200000000001</v>
      </c>
      <c r="EN77">
        <v>399.98599999999999</v>
      </c>
      <c r="EO77">
        <v>15.7134</v>
      </c>
      <c r="EP77">
        <v>100.23099999999999</v>
      </c>
      <c r="EQ77">
        <v>90.576800000000006</v>
      </c>
    </row>
    <row r="78" spans="1:147" x14ac:dyDescent="0.3">
      <c r="A78">
        <v>62</v>
      </c>
      <c r="B78">
        <v>1675246499.5</v>
      </c>
      <c r="C78">
        <v>3839.9000000953702</v>
      </c>
      <c r="D78" t="s">
        <v>438</v>
      </c>
      <c r="E78" t="s">
        <v>439</v>
      </c>
      <c r="F78">
        <v>1675246491.5</v>
      </c>
      <c r="G78">
        <f t="shared" si="43"/>
        <v>2.6815970343783244E-3</v>
      </c>
      <c r="H78">
        <f t="shared" si="44"/>
        <v>-0.94185308441497695</v>
      </c>
      <c r="I78">
        <f t="shared" si="45"/>
        <v>400.002677419355</v>
      </c>
      <c r="J78">
        <f t="shared" si="46"/>
        <v>398.20643039183778</v>
      </c>
      <c r="K78">
        <f t="shared" si="47"/>
        <v>38.478583038678515</v>
      </c>
      <c r="L78">
        <f t="shared" si="48"/>
        <v>38.652153918330782</v>
      </c>
      <c r="M78">
        <f t="shared" si="49"/>
        <v>0.11622228141124114</v>
      </c>
      <c r="N78">
        <f t="shared" si="50"/>
        <v>3.3869661246177727</v>
      </c>
      <c r="O78">
        <f t="shared" si="51"/>
        <v>0.11405131327803335</v>
      </c>
      <c r="P78">
        <f t="shared" si="52"/>
        <v>7.1473745970567937E-2</v>
      </c>
      <c r="Q78">
        <f t="shared" si="53"/>
        <v>0</v>
      </c>
      <c r="R78">
        <f t="shared" si="54"/>
        <v>27.81337855771444</v>
      </c>
      <c r="S78">
        <f t="shared" si="55"/>
        <v>27.886093548387102</v>
      </c>
      <c r="T78">
        <f t="shared" si="56"/>
        <v>3.769713472201826</v>
      </c>
      <c r="U78">
        <f t="shared" si="57"/>
        <v>40.121923938213527</v>
      </c>
      <c r="V78">
        <f t="shared" si="58"/>
        <v>1.5603972702981006</v>
      </c>
      <c r="W78">
        <f t="shared" si="59"/>
        <v>3.8891386980870166</v>
      </c>
      <c r="X78">
        <f t="shared" si="60"/>
        <v>2.2093162019037251</v>
      </c>
      <c r="Y78">
        <f t="shared" si="61"/>
        <v>-118.25842921608411</v>
      </c>
      <c r="Z78">
        <f t="shared" si="62"/>
        <v>97.80190795042958</v>
      </c>
      <c r="AA78">
        <f t="shared" si="63"/>
        <v>6.3039607534037785</v>
      </c>
      <c r="AB78">
        <f t="shared" si="64"/>
        <v>-14.152560512250744</v>
      </c>
      <c r="AC78">
        <v>-4.00092489669817E-2</v>
      </c>
      <c r="AD78">
        <v>4.49138869681509E-2</v>
      </c>
      <c r="AE78">
        <v>3.37684033077627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50776.332869431455</v>
      </c>
      <c r="AK78" t="s">
        <v>440</v>
      </c>
      <c r="AL78">
        <v>2.33462307692308</v>
      </c>
      <c r="AM78">
        <v>1.4716</v>
      </c>
      <c r="AN78">
        <f t="shared" si="68"/>
        <v>-0.86302307692308</v>
      </c>
      <c r="AO78">
        <f t="shared" si="69"/>
        <v>-0.58645221318502305</v>
      </c>
      <c r="AP78">
        <v>-0.38155424908572799</v>
      </c>
      <c r="AQ78" t="s">
        <v>252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-0.94185308441497695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252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-1.7051687716702408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0.81022031015138296</v>
      </c>
      <c r="BN78">
        <v>0.5</v>
      </c>
      <c r="BO78" t="s">
        <v>253</v>
      </c>
      <c r="BP78">
        <v>1675246491.5</v>
      </c>
      <c r="BQ78">
        <v>400.002677419355</v>
      </c>
      <c r="BR78">
        <v>400.02387096774203</v>
      </c>
      <c r="BS78">
        <v>16.148209677419398</v>
      </c>
      <c r="BT78">
        <v>15.7207032258064</v>
      </c>
      <c r="BU78">
        <v>500.01570967741901</v>
      </c>
      <c r="BV78">
        <v>96.429812903225795</v>
      </c>
      <c r="BW78">
        <v>0.19992509677419401</v>
      </c>
      <c r="BX78">
        <v>28.421706451612899</v>
      </c>
      <c r="BY78">
        <v>27.886093548387102</v>
      </c>
      <c r="BZ78">
        <v>999.9</v>
      </c>
      <c r="CA78">
        <v>10005.6451612903</v>
      </c>
      <c r="CB78">
        <v>0</v>
      </c>
      <c r="CC78">
        <v>387.47087096774197</v>
      </c>
      <c r="CD78">
        <v>0</v>
      </c>
      <c r="CE78">
        <v>0</v>
      </c>
      <c r="CF78">
        <v>0</v>
      </c>
      <c r="CG78">
        <v>0</v>
      </c>
      <c r="CH78">
        <v>2.32464838709677</v>
      </c>
      <c r="CI78">
        <v>0</v>
      </c>
      <c r="CJ78">
        <v>-4.9137419354838698</v>
      </c>
      <c r="CK78">
        <v>-0.37489032258064497</v>
      </c>
      <c r="CL78">
        <v>39.088419354838699</v>
      </c>
      <c r="CM78">
        <v>43.721548387096803</v>
      </c>
      <c r="CN78">
        <v>41.433064516129001</v>
      </c>
      <c r="CO78">
        <v>41.908999999999999</v>
      </c>
      <c r="CP78">
        <v>39.646999999999998</v>
      </c>
      <c r="CQ78">
        <v>0</v>
      </c>
      <c r="CR78">
        <v>0</v>
      </c>
      <c r="CS78">
        <v>0</v>
      </c>
      <c r="CT78">
        <v>59.200000047683702</v>
      </c>
      <c r="CU78">
        <v>2.33462307692308</v>
      </c>
      <c r="CV78">
        <v>-0.37397607039536002</v>
      </c>
      <c r="CW78">
        <v>-1.69004103677422</v>
      </c>
      <c r="CX78">
        <v>-4.9211192307692304</v>
      </c>
      <c r="CY78">
        <v>15</v>
      </c>
      <c r="CZ78">
        <v>1675242571.0999999</v>
      </c>
      <c r="DA78" t="s">
        <v>254</v>
      </c>
      <c r="DB78">
        <v>1</v>
      </c>
      <c r="DC78">
        <v>-3.9409999999999998</v>
      </c>
      <c r="DD78">
        <v>0.39400000000000002</v>
      </c>
      <c r="DE78">
        <v>401</v>
      </c>
      <c r="DF78">
        <v>15</v>
      </c>
      <c r="DG78">
        <v>1.95</v>
      </c>
      <c r="DH78">
        <v>0.51</v>
      </c>
      <c r="DI78">
        <v>2.6290649999999999E-3</v>
      </c>
      <c r="DJ78">
        <v>-0.235665616786736</v>
      </c>
      <c r="DK78">
        <v>0.105333330168545</v>
      </c>
      <c r="DL78">
        <v>1</v>
      </c>
      <c r="DM78">
        <v>2.3328177777777799</v>
      </c>
      <c r="DN78">
        <v>-1.43858387283743E-2</v>
      </c>
      <c r="DO78">
        <v>0.153331578669509</v>
      </c>
      <c r="DP78">
        <v>1</v>
      </c>
      <c r="DQ78">
        <v>0.43054109259259299</v>
      </c>
      <c r="DR78">
        <v>-2.56290131503717E-2</v>
      </c>
      <c r="DS78">
        <v>4.2283256132216902E-3</v>
      </c>
      <c r="DT78">
        <v>1</v>
      </c>
      <c r="DU78">
        <v>3</v>
      </c>
      <c r="DV78">
        <v>3</v>
      </c>
      <c r="DW78" t="s">
        <v>259</v>
      </c>
      <c r="DX78">
        <v>100</v>
      </c>
      <c r="DY78">
        <v>100</v>
      </c>
      <c r="DZ78">
        <v>-3.9409999999999998</v>
      </c>
      <c r="EA78">
        <v>0.39400000000000002</v>
      </c>
      <c r="EB78">
        <v>2</v>
      </c>
      <c r="EC78">
        <v>516.28099999999995</v>
      </c>
      <c r="ED78">
        <v>425.19799999999998</v>
      </c>
      <c r="EE78">
        <v>27.747800000000002</v>
      </c>
      <c r="EF78">
        <v>30.994</v>
      </c>
      <c r="EG78">
        <v>30.0001</v>
      </c>
      <c r="EH78">
        <v>31.169699999999999</v>
      </c>
      <c r="EI78">
        <v>31.202300000000001</v>
      </c>
      <c r="EJ78">
        <v>20.051200000000001</v>
      </c>
      <c r="EK78">
        <v>31.870899999999999</v>
      </c>
      <c r="EL78">
        <v>0</v>
      </c>
      <c r="EM78">
        <v>27.7867</v>
      </c>
      <c r="EN78">
        <v>399.96300000000002</v>
      </c>
      <c r="EO78">
        <v>15.710800000000001</v>
      </c>
      <c r="EP78">
        <v>100.23</v>
      </c>
      <c r="EQ78">
        <v>90.575100000000006</v>
      </c>
    </row>
    <row r="79" spans="1:147" x14ac:dyDescent="0.3">
      <c r="A79">
        <v>63</v>
      </c>
      <c r="B79">
        <v>1675246559.5</v>
      </c>
      <c r="C79">
        <v>3899.9000000953702</v>
      </c>
      <c r="D79" t="s">
        <v>441</v>
      </c>
      <c r="E79" t="s">
        <v>442</v>
      </c>
      <c r="F79">
        <v>1675246551.5</v>
      </c>
      <c r="G79">
        <f t="shared" si="43"/>
        <v>2.4220556962946996E-3</v>
      </c>
      <c r="H79">
        <f t="shared" si="44"/>
        <v>-0.81594137892708174</v>
      </c>
      <c r="I79">
        <f t="shared" si="45"/>
        <v>400.00400000000002</v>
      </c>
      <c r="J79">
        <f t="shared" si="46"/>
        <v>397.65177166195855</v>
      </c>
      <c r="K79">
        <f t="shared" si="47"/>
        <v>38.424407901948143</v>
      </c>
      <c r="L79">
        <f t="shared" si="48"/>
        <v>38.651699687325276</v>
      </c>
      <c r="M79">
        <f t="shared" si="49"/>
        <v>0.10354226273896194</v>
      </c>
      <c r="N79">
        <f t="shared" si="50"/>
        <v>3.3862287764040673</v>
      </c>
      <c r="O79">
        <f t="shared" si="51"/>
        <v>0.10181500184267556</v>
      </c>
      <c r="P79">
        <f t="shared" si="52"/>
        <v>6.3787163586313117E-2</v>
      </c>
      <c r="Q79">
        <f t="shared" si="53"/>
        <v>0</v>
      </c>
      <c r="R79">
        <f t="shared" si="54"/>
        <v>27.948349819137896</v>
      </c>
      <c r="S79">
        <f t="shared" si="55"/>
        <v>27.984851612903199</v>
      </c>
      <c r="T79">
        <f t="shared" si="56"/>
        <v>3.7914897513257215</v>
      </c>
      <c r="U79">
        <f t="shared" si="57"/>
        <v>39.843183591353984</v>
      </c>
      <c r="V79">
        <f t="shared" si="58"/>
        <v>1.5564300928508692</v>
      </c>
      <c r="W79">
        <f t="shared" si="59"/>
        <v>3.9063898829324883</v>
      </c>
      <c r="X79">
        <f t="shared" si="60"/>
        <v>2.2350596584748521</v>
      </c>
      <c r="Y79">
        <f t="shared" si="61"/>
        <v>-106.81265620659626</v>
      </c>
      <c r="Z79">
        <f t="shared" si="62"/>
        <v>93.658919529565367</v>
      </c>
      <c r="AA79">
        <f t="shared" si="63"/>
        <v>6.0434955874027088</v>
      </c>
      <c r="AB79">
        <f t="shared" si="64"/>
        <v>-7.1102410896281896</v>
      </c>
      <c r="AC79">
        <v>-3.9998295584730503E-2</v>
      </c>
      <c r="AD79">
        <v>4.4901590837004901E-2</v>
      </c>
      <c r="AE79">
        <v>3.3761057547138398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50750.141866514212</v>
      </c>
      <c r="AK79" t="s">
        <v>443</v>
      </c>
      <c r="AL79">
        <v>2.3190807692307698</v>
      </c>
      <c r="AM79">
        <v>1.5531999999999999</v>
      </c>
      <c r="AN79">
        <f t="shared" si="68"/>
        <v>-0.76588076923076986</v>
      </c>
      <c r="AO79">
        <f t="shared" si="69"/>
        <v>-0.49309861526575449</v>
      </c>
      <c r="AP79">
        <v>-0.33054613854897102</v>
      </c>
      <c r="AQ79" t="s">
        <v>252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-0.81594137892708174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252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-2.0279919047451633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0.81022031015138296</v>
      </c>
      <c r="BN79">
        <v>0.5</v>
      </c>
      <c r="BO79" t="s">
        <v>253</v>
      </c>
      <c r="BP79">
        <v>1675246551.5</v>
      </c>
      <c r="BQ79">
        <v>400.00400000000002</v>
      </c>
      <c r="BR79">
        <v>400.02877419354797</v>
      </c>
      <c r="BS79">
        <v>16.1073967741935</v>
      </c>
      <c r="BT79">
        <v>15.721251612903201</v>
      </c>
      <c r="BU79">
        <v>500.01651612903203</v>
      </c>
      <c r="BV79">
        <v>96.428283870967704</v>
      </c>
      <c r="BW79">
        <v>0.199999064516129</v>
      </c>
      <c r="BX79">
        <v>28.4978870967742</v>
      </c>
      <c r="BY79">
        <v>27.984851612903199</v>
      </c>
      <c r="BZ79">
        <v>999.9</v>
      </c>
      <c r="CA79">
        <v>10003.064516128999</v>
      </c>
      <c r="CB79">
        <v>0</v>
      </c>
      <c r="CC79">
        <v>387.47435483870902</v>
      </c>
      <c r="CD79">
        <v>0</v>
      </c>
      <c r="CE79">
        <v>0</v>
      </c>
      <c r="CF79">
        <v>0</v>
      </c>
      <c r="CG79">
        <v>0</v>
      </c>
      <c r="CH79">
        <v>2.30732258064516</v>
      </c>
      <c r="CI79">
        <v>0</v>
      </c>
      <c r="CJ79">
        <v>-5.9684935483870998</v>
      </c>
      <c r="CK79">
        <v>-0.50740322580645203</v>
      </c>
      <c r="CL79">
        <v>38.8546774193548</v>
      </c>
      <c r="CM79">
        <v>43.561999999999998</v>
      </c>
      <c r="CN79">
        <v>41.189032258064501</v>
      </c>
      <c r="CO79">
        <v>41.792000000000002</v>
      </c>
      <c r="CP79">
        <v>39.433</v>
      </c>
      <c r="CQ79">
        <v>0</v>
      </c>
      <c r="CR79">
        <v>0</v>
      </c>
      <c r="CS79">
        <v>0</v>
      </c>
      <c r="CT79">
        <v>59.5</v>
      </c>
      <c r="CU79">
        <v>2.3190807692307698</v>
      </c>
      <c r="CV79">
        <v>-0.29170940069588902</v>
      </c>
      <c r="CW79">
        <v>-2.78378804106524</v>
      </c>
      <c r="CX79">
        <v>-6.00859230769231</v>
      </c>
      <c r="CY79">
        <v>15</v>
      </c>
      <c r="CZ79">
        <v>1675242571.0999999</v>
      </c>
      <c r="DA79" t="s">
        <v>254</v>
      </c>
      <c r="DB79">
        <v>1</v>
      </c>
      <c r="DC79">
        <v>-3.9409999999999998</v>
      </c>
      <c r="DD79">
        <v>0.39400000000000002</v>
      </c>
      <c r="DE79">
        <v>401</v>
      </c>
      <c r="DF79">
        <v>15</v>
      </c>
      <c r="DG79">
        <v>1.95</v>
      </c>
      <c r="DH79">
        <v>0.51</v>
      </c>
      <c r="DI79">
        <v>-3.2159931296296303E-2</v>
      </c>
      <c r="DJ79">
        <v>-3.9437494751286301E-2</v>
      </c>
      <c r="DK79">
        <v>0.112432147669825</v>
      </c>
      <c r="DL79">
        <v>1</v>
      </c>
      <c r="DM79">
        <v>2.30368444444444</v>
      </c>
      <c r="DN79">
        <v>-0.139040201555476</v>
      </c>
      <c r="DO79">
        <v>0.193812118593189</v>
      </c>
      <c r="DP79">
        <v>1</v>
      </c>
      <c r="DQ79">
        <v>0.39156400000000002</v>
      </c>
      <c r="DR79">
        <v>-5.2193957690107297E-2</v>
      </c>
      <c r="DS79">
        <v>7.3472921870224696E-3</v>
      </c>
      <c r="DT79">
        <v>1</v>
      </c>
      <c r="DU79">
        <v>3</v>
      </c>
      <c r="DV79">
        <v>3</v>
      </c>
      <c r="DW79" t="s">
        <v>259</v>
      </c>
      <c r="DX79">
        <v>100</v>
      </c>
      <c r="DY79">
        <v>100</v>
      </c>
      <c r="DZ79">
        <v>-3.9409999999999998</v>
      </c>
      <c r="EA79">
        <v>0.39400000000000002</v>
      </c>
      <c r="EB79">
        <v>2</v>
      </c>
      <c r="EC79">
        <v>516.303</v>
      </c>
      <c r="ED79">
        <v>424.93400000000003</v>
      </c>
      <c r="EE79">
        <v>27.941299999999998</v>
      </c>
      <c r="EF79">
        <v>31.012899999999998</v>
      </c>
      <c r="EG79">
        <v>30.0002</v>
      </c>
      <c r="EH79">
        <v>31.188600000000001</v>
      </c>
      <c r="EI79">
        <v>31.218399999999999</v>
      </c>
      <c r="EJ79">
        <v>20.0547</v>
      </c>
      <c r="EK79">
        <v>31.870899999999999</v>
      </c>
      <c r="EL79">
        <v>0</v>
      </c>
      <c r="EM79">
        <v>27.941199999999998</v>
      </c>
      <c r="EN79">
        <v>400.13400000000001</v>
      </c>
      <c r="EO79">
        <v>15.797700000000001</v>
      </c>
      <c r="EP79">
        <v>100.22799999999999</v>
      </c>
      <c r="EQ79">
        <v>90.571899999999999</v>
      </c>
    </row>
    <row r="80" spans="1:147" x14ac:dyDescent="0.3">
      <c r="A80">
        <v>64</v>
      </c>
      <c r="B80">
        <v>1675246619.5</v>
      </c>
      <c r="C80">
        <v>3959.9000000953702</v>
      </c>
      <c r="D80" t="s">
        <v>444</v>
      </c>
      <c r="E80" t="s">
        <v>445</v>
      </c>
      <c r="F80">
        <v>1675246611.5</v>
      </c>
      <c r="G80">
        <f t="shared" si="43"/>
        <v>1.9137570081523096E-3</v>
      </c>
      <c r="H80">
        <f t="shared" si="44"/>
        <v>-0.60822723945899226</v>
      </c>
      <c r="I80">
        <f t="shared" si="45"/>
        <v>399.99383870967699</v>
      </c>
      <c r="J80">
        <f t="shared" si="46"/>
        <v>396.93424365055762</v>
      </c>
      <c r="K80">
        <f t="shared" si="47"/>
        <v>38.35608174453278</v>
      </c>
      <c r="L80">
        <f t="shared" si="48"/>
        <v>38.65173292623345</v>
      </c>
      <c r="M80">
        <f t="shared" si="49"/>
        <v>8.1634207834300365E-2</v>
      </c>
      <c r="N80">
        <f t="shared" si="50"/>
        <v>3.3855626114324111</v>
      </c>
      <c r="O80">
        <f t="shared" si="51"/>
        <v>8.0556236361643635E-2</v>
      </c>
      <c r="P80">
        <f t="shared" si="52"/>
        <v>5.0443313204517649E-2</v>
      </c>
      <c r="Q80">
        <f t="shared" si="53"/>
        <v>0</v>
      </c>
      <c r="R80">
        <f t="shared" si="54"/>
        <v>28.080636803813267</v>
      </c>
      <c r="S80">
        <f t="shared" si="55"/>
        <v>28.022058064516099</v>
      </c>
      <c r="T80">
        <f t="shared" si="56"/>
        <v>3.7997222377544095</v>
      </c>
      <c r="U80">
        <f t="shared" si="57"/>
        <v>40.095650439046217</v>
      </c>
      <c r="V80">
        <f t="shared" si="58"/>
        <v>1.5678428593460285</v>
      </c>
      <c r="W80">
        <f t="shared" si="59"/>
        <v>3.9102567041018026</v>
      </c>
      <c r="X80">
        <f t="shared" si="60"/>
        <v>2.2318793784083812</v>
      </c>
      <c r="Y80">
        <f t="shared" si="61"/>
        <v>-84.396684059516858</v>
      </c>
      <c r="Z80">
        <f t="shared" si="62"/>
        <v>89.958839744963413</v>
      </c>
      <c r="AA80">
        <f t="shared" si="63"/>
        <v>5.8074519803390938</v>
      </c>
      <c r="AB80">
        <f t="shared" si="64"/>
        <v>11.369607665785651</v>
      </c>
      <c r="AC80">
        <v>-3.9988400486354499E-2</v>
      </c>
      <c r="AD80">
        <v>4.4890482722219703E-2</v>
      </c>
      <c r="AE80">
        <v>3.3754420940562802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50735.289294917005</v>
      </c>
      <c r="AK80" t="s">
        <v>446</v>
      </c>
      <c r="AL80">
        <v>2.2612653846153798</v>
      </c>
      <c r="AM80">
        <v>2.2491599999999998</v>
      </c>
      <c r="AN80">
        <f t="shared" si="68"/>
        <v>-1.2105384615380022E-2</v>
      </c>
      <c r="AO80">
        <f t="shared" si="69"/>
        <v>-5.3821802874762237E-3</v>
      </c>
      <c r="AP80">
        <v>-0.246399031298634</v>
      </c>
      <c r="AQ80" t="s">
        <v>252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-0.60822723945899226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252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-185.79830971602652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0.81022031015138296</v>
      </c>
      <c r="BN80">
        <v>0.5</v>
      </c>
      <c r="BO80" t="s">
        <v>253</v>
      </c>
      <c r="BP80">
        <v>1675246611.5</v>
      </c>
      <c r="BQ80">
        <v>399.99383870967699</v>
      </c>
      <c r="BR80">
        <v>400.019322580645</v>
      </c>
      <c r="BS80">
        <v>16.225080645161299</v>
      </c>
      <c r="BT80">
        <v>15.9199967741935</v>
      </c>
      <c r="BU80">
        <v>499.99587096774201</v>
      </c>
      <c r="BV80">
        <v>96.430861290322596</v>
      </c>
      <c r="BW80">
        <v>0.19995945161290299</v>
      </c>
      <c r="BX80">
        <v>28.514922580645202</v>
      </c>
      <c r="BY80">
        <v>28.022058064516099</v>
      </c>
      <c r="BZ80">
        <v>999.9</v>
      </c>
      <c r="CA80">
        <v>10000.322580645199</v>
      </c>
      <c r="CB80">
        <v>0</v>
      </c>
      <c r="CC80">
        <v>387.45867741935501</v>
      </c>
      <c r="CD80">
        <v>0</v>
      </c>
      <c r="CE80">
        <v>0</v>
      </c>
      <c r="CF80">
        <v>0</v>
      </c>
      <c r="CG80">
        <v>0</v>
      </c>
      <c r="CH80">
        <v>2.2911999999999999</v>
      </c>
      <c r="CI80">
        <v>0</v>
      </c>
      <c r="CJ80">
        <v>-6.9093870967741902</v>
      </c>
      <c r="CK80">
        <v>-0.63605161290322598</v>
      </c>
      <c r="CL80">
        <v>38.634999999999998</v>
      </c>
      <c r="CM80">
        <v>43.381</v>
      </c>
      <c r="CN80">
        <v>40.983741935483899</v>
      </c>
      <c r="CO80">
        <v>41.633000000000003</v>
      </c>
      <c r="CP80">
        <v>39.233741935483899</v>
      </c>
      <c r="CQ80">
        <v>0</v>
      </c>
      <c r="CR80">
        <v>0</v>
      </c>
      <c r="CS80">
        <v>0</v>
      </c>
      <c r="CT80">
        <v>59.400000095367403</v>
      </c>
      <c r="CU80">
        <v>2.2612653846153798</v>
      </c>
      <c r="CV80">
        <v>0.35972990795291399</v>
      </c>
      <c r="CW80">
        <v>-1.3160171080031799</v>
      </c>
      <c r="CX80">
        <v>-6.9243653846153803</v>
      </c>
      <c r="CY80">
        <v>15</v>
      </c>
      <c r="CZ80">
        <v>1675242571.0999999</v>
      </c>
      <c r="DA80" t="s">
        <v>254</v>
      </c>
      <c r="DB80">
        <v>1</v>
      </c>
      <c r="DC80">
        <v>-3.9409999999999998</v>
      </c>
      <c r="DD80">
        <v>0.39400000000000002</v>
      </c>
      <c r="DE80">
        <v>401</v>
      </c>
      <c r="DF80">
        <v>15</v>
      </c>
      <c r="DG80">
        <v>1.95</v>
      </c>
      <c r="DH80">
        <v>0.51</v>
      </c>
      <c r="DI80">
        <v>-1.5102838333333301E-2</v>
      </c>
      <c r="DJ80">
        <v>-3.10126316295176E-2</v>
      </c>
      <c r="DK80">
        <v>0.11306809323877701</v>
      </c>
      <c r="DL80">
        <v>1</v>
      </c>
      <c r="DM80">
        <v>2.2946155555555601</v>
      </c>
      <c r="DN80">
        <v>7.1601360992885697E-3</v>
      </c>
      <c r="DO80">
        <v>0.18553133422752899</v>
      </c>
      <c r="DP80">
        <v>1</v>
      </c>
      <c r="DQ80">
        <v>0.305209314814815</v>
      </c>
      <c r="DR80">
        <v>1.09194739851325E-3</v>
      </c>
      <c r="DS80">
        <v>3.1740729111562698E-3</v>
      </c>
      <c r="DT80">
        <v>1</v>
      </c>
      <c r="DU80">
        <v>3</v>
      </c>
      <c r="DV80">
        <v>3</v>
      </c>
      <c r="DW80" t="s">
        <v>259</v>
      </c>
      <c r="DX80">
        <v>100</v>
      </c>
      <c r="DY80">
        <v>100</v>
      </c>
      <c r="DZ80">
        <v>-3.9409999999999998</v>
      </c>
      <c r="EA80">
        <v>0.39400000000000002</v>
      </c>
      <c r="EB80">
        <v>2</v>
      </c>
      <c r="EC80">
        <v>516.66700000000003</v>
      </c>
      <c r="ED80">
        <v>424.798</v>
      </c>
      <c r="EE80">
        <v>27.557500000000001</v>
      </c>
      <c r="EF80">
        <v>31.026399999999999</v>
      </c>
      <c r="EG80">
        <v>30.0001</v>
      </c>
      <c r="EH80">
        <v>31.202100000000002</v>
      </c>
      <c r="EI80">
        <v>31.2346</v>
      </c>
      <c r="EJ80">
        <v>20.0581</v>
      </c>
      <c r="EK80">
        <v>30.020199999999999</v>
      </c>
      <c r="EL80">
        <v>0</v>
      </c>
      <c r="EM80">
        <v>27.5579</v>
      </c>
      <c r="EN80">
        <v>400.04300000000001</v>
      </c>
      <c r="EO80">
        <v>15.956099999999999</v>
      </c>
      <c r="EP80">
        <v>100.229</v>
      </c>
      <c r="EQ80">
        <v>90.5685</v>
      </c>
    </row>
    <row r="81" spans="1:147" x14ac:dyDescent="0.3">
      <c r="A81">
        <v>65</v>
      </c>
      <c r="B81">
        <v>1675246679.5</v>
      </c>
      <c r="C81">
        <v>4019.9000000953702</v>
      </c>
      <c r="D81" t="s">
        <v>447</v>
      </c>
      <c r="E81" t="s">
        <v>448</v>
      </c>
      <c r="F81">
        <v>1675246671.5</v>
      </c>
      <c r="G81">
        <f t="shared" ref="G81:G92" si="86">BU81*AH81*(BS81-BT81)/(100*BM81*(1000-AH81*BS81))</f>
        <v>1.8801139938906036E-3</v>
      </c>
      <c r="H81">
        <f t="shared" ref="H81:H92" si="87">BU81*AH81*(BR81-BQ81*(1000-AH81*BT81)/(1000-AH81*BS81))/(100*BM81)</f>
        <v>-0.616912074253816</v>
      </c>
      <c r="I81">
        <f t="shared" ref="I81:I112" si="88">BQ81 - IF(AH81&gt;1, H81*BM81*100/(AJ81*CA81), 0)</f>
        <v>400.02012903225801</v>
      </c>
      <c r="J81">
        <f t="shared" ref="J81:J112" si="89">((P81-G81/2)*I81-H81)/(P81+G81/2)</f>
        <v>397.35470774409021</v>
      </c>
      <c r="K81">
        <f t="shared" ref="K81:K112" si="90">J81*(BV81+BW81)/1000</f>
        <v>38.397371682149718</v>
      </c>
      <c r="L81">
        <f t="shared" ref="L81:L92" si="91">(BQ81 - IF(AH81&gt;1, H81*BM81*100/(AJ81*CA81), 0))*(BV81+BW81)/1000</f>
        <v>38.654937957058955</v>
      </c>
      <c r="M81">
        <f t="shared" ref="M81:M112" si="92">2/((1/O81-1/N81)+SIGN(O81)*SQRT((1/O81-1/N81)*(1/O81-1/N81) + 4*BN81/((BN81+1)*(BN81+1))*(2*1/O81*1/N81-1/N81*1/N81)))</f>
        <v>8.0537975601311748E-2</v>
      </c>
      <c r="N81">
        <f t="shared" ref="N81:N92" si="93">AE81+AD81*BM81+AC81*BM81*BM81</f>
        <v>3.3818712133802209</v>
      </c>
      <c r="O81">
        <f t="shared" ref="O81:O92" si="94">G81*(1000-(1000*0.61365*EXP(17.502*S81/(240.97+S81))/(BV81+BW81)+BS81)/2)/(1000*0.61365*EXP(17.502*S81/(240.97+S81))/(BV81+BW81)-BS81)</f>
        <v>7.9487430972976475E-2</v>
      </c>
      <c r="P81">
        <f t="shared" ref="P81:P92" si="95">1/((BN81+1)/(M81/1.6)+1/(N81/1.37)) + BN81/((BN81+1)/(M81/1.6) + BN81/(N81/1.37))</f>
        <v>4.9772889874793641E-2</v>
      </c>
      <c r="Q81">
        <f t="shared" ref="Q81:Q92" si="96">(BJ81*BL81)</f>
        <v>0</v>
      </c>
      <c r="R81">
        <f t="shared" ref="R81:R112" si="97">(BX81+(Q81+2*0.95*0.0000000567*(((BX81+$B$7)+273)^4-(BX81+273)^4)-44100*G81)/(1.84*29.3*N81+8*0.95*0.0000000567*(BX81+273)^3))</f>
        <v>28.037898506531363</v>
      </c>
      <c r="S81">
        <f t="shared" ref="S81:S112" si="98">($C$7*BY81+$D$7*BZ81+$E$7*R81)</f>
        <v>27.985754838709699</v>
      </c>
      <c r="T81">
        <f t="shared" ref="T81:T112" si="99">0.61365*EXP(17.502*S81/(240.97+S81))</f>
        <v>3.7916894191530148</v>
      </c>
      <c r="U81">
        <f t="shared" ref="U81:U112" si="100">(V81/W81*100)</f>
        <v>40.253239952025382</v>
      </c>
      <c r="V81">
        <f t="shared" ref="V81:V92" si="101">BS81*(BV81+BW81)/1000</f>
        <v>1.5694474181619154</v>
      </c>
      <c r="W81">
        <f t="shared" ref="W81:W92" si="102">0.61365*EXP(17.502*BX81/(240.97+BX81))</f>
        <v>3.8989343964173178</v>
      </c>
      <c r="X81">
        <f t="shared" ref="X81:X92" si="103">(T81-BS81*(BV81+BW81)/1000)</f>
        <v>2.2222420009910993</v>
      </c>
      <c r="Y81">
        <f t="shared" ref="Y81:Y92" si="104">(-G81*44100)</f>
        <v>-82.913027130575614</v>
      </c>
      <c r="Z81">
        <f t="shared" ref="Z81:Z92" si="105">2*29.3*N81*0.92*(BX81-S81)</f>
        <v>87.377626819918675</v>
      </c>
      <c r="AA81">
        <f t="shared" ref="AA81:AA92" si="106">2*0.95*0.0000000567*(((BX81+$B$7)+273)^4-(S81+273)^4)</f>
        <v>5.6445501285239805</v>
      </c>
      <c r="AB81">
        <f t="shared" ref="AB81:AB112" si="107">Q81+AA81+Y81+Z81</f>
        <v>10.109149817867035</v>
      </c>
      <c r="AC81">
        <v>-3.9933583711068803E-2</v>
      </c>
      <c r="AD81">
        <v>4.4828946089748301E-2</v>
      </c>
      <c r="AE81">
        <v>3.3717645693803702</v>
      </c>
      <c r="AF81">
        <v>0</v>
      </c>
      <c r="AG81">
        <v>0</v>
      </c>
      <c r="AH81">
        <f t="shared" ref="AH81:AH92" si="108">IF(AF81*$H$13&gt;=AJ81,1,(AJ81/(AJ81-AF81*$H$13)))</f>
        <v>1</v>
      </c>
      <c r="AI81">
        <f t="shared" ref="AI81:AI112" si="109">(AH81-1)*100</f>
        <v>0</v>
      </c>
      <c r="AJ81">
        <f t="shared" ref="AJ81:AJ92" si="110">MAX(0,($B$13+$C$13*CA81)/(1+$D$13*CA81)*BV81/(BX81+273)*$E$13)</f>
        <v>50676.994460056398</v>
      </c>
      <c r="AK81" t="s">
        <v>449</v>
      </c>
      <c r="AL81">
        <v>2.2984384615384599</v>
      </c>
      <c r="AM81">
        <v>1.8864000000000001</v>
      </c>
      <c r="AN81">
        <f t="shared" ref="AN81:AN112" si="111">AM81-AL81</f>
        <v>-0.4120384615384598</v>
      </c>
      <c r="AO81">
        <f t="shared" ref="AO81:AO112" si="112">AN81/AM81</f>
        <v>-0.21842581718535825</v>
      </c>
      <c r="AP81">
        <v>-0.249917346069882</v>
      </c>
      <c r="AQ81" t="s">
        <v>252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2" si="114">BJ81</f>
        <v>0</v>
      </c>
      <c r="AW81">
        <f t="shared" ref="AW81:AW92" si="115">H81</f>
        <v>-0.616912074253816</v>
      </c>
      <c r="AX81" t="e">
        <f t="shared" ref="AX81:AX92" si="116">AT81*AU81*AV81</f>
        <v>#DIV/0!</v>
      </c>
      <c r="AY81" t="e">
        <f t="shared" ref="AY81:AY92" si="117">BD81/AS81</f>
        <v>#DIV/0!</v>
      </c>
      <c r="AZ81" t="e">
        <f t="shared" ref="AZ81:AZ92" si="118">(AW81-AP81)/AV81</f>
        <v>#DIV/0!</v>
      </c>
      <c r="BA81" t="e">
        <f t="shared" ref="BA81:BA92" si="119">(AM81-AS81)/AS81</f>
        <v>#DIV/0!</v>
      </c>
      <c r="BB81" t="s">
        <v>252</v>
      </c>
      <c r="BC81">
        <v>0</v>
      </c>
      <c r="BD81">
        <f t="shared" ref="BD81:BD112" si="120">AS81-BC81</f>
        <v>0</v>
      </c>
      <c r="BE81" t="e">
        <f t="shared" ref="BE81:BE92" si="121">(AS81-AR81)/(AS81-BC81)</f>
        <v>#DIV/0!</v>
      </c>
      <c r="BF81">
        <f t="shared" ref="BF81:BF92" si="122">(AM81-AS81)/(AM81-BC81)</f>
        <v>1</v>
      </c>
      <c r="BG81">
        <f t="shared" ref="BG81:BG92" si="123">(AS81-AR81)/(AS81-AL81)</f>
        <v>0</v>
      </c>
      <c r="BH81">
        <f t="shared" ref="BH81:BH92" si="124">(AM81-AS81)/(AM81-AL81)</f>
        <v>-4.5782133856062925</v>
      </c>
      <c r="BI81">
        <f t="shared" ref="BI81:BI92" si="125">$B$11*CB81+$C$11*CC81+$F$11*CD81</f>
        <v>0</v>
      </c>
      <c r="BJ81">
        <f t="shared" ref="BJ81:BJ112" si="126">BI81*BK81</f>
        <v>0</v>
      </c>
      <c r="BK81">
        <f t="shared" ref="BK81:BK92" si="127">($B$11*$D$9+$C$11*$D$9+$F$11*((CQ81+CI81)/MAX(CQ81+CI81+CR81, 0.1)*$I$9+CR81/MAX(CQ81+CI81+CR81, 0.1)*$J$9))/($B$11+$C$11+$F$11)</f>
        <v>0</v>
      </c>
      <c r="BL81">
        <f t="shared" ref="BL81:BL92" si="128">($B$11*$K$9+$C$11*$K$9+$F$11*((CQ81+CI81)/MAX(CQ81+CI81+CR81, 0.1)*$P$9+CR81/MAX(CQ81+CI81+CR81, 0.1)*$Q$9))/($B$11+$C$11+$F$11)</f>
        <v>0</v>
      </c>
      <c r="BM81">
        <v>0.81022031015138296</v>
      </c>
      <c r="BN81">
        <v>0.5</v>
      </c>
      <c r="BO81" t="s">
        <v>253</v>
      </c>
      <c r="BP81">
        <v>1675246671.5</v>
      </c>
      <c r="BQ81">
        <v>400.02012903225801</v>
      </c>
      <c r="BR81">
        <v>400.04203225806498</v>
      </c>
      <c r="BS81">
        <v>16.2414064516129</v>
      </c>
      <c r="BT81">
        <v>15.941700000000001</v>
      </c>
      <c r="BU81">
        <v>500.01122580645199</v>
      </c>
      <c r="BV81">
        <v>96.432429032258</v>
      </c>
      <c r="BW81">
        <v>0.200053064516129</v>
      </c>
      <c r="BX81">
        <v>28.465</v>
      </c>
      <c r="BY81">
        <v>27.985754838709699</v>
      </c>
      <c r="BZ81">
        <v>999.9</v>
      </c>
      <c r="CA81">
        <v>9986.4516129032309</v>
      </c>
      <c r="CB81">
        <v>0</v>
      </c>
      <c r="CC81">
        <v>387.57664516129</v>
      </c>
      <c r="CD81">
        <v>0</v>
      </c>
      <c r="CE81">
        <v>0</v>
      </c>
      <c r="CF81">
        <v>0</v>
      </c>
      <c r="CG81">
        <v>0</v>
      </c>
      <c r="CH81">
        <v>2.2868806451612902</v>
      </c>
      <c r="CI81">
        <v>0</v>
      </c>
      <c r="CJ81">
        <v>-8.0529935483871</v>
      </c>
      <c r="CK81">
        <v>-0.79008387096774202</v>
      </c>
      <c r="CL81">
        <v>38.4491935483871</v>
      </c>
      <c r="CM81">
        <v>43.223580645161299</v>
      </c>
      <c r="CN81">
        <v>40.802</v>
      </c>
      <c r="CO81">
        <v>41.5</v>
      </c>
      <c r="CP81">
        <v>39.064064516129001</v>
      </c>
      <c r="CQ81">
        <v>0</v>
      </c>
      <c r="CR81">
        <v>0</v>
      </c>
      <c r="CS81">
        <v>0</v>
      </c>
      <c r="CT81">
        <v>59.400000095367403</v>
      </c>
      <c r="CU81">
        <v>2.2984384615384599</v>
      </c>
      <c r="CV81">
        <v>-0.56225640158958601</v>
      </c>
      <c r="CW81">
        <v>0.23420168720642601</v>
      </c>
      <c r="CX81">
        <v>-8.0905307692307709</v>
      </c>
      <c r="CY81">
        <v>15</v>
      </c>
      <c r="CZ81">
        <v>1675242571.0999999</v>
      </c>
      <c r="DA81" t="s">
        <v>254</v>
      </c>
      <c r="DB81">
        <v>1</v>
      </c>
      <c r="DC81">
        <v>-3.9409999999999998</v>
      </c>
      <c r="DD81">
        <v>0.39400000000000002</v>
      </c>
      <c r="DE81">
        <v>401</v>
      </c>
      <c r="DF81">
        <v>15</v>
      </c>
      <c r="DG81">
        <v>1.95</v>
      </c>
      <c r="DH81">
        <v>0.51</v>
      </c>
      <c r="DI81">
        <v>-1.8840667777777799E-2</v>
      </c>
      <c r="DJ81">
        <v>-3.7081385294436102E-2</v>
      </c>
      <c r="DK81">
        <v>0.121232681425212</v>
      </c>
      <c r="DL81">
        <v>1</v>
      </c>
      <c r="DM81">
        <v>2.32629111111111</v>
      </c>
      <c r="DN81">
        <v>-0.148545933486987</v>
      </c>
      <c r="DO81">
        <v>0.210683725915012</v>
      </c>
      <c r="DP81">
        <v>1</v>
      </c>
      <c r="DQ81">
        <v>0.28380275925925902</v>
      </c>
      <c r="DR81">
        <v>0.146778012578614</v>
      </c>
      <c r="DS81">
        <v>2.28687906593204E-2</v>
      </c>
      <c r="DT81">
        <v>0</v>
      </c>
      <c r="DU81">
        <v>2</v>
      </c>
      <c r="DV81">
        <v>3</v>
      </c>
      <c r="DW81" t="s">
        <v>263</v>
      </c>
      <c r="DX81">
        <v>100</v>
      </c>
      <c r="DY81">
        <v>100</v>
      </c>
      <c r="DZ81">
        <v>-3.9409999999999998</v>
      </c>
      <c r="EA81">
        <v>0.39400000000000002</v>
      </c>
      <c r="EB81">
        <v>2</v>
      </c>
      <c r="EC81">
        <v>515.899</v>
      </c>
      <c r="ED81">
        <v>424.40899999999999</v>
      </c>
      <c r="EE81">
        <v>27.4754</v>
      </c>
      <c r="EF81">
        <v>31.0427</v>
      </c>
      <c r="EG81">
        <v>30.000299999999999</v>
      </c>
      <c r="EH81">
        <v>31.218299999999999</v>
      </c>
      <c r="EI81">
        <v>31.250800000000002</v>
      </c>
      <c r="EJ81">
        <v>20.059200000000001</v>
      </c>
      <c r="EK81">
        <v>30.3094</v>
      </c>
      <c r="EL81">
        <v>0</v>
      </c>
      <c r="EM81">
        <v>27.476600000000001</v>
      </c>
      <c r="EN81">
        <v>400.13</v>
      </c>
      <c r="EO81">
        <v>15.869899999999999</v>
      </c>
      <c r="EP81">
        <v>100.229</v>
      </c>
      <c r="EQ81">
        <v>90.567400000000006</v>
      </c>
    </row>
    <row r="82" spans="1:147" x14ac:dyDescent="0.3">
      <c r="A82">
        <v>66</v>
      </c>
      <c r="B82">
        <v>1675246739.5</v>
      </c>
      <c r="C82">
        <v>4079.9000000953702</v>
      </c>
      <c r="D82" t="s">
        <v>450</v>
      </c>
      <c r="E82" t="s">
        <v>451</v>
      </c>
      <c r="F82">
        <v>1675246731.5064499</v>
      </c>
      <c r="G82">
        <f t="shared" si="86"/>
        <v>1.4712061988320585E-3</v>
      </c>
      <c r="H82">
        <f t="shared" si="87"/>
        <v>-0.47221559027625343</v>
      </c>
      <c r="I82">
        <f t="shared" si="88"/>
        <v>399.99654838709699</v>
      </c>
      <c r="J82">
        <f t="shared" si="89"/>
        <v>397.06446943669749</v>
      </c>
      <c r="K82">
        <f t="shared" si="90"/>
        <v>38.36900892742706</v>
      </c>
      <c r="L82">
        <f t="shared" si="91"/>
        <v>38.652340658375941</v>
      </c>
      <c r="M82">
        <f t="shared" si="92"/>
        <v>6.2814662094626272E-2</v>
      </c>
      <c r="N82">
        <f t="shared" si="93"/>
        <v>3.3868027449204012</v>
      </c>
      <c r="O82">
        <f t="shared" si="94"/>
        <v>6.2174549960305248E-2</v>
      </c>
      <c r="P82">
        <f t="shared" si="95"/>
        <v>3.8916061534795716E-2</v>
      </c>
      <c r="Q82">
        <f t="shared" si="96"/>
        <v>0</v>
      </c>
      <c r="R82">
        <f t="shared" si="97"/>
        <v>28.075806098474473</v>
      </c>
      <c r="S82">
        <f t="shared" si="98"/>
        <v>27.946693548387099</v>
      </c>
      <c r="T82">
        <f t="shared" si="99"/>
        <v>3.7830628741895223</v>
      </c>
      <c r="U82">
        <f t="shared" si="100"/>
        <v>40.132961531952297</v>
      </c>
      <c r="V82">
        <f t="shared" si="101"/>
        <v>1.5597261128079849</v>
      </c>
      <c r="W82">
        <f t="shared" si="102"/>
        <v>3.8863967503773469</v>
      </c>
      <c r="X82">
        <f t="shared" si="103"/>
        <v>2.2233367613815371</v>
      </c>
      <c r="Y82">
        <f t="shared" si="104"/>
        <v>-64.880193368493778</v>
      </c>
      <c r="Z82">
        <f t="shared" si="105"/>
        <v>84.516468422085481</v>
      </c>
      <c r="AA82">
        <f t="shared" si="106"/>
        <v>5.4492057946271419</v>
      </c>
      <c r="AB82">
        <f t="shared" si="107"/>
        <v>25.085480848218843</v>
      </c>
      <c r="AC82">
        <v>-4.00068218598345E-2</v>
      </c>
      <c r="AD82">
        <v>4.49111623277519E-2</v>
      </c>
      <c r="AE82">
        <v>3.37667756534653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50775.464640390594</v>
      </c>
      <c r="AK82" t="s">
        <v>452</v>
      </c>
      <c r="AL82">
        <v>2.30181923076923</v>
      </c>
      <c r="AM82">
        <v>1.5067999999999999</v>
      </c>
      <c r="AN82">
        <f t="shared" si="111"/>
        <v>-0.79501923076923009</v>
      </c>
      <c r="AO82">
        <f t="shared" si="112"/>
        <v>-0.52762093892303563</v>
      </c>
      <c r="AP82">
        <v>-0.19129933100497701</v>
      </c>
      <c r="AQ82" t="s">
        <v>252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-0.47221559027625343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252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-1.8953000653104681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0.81022031015138296</v>
      </c>
      <c r="BN82">
        <v>0.5</v>
      </c>
      <c r="BO82" t="s">
        <v>253</v>
      </c>
      <c r="BP82">
        <v>1675246731.5064499</v>
      </c>
      <c r="BQ82">
        <v>399.99654838709699</v>
      </c>
      <c r="BR82">
        <v>400.01538709677402</v>
      </c>
      <c r="BS82">
        <v>16.1409387096774</v>
      </c>
      <c r="BT82">
        <v>15.9063967741935</v>
      </c>
      <c r="BU82">
        <v>500.021935483871</v>
      </c>
      <c r="BV82">
        <v>96.431735483870995</v>
      </c>
      <c r="BW82">
        <v>0.19994999999999999</v>
      </c>
      <c r="BX82">
        <v>28.409570967741899</v>
      </c>
      <c r="BY82">
        <v>27.946693548387099</v>
      </c>
      <c r="BZ82">
        <v>999.9</v>
      </c>
      <c r="CA82">
        <v>10004.8387096774</v>
      </c>
      <c r="CB82">
        <v>0</v>
      </c>
      <c r="CC82">
        <v>387.64058064516098</v>
      </c>
      <c r="CD82">
        <v>0</v>
      </c>
      <c r="CE82">
        <v>0</v>
      </c>
      <c r="CF82">
        <v>0</v>
      </c>
      <c r="CG82">
        <v>0</v>
      </c>
      <c r="CH82">
        <v>2.3171709677419301</v>
      </c>
      <c r="CI82">
        <v>0</v>
      </c>
      <c r="CJ82">
        <v>-8.8373258064516094</v>
      </c>
      <c r="CK82">
        <v>-0.88820645161290301</v>
      </c>
      <c r="CL82">
        <v>38.274000000000001</v>
      </c>
      <c r="CM82">
        <v>43.061999999999998</v>
      </c>
      <c r="CN82">
        <v>40.618903225806498</v>
      </c>
      <c r="CO82">
        <v>41.3648387096774</v>
      </c>
      <c r="CP82">
        <v>38.914999999999999</v>
      </c>
      <c r="CQ82">
        <v>0</v>
      </c>
      <c r="CR82">
        <v>0</v>
      </c>
      <c r="CS82">
        <v>0</v>
      </c>
      <c r="CT82">
        <v>59.400000095367403</v>
      </c>
      <c r="CU82">
        <v>2.30181923076923</v>
      </c>
      <c r="CV82">
        <v>-9.3979480887644407E-2</v>
      </c>
      <c r="CW82">
        <v>-2.9587521392335998</v>
      </c>
      <c r="CX82">
        <v>-8.8309730769230796</v>
      </c>
      <c r="CY82">
        <v>15</v>
      </c>
      <c r="CZ82">
        <v>1675242571.0999999</v>
      </c>
      <c r="DA82" t="s">
        <v>254</v>
      </c>
      <c r="DB82">
        <v>1</v>
      </c>
      <c r="DC82">
        <v>-3.9409999999999998</v>
      </c>
      <c r="DD82">
        <v>0.39400000000000002</v>
      </c>
      <c r="DE82">
        <v>401</v>
      </c>
      <c r="DF82">
        <v>15</v>
      </c>
      <c r="DG82">
        <v>1.95</v>
      </c>
      <c r="DH82">
        <v>0.51</v>
      </c>
      <c r="DI82">
        <v>-8.4199618518518496E-3</v>
      </c>
      <c r="DJ82">
        <v>-0.117439746917953</v>
      </c>
      <c r="DK82">
        <v>0.10365026463292799</v>
      </c>
      <c r="DL82">
        <v>1</v>
      </c>
      <c r="DM82">
        <v>2.3360111111111102</v>
      </c>
      <c r="DN82">
        <v>-0.37528277439947599</v>
      </c>
      <c r="DO82">
        <v>0.17853312449853601</v>
      </c>
      <c r="DP82">
        <v>1</v>
      </c>
      <c r="DQ82">
        <v>0.23773159259259299</v>
      </c>
      <c r="DR82">
        <v>-3.2114766679129499E-2</v>
      </c>
      <c r="DS82">
        <v>4.9832700907117399E-3</v>
      </c>
      <c r="DT82">
        <v>1</v>
      </c>
      <c r="DU82">
        <v>3</v>
      </c>
      <c r="DV82">
        <v>3</v>
      </c>
      <c r="DW82" t="s">
        <v>259</v>
      </c>
      <c r="DX82">
        <v>100</v>
      </c>
      <c r="DY82">
        <v>100</v>
      </c>
      <c r="DZ82">
        <v>-3.9409999999999998</v>
      </c>
      <c r="EA82">
        <v>0.39400000000000002</v>
      </c>
      <c r="EB82">
        <v>2</v>
      </c>
      <c r="EC82">
        <v>516.39</v>
      </c>
      <c r="ED82">
        <v>424.25299999999999</v>
      </c>
      <c r="EE82">
        <v>27.594799999999999</v>
      </c>
      <c r="EF82">
        <v>31.0562</v>
      </c>
      <c r="EG82">
        <v>30.0001</v>
      </c>
      <c r="EH82">
        <v>31.2319</v>
      </c>
      <c r="EI82">
        <v>31.264299999999999</v>
      </c>
      <c r="EJ82">
        <v>20.060700000000001</v>
      </c>
      <c r="EK82">
        <v>30.3094</v>
      </c>
      <c r="EL82">
        <v>0</v>
      </c>
      <c r="EM82">
        <v>27.6249</v>
      </c>
      <c r="EN82">
        <v>400.077</v>
      </c>
      <c r="EO82">
        <v>15.8727</v>
      </c>
      <c r="EP82">
        <v>100.229</v>
      </c>
      <c r="EQ82">
        <v>90.566299999999998</v>
      </c>
    </row>
    <row r="83" spans="1:147" x14ac:dyDescent="0.3">
      <c r="A83">
        <v>67</v>
      </c>
      <c r="B83">
        <v>1675246799.5</v>
      </c>
      <c r="C83">
        <v>4139.9000000953702</v>
      </c>
      <c r="D83" t="s">
        <v>453</v>
      </c>
      <c r="E83" t="s">
        <v>454</v>
      </c>
      <c r="F83">
        <v>1675246791.5032301</v>
      </c>
      <c r="G83">
        <f t="shared" si="86"/>
        <v>1.3211098460082461E-3</v>
      </c>
      <c r="H83">
        <f t="shared" si="87"/>
        <v>-0.71184557740160936</v>
      </c>
      <c r="I83">
        <f t="shared" si="88"/>
        <v>400.03645161290302</v>
      </c>
      <c r="J83">
        <f t="shared" si="89"/>
        <v>405.20341717710915</v>
      </c>
      <c r="K83">
        <f t="shared" si="90"/>
        <v>39.155862384137563</v>
      </c>
      <c r="L83">
        <f t="shared" si="91"/>
        <v>38.656565033722565</v>
      </c>
      <c r="M83">
        <f t="shared" si="92"/>
        <v>5.6160270780139132E-2</v>
      </c>
      <c r="N83">
        <f t="shared" si="93"/>
        <v>3.3809204688875916</v>
      </c>
      <c r="O83">
        <f t="shared" si="94"/>
        <v>5.564711878093697E-2</v>
      </c>
      <c r="P83">
        <f t="shared" si="95"/>
        <v>3.4825162977608855E-2</v>
      </c>
      <c r="Q83">
        <f t="shared" si="96"/>
        <v>0</v>
      </c>
      <c r="R83">
        <f t="shared" si="97"/>
        <v>28.121873421775529</v>
      </c>
      <c r="S83">
        <f t="shared" si="98"/>
        <v>27.969122580645202</v>
      </c>
      <c r="T83">
        <f t="shared" si="99"/>
        <v>3.7880141492454853</v>
      </c>
      <c r="U83">
        <f t="shared" si="100"/>
        <v>40.042084272595673</v>
      </c>
      <c r="V83">
        <f t="shared" si="101"/>
        <v>1.5573254762082684</v>
      </c>
      <c r="W83">
        <f t="shared" si="102"/>
        <v>3.8892218137458032</v>
      </c>
      <c r="X83">
        <f t="shared" si="103"/>
        <v>2.2306886730372169</v>
      </c>
      <c r="Y83">
        <f t="shared" si="104"/>
        <v>-58.26094420896365</v>
      </c>
      <c r="Z83">
        <f t="shared" si="105"/>
        <v>82.560479874529776</v>
      </c>
      <c r="AA83">
        <f t="shared" si="106"/>
        <v>5.3332822701053368</v>
      </c>
      <c r="AB83">
        <f t="shared" si="107"/>
        <v>29.632817935671461</v>
      </c>
      <c r="AC83">
        <v>-3.9919469285961899E-2</v>
      </c>
      <c r="AD83">
        <v>4.4813101411074197E-2</v>
      </c>
      <c r="AE83">
        <v>3.37081739705574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50667.026520079038</v>
      </c>
      <c r="AK83" t="s">
        <v>455</v>
      </c>
      <c r="AL83">
        <v>2.3002230769230798</v>
      </c>
      <c r="AM83">
        <v>2.1963499999999998</v>
      </c>
      <c r="AN83">
        <f t="shared" si="111"/>
        <v>-0.10387307692308001</v>
      </c>
      <c r="AO83">
        <f t="shared" si="112"/>
        <v>-4.7293499179584322E-2</v>
      </c>
      <c r="AP83">
        <v>-0.28837587225196398</v>
      </c>
      <c r="AQ83" t="s">
        <v>252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-0.71184557740160936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252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-21.144555115339838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0.81022031015138296</v>
      </c>
      <c r="BN83">
        <v>0.5</v>
      </c>
      <c r="BO83" t="s">
        <v>253</v>
      </c>
      <c r="BP83">
        <v>1675246791.5032301</v>
      </c>
      <c r="BQ83">
        <v>400.03645161290302</v>
      </c>
      <c r="BR83">
        <v>400.006741935484</v>
      </c>
      <c r="BS83">
        <v>16.1159419354839</v>
      </c>
      <c r="BT83">
        <v>15.9053258064516</v>
      </c>
      <c r="BU83">
        <v>500.028032258064</v>
      </c>
      <c r="BV83">
        <v>96.432609677419407</v>
      </c>
      <c r="BW83">
        <v>0.19999687096774199</v>
      </c>
      <c r="BX83">
        <v>28.422074193548401</v>
      </c>
      <c r="BY83">
        <v>27.969122580645202</v>
      </c>
      <c r="BZ83">
        <v>999.9</v>
      </c>
      <c r="CA83">
        <v>9982.9032258064508</v>
      </c>
      <c r="CB83">
        <v>0</v>
      </c>
      <c r="CC83">
        <v>387.63361290322598</v>
      </c>
      <c r="CD83">
        <v>0</v>
      </c>
      <c r="CE83">
        <v>0</v>
      </c>
      <c r="CF83">
        <v>0</v>
      </c>
      <c r="CG83">
        <v>0</v>
      </c>
      <c r="CH83">
        <v>2.2882516129032302</v>
      </c>
      <c r="CI83">
        <v>0</v>
      </c>
      <c r="CJ83">
        <v>-10.013548387096799</v>
      </c>
      <c r="CK83">
        <v>-0.94882580645161296</v>
      </c>
      <c r="CL83">
        <v>38.120935483871001</v>
      </c>
      <c r="CM83">
        <v>42.929000000000002</v>
      </c>
      <c r="CN83">
        <v>40.439032258064501</v>
      </c>
      <c r="CO83">
        <v>41.245935483871001</v>
      </c>
      <c r="CP83">
        <v>38.768000000000001</v>
      </c>
      <c r="CQ83">
        <v>0</v>
      </c>
      <c r="CR83">
        <v>0</v>
      </c>
      <c r="CS83">
        <v>0</v>
      </c>
      <c r="CT83">
        <v>59.400000095367403</v>
      </c>
      <c r="CU83">
        <v>2.3002230769230798</v>
      </c>
      <c r="CV83">
        <v>0.74574359730569595</v>
      </c>
      <c r="CW83">
        <v>-2.55966495586825</v>
      </c>
      <c r="CX83">
        <v>-10.0121846153846</v>
      </c>
      <c r="CY83">
        <v>15</v>
      </c>
      <c r="CZ83">
        <v>1675242571.0999999</v>
      </c>
      <c r="DA83" t="s">
        <v>254</v>
      </c>
      <c r="DB83">
        <v>1</v>
      </c>
      <c r="DC83">
        <v>-3.9409999999999998</v>
      </c>
      <c r="DD83">
        <v>0.39400000000000002</v>
      </c>
      <c r="DE83">
        <v>401</v>
      </c>
      <c r="DF83">
        <v>15</v>
      </c>
      <c r="DG83">
        <v>1.95</v>
      </c>
      <c r="DH83">
        <v>0.51</v>
      </c>
      <c r="DI83">
        <v>-1.1990572148148099E-2</v>
      </c>
      <c r="DJ83">
        <v>0.42095999242576199</v>
      </c>
      <c r="DK83">
        <v>0.124837432020749</v>
      </c>
      <c r="DL83">
        <v>1</v>
      </c>
      <c r="DM83">
        <v>2.2978333333333301</v>
      </c>
      <c r="DN83">
        <v>-3.7007973108995999E-2</v>
      </c>
      <c r="DO83">
        <v>0.161976064075324</v>
      </c>
      <c r="DP83">
        <v>1</v>
      </c>
      <c r="DQ83">
        <v>0.21309222222222199</v>
      </c>
      <c r="DR83">
        <v>-2.6706275420242499E-2</v>
      </c>
      <c r="DS83">
        <v>4.0878016398687399E-3</v>
      </c>
      <c r="DT83">
        <v>1</v>
      </c>
      <c r="DU83">
        <v>3</v>
      </c>
      <c r="DV83">
        <v>3</v>
      </c>
      <c r="DW83" t="s">
        <v>259</v>
      </c>
      <c r="DX83">
        <v>100</v>
      </c>
      <c r="DY83">
        <v>100</v>
      </c>
      <c r="DZ83">
        <v>-3.9409999999999998</v>
      </c>
      <c r="EA83">
        <v>0.39400000000000002</v>
      </c>
      <c r="EB83">
        <v>2</v>
      </c>
      <c r="EC83">
        <v>516.09199999999998</v>
      </c>
      <c r="ED83">
        <v>423.7</v>
      </c>
      <c r="EE83">
        <v>27.706800000000001</v>
      </c>
      <c r="EF83">
        <v>31.067</v>
      </c>
      <c r="EG83">
        <v>30.0002</v>
      </c>
      <c r="EH83">
        <v>31.242699999999999</v>
      </c>
      <c r="EI83">
        <v>31.275099999999998</v>
      </c>
      <c r="EJ83">
        <v>20.061699999999998</v>
      </c>
      <c r="EK83">
        <v>30.3094</v>
      </c>
      <c r="EL83">
        <v>0</v>
      </c>
      <c r="EM83">
        <v>27.723099999999999</v>
      </c>
      <c r="EN83">
        <v>399.99200000000002</v>
      </c>
      <c r="EO83">
        <v>15.888500000000001</v>
      </c>
      <c r="EP83">
        <v>100.232</v>
      </c>
      <c r="EQ83">
        <v>90.564700000000002</v>
      </c>
    </row>
    <row r="84" spans="1:147" x14ac:dyDescent="0.3">
      <c r="A84">
        <v>68</v>
      </c>
      <c r="B84">
        <v>1675246859.5</v>
      </c>
      <c r="C84">
        <v>4199.9000000953702</v>
      </c>
      <c r="D84" t="s">
        <v>456</v>
      </c>
      <c r="E84" t="s">
        <v>457</v>
      </c>
      <c r="F84">
        <v>1675246851.5032301</v>
      </c>
      <c r="G84">
        <f t="shared" si="86"/>
        <v>1.1663582733142548E-3</v>
      </c>
      <c r="H84">
        <f t="shared" si="87"/>
        <v>-0.45759708428473517</v>
      </c>
      <c r="I84">
        <f t="shared" si="88"/>
        <v>400.010548387097</v>
      </c>
      <c r="J84">
        <f t="shared" si="89"/>
        <v>399.72430942602432</v>
      </c>
      <c r="K84">
        <f t="shared" si="90"/>
        <v>38.627745239262751</v>
      </c>
      <c r="L84">
        <f t="shared" si="91"/>
        <v>38.655406218105249</v>
      </c>
      <c r="M84">
        <f t="shared" si="92"/>
        <v>4.9484105274760777E-2</v>
      </c>
      <c r="N84">
        <f t="shared" si="93"/>
        <v>3.3865732365541086</v>
      </c>
      <c r="O84">
        <f t="shared" si="94"/>
        <v>4.9085898011219369E-2</v>
      </c>
      <c r="P84">
        <f t="shared" si="95"/>
        <v>3.0714196335762445E-2</v>
      </c>
      <c r="Q84">
        <f t="shared" si="96"/>
        <v>0</v>
      </c>
      <c r="R84">
        <f t="shared" si="97"/>
        <v>28.148310339739826</v>
      </c>
      <c r="S84">
        <f t="shared" si="98"/>
        <v>27.968851612903201</v>
      </c>
      <c r="T84">
        <f t="shared" si="99"/>
        <v>3.7879542985941077</v>
      </c>
      <c r="U84">
        <f t="shared" si="100"/>
        <v>40.009006001427117</v>
      </c>
      <c r="V84">
        <f t="shared" si="101"/>
        <v>1.5552124961548619</v>
      </c>
      <c r="W84">
        <f t="shared" si="102"/>
        <v>3.8871560470644728</v>
      </c>
      <c r="X84">
        <f t="shared" si="103"/>
        <v>2.2327418024392456</v>
      </c>
      <c r="Y84">
        <f t="shared" si="104"/>
        <v>-51.43639985315864</v>
      </c>
      <c r="Z84">
        <f t="shared" si="105"/>
        <v>81.078883676602587</v>
      </c>
      <c r="AA84">
        <f t="shared" si="106"/>
        <v>5.2285857655296244</v>
      </c>
      <c r="AB84">
        <f t="shared" si="107"/>
        <v>34.871069588973569</v>
      </c>
      <c r="AC84">
        <v>-4.0003412452085003E-2</v>
      </c>
      <c r="AD84">
        <v>4.49073349688726E-2</v>
      </c>
      <c r="AE84">
        <v>3.3764489198547198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50770.839641674458</v>
      </c>
      <c r="AK84" t="s">
        <v>458</v>
      </c>
      <c r="AL84">
        <v>2.3511192307692301</v>
      </c>
      <c r="AM84">
        <v>1.7307699999999999</v>
      </c>
      <c r="AN84">
        <f t="shared" si="111"/>
        <v>-0.62034923076923021</v>
      </c>
      <c r="AO84">
        <f t="shared" si="112"/>
        <v>-0.35842384070051492</v>
      </c>
      <c r="AP84">
        <v>-0.18537722577634699</v>
      </c>
      <c r="AQ84" t="s">
        <v>252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-0.45759708428473517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252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-2.7899929816207769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0.81022031015138296</v>
      </c>
      <c r="BN84">
        <v>0.5</v>
      </c>
      <c r="BO84" t="s">
        <v>253</v>
      </c>
      <c r="BP84">
        <v>1675246851.5032301</v>
      </c>
      <c r="BQ84">
        <v>400.010548387097</v>
      </c>
      <c r="BR84">
        <v>400.012</v>
      </c>
      <c r="BS84">
        <v>16.093516129032299</v>
      </c>
      <c r="BT84">
        <v>15.907564516129</v>
      </c>
      <c r="BU84">
        <v>500.02183870967701</v>
      </c>
      <c r="BV84">
        <v>96.435954838709705</v>
      </c>
      <c r="BW84">
        <v>0.200012322580645</v>
      </c>
      <c r="BX84">
        <v>28.412932258064501</v>
      </c>
      <c r="BY84">
        <v>27.968851612903201</v>
      </c>
      <c r="BZ84">
        <v>999.9</v>
      </c>
      <c r="CA84">
        <v>10003.5483870968</v>
      </c>
      <c r="CB84">
        <v>0</v>
      </c>
      <c r="CC84">
        <v>387.604193548387</v>
      </c>
      <c r="CD84">
        <v>0</v>
      </c>
      <c r="CE84">
        <v>0</v>
      </c>
      <c r="CF84">
        <v>0</v>
      </c>
      <c r="CG84">
        <v>0</v>
      </c>
      <c r="CH84">
        <v>2.34506774193548</v>
      </c>
      <c r="CI84">
        <v>0</v>
      </c>
      <c r="CJ84">
        <v>-10.6080387096774</v>
      </c>
      <c r="CK84">
        <v>-1.0477645161290301</v>
      </c>
      <c r="CL84">
        <v>37.9796774193548</v>
      </c>
      <c r="CM84">
        <v>42.811999999999998</v>
      </c>
      <c r="CN84">
        <v>40.311999999999998</v>
      </c>
      <c r="CO84">
        <v>41.120935483871001</v>
      </c>
      <c r="CP84">
        <v>38.627000000000002</v>
      </c>
      <c r="CQ84">
        <v>0</v>
      </c>
      <c r="CR84">
        <v>0</v>
      </c>
      <c r="CS84">
        <v>0</v>
      </c>
      <c r="CT84">
        <v>59.200000047683702</v>
      </c>
      <c r="CU84">
        <v>2.3511192307692301</v>
      </c>
      <c r="CV84">
        <v>-1.1393811981947799</v>
      </c>
      <c r="CW84">
        <v>-0.27615041995641498</v>
      </c>
      <c r="CX84">
        <v>-10.598369230769199</v>
      </c>
      <c r="CY84">
        <v>15</v>
      </c>
      <c r="CZ84">
        <v>1675242571.0999999</v>
      </c>
      <c r="DA84" t="s">
        <v>254</v>
      </c>
      <c r="DB84">
        <v>1</v>
      </c>
      <c r="DC84">
        <v>-3.9409999999999998</v>
      </c>
      <c r="DD84">
        <v>0.39400000000000002</v>
      </c>
      <c r="DE84">
        <v>401</v>
      </c>
      <c r="DF84">
        <v>15</v>
      </c>
      <c r="DG84">
        <v>1.95</v>
      </c>
      <c r="DH84">
        <v>0.51</v>
      </c>
      <c r="DI84">
        <v>-3.5886442592592601E-3</v>
      </c>
      <c r="DJ84">
        <v>2.8133139763574001E-2</v>
      </c>
      <c r="DK84">
        <v>9.6609981277184703E-2</v>
      </c>
      <c r="DL84">
        <v>1</v>
      </c>
      <c r="DM84">
        <v>2.3417377777777801</v>
      </c>
      <c r="DN84">
        <v>-0.14494488057132901</v>
      </c>
      <c r="DO84">
        <v>0.19874101325749899</v>
      </c>
      <c r="DP84">
        <v>1</v>
      </c>
      <c r="DQ84">
        <v>0.18825279629629599</v>
      </c>
      <c r="DR84">
        <v>-2.3831005377273399E-2</v>
      </c>
      <c r="DS84">
        <v>3.7165345536042602E-3</v>
      </c>
      <c r="DT84">
        <v>1</v>
      </c>
      <c r="DU84">
        <v>3</v>
      </c>
      <c r="DV84">
        <v>3</v>
      </c>
      <c r="DW84" t="s">
        <v>259</v>
      </c>
      <c r="DX84">
        <v>100</v>
      </c>
      <c r="DY84">
        <v>100</v>
      </c>
      <c r="DZ84">
        <v>-3.9409999999999998</v>
      </c>
      <c r="EA84">
        <v>0.39400000000000002</v>
      </c>
      <c r="EB84">
        <v>2</v>
      </c>
      <c r="EC84">
        <v>516.56200000000001</v>
      </c>
      <c r="ED84">
        <v>423.77699999999999</v>
      </c>
      <c r="EE84">
        <v>27.810199999999998</v>
      </c>
      <c r="EF84">
        <v>31.075199999999999</v>
      </c>
      <c r="EG84">
        <v>30.000399999999999</v>
      </c>
      <c r="EH84">
        <v>31.253499999999999</v>
      </c>
      <c r="EI84">
        <v>31.285900000000002</v>
      </c>
      <c r="EJ84">
        <v>20.065999999999999</v>
      </c>
      <c r="EK84">
        <v>30.3094</v>
      </c>
      <c r="EL84">
        <v>0</v>
      </c>
      <c r="EM84">
        <v>27.828900000000001</v>
      </c>
      <c r="EN84">
        <v>400.077</v>
      </c>
      <c r="EO84">
        <v>15.977499999999999</v>
      </c>
      <c r="EP84">
        <v>100.229</v>
      </c>
      <c r="EQ84">
        <v>90.565299999999993</v>
      </c>
    </row>
    <row r="85" spans="1:147" x14ac:dyDescent="0.3">
      <c r="A85">
        <v>69</v>
      </c>
      <c r="B85">
        <v>1675246919.5</v>
      </c>
      <c r="C85">
        <v>4259.9000000953702</v>
      </c>
      <c r="D85" t="s">
        <v>459</v>
      </c>
      <c r="E85" t="s">
        <v>460</v>
      </c>
      <c r="F85">
        <v>1675246911.53548</v>
      </c>
      <c r="G85">
        <f t="shared" si="86"/>
        <v>9.4347154681605661E-4</v>
      </c>
      <c r="H85">
        <f t="shared" si="87"/>
        <v>-0.56195523584551077</v>
      </c>
      <c r="I85">
        <f t="shared" si="88"/>
        <v>400.02345161290299</v>
      </c>
      <c r="J85">
        <f t="shared" si="89"/>
        <v>407.31547019444139</v>
      </c>
      <c r="K85">
        <f t="shared" si="90"/>
        <v>39.359928820941796</v>
      </c>
      <c r="L85">
        <f t="shared" si="91"/>
        <v>38.655282537329427</v>
      </c>
      <c r="M85">
        <f t="shared" si="92"/>
        <v>3.9960589966843159E-2</v>
      </c>
      <c r="N85">
        <f t="shared" si="93"/>
        <v>3.3860009547658478</v>
      </c>
      <c r="O85">
        <f t="shared" si="94"/>
        <v>3.9700429770646195E-2</v>
      </c>
      <c r="P85">
        <f t="shared" si="95"/>
        <v>2.4836001600823214E-2</v>
      </c>
      <c r="Q85">
        <f t="shared" si="96"/>
        <v>0</v>
      </c>
      <c r="R85">
        <f t="shared" si="97"/>
        <v>28.221260425429445</v>
      </c>
      <c r="S85">
        <f t="shared" si="98"/>
        <v>28.001612903225801</v>
      </c>
      <c r="T85">
        <f t="shared" si="99"/>
        <v>3.7951965104917162</v>
      </c>
      <c r="U85">
        <f t="shared" si="100"/>
        <v>40.14178735319296</v>
      </c>
      <c r="V85">
        <f t="shared" si="101"/>
        <v>1.5624076011224721</v>
      </c>
      <c r="W85">
        <f t="shared" si="102"/>
        <v>3.8922223053383673</v>
      </c>
      <c r="X85">
        <f t="shared" si="103"/>
        <v>2.2327889093692441</v>
      </c>
      <c r="Y85">
        <f t="shared" si="104"/>
        <v>-41.607095214588099</v>
      </c>
      <c r="Z85">
        <f t="shared" si="105"/>
        <v>79.176124985720648</v>
      </c>
      <c r="AA85">
        <f t="shared" si="106"/>
        <v>5.1081475484374339</v>
      </c>
      <c r="AB85">
        <f t="shared" si="107"/>
        <v>42.677177319569985</v>
      </c>
      <c r="AC85">
        <v>-3.9994911471088801E-2</v>
      </c>
      <c r="AD85">
        <v>4.4897791872977599E-2</v>
      </c>
      <c r="AE85">
        <v>3.3758787895485098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50756.644849159224</v>
      </c>
      <c r="AK85" t="s">
        <v>461</v>
      </c>
      <c r="AL85">
        <v>2.28411923076923</v>
      </c>
      <c r="AM85">
        <v>1.714</v>
      </c>
      <c r="AN85">
        <f t="shared" si="111"/>
        <v>-0.57011923076922999</v>
      </c>
      <c r="AO85">
        <f t="shared" si="112"/>
        <v>-0.33262498878018087</v>
      </c>
      <c r="AP85">
        <v>-0.227653772740251</v>
      </c>
      <c r="AQ85" t="s">
        <v>252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-0.56195523584551077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252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-3.0063886771323176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0.81022031015138296</v>
      </c>
      <c r="BN85">
        <v>0.5</v>
      </c>
      <c r="BO85" t="s">
        <v>253</v>
      </c>
      <c r="BP85">
        <v>1675246911.53548</v>
      </c>
      <c r="BQ85">
        <v>400.02345161290299</v>
      </c>
      <c r="BR85">
        <v>399.99354838709701</v>
      </c>
      <c r="BS85">
        <v>16.1685451612903</v>
      </c>
      <c r="BT85">
        <v>16.018138709677402</v>
      </c>
      <c r="BU85">
        <v>500.01861290322603</v>
      </c>
      <c r="BV85">
        <v>96.432564516129005</v>
      </c>
      <c r="BW85">
        <v>0.19997635483871001</v>
      </c>
      <c r="BX85">
        <v>28.4353451612903</v>
      </c>
      <c r="BY85">
        <v>28.001612903225801</v>
      </c>
      <c r="BZ85">
        <v>999.9</v>
      </c>
      <c r="CA85">
        <v>10001.774193548399</v>
      </c>
      <c r="CB85">
        <v>0</v>
      </c>
      <c r="CC85">
        <v>387.66841935483899</v>
      </c>
      <c r="CD85">
        <v>0</v>
      </c>
      <c r="CE85">
        <v>0</v>
      </c>
      <c r="CF85">
        <v>0</v>
      </c>
      <c r="CG85">
        <v>0</v>
      </c>
      <c r="CH85">
        <v>2.28353870967742</v>
      </c>
      <c r="CI85">
        <v>0</v>
      </c>
      <c r="CJ85">
        <v>-11.235345161290301</v>
      </c>
      <c r="CK85">
        <v>-1.1338870967741901</v>
      </c>
      <c r="CL85">
        <v>37.8343548387097</v>
      </c>
      <c r="CM85">
        <v>42.683</v>
      </c>
      <c r="CN85">
        <v>40.162999999999997</v>
      </c>
      <c r="CO85">
        <v>41.003999999999998</v>
      </c>
      <c r="CP85">
        <v>38.506</v>
      </c>
      <c r="CQ85">
        <v>0</v>
      </c>
      <c r="CR85">
        <v>0</v>
      </c>
      <c r="CS85">
        <v>0</v>
      </c>
      <c r="CT85">
        <v>59.599999904632597</v>
      </c>
      <c r="CU85">
        <v>2.28411923076923</v>
      </c>
      <c r="CV85">
        <v>-0.99847863210862398</v>
      </c>
      <c r="CW85">
        <v>-2.4248888859578499</v>
      </c>
      <c r="CX85">
        <v>-11.224338461538499</v>
      </c>
      <c r="CY85">
        <v>15</v>
      </c>
      <c r="CZ85">
        <v>1675242571.0999999</v>
      </c>
      <c r="DA85" t="s">
        <v>254</v>
      </c>
      <c r="DB85">
        <v>1</v>
      </c>
      <c r="DC85">
        <v>-3.9409999999999998</v>
      </c>
      <c r="DD85">
        <v>0.39400000000000002</v>
      </c>
      <c r="DE85">
        <v>401</v>
      </c>
      <c r="DF85">
        <v>15</v>
      </c>
      <c r="DG85">
        <v>1.95</v>
      </c>
      <c r="DH85">
        <v>0.51</v>
      </c>
      <c r="DI85">
        <v>2.16482744444444E-2</v>
      </c>
      <c r="DJ85">
        <v>0.117429377676058</v>
      </c>
      <c r="DK85">
        <v>9.9282622885499897E-2</v>
      </c>
      <c r="DL85">
        <v>1</v>
      </c>
      <c r="DM85">
        <v>2.3260355555555599</v>
      </c>
      <c r="DN85">
        <v>-0.49194303947665902</v>
      </c>
      <c r="DO85">
        <v>0.226843430248516</v>
      </c>
      <c r="DP85">
        <v>1</v>
      </c>
      <c r="DQ85">
        <v>0.142331481481481</v>
      </c>
      <c r="DR85">
        <v>8.0630987711299895E-2</v>
      </c>
      <c r="DS85">
        <v>1.18517017745706E-2</v>
      </c>
      <c r="DT85">
        <v>1</v>
      </c>
      <c r="DU85">
        <v>3</v>
      </c>
      <c r="DV85">
        <v>3</v>
      </c>
      <c r="DW85" t="s">
        <v>259</v>
      </c>
      <c r="DX85">
        <v>100</v>
      </c>
      <c r="DY85">
        <v>100</v>
      </c>
      <c r="DZ85">
        <v>-3.9409999999999998</v>
      </c>
      <c r="EA85">
        <v>0.39400000000000002</v>
      </c>
      <c r="EB85">
        <v>2</v>
      </c>
      <c r="EC85">
        <v>516.26300000000003</v>
      </c>
      <c r="ED85">
        <v>423.35</v>
      </c>
      <c r="EE85">
        <v>27.757999999999999</v>
      </c>
      <c r="EF85">
        <v>31.0806</v>
      </c>
      <c r="EG85">
        <v>30.0001</v>
      </c>
      <c r="EH85">
        <v>31.264399999999998</v>
      </c>
      <c r="EI85">
        <v>31.296700000000001</v>
      </c>
      <c r="EJ85">
        <v>20.065799999999999</v>
      </c>
      <c r="EK85">
        <v>29.757100000000001</v>
      </c>
      <c r="EL85">
        <v>0</v>
      </c>
      <c r="EM85">
        <v>27.746300000000002</v>
      </c>
      <c r="EN85">
        <v>399.99400000000003</v>
      </c>
      <c r="EO85">
        <v>15.9991</v>
      </c>
      <c r="EP85">
        <v>100.229</v>
      </c>
      <c r="EQ85">
        <v>90.563699999999997</v>
      </c>
    </row>
    <row r="86" spans="1:147" x14ac:dyDescent="0.3">
      <c r="A86">
        <v>70</v>
      </c>
      <c r="B86">
        <v>1675246979.5</v>
      </c>
      <c r="C86">
        <v>4319.9000000953702</v>
      </c>
      <c r="D86" t="s">
        <v>462</v>
      </c>
      <c r="E86" t="s">
        <v>463</v>
      </c>
      <c r="F86">
        <v>1675246971.5387101</v>
      </c>
      <c r="G86">
        <f t="shared" si="86"/>
        <v>9.0034133843253799E-4</v>
      </c>
      <c r="H86">
        <f t="shared" si="87"/>
        <v>-0.42284525009822804</v>
      </c>
      <c r="I86">
        <f t="shared" si="88"/>
        <v>399.99964516129</v>
      </c>
      <c r="J86">
        <f t="shared" si="89"/>
        <v>402.5974965342989</v>
      </c>
      <c r="K86">
        <f t="shared" si="90"/>
        <v>38.903477375935879</v>
      </c>
      <c r="L86">
        <f t="shared" si="91"/>
        <v>38.65244389215642</v>
      </c>
      <c r="M86">
        <f t="shared" si="92"/>
        <v>3.8104646222453416E-2</v>
      </c>
      <c r="N86">
        <f t="shared" si="93"/>
        <v>3.3857462939132348</v>
      </c>
      <c r="O86">
        <f t="shared" si="94"/>
        <v>3.7867995882424635E-2</v>
      </c>
      <c r="P86">
        <f t="shared" si="95"/>
        <v>2.3688636828666541E-2</v>
      </c>
      <c r="Q86">
        <f t="shared" si="96"/>
        <v>0</v>
      </c>
      <c r="R86">
        <f t="shared" si="97"/>
        <v>28.216463200438234</v>
      </c>
      <c r="S86">
        <f t="shared" si="98"/>
        <v>28.003219354838699</v>
      </c>
      <c r="T86">
        <f t="shared" si="99"/>
        <v>3.7955519432251905</v>
      </c>
      <c r="U86">
        <f t="shared" si="100"/>
        <v>40.159041397288583</v>
      </c>
      <c r="V86">
        <f t="shared" si="101"/>
        <v>1.5617564980243033</v>
      </c>
      <c r="W86">
        <f t="shared" si="102"/>
        <v>3.8889287285870036</v>
      </c>
      <c r="X86">
        <f t="shared" si="103"/>
        <v>2.2337954452008875</v>
      </c>
      <c r="Y86">
        <f t="shared" si="104"/>
        <v>-39.705053024874928</v>
      </c>
      <c r="Z86">
        <f t="shared" si="105"/>
        <v>76.217856530254679</v>
      </c>
      <c r="AA86">
        <f t="shared" si="106"/>
        <v>4.9173433987846957</v>
      </c>
      <c r="AB86">
        <f t="shared" si="107"/>
        <v>41.430146904164445</v>
      </c>
      <c r="AC86">
        <v>-3.9991128793387502E-2</v>
      </c>
      <c r="AD86">
        <v>4.4893545485876998E-2</v>
      </c>
      <c r="AE86">
        <v>3.3756250860399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50754.464595227029</v>
      </c>
      <c r="AK86" t="s">
        <v>464</v>
      </c>
      <c r="AL86">
        <v>2.3238846153846202</v>
      </c>
      <c r="AM86">
        <v>1.58894</v>
      </c>
      <c r="AN86">
        <f t="shared" si="111"/>
        <v>-0.73494461538462019</v>
      </c>
      <c r="AO86">
        <f t="shared" si="112"/>
        <v>-0.46253767630283094</v>
      </c>
      <c r="AP86">
        <v>-0.17129890484187599</v>
      </c>
      <c r="AQ86" t="s">
        <v>252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-0.42284525009822804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252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-2.1619860418576664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0.81022031015138296</v>
      </c>
      <c r="BN86">
        <v>0.5</v>
      </c>
      <c r="BO86" t="s">
        <v>253</v>
      </c>
      <c r="BP86">
        <v>1675246971.5387101</v>
      </c>
      <c r="BQ86">
        <v>399.99964516129</v>
      </c>
      <c r="BR86">
        <v>399.989483870968</v>
      </c>
      <c r="BS86">
        <v>16.1620322580645</v>
      </c>
      <c r="BT86">
        <v>16.0185</v>
      </c>
      <c r="BU86">
        <v>500.01654838709698</v>
      </c>
      <c r="BV86">
        <v>96.431219354838703</v>
      </c>
      <c r="BW86">
        <v>0.19997609677419401</v>
      </c>
      <c r="BX86">
        <v>28.420777419354799</v>
      </c>
      <c r="BY86">
        <v>28.003219354838699</v>
      </c>
      <c r="BZ86">
        <v>999.9</v>
      </c>
      <c r="CA86">
        <v>10000.967741935499</v>
      </c>
      <c r="CB86">
        <v>0</v>
      </c>
      <c r="CC86">
        <v>387.66322580645198</v>
      </c>
      <c r="CD86">
        <v>0</v>
      </c>
      <c r="CE86">
        <v>0</v>
      </c>
      <c r="CF86">
        <v>0</v>
      </c>
      <c r="CG86">
        <v>0</v>
      </c>
      <c r="CH86">
        <v>2.3264806451612898</v>
      </c>
      <c r="CI86">
        <v>0</v>
      </c>
      <c r="CJ86">
        <v>-12.1730709677419</v>
      </c>
      <c r="CK86">
        <v>-1.22097096774194</v>
      </c>
      <c r="CL86">
        <v>37.7093548387097</v>
      </c>
      <c r="CM86">
        <v>42.561999999999998</v>
      </c>
      <c r="CN86">
        <v>40.026000000000003</v>
      </c>
      <c r="CO86">
        <v>40.929000000000002</v>
      </c>
      <c r="CP86">
        <v>38.387</v>
      </c>
      <c r="CQ86">
        <v>0</v>
      </c>
      <c r="CR86">
        <v>0</v>
      </c>
      <c r="CS86">
        <v>0</v>
      </c>
      <c r="CT86">
        <v>59.400000095367403</v>
      </c>
      <c r="CU86">
        <v>2.3238846153846202</v>
      </c>
      <c r="CV86">
        <v>-0.86125127495276699</v>
      </c>
      <c r="CW86">
        <v>0.86268034336664001</v>
      </c>
      <c r="CX86">
        <v>-12.1816692307692</v>
      </c>
      <c r="CY86">
        <v>15</v>
      </c>
      <c r="CZ86">
        <v>1675242571.0999999</v>
      </c>
      <c r="DA86" t="s">
        <v>254</v>
      </c>
      <c r="DB86">
        <v>1</v>
      </c>
      <c r="DC86">
        <v>-3.9409999999999998</v>
      </c>
      <c r="DD86">
        <v>0.39400000000000002</v>
      </c>
      <c r="DE86">
        <v>401</v>
      </c>
      <c r="DF86">
        <v>15</v>
      </c>
      <c r="DG86">
        <v>1.95</v>
      </c>
      <c r="DH86">
        <v>0.51</v>
      </c>
      <c r="DI86">
        <v>-1.29467820555556E-2</v>
      </c>
      <c r="DJ86">
        <v>0.101008967966775</v>
      </c>
      <c r="DK86">
        <v>8.6337858698921299E-2</v>
      </c>
      <c r="DL86">
        <v>1</v>
      </c>
      <c r="DM86">
        <v>2.3208244444444399</v>
      </c>
      <c r="DN86">
        <v>-0.231959676244331</v>
      </c>
      <c r="DO86">
        <v>0.149510297163857</v>
      </c>
      <c r="DP86">
        <v>1</v>
      </c>
      <c r="DQ86">
        <v>0.14491992592592601</v>
      </c>
      <c r="DR86">
        <v>-1.39900240892591E-2</v>
      </c>
      <c r="DS86">
        <v>2.8283386161926201E-3</v>
      </c>
      <c r="DT86">
        <v>1</v>
      </c>
      <c r="DU86">
        <v>3</v>
      </c>
      <c r="DV86">
        <v>3</v>
      </c>
      <c r="DW86" t="s">
        <v>259</v>
      </c>
      <c r="DX86">
        <v>100</v>
      </c>
      <c r="DY86">
        <v>100</v>
      </c>
      <c r="DZ86">
        <v>-3.9409999999999998</v>
      </c>
      <c r="EA86">
        <v>0.39400000000000002</v>
      </c>
      <c r="EB86">
        <v>2</v>
      </c>
      <c r="EC86">
        <v>516.07100000000003</v>
      </c>
      <c r="ED86">
        <v>423.40800000000002</v>
      </c>
      <c r="EE86">
        <v>27.585699999999999</v>
      </c>
      <c r="EF86">
        <v>31.088699999999999</v>
      </c>
      <c r="EG86">
        <v>30</v>
      </c>
      <c r="EH86">
        <v>31.272500000000001</v>
      </c>
      <c r="EI86">
        <v>31.3048</v>
      </c>
      <c r="EJ86">
        <v>20.0685</v>
      </c>
      <c r="EK86">
        <v>29.757100000000001</v>
      </c>
      <c r="EL86">
        <v>0</v>
      </c>
      <c r="EM86">
        <v>27.588799999999999</v>
      </c>
      <c r="EN86">
        <v>400.09300000000002</v>
      </c>
      <c r="EO86">
        <v>15.9975</v>
      </c>
      <c r="EP86">
        <v>100.23099999999999</v>
      </c>
      <c r="EQ86">
        <v>90.563000000000002</v>
      </c>
    </row>
    <row r="87" spans="1:147" x14ac:dyDescent="0.3">
      <c r="A87">
        <v>71</v>
      </c>
      <c r="B87">
        <v>1675247039.5</v>
      </c>
      <c r="C87">
        <v>4379.9000000953702</v>
      </c>
      <c r="D87" t="s">
        <v>465</v>
      </c>
      <c r="E87" t="s">
        <v>466</v>
      </c>
      <c r="F87">
        <v>1675247031.5580599</v>
      </c>
      <c r="G87">
        <f t="shared" si="86"/>
        <v>8.2910758865841839E-4</v>
      </c>
      <c r="H87">
        <f t="shared" si="87"/>
        <v>-0.31633443408563156</v>
      </c>
      <c r="I87">
        <f t="shared" si="88"/>
        <v>400.02419354838702</v>
      </c>
      <c r="J87">
        <f t="shared" si="89"/>
        <v>399.33650535695404</v>
      </c>
      <c r="K87">
        <f t="shared" si="90"/>
        <v>38.588244137805781</v>
      </c>
      <c r="L87">
        <f t="shared" si="91"/>
        <v>38.654696063601996</v>
      </c>
      <c r="M87">
        <f t="shared" si="92"/>
        <v>3.5173843605743771E-2</v>
      </c>
      <c r="N87">
        <f t="shared" si="93"/>
        <v>3.3854327953183696</v>
      </c>
      <c r="O87">
        <f t="shared" si="94"/>
        <v>3.4972074414637372E-2</v>
      </c>
      <c r="P87">
        <f t="shared" si="95"/>
        <v>2.1875578017237655E-2</v>
      </c>
      <c r="Q87">
        <f t="shared" si="96"/>
        <v>0</v>
      </c>
      <c r="R87">
        <f t="shared" si="97"/>
        <v>28.194994710584051</v>
      </c>
      <c r="S87">
        <f t="shared" si="98"/>
        <v>27.966280645161302</v>
      </c>
      <c r="T87">
        <f t="shared" si="99"/>
        <v>3.7873864709632401</v>
      </c>
      <c r="U87">
        <f t="shared" si="100"/>
        <v>40.198456586641761</v>
      </c>
      <c r="V87">
        <f t="shared" si="101"/>
        <v>1.5598754530422303</v>
      </c>
      <c r="W87">
        <f t="shared" si="102"/>
        <v>3.8804361796332953</v>
      </c>
      <c r="X87">
        <f t="shared" si="103"/>
        <v>2.2275110179210098</v>
      </c>
      <c r="Y87">
        <f t="shared" si="104"/>
        <v>-36.56364465983625</v>
      </c>
      <c r="Z87">
        <f t="shared" si="105"/>
        <v>76.087748500201172</v>
      </c>
      <c r="AA87">
        <f t="shared" si="106"/>
        <v>4.907581367708997</v>
      </c>
      <c r="AB87">
        <f t="shared" si="107"/>
        <v>44.431685208073915</v>
      </c>
      <c r="AC87">
        <v>-3.9986472314304099E-2</v>
      </c>
      <c r="AD87">
        <v>4.4888318180175898E-2</v>
      </c>
      <c r="AE87">
        <v>3.3753127659362199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50755.122587881458</v>
      </c>
      <c r="AK87" t="s">
        <v>467</v>
      </c>
      <c r="AL87">
        <v>2.30999615384615</v>
      </c>
      <c r="AM87">
        <v>1.5227999999999999</v>
      </c>
      <c r="AN87">
        <f t="shared" si="111"/>
        <v>-0.78719615384615005</v>
      </c>
      <c r="AO87">
        <f t="shared" si="112"/>
        <v>-0.5169399486775349</v>
      </c>
      <c r="AP87">
        <v>-0.12815029164878</v>
      </c>
      <c r="AQ87" t="s">
        <v>252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-0.31633443408563156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252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-1.9344606710281471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0.81022031015138296</v>
      </c>
      <c r="BN87">
        <v>0.5</v>
      </c>
      <c r="BO87" t="s">
        <v>253</v>
      </c>
      <c r="BP87">
        <v>1675247031.5580599</v>
      </c>
      <c r="BQ87">
        <v>400.02419354838702</v>
      </c>
      <c r="BR87">
        <v>400.026677419355</v>
      </c>
      <c r="BS87">
        <v>16.142616129032302</v>
      </c>
      <c r="BT87">
        <v>16.010435483870999</v>
      </c>
      <c r="BU87">
        <v>500.00954838709703</v>
      </c>
      <c r="BV87">
        <v>96.4308774193549</v>
      </c>
      <c r="BW87">
        <v>0.20001812903225799</v>
      </c>
      <c r="BX87">
        <v>28.383164516129</v>
      </c>
      <c r="BY87">
        <v>27.966280645161302</v>
      </c>
      <c r="BZ87">
        <v>999.9</v>
      </c>
      <c r="CA87">
        <v>9999.8387096774204</v>
      </c>
      <c r="CB87">
        <v>0</v>
      </c>
      <c r="CC87">
        <v>387.654516129032</v>
      </c>
      <c r="CD87">
        <v>0</v>
      </c>
      <c r="CE87">
        <v>0</v>
      </c>
      <c r="CF87">
        <v>0</v>
      </c>
      <c r="CG87">
        <v>0</v>
      </c>
      <c r="CH87">
        <v>2.3275096774193602</v>
      </c>
      <c r="CI87">
        <v>0</v>
      </c>
      <c r="CJ87">
        <v>-12.4978129032258</v>
      </c>
      <c r="CK87">
        <v>-1.29173548387097</v>
      </c>
      <c r="CL87">
        <v>37.598580645161299</v>
      </c>
      <c r="CM87">
        <v>42.4695161290323</v>
      </c>
      <c r="CN87">
        <v>39.927</v>
      </c>
      <c r="CO87">
        <v>40.811999999999998</v>
      </c>
      <c r="CP87">
        <v>38.302</v>
      </c>
      <c r="CQ87">
        <v>0</v>
      </c>
      <c r="CR87">
        <v>0</v>
      </c>
      <c r="CS87">
        <v>0</v>
      </c>
      <c r="CT87">
        <v>59.200000047683702</v>
      </c>
      <c r="CU87">
        <v>2.30999615384615</v>
      </c>
      <c r="CV87">
        <v>1.51008635910757E-2</v>
      </c>
      <c r="CW87">
        <v>-3.1517880417649198</v>
      </c>
      <c r="CX87">
        <v>-12.4843461538462</v>
      </c>
      <c r="CY87">
        <v>15</v>
      </c>
      <c r="CZ87">
        <v>1675242571.0999999</v>
      </c>
      <c r="DA87" t="s">
        <v>254</v>
      </c>
      <c r="DB87">
        <v>1</v>
      </c>
      <c r="DC87">
        <v>-3.9409999999999998</v>
      </c>
      <c r="DD87">
        <v>0.39400000000000002</v>
      </c>
      <c r="DE87">
        <v>401</v>
      </c>
      <c r="DF87">
        <v>15</v>
      </c>
      <c r="DG87">
        <v>1.95</v>
      </c>
      <c r="DH87">
        <v>0.51</v>
      </c>
      <c r="DI87">
        <v>-3.6801353425925901E-2</v>
      </c>
      <c r="DJ87">
        <v>0.33729184714381899</v>
      </c>
      <c r="DK87">
        <v>0.13003325929783599</v>
      </c>
      <c r="DL87">
        <v>1</v>
      </c>
      <c r="DM87">
        <v>2.32399333333333</v>
      </c>
      <c r="DN87">
        <v>-5.39727618428213E-2</v>
      </c>
      <c r="DO87">
        <v>0.21190693701612401</v>
      </c>
      <c r="DP87">
        <v>1</v>
      </c>
      <c r="DQ87">
        <v>0.133475481481482</v>
      </c>
      <c r="DR87">
        <v>-1.12324332225965E-2</v>
      </c>
      <c r="DS87">
        <v>2.6217443496348498E-3</v>
      </c>
      <c r="DT87">
        <v>1</v>
      </c>
      <c r="DU87">
        <v>3</v>
      </c>
      <c r="DV87">
        <v>3</v>
      </c>
      <c r="DW87" t="s">
        <v>259</v>
      </c>
      <c r="DX87">
        <v>100</v>
      </c>
      <c r="DY87">
        <v>100</v>
      </c>
      <c r="DZ87">
        <v>-3.9409999999999998</v>
      </c>
      <c r="EA87">
        <v>0.39400000000000002</v>
      </c>
      <c r="EB87">
        <v>2</v>
      </c>
      <c r="EC87">
        <v>516.37</v>
      </c>
      <c r="ED87">
        <v>422.58499999999998</v>
      </c>
      <c r="EE87">
        <v>27.6464</v>
      </c>
      <c r="EF87">
        <v>31.094200000000001</v>
      </c>
      <c r="EG87">
        <v>30</v>
      </c>
      <c r="EH87">
        <v>31.277899999999999</v>
      </c>
      <c r="EI87">
        <v>31.312999999999999</v>
      </c>
      <c r="EJ87">
        <v>20.0684</v>
      </c>
      <c r="EK87">
        <v>30.029599999999999</v>
      </c>
      <c r="EL87">
        <v>0</v>
      </c>
      <c r="EM87">
        <v>27.6723</v>
      </c>
      <c r="EN87">
        <v>400.02499999999998</v>
      </c>
      <c r="EO87">
        <v>15.923400000000001</v>
      </c>
      <c r="EP87">
        <v>100.232</v>
      </c>
      <c r="EQ87">
        <v>90.563199999999995</v>
      </c>
    </row>
    <row r="88" spans="1:147" x14ac:dyDescent="0.3">
      <c r="A88">
        <v>72</v>
      </c>
      <c r="B88">
        <v>1675247099.5999999</v>
      </c>
      <c r="C88">
        <v>4440</v>
      </c>
      <c r="D88" t="s">
        <v>468</v>
      </c>
      <c r="E88" t="s">
        <v>469</v>
      </c>
      <c r="F88">
        <v>1675247091.5709701</v>
      </c>
      <c r="G88">
        <f t="shared" si="86"/>
        <v>8.0947511859208769E-4</v>
      </c>
      <c r="H88">
        <f t="shared" si="87"/>
        <v>-0.29891821819760944</v>
      </c>
      <c r="I88">
        <f t="shared" si="88"/>
        <v>400.01567741935497</v>
      </c>
      <c r="J88">
        <f t="shared" si="89"/>
        <v>398.86866406063035</v>
      </c>
      <c r="K88">
        <f t="shared" si="90"/>
        <v>38.540662186679185</v>
      </c>
      <c r="L88">
        <f t="shared" si="91"/>
        <v>38.651492287826194</v>
      </c>
      <c r="M88">
        <f t="shared" si="92"/>
        <v>3.4228372959942285E-2</v>
      </c>
      <c r="N88">
        <f t="shared" si="93"/>
        <v>3.3835318754203616</v>
      </c>
      <c r="O88">
        <f t="shared" si="94"/>
        <v>3.403716655041885E-2</v>
      </c>
      <c r="P88">
        <f t="shared" si="95"/>
        <v>2.1290319024687178E-2</v>
      </c>
      <c r="Q88">
        <f t="shared" si="96"/>
        <v>0</v>
      </c>
      <c r="R88">
        <f t="shared" si="97"/>
        <v>28.204012028657971</v>
      </c>
      <c r="S88">
        <f t="shared" si="98"/>
        <v>27.977541935483899</v>
      </c>
      <c r="T88">
        <f t="shared" si="99"/>
        <v>3.7898742056147787</v>
      </c>
      <c r="U88">
        <f t="shared" si="100"/>
        <v>40.074657985556748</v>
      </c>
      <c r="V88">
        <f t="shared" si="101"/>
        <v>1.5554926548823986</v>
      </c>
      <c r="W88">
        <f t="shared" si="102"/>
        <v>3.8814870371270835</v>
      </c>
      <c r="X88">
        <f t="shared" si="103"/>
        <v>2.2343815507323801</v>
      </c>
      <c r="Y88">
        <f t="shared" si="104"/>
        <v>-35.69785272991107</v>
      </c>
      <c r="Z88">
        <f t="shared" si="105"/>
        <v>74.840511209261862</v>
      </c>
      <c r="AA88">
        <f t="shared" si="106"/>
        <v>4.8302306845165832</v>
      </c>
      <c r="AB88">
        <f t="shared" si="107"/>
        <v>43.972889163867379</v>
      </c>
      <c r="AC88">
        <v>-3.9958241262233102E-2</v>
      </c>
      <c r="AD88">
        <v>4.4856626351050297E-2</v>
      </c>
      <c r="AE88">
        <v>3.3734189909314698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50719.840042045755</v>
      </c>
      <c r="AK88" t="s">
        <v>470</v>
      </c>
      <c r="AL88">
        <v>2.3254999999999999</v>
      </c>
      <c r="AM88">
        <v>1.5992</v>
      </c>
      <c r="AN88">
        <f t="shared" si="111"/>
        <v>-0.72629999999999995</v>
      </c>
      <c r="AO88">
        <f t="shared" si="112"/>
        <v>-0.45416458229114554</v>
      </c>
      <c r="AP88">
        <v>-0.12109480572742</v>
      </c>
      <c r="AQ88" t="s">
        <v>252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-0.29891821819760944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252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-2.2018449676442242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0.81022031015138296</v>
      </c>
      <c r="BN88">
        <v>0.5</v>
      </c>
      <c r="BO88" t="s">
        <v>253</v>
      </c>
      <c r="BP88">
        <v>1675247091.5709701</v>
      </c>
      <c r="BQ88">
        <v>400.01567741935497</v>
      </c>
      <c r="BR88">
        <v>400.01970967741897</v>
      </c>
      <c r="BS88">
        <v>16.098251612903201</v>
      </c>
      <c r="BT88">
        <v>15.969196774193501</v>
      </c>
      <c r="BU88">
        <v>500.01619354838698</v>
      </c>
      <c r="BV88">
        <v>96.425006451612902</v>
      </c>
      <c r="BW88">
        <v>0.19993719354838699</v>
      </c>
      <c r="BX88">
        <v>28.387822580645199</v>
      </c>
      <c r="BY88">
        <v>27.977541935483899</v>
      </c>
      <c r="BZ88">
        <v>999.9</v>
      </c>
      <c r="CA88">
        <v>9993.3870967741896</v>
      </c>
      <c r="CB88">
        <v>0</v>
      </c>
      <c r="CC88">
        <v>387.751451612903</v>
      </c>
      <c r="CD88">
        <v>0</v>
      </c>
      <c r="CE88">
        <v>0</v>
      </c>
      <c r="CF88">
        <v>0</v>
      </c>
      <c r="CG88">
        <v>0</v>
      </c>
      <c r="CH88">
        <v>2.3159774193548399</v>
      </c>
      <c r="CI88">
        <v>0</v>
      </c>
      <c r="CJ88">
        <v>-13.053541935483899</v>
      </c>
      <c r="CK88">
        <v>-1.3766741935483899</v>
      </c>
      <c r="CL88">
        <v>37.485774193548401</v>
      </c>
      <c r="CM88">
        <v>42.375</v>
      </c>
      <c r="CN88">
        <v>39.811999999999998</v>
      </c>
      <c r="CO88">
        <v>40.715451612903202</v>
      </c>
      <c r="CP88">
        <v>38.186999999999998</v>
      </c>
      <c r="CQ88">
        <v>0</v>
      </c>
      <c r="CR88">
        <v>0</v>
      </c>
      <c r="CS88">
        <v>0</v>
      </c>
      <c r="CT88">
        <v>59.599999904632597</v>
      </c>
      <c r="CU88">
        <v>2.3254999999999999</v>
      </c>
      <c r="CV88">
        <v>2.7535044384790399E-2</v>
      </c>
      <c r="CW88">
        <v>-2.3883794852428499</v>
      </c>
      <c r="CX88">
        <v>-13.0724653846154</v>
      </c>
      <c r="CY88">
        <v>15</v>
      </c>
      <c r="CZ88">
        <v>1675242571.0999999</v>
      </c>
      <c r="DA88" t="s">
        <v>254</v>
      </c>
      <c r="DB88">
        <v>1</v>
      </c>
      <c r="DC88">
        <v>-3.9409999999999998</v>
      </c>
      <c r="DD88">
        <v>0.39400000000000002</v>
      </c>
      <c r="DE88">
        <v>401</v>
      </c>
      <c r="DF88">
        <v>15</v>
      </c>
      <c r="DG88">
        <v>1.95</v>
      </c>
      <c r="DH88">
        <v>0.51</v>
      </c>
      <c r="DI88">
        <v>-2.11554288388889E-2</v>
      </c>
      <c r="DJ88">
        <v>0.14226233130341101</v>
      </c>
      <c r="DK88">
        <v>9.8239159401497106E-2</v>
      </c>
      <c r="DL88">
        <v>1</v>
      </c>
      <c r="DM88">
        <v>2.3338311111111101</v>
      </c>
      <c r="DN88">
        <v>-0.113565597088432</v>
      </c>
      <c r="DO88">
        <v>0.18498428380357301</v>
      </c>
      <c r="DP88">
        <v>1</v>
      </c>
      <c r="DQ88">
        <v>0.12983666666666699</v>
      </c>
      <c r="DR88">
        <v>-8.1234514169405206E-3</v>
      </c>
      <c r="DS88">
        <v>2.9935420615174401E-3</v>
      </c>
      <c r="DT88">
        <v>1</v>
      </c>
      <c r="DU88">
        <v>3</v>
      </c>
      <c r="DV88">
        <v>3</v>
      </c>
      <c r="DW88" t="s">
        <v>259</v>
      </c>
      <c r="DX88">
        <v>100</v>
      </c>
      <c r="DY88">
        <v>100</v>
      </c>
      <c r="DZ88">
        <v>-3.9409999999999998</v>
      </c>
      <c r="EA88">
        <v>0.39400000000000002</v>
      </c>
      <c r="EB88">
        <v>2</v>
      </c>
      <c r="EC88">
        <v>515.79499999999996</v>
      </c>
      <c r="ED88">
        <v>422.642</v>
      </c>
      <c r="EE88">
        <v>27.761199999999999</v>
      </c>
      <c r="EF88">
        <v>31.099599999999999</v>
      </c>
      <c r="EG88">
        <v>30</v>
      </c>
      <c r="EH88">
        <v>31.286100000000001</v>
      </c>
      <c r="EI88">
        <v>31.321000000000002</v>
      </c>
      <c r="EJ88">
        <v>20.071999999999999</v>
      </c>
      <c r="EK88">
        <v>30.029599999999999</v>
      </c>
      <c r="EL88">
        <v>0</v>
      </c>
      <c r="EM88">
        <v>27.768999999999998</v>
      </c>
      <c r="EN88">
        <v>400.01400000000001</v>
      </c>
      <c r="EO88">
        <v>15.957700000000001</v>
      </c>
      <c r="EP88">
        <v>100.236</v>
      </c>
      <c r="EQ88">
        <v>90.564899999999994</v>
      </c>
    </row>
    <row r="89" spans="1:147" x14ac:dyDescent="0.3">
      <c r="A89">
        <v>73</v>
      </c>
      <c r="B89">
        <v>1675247160.0999999</v>
      </c>
      <c r="C89">
        <v>4500.5</v>
      </c>
      <c r="D89" t="s">
        <v>471</v>
      </c>
      <c r="E89" t="s">
        <v>472</v>
      </c>
      <c r="F89">
        <v>1675247152.05161</v>
      </c>
      <c r="G89">
        <f t="shared" si="86"/>
        <v>7.1770696145595318E-4</v>
      </c>
      <c r="H89">
        <f t="shared" si="87"/>
        <v>-0.42246096417755946</v>
      </c>
      <c r="I89">
        <f t="shared" si="88"/>
        <v>400.00970967741898</v>
      </c>
      <c r="J89">
        <f t="shared" si="89"/>
        <v>407.04833649331698</v>
      </c>
      <c r="K89">
        <f t="shared" si="90"/>
        <v>39.329378887079478</v>
      </c>
      <c r="L89">
        <f t="shared" si="91"/>
        <v>38.649300390083205</v>
      </c>
      <c r="M89">
        <f t="shared" si="92"/>
        <v>3.0326687872799431E-2</v>
      </c>
      <c r="N89">
        <f t="shared" si="93"/>
        <v>3.3846761632668221</v>
      </c>
      <c r="O89">
        <f t="shared" si="94"/>
        <v>3.0176535418127606E-2</v>
      </c>
      <c r="P89">
        <f t="shared" si="95"/>
        <v>1.8873763112375028E-2</v>
      </c>
      <c r="Q89">
        <f t="shared" si="96"/>
        <v>0</v>
      </c>
      <c r="R89">
        <f t="shared" si="97"/>
        <v>28.229699166720351</v>
      </c>
      <c r="S89">
        <f t="shared" si="98"/>
        <v>27.9852548387097</v>
      </c>
      <c r="T89">
        <f t="shared" si="99"/>
        <v>3.7915788876150938</v>
      </c>
      <c r="U89">
        <f t="shared" si="100"/>
        <v>40.107240049470597</v>
      </c>
      <c r="V89">
        <f t="shared" si="101"/>
        <v>1.5571914481511495</v>
      </c>
      <c r="W89">
        <f t="shared" si="102"/>
        <v>3.8825694468889385</v>
      </c>
      <c r="X89">
        <f t="shared" si="103"/>
        <v>2.2343874394639442</v>
      </c>
      <c r="Y89">
        <f t="shared" si="104"/>
        <v>-31.650877000207537</v>
      </c>
      <c r="Z89">
        <f t="shared" si="105"/>
        <v>74.333702111997482</v>
      </c>
      <c r="AA89">
        <f t="shared" si="106"/>
        <v>4.796197893645366</v>
      </c>
      <c r="AB89">
        <f t="shared" si="107"/>
        <v>47.479023005435309</v>
      </c>
      <c r="AC89">
        <v>-3.9975234590130401E-2</v>
      </c>
      <c r="AD89">
        <v>4.4875702850312303E-2</v>
      </c>
      <c r="AE89">
        <v>3.374558977999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50739.634449872108</v>
      </c>
      <c r="AK89" t="s">
        <v>473</v>
      </c>
      <c r="AL89">
        <v>2.3525346153846201</v>
      </c>
      <c r="AM89">
        <v>1.6616</v>
      </c>
      <c r="AN89">
        <f t="shared" si="111"/>
        <v>-0.69093461538462009</v>
      </c>
      <c r="AO89">
        <f t="shared" si="112"/>
        <v>-0.41582487685641556</v>
      </c>
      <c r="AP89">
        <v>-0.17114322671125501</v>
      </c>
      <c r="AQ89" t="s">
        <v>252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-0.42246096417755946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252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-2.4048585249633834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0.81022031015138296</v>
      </c>
      <c r="BN89">
        <v>0.5</v>
      </c>
      <c r="BO89" t="s">
        <v>253</v>
      </c>
      <c r="BP89">
        <v>1675247152.05161</v>
      </c>
      <c r="BQ89">
        <v>400.00970967741898</v>
      </c>
      <c r="BR89">
        <v>399.98777419354798</v>
      </c>
      <c r="BS89">
        <v>16.116506451612899</v>
      </c>
      <c r="BT89">
        <v>16.002083870967699</v>
      </c>
      <c r="BU89">
        <v>500.014064516129</v>
      </c>
      <c r="BV89">
        <v>96.420883870967799</v>
      </c>
      <c r="BW89">
        <v>0.200021709677419</v>
      </c>
      <c r="BX89">
        <v>28.3926193548387</v>
      </c>
      <c r="BY89">
        <v>27.9852548387097</v>
      </c>
      <c r="BZ89">
        <v>999.9</v>
      </c>
      <c r="CA89">
        <v>9998.0645161290304</v>
      </c>
      <c r="CB89">
        <v>0</v>
      </c>
      <c r="CC89">
        <v>387.684129032258</v>
      </c>
      <c r="CD89">
        <v>0</v>
      </c>
      <c r="CE89">
        <v>0</v>
      </c>
      <c r="CF89">
        <v>0</v>
      </c>
      <c r="CG89">
        <v>0</v>
      </c>
      <c r="CH89">
        <v>2.3499774193548402</v>
      </c>
      <c r="CI89">
        <v>0</v>
      </c>
      <c r="CJ89">
        <v>-13.537161290322601</v>
      </c>
      <c r="CK89">
        <v>-1.5426</v>
      </c>
      <c r="CL89">
        <v>37.381</v>
      </c>
      <c r="CM89">
        <v>42.268000000000001</v>
      </c>
      <c r="CN89">
        <v>39.691064516129003</v>
      </c>
      <c r="CO89">
        <v>40.627000000000002</v>
      </c>
      <c r="CP89">
        <v>38.096548387096803</v>
      </c>
      <c r="CQ89">
        <v>0</v>
      </c>
      <c r="CR89">
        <v>0</v>
      </c>
      <c r="CS89">
        <v>0</v>
      </c>
      <c r="CT89">
        <v>60</v>
      </c>
      <c r="CU89">
        <v>2.3525346153846201</v>
      </c>
      <c r="CV89">
        <v>-0.98658803564702102</v>
      </c>
      <c r="CW89">
        <v>-0.66862561862066106</v>
      </c>
      <c r="CX89">
        <v>-13.5475961538462</v>
      </c>
      <c r="CY89">
        <v>15</v>
      </c>
      <c r="CZ89">
        <v>1675242571.0999999</v>
      </c>
      <c r="DA89" t="s">
        <v>254</v>
      </c>
      <c r="DB89">
        <v>1</v>
      </c>
      <c r="DC89">
        <v>-3.9409999999999998</v>
      </c>
      <c r="DD89">
        <v>0.39400000000000002</v>
      </c>
      <c r="DE89">
        <v>401</v>
      </c>
      <c r="DF89">
        <v>15</v>
      </c>
      <c r="DG89">
        <v>1.95</v>
      </c>
      <c r="DH89">
        <v>0.51</v>
      </c>
      <c r="DI89">
        <v>6.1007085185185196E-3</v>
      </c>
      <c r="DJ89">
        <v>-6.6734459477763006E-2</v>
      </c>
      <c r="DK89">
        <v>0.111936836703019</v>
      </c>
      <c r="DL89">
        <v>1</v>
      </c>
      <c r="DM89">
        <v>2.34384888888889</v>
      </c>
      <c r="DN89">
        <v>-0.122951527299712</v>
      </c>
      <c r="DO89">
        <v>0.157062031089237</v>
      </c>
      <c r="DP89">
        <v>1</v>
      </c>
      <c r="DQ89">
        <v>0.112008851851852</v>
      </c>
      <c r="DR89">
        <v>2.8284509233385401E-2</v>
      </c>
      <c r="DS89">
        <v>4.5899517120328E-3</v>
      </c>
      <c r="DT89">
        <v>1</v>
      </c>
      <c r="DU89">
        <v>3</v>
      </c>
      <c r="DV89">
        <v>3</v>
      </c>
      <c r="DW89" t="s">
        <v>259</v>
      </c>
      <c r="DX89">
        <v>100</v>
      </c>
      <c r="DY89">
        <v>100</v>
      </c>
      <c r="DZ89">
        <v>-3.9409999999999998</v>
      </c>
      <c r="EA89">
        <v>0.39400000000000002</v>
      </c>
      <c r="EB89">
        <v>2</v>
      </c>
      <c r="EC89">
        <v>516.73400000000004</v>
      </c>
      <c r="ED89">
        <v>421.92700000000002</v>
      </c>
      <c r="EE89">
        <v>27.745899999999999</v>
      </c>
      <c r="EF89">
        <v>31.1023</v>
      </c>
      <c r="EG89">
        <v>30</v>
      </c>
      <c r="EH89">
        <v>31.291499999999999</v>
      </c>
      <c r="EI89">
        <v>31.326499999999999</v>
      </c>
      <c r="EJ89">
        <v>20.072099999999999</v>
      </c>
      <c r="EK89">
        <v>29.748000000000001</v>
      </c>
      <c r="EL89">
        <v>0</v>
      </c>
      <c r="EM89">
        <v>27.751999999999999</v>
      </c>
      <c r="EN89">
        <v>399.98200000000003</v>
      </c>
      <c r="EO89">
        <v>16.024799999999999</v>
      </c>
      <c r="EP89">
        <v>100.236</v>
      </c>
      <c r="EQ89">
        <v>90.564899999999994</v>
      </c>
    </row>
    <row r="90" spans="1:147" x14ac:dyDescent="0.3">
      <c r="A90">
        <v>74</v>
      </c>
      <c r="B90">
        <v>1675247220.0999999</v>
      </c>
      <c r="C90">
        <v>4560.5</v>
      </c>
      <c r="D90" t="s">
        <v>474</v>
      </c>
      <c r="E90" t="s">
        <v>475</v>
      </c>
      <c r="F90">
        <v>1675247212.0999999</v>
      </c>
      <c r="G90">
        <f t="shared" si="86"/>
        <v>7.074257153720934E-4</v>
      </c>
      <c r="H90">
        <f t="shared" si="87"/>
        <v>-6.7172725570002811E-2</v>
      </c>
      <c r="I90">
        <f t="shared" si="88"/>
        <v>400.00183870967697</v>
      </c>
      <c r="J90">
        <f t="shared" si="89"/>
        <v>388.59539665419368</v>
      </c>
      <c r="K90">
        <f t="shared" si="90"/>
        <v>37.547093649199539</v>
      </c>
      <c r="L90">
        <f t="shared" si="91"/>
        <v>38.649213622181406</v>
      </c>
      <c r="M90">
        <f t="shared" si="92"/>
        <v>2.9829010557276138E-2</v>
      </c>
      <c r="N90">
        <f t="shared" si="93"/>
        <v>3.3844210970005624</v>
      </c>
      <c r="O90">
        <f t="shared" si="94"/>
        <v>2.9683722198445811E-2</v>
      </c>
      <c r="P90">
        <f t="shared" si="95"/>
        <v>1.85653208146591E-2</v>
      </c>
      <c r="Q90">
        <f t="shared" si="96"/>
        <v>0</v>
      </c>
      <c r="R90">
        <f t="shared" si="97"/>
        <v>28.236525315167313</v>
      </c>
      <c r="S90">
        <f t="shared" si="98"/>
        <v>28.002009677419402</v>
      </c>
      <c r="T90">
        <f t="shared" si="99"/>
        <v>3.7952842953940693</v>
      </c>
      <c r="U90">
        <f t="shared" si="100"/>
        <v>40.074673220110434</v>
      </c>
      <c r="V90">
        <f t="shared" si="101"/>
        <v>1.5563343410063879</v>
      </c>
      <c r="W90">
        <f t="shared" si="102"/>
        <v>3.8835858559799354</v>
      </c>
      <c r="X90">
        <f t="shared" si="103"/>
        <v>2.2389499543876816</v>
      </c>
      <c r="Y90">
        <f t="shared" si="104"/>
        <v>-31.197474047909321</v>
      </c>
      <c r="Z90">
        <f t="shared" si="105"/>
        <v>72.092659947031692</v>
      </c>
      <c r="AA90">
        <f t="shared" si="106"/>
        <v>4.652443165998875</v>
      </c>
      <c r="AB90">
        <f t="shared" si="107"/>
        <v>45.547629065121242</v>
      </c>
      <c r="AC90">
        <v>-3.9971446504485302E-2</v>
      </c>
      <c r="AD90">
        <v>4.4871450392321099E-2</v>
      </c>
      <c r="AE90">
        <v>3.3743048704454202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50734.302117986394</v>
      </c>
      <c r="AK90" t="s">
        <v>476</v>
      </c>
      <c r="AL90">
        <v>2.3580038461538502</v>
      </c>
      <c r="AM90">
        <v>1.4728000000000001</v>
      </c>
      <c r="AN90">
        <f t="shared" si="111"/>
        <v>-0.88520384615385006</v>
      </c>
      <c r="AO90">
        <f t="shared" si="112"/>
        <v>-0.60103465925709532</v>
      </c>
      <c r="AP90">
        <v>-2.7212353273373398E-2</v>
      </c>
      <c r="AQ90" t="s">
        <v>252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-6.7172725570002811E-2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252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-1.6637975607530571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0.81022031015138296</v>
      </c>
      <c r="BN90">
        <v>0.5</v>
      </c>
      <c r="BO90" t="s">
        <v>253</v>
      </c>
      <c r="BP90">
        <v>1675247212.0999999</v>
      </c>
      <c r="BQ90">
        <v>400.00183870967697</v>
      </c>
      <c r="BR90">
        <v>400.03680645161302</v>
      </c>
      <c r="BS90">
        <v>16.1073548387097</v>
      </c>
      <c r="BT90">
        <v>15.9945709677419</v>
      </c>
      <c r="BU90">
        <v>500.01690322580703</v>
      </c>
      <c r="BV90">
        <v>96.422635483871005</v>
      </c>
      <c r="BW90">
        <v>0.19995441935483901</v>
      </c>
      <c r="BX90">
        <v>28.397122580645199</v>
      </c>
      <c r="BY90">
        <v>28.002009677419402</v>
      </c>
      <c r="BZ90">
        <v>999.9</v>
      </c>
      <c r="CA90">
        <v>9996.9354838709696</v>
      </c>
      <c r="CB90">
        <v>0</v>
      </c>
      <c r="CC90">
        <v>387.720483870968</v>
      </c>
      <c r="CD90">
        <v>0</v>
      </c>
      <c r="CE90">
        <v>0</v>
      </c>
      <c r="CF90">
        <v>0</v>
      </c>
      <c r="CG90">
        <v>0</v>
      </c>
      <c r="CH90">
        <v>2.34754516129032</v>
      </c>
      <c r="CI90">
        <v>0</v>
      </c>
      <c r="CJ90">
        <v>-13.7979387096774</v>
      </c>
      <c r="CK90">
        <v>-1.6056838709677399</v>
      </c>
      <c r="CL90">
        <v>37.308</v>
      </c>
      <c r="CM90">
        <v>42.186999999999998</v>
      </c>
      <c r="CN90">
        <v>39.625</v>
      </c>
      <c r="CO90">
        <v>40.561999999999998</v>
      </c>
      <c r="CP90">
        <v>38.012</v>
      </c>
      <c r="CQ90">
        <v>0</v>
      </c>
      <c r="CR90">
        <v>0</v>
      </c>
      <c r="CS90">
        <v>0</v>
      </c>
      <c r="CT90">
        <v>59.400000095367403</v>
      </c>
      <c r="CU90">
        <v>2.3580038461538502</v>
      </c>
      <c r="CV90">
        <v>0.80124102599644798</v>
      </c>
      <c r="CW90">
        <v>-4.0866359001576198</v>
      </c>
      <c r="CX90">
        <v>-13.8036192307692</v>
      </c>
      <c r="CY90">
        <v>15</v>
      </c>
      <c r="CZ90">
        <v>1675242571.0999999</v>
      </c>
      <c r="DA90" t="s">
        <v>254</v>
      </c>
      <c r="DB90">
        <v>1</v>
      </c>
      <c r="DC90">
        <v>-3.9409999999999998</v>
      </c>
      <c r="DD90">
        <v>0.39400000000000002</v>
      </c>
      <c r="DE90">
        <v>401</v>
      </c>
      <c r="DF90">
        <v>15</v>
      </c>
      <c r="DG90">
        <v>1.95</v>
      </c>
      <c r="DH90">
        <v>0.51</v>
      </c>
      <c r="DI90">
        <v>-1.71146909259259E-2</v>
      </c>
      <c r="DJ90">
        <v>-2.0397779631127801E-2</v>
      </c>
      <c r="DK90">
        <v>0.11324521307916099</v>
      </c>
      <c r="DL90">
        <v>1</v>
      </c>
      <c r="DM90">
        <v>2.3698377777777799</v>
      </c>
      <c r="DN90">
        <v>-2.07937248912234E-2</v>
      </c>
      <c r="DO90">
        <v>0.18234163331369499</v>
      </c>
      <c r="DP90">
        <v>1</v>
      </c>
      <c r="DQ90">
        <v>0.113411185185185</v>
      </c>
      <c r="DR90">
        <v>-5.4336755626912996E-3</v>
      </c>
      <c r="DS90">
        <v>2.57564931816249E-3</v>
      </c>
      <c r="DT90">
        <v>1</v>
      </c>
      <c r="DU90">
        <v>3</v>
      </c>
      <c r="DV90">
        <v>3</v>
      </c>
      <c r="DW90" t="s">
        <v>259</v>
      </c>
      <c r="DX90">
        <v>100</v>
      </c>
      <c r="DY90">
        <v>100</v>
      </c>
      <c r="DZ90">
        <v>-3.9409999999999998</v>
      </c>
      <c r="EA90">
        <v>0.39400000000000002</v>
      </c>
      <c r="EB90">
        <v>2</v>
      </c>
      <c r="EC90">
        <v>516.24300000000005</v>
      </c>
      <c r="ED90">
        <v>422.57400000000001</v>
      </c>
      <c r="EE90">
        <v>27.654699999999998</v>
      </c>
      <c r="EF90">
        <v>31.105</v>
      </c>
      <c r="EG90">
        <v>30.0001</v>
      </c>
      <c r="EH90">
        <v>31.2942</v>
      </c>
      <c r="EI90">
        <v>31.3292</v>
      </c>
      <c r="EJ90">
        <v>20.0763</v>
      </c>
      <c r="EK90">
        <v>29.748000000000001</v>
      </c>
      <c r="EL90">
        <v>0</v>
      </c>
      <c r="EM90">
        <v>27.666799999999999</v>
      </c>
      <c r="EN90">
        <v>400.05599999999998</v>
      </c>
      <c r="EO90">
        <v>16.047499999999999</v>
      </c>
      <c r="EP90">
        <v>100.236</v>
      </c>
      <c r="EQ90">
        <v>90.566400000000002</v>
      </c>
    </row>
    <row r="91" spans="1:147" x14ac:dyDescent="0.3">
      <c r="A91">
        <v>75</v>
      </c>
      <c r="B91">
        <v>1675247280.0999999</v>
      </c>
      <c r="C91">
        <v>4620.5</v>
      </c>
      <c r="D91" t="s">
        <v>477</v>
      </c>
      <c r="E91" t="s">
        <v>478</v>
      </c>
      <c r="F91">
        <v>1675247272.0999999</v>
      </c>
      <c r="G91">
        <f t="shared" si="86"/>
        <v>6.354485306950768E-4</v>
      </c>
      <c r="H91">
        <f t="shared" si="87"/>
        <v>-0.17972224337030668</v>
      </c>
      <c r="I91">
        <f t="shared" si="88"/>
        <v>399.99599999999998</v>
      </c>
      <c r="J91">
        <f t="shared" si="89"/>
        <v>395.62520745967743</v>
      </c>
      <c r="K91">
        <f t="shared" si="90"/>
        <v>38.225619157034373</v>
      </c>
      <c r="L91">
        <f t="shared" si="91"/>
        <v>38.647928574913934</v>
      </c>
      <c r="M91">
        <f t="shared" si="92"/>
        <v>2.6847770159646688E-2</v>
      </c>
      <c r="N91">
        <f t="shared" si="93"/>
        <v>3.3879296415309712</v>
      </c>
      <c r="O91">
        <f t="shared" si="94"/>
        <v>2.6730131523704362E-2</v>
      </c>
      <c r="P91">
        <f t="shared" si="95"/>
        <v>1.6716858462320846E-2</v>
      </c>
      <c r="Q91">
        <f t="shared" si="96"/>
        <v>0</v>
      </c>
      <c r="R91">
        <f t="shared" si="97"/>
        <v>28.232623228834633</v>
      </c>
      <c r="S91">
        <f t="shared" si="98"/>
        <v>27.985664516128999</v>
      </c>
      <c r="T91">
        <f t="shared" si="99"/>
        <v>3.791669451957461</v>
      </c>
      <c r="U91">
        <f t="shared" si="100"/>
        <v>40.173376688480616</v>
      </c>
      <c r="V91">
        <f t="shared" si="101"/>
        <v>1.5583203223385653</v>
      </c>
      <c r="W91">
        <f t="shared" si="102"/>
        <v>3.8789876549894315</v>
      </c>
      <c r="X91">
        <f t="shared" si="103"/>
        <v>2.2333491296188956</v>
      </c>
      <c r="Y91">
        <f t="shared" si="104"/>
        <v>-28.023280203652888</v>
      </c>
      <c r="Z91">
        <f t="shared" si="105"/>
        <v>71.430315218216251</v>
      </c>
      <c r="AA91">
        <f t="shared" si="106"/>
        <v>4.6040832395469957</v>
      </c>
      <c r="AB91">
        <f t="shared" si="107"/>
        <v>48.011118254110357</v>
      </c>
      <c r="AC91">
        <v>-4.0023563597765301E-2</v>
      </c>
      <c r="AD91">
        <v>4.4929956395236101E-2</v>
      </c>
      <c r="AE91">
        <v>3.3778002248521499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50801.136820402768</v>
      </c>
      <c r="AK91" t="s">
        <v>479</v>
      </c>
      <c r="AL91">
        <v>2.34263076923077</v>
      </c>
      <c r="AM91">
        <v>1.8288</v>
      </c>
      <c r="AN91">
        <f t="shared" si="111"/>
        <v>-0.51383076923076998</v>
      </c>
      <c r="AO91">
        <f t="shared" si="112"/>
        <v>-0.28096608116293198</v>
      </c>
      <c r="AP91">
        <v>-7.2807305882153894E-2</v>
      </c>
      <c r="AQ91" t="s">
        <v>252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-0.17972224337030668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252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-3.559148477499321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0.81022031015138296</v>
      </c>
      <c r="BN91">
        <v>0.5</v>
      </c>
      <c r="BO91" t="s">
        <v>253</v>
      </c>
      <c r="BP91">
        <v>1675247272.0999999</v>
      </c>
      <c r="BQ91">
        <v>399.99599999999998</v>
      </c>
      <c r="BR91">
        <v>400.00806451612902</v>
      </c>
      <c r="BS91">
        <v>16.128209677419299</v>
      </c>
      <c r="BT91">
        <v>16.0269032258064</v>
      </c>
      <c r="BU91">
        <v>500.01716129032297</v>
      </c>
      <c r="BV91">
        <v>96.420793548387095</v>
      </c>
      <c r="BW91">
        <v>0.199994096774194</v>
      </c>
      <c r="BX91">
        <v>28.376741935483899</v>
      </c>
      <c r="BY91">
        <v>27.985664516128999</v>
      </c>
      <c r="BZ91">
        <v>999.9</v>
      </c>
      <c r="CA91">
        <v>10010.1612903226</v>
      </c>
      <c r="CB91">
        <v>0</v>
      </c>
      <c r="CC91">
        <v>387.751451612903</v>
      </c>
      <c r="CD91">
        <v>0</v>
      </c>
      <c r="CE91">
        <v>0</v>
      </c>
      <c r="CF91">
        <v>0</v>
      </c>
      <c r="CG91">
        <v>0</v>
      </c>
      <c r="CH91">
        <v>2.3650612903225801</v>
      </c>
      <c r="CI91">
        <v>0</v>
      </c>
      <c r="CJ91">
        <v>-14.2170096774194</v>
      </c>
      <c r="CK91">
        <v>-1.6644967741935499</v>
      </c>
      <c r="CL91">
        <v>37.223580645161299</v>
      </c>
      <c r="CM91">
        <v>42.125</v>
      </c>
      <c r="CN91">
        <v>39.531999999999996</v>
      </c>
      <c r="CO91">
        <v>40.5</v>
      </c>
      <c r="CP91">
        <v>37.945129032258102</v>
      </c>
      <c r="CQ91">
        <v>0</v>
      </c>
      <c r="CR91">
        <v>0</v>
      </c>
      <c r="CS91">
        <v>0</v>
      </c>
      <c r="CT91">
        <v>59.400000095367403</v>
      </c>
      <c r="CU91">
        <v>2.34263076923077</v>
      </c>
      <c r="CV91">
        <v>-1.81743575716934E-2</v>
      </c>
      <c r="CW91">
        <v>-1.2032034153009099</v>
      </c>
      <c r="CX91">
        <v>-14.2018730769231</v>
      </c>
      <c r="CY91">
        <v>15</v>
      </c>
      <c r="CZ91">
        <v>1675242571.0999999</v>
      </c>
      <c r="DA91" t="s">
        <v>254</v>
      </c>
      <c r="DB91">
        <v>1</v>
      </c>
      <c r="DC91">
        <v>-3.9409999999999998</v>
      </c>
      <c r="DD91">
        <v>0.39400000000000002</v>
      </c>
      <c r="DE91">
        <v>401</v>
      </c>
      <c r="DF91">
        <v>15</v>
      </c>
      <c r="DG91">
        <v>1.95</v>
      </c>
      <c r="DH91">
        <v>0.51</v>
      </c>
      <c r="DI91">
        <v>-8.0132020370370604E-4</v>
      </c>
      <c r="DJ91">
        <v>-9.1331431652300399E-2</v>
      </c>
      <c r="DK91">
        <v>0.122079786586391</v>
      </c>
      <c r="DL91">
        <v>1</v>
      </c>
      <c r="DM91">
        <v>2.3610444444444401</v>
      </c>
      <c r="DN91">
        <v>-6.4904683195582805E-2</v>
      </c>
      <c r="DO91">
        <v>0.17750115061355501</v>
      </c>
      <c r="DP91">
        <v>1</v>
      </c>
      <c r="DQ91">
        <v>9.72157518518518E-2</v>
      </c>
      <c r="DR91">
        <v>3.7268608805029899E-2</v>
      </c>
      <c r="DS91">
        <v>5.8228056089108197E-3</v>
      </c>
      <c r="DT91">
        <v>1</v>
      </c>
      <c r="DU91">
        <v>3</v>
      </c>
      <c r="DV91">
        <v>3</v>
      </c>
      <c r="DW91" t="s">
        <v>259</v>
      </c>
      <c r="DX91">
        <v>100</v>
      </c>
      <c r="DY91">
        <v>100</v>
      </c>
      <c r="DZ91">
        <v>-3.9409999999999998</v>
      </c>
      <c r="EA91">
        <v>0.39400000000000002</v>
      </c>
      <c r="EB91">
        <v>2</v>
      </c>
      <c r="EC91">
        <v>516.649</v>
      </c>
      <c r="ED91">
        <v>422.23599999999999</v>
      </c>
      <c r="EE91">
        <v>27.611699999999999</v>
      </c>
      <c r="EF91">
        <v>31.107700000000001</v>
      </c>
      <c r="EG91">
        <v>30</v>
      </c>
      <c r="EH91">
        <v>31.296900000000001</v>
      </c>
      <c r="EI91">
        <v>31.334599999999998</v>
      </c>
      <c r="EJ91">
        <v>20.0792</v>
      </c>
      <c r="EK91">
        <v>29.4679</v>
      </c>
      <c r="EL91">
        <v>0</v>
      </c>
      <c r="EM91">
        <v>27.622599999999998</v>
      </c>
      <c r="EN91">
        <v>400</v>
      </c>
      <c r="EO91">
        <v>16.007400000000001</v>
      </c>
      <c r="EP91">
        <v>100.238</v>
      </c>
      <c r="EQ91">
        <v>90.567400000000006</v>
      </c>
    </row>
    <row r="92" spans="1:147" x14ac:dyDescent="0.3">
      <c r="A92">
        <v>76</v>
      </c>
      <c r="B92">
        <v>1675247340.0999999</v>
      </c>
      <c r="C92">
        <v>4680.5</v>
      </c>
      <c r="D92" t="s">
        <v>480</v>
      </c>
      <c r="E92" t="s">
        <v>481</v>
      </c>
      <c r="F92">
        <v>1675247332.0999999</v>
      </c>
      <c r="G92">
        <f t="shared" si="86"/>
        <v>6.7029583391787573E-4</v>
      </c>
      <c r="H92">
        <f t="shared" si="87"/>
        <v>-0.3388057693856501</v>
      </c>
      <c r="I92">
        <f t="shared" si="88"/>
        <v>400.02183870967701</v>
      </c>
      <c r="J92">
        <f t="shared" si="89"/>
        <v>403.95236631231739</v>
      </c>
      <c r="K92">
        <f t="shared" si="90"/>
        <v>39.03053177531509</v>
      </c>
      <c r="L92">
        <f t="shared" si="91"/>
        <v>38.650757833429083</v>
      </c>
      <c r="M92">
        <f t="shared" si="92"/>
        <v>2.834486499724059E-2</v>
      </c>
      <c r="N92">
        <f t="shared" si="93"/>
        <v>3.3879982808466371</v>
      </c>
      <c r="O92">
        <f t="shared" si="94"/>
        <v>2.821377817455999E-2</v>
      </c>
      <c r="P92">
        <f t="shared" si="95"/>
        <v>1.7645338309600089E-2</v>
      </c>
      <c r="Q92">
        <f t="shared" si="96"/>
        <v>0</v>
      </c>
      <c r="R92">
        <f t="shared" si="97"/>
        <v>28.209518188109126</v>
      </c>
      <c r="S92">
        <f t="shared" si="98"/>
        <v>27.978538709677402</v>
      </c>
      <c r="T92">
        <f t="shared" si="99"/>
        <v>3.7900944719315128</v>
      </c>
      <c r="U92">
        <f t="shared" si="100"/>
        <v>40.20355254942789</v>
      </c>
      <c r="V92">
        <f t="shared" si="101"/>
        <v>1.5581130650153363</v>
      </c>
      <c r="W92">
        <f t="shared" si="102"/>
        <v>3.8755606562373521</v>
      </c>
      <c r="X92">
        <f t="shared" si="103"/>
        <v>2.2319814069161765</v>
      </c>
      <c r="Y92">
        <f t="shared" si="104"/>
        <v>-29.560046275778319</v>
      </c>
      <c r="Z92">
        <f t="shared" si="105"/>
        <v>69.956391350412346</v>
      </c>
      <c r="AA92">
        <f t="shared" si="106"/>
        <v>4.5084877609598619</v>
      </c>
      <c r="AB92">
        <f t="shared" si="107"/>
        <v>44.904832835593893</v>
      </c>
      <c r="AC92">
        <v>-4.0024583412269103E-2</v>
      </c>
      <c r="AD92">
        <v>4.4931101226357198E-2</v>
      </c>
      <c r="AE92">
        <v>3.37786860606671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50804.960495720523</v>
      </c>
      <c r="AK92" t="s">
        <v>482</v>
      </c>
      <c r="AL92">
        <v>2.32410769230769</v>
      </c>
      <c r="AM92">
        <v>1.5424</v>
      </c>
      <c r="AN92">
        <f t="shared" si="111"/>
        <v>-0.78170769230768999</v>
      </c>
      <c r="AO92">
        <f t="shared" si="112"/>
        <v>-0.50681255984679074</v>
      </c>
      <c r="AP92">
        <v>-0.137253657776786</v>
      </c>
      <c r="AQ92" t="s">
        <v>252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-0.3388057693856501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252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-1.9731160575466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0.81022031015138296</v>
      </c>
      <c r="BN92">
        <v>0.5</v>
      </c>
      <c r="BO92" t="s">
        <v>253</v>
      </c>
      <c r="BP92">
        <v>1675247332.0999999</v>
      </c>
      <c r="BQ92">
        <v>400.02183870967701</v>
      </c>
      <c r="BR92">
        <v>400.01038709677402</v>
      </c>
      <c r="BS92">
        <v>16.125925806451601</v>
      </c>
      <c r="BT92">
        <v>16.019064516128999</v>
      </c>
      <c r="BU92">
        <v>500.02158064516101</v>
      </c>
      <c r="BV92">
        <v>96.421696774193506</v>
      </c>
      <c r="BW92">
        <v>0.199922580645161</v>
      </c>
      <c r="BX92">
        <v>28.361538709677401</v>
      </c>
      <c r="BY92">
        <v>27.978538709677402</v>
      </c>
      <c r="BZ92">
        <v>999.9</v>
      </c>
      <c r="CA92">
        <v>10010.322580645199</v>
      </c>
      <c r="CB92">
        <v>0</v>
      </c>
      <c r="CC92">
        <v>387.72254838709699</v>
      </c>
      <c r="CD92">
        <v>0</v>
      </c>
      <c r="CE92">
        <v>0</v>
      </c>
      <c r="CF92">
        <v>0</v>
      </c>
      <c r="CG92">
        <v>0</v>
      </c>
      <c r="CH92">
        <v>2.3249193548387099</v>
      </c>
      <c r="CI92">
        <v>0</v>
      </c>
      <c r="CJ92">
        <v>-14.6889419354839</v>
      </c>
      <c r="CK92">
        <v>-1.7584032258064499</v>
      </c>
      <c r="CL92">
        <v>37.152999999999999</v>
      </c>
      <c r="CM92">
        <v>42.061999999999998</v>
      </c>
      <c r="CN92">
        <v>39.441064516129003</v>
      </c>
      <c r="CO92">
        <v>40.436999999999998</v>
      </c>
      <c r="CP92">
        <v>37.878999999999998</v>
      </c>
      <c r="CQ92">
        <v>0</v>
      </c>
      <c r="CR92">
        <v>0</v>
      </c>
      <c r="CS92">
        <v>0</v>
      </c>
      <c r="CT92">
        <v>59.200000047683702</v>
      </c>
      <c r="CU92">
        <v>2.32410769230769</v>
      </c>
      <c r="CV92">
        <v>-0.59990427159182602</v>
      </c>
      <c r="CW92">
        <v>0.96203077247456004</v>
      </c>
      <c r="CX92">
        <v>-14.683884615384599</v>
      </c>
      <c r="CY92">
        <v>15</v>
      </c>
      <c r="CZ92">
        <v>1675242571.0999999</v>
      </c>
      <c r="DA92" t="s">
        <v>254</v>
      </c>
      <c r="DB92">
        <v>1</v>
      </c>
      <c r="DC92">
        <v>-3.9409999999999998</v>
      </c>
      <c r="DD92">
        <v>0.39400000000000002</v>
      </c>
      <c r="DE92">
        <v>401</v>
      </c>
      <c r="DF92">
        <v>15</v>
      </c>
      <c r="DG92">
        <v>1.95</v>
      </c>
      <c r="DH92">
        <v>0.51</v>
      </c>
      <c r="DI92">
        <v>7.4508500000000002E-3</v>
      </c>
      <c r="DJ92">
        <v>-3.4224155060005E-2</v>
      </c>
      <c r="DK92">
        <v>0.10373937209848801</v>
      </c>
      <c r="DL92">
        <v>1</v>
      </c>
      <c r="DM92">
        <v>2.35561555555556</v>
      </c>
      <c r="DN92">
        <v>-0.15459393939393701</v>
      </c>
      <c r="DO92">
        <v>0.15970387451719001</v>
      </c>
      <c r="DP92">
        <v>1</v>
      </c>
      <c r="DQ92">
        <v>0.105921240740741</v>
      </c>
      <c r="DR92">
        <v>1.16649285305893E-2</v>
      </c>
      <c r="DS92">
        <v>2.9231121222219499E-3</v>
      </c>
      <c r="DT92">
        <v>1</v>
      </c>
      <c r="DU92">
        <v>3</v>
      </c>
      <c r="DV92">
        <v>3</v>
      </c>
      <c r="DW92" t="s">
        <v>259</v>
      </c>
      <c r="DX92">
        <v>100</v>
      </c>
      <c r="DY92">
        <v>100</v>
      </c>
      <c r="DZ92">
        <v>-3.9409999999999998</v>
      </c>
      <c r="EA92">
        <v>0.39400000000000002</v>
      </c>
      <c r="EB92">
        <v>2</v>
      </c>
      <c r="EC92">
        <v>515.92399999999998</v>
      </c>
      <c r="ED92">
        <v>422.50700000000001</v>
      </c>
      <c r="EE92">
        <v>27.714099999999998</v>
      </c>
      <c r="EF92">
        <v>31.110399999999998</v>
      </c>
      <c r="EG92">
        <v>30</v>
      </c>
      <c r="EH92">
        <v>31.302299999999999</v>
      </c>
      <c r="EI92">
        <v>31.337299999999999</v>
      </c>
      <c r="EJ92">
        <v>20.0823</v>
      </c>
      <c r="EK92">
        <v>29.4679</v>
      </c>
      <c r="EL92">
        <v>0</v>
      </c>
      <c r="EM92">
        <v>27.7179</v>
      </c>
      <c r="EN92">
        <v>400.09399999999999</v>
      </c>
      <c r="EO92">
        <v>15.9465</v>
      </c>
      <c r="EP92">
        <v>100.238</v>
      </c>
      <c r="EQ92">
        <v>90.566800000000001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</cp:lastModifiedBy>
  <dcterms:created xsi:type="dcterms:W3CDTF">2023-02-01T11:41:43Z</dcterms:created>
  <dcterms:modified xsi:type="dcterms:W3CDTF">2023-02-08T20:42:39Z</dcterms:modified>
</cp:coreProperties>
</file>